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GBHSPSMB0FP01\userdatap$\pquartarollo\home\Desktop\"/>
    </mc:Choice>
  </mc:AlternateContent>
  <bookViews>
    <workbookView xWindow="0" yWindow="0" windowWidth="15350" windowHeight="4570"/>
  </bookViews>
  <sheets>
    <sheet name="Contract Pricing" sheetId="1" r:id="rId1"/>
    <sheet name="Sheet2" sheetId="2" state="hidden" r:id="rId2"/>
    <sheet name="Breakdown of Other Costs" sheetId="3" state="hidden" r:id="rId3"/>
    <sheet name="Sheet1" sheetId="4" r:id="rId4"/>
  </sheets>
  <definedNames>
    <definedName name="_xlnm._FilterDatabase" localSheetId="0" hidden="1">'Contract Pricing'!#REF!</definedName>
    <definedName name="CURRENCY" localSheetId="3">Sheet1!$B$4:$B$6</definedName>
    <definedName name="_xlnm.Extract" localSheetId="0">'Contract Pricing'!$D$14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Pricing'!$A$1:$K$24</definedName>
    <definedName name="Z_115BCB81_A7B1_44EF_96FE_73AAF26D80A5_.wvu.PrintArea" localSheetId="0" hidden="1">'Contract Pricing'!$A$1:$K$24</definedName>
    <definedName name="Z_4D039DCE_7EBB_45E3_901A_59A3E5E580C0_.wvu.PrintArea" localSheetId="0" hidden="1">'Contract Pricing'!$A$1:$K$24</definedName>
    <definedName name="Z_A3FBA93F_2868_4D92_94EE_226E0FE3B2B9_.wvu.PrintArea" localSheetId="0" hidden="1">'Contract Pricing'!$A$1:$K$24</definedName>
  </definedNames>
  <calcPr calcId="162913"/>
  <customWorkbookViews>
    <customWorkbookView name="Patricia Quartarollo - Personal View" guid="{4D039DCE-7EBB-45E3-901A-59A3E5E580C0}" mergeInterval="0" personalView="1" maximized="1" xWindow="-11" yWindow="-11" windowWidth="1942" windowHeight="1042" activeSheetId="1"/>
    <customWorkbookView name="Dominic Gould (Sensitive) - Personal View" guid="{115BCB81-A7B1-44EF-96FE-73AAF26D80A5}" mergeInterval="0" personalView="1" maximized="1" xWindow="2869" yWindow="-11" windowWidth="2902" windowHeight="1582" activeSheetId="1"/>
    <customWorkbookView name="Cecilia Tirado (Sensitive) - Personal View" guid="{A3FBA93F-2868-4D92-94EE-226E0FE3B2B9}" mergeInterval="0" personalView="1" maximized="1" xWindow="-9" yWindow="-9" windowWidth="1938" windowHeight="1048" activeSheetId="3"/>
  </customWorkbookViews>
</workbook>
</file>

<file path=xl/calcChain.xml><?xml version="1.0" encoding="utf-8"?>
<calcChain xmlns="http://schemas.openxmlformats.org/spreadsheetml/2006/main">
  <c r="G20" i="1" l="1"/>
  <c r="F19" i="1"/>
  <c r="C5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77" i="3" s="1"/>
  <c r="F18" i="1"/>
  <c r="F17" i="1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53" i="3" s="1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53" i="3" s="1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30" i="3" s="1"/>
  <c r="H10" i="3"/>
  <c r="C10" i="3"/>
  <c r="H33" i="3"/>
  <c r="C33" i="3"/>
  <c r="C20" i="1"/>
  <c r="E19" i="1"/>
  <c r="C19" i="1"/>
  <c r="E18" i="1"/>
  <c r="C18" i="1"/>
  <c r="E17" i="1"/>
  <c r="C17" i="1"/>
  <c r="C16" i="1"/>
  <c r="E16" i="1"/>
  <c r="D71" i="1"/>
  <c r="E29" i="1"/>
  <c r="G29" i="1" s="1"/>
  <c r="E39" i="1"/>
  <c r="G39" i="1" s="1"/>
  <c r="E38" i="1"/>
  <c r="G38" i="1" s="1"/>
  <c r="E37" i="1"/>
  <c r="G37" i="1" s="1"/>
  <c r="E35" i="1"/>
  <c r="G35" i="1" s="1"/>
  <c r="E34" i="1"/>
  <c r="G34" i="1" s="1"/>
  <c r="E33" i="1"/>
  <c r="G33" i="1" s="1"/>
  <c r="E32" i="1"/>
  <c r="G32" i="1" s="1"/>
  <c r="B45" i="1"/>
  <c r="B62" i="1"/>
  <c r="B54" i="1"/>
  <c r="B36" i="1"/>
  <c r="E61" i="1"/>
  <c r="G61" i="1" s="1"/>
  <c r="E60" i="1"/>
  <c r="G60" i="1" s="1"/>
  <c r="E59" i="1"/>
  <c r="G59" i="1" s="1"/>
  <c r="E58" i="1"/>
  <c r="G58" i="1" s="1"/>
  <c r="E57" i="1"/>
  <c r="G57" i="1" s="1"/>
  <c r="E56" i="1"/>
  <c r="G56" i="1" s="1"/>
  <c r="E55" i="1"/>
  <c r="G55" i="1" s="1"/>
  <c r="E67" i="1"/>
  <c r="G67" i="1" s="1"/>
  <c r="E66" i="1"/>
  <c r="G66" i="1" s="1"/>
  <c r="E65" i="1"/>
  <c r="G65" i="1" s="1"/>
  <c r="E64" i="1"/>
  <c r="G64" i="1" s="1"/>
  <c r="E20" i="1" l="1"/>
  <c r="E40" i="1"/>
  <c r="G40" i="1" s="1"/>
  <c r="E41" i="1"/>
  <c r="G41" i="1" s="1"/>
  <c r="E42" i="1"/>
  <c r="G42" i="1" s="1"/>
  <c r="E43" i="1"/>
  <c r="G43" i="1" s="1"/>
  <c r="E44" i="1"/>
  <c r="G44" i="1" s="1"/>
  <c r="E46" i="1"/>
  <c r="E47" i="1"/>
  <c r="G47" i="1" s="1"/>
  <c r="E48" i="1"/>
  <c r="G48" i="1" s="1"/>
  <c r="E49" i="1"/>
  <c r="G49" i="1" s="1"/>
  <c r="E50" i="1"/>
  <c r="G50" i="1" s="1"/>
  <c r="E51" i="1"/>
  <c r="G51" i="1" s="1"/>
  <c r="D17" i="1" l="1"/>
  <c r="H17" i="1" s="1"/>
  <c r="I17" i="1" s="1"/>
  <c r="G46" i="1"/>
  <c r="B28" i="1"/>
  <c r="E12" i="3" l="1"/>
  <c r="E29" i="3"/>
  <c r="E28" i="3"/>
  <c r="E27" i="3"/>
  <c r="E22" i="3"/>
  <c r="E17" i="3"/>
  <c r="E30" i="1"/>
  <c r="E31" i="1"/>
  <c r="G31" i="1" s="1"/>
  <c r="E52" i="1"/>
  <c r="E53" i="1"/>
  <c r="G53" i="1" s="1"/>
  <c r="E63" i="1"/>
  <c r="E68" i="1"/>
  <c r="G68" i="1" s="1"/>
  <c r="E69" i="1"/>
  <c r="G69" i="1" s="1"/>
  <c r="E70" i="1"/>
  <c r="G70" i="1" s="1"/>
  <c r="G30" i="1" l="1"/>
  <c r="D16" i="1"/>
  <c r="G63" i="1"/>
  <c r="D19" i="1"/>
  <c r="H19" i="1" s="1"/>
  <c r="I19" i="1" s="1"/>
  <c r="G52" i="1"/>
  <c r="D18" i="1"/>
  <c r="H18" i="1" s="1"/>
  <c r="I18" i="1" s="1"/>
  <c r="E13" i="3"/>
  <c r="F71" i="1"/>
  <c r="E71" i="1"/>
  <c r="D20" i="1" l="1"/>
  <c r="G71" i="1"/>
  <c r="E14" i="3"/>
  <c r="E15" i="3"/>
  <c r="E16" i="3"/>
  <c r="E18" i="3"/>
  <c r="E19" i="3"/>
  <c r="E20" i="3"/>
  <c r="E21" i="3"/>
  <c r="E23" i="3"/>
  <c r="E24" i="3"/>
  <c r="E25" i="3"/>
  <c r="E26" i="3"/>
  <c r="E30" i="3" l="1"/>
  <c r="F16" i="1" s="1"/>
  <c r="F20" i="1" l="1"/>
  <c r="H16" i="1"/>
  <c r="H20" i="1" l="1"/>
  <c r="I16" i="1"/>
  <c r="I20" i="1" s="1"/>
</calcChain>
</file>

<file path=xl/sharedStrings.xml><?xml version="1.0" encoding="utf-8"?>
<sst xmlns="http://schemas.openxmlformats.org/spreadsheetml/2006/main" count="182" uniqueCount="101">
  <si>
    <t>Number of Days</t>
  </si>
  <si>
    <t>VAT</t>
  </si>
  <si>
    <t>Please Select Objective Area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</si>
  <si>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</si>
  <si>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</si>
  <si>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</si>
  <si>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</si>
  <si>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</si>
  <si>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</si>
  <si>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</si>
  <si>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</si>
  <si>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</si>
  <si>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</si>
  <si>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</si>
  <si>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</si>
  <si>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</si>
  <si>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</si>
  <si>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</si>
  <si>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</si>
  <si>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</si>
  <si>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</si>
  <si>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>Staff Cost 
(ex VAT)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</si>
  <si>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</si>
  <si>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</si>
  <si>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Add lines for each report section where required</t>
  </si>
  <si>
    <t>4) Where VAT is referred please provide details of other relevant chargeable taxes</t>
  </si>
  <si>
    <t>Project Expenses: Non-Staff Costs</t>
  </si>
  <si>
    <t>Description</t>
  </si>
  <si>
    <t>No. of Units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</si>
  <si>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</si>
  <si>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</si>
  <si>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</si>
  <si>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</si>
  <si>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 xml:space="preserve">Total Price per Section Payable Under Contract 
(Inc all applicable Taxes &amp; Fees) </t>
  </si>
  <si>
    <t>Please state in which currency you will be invoicing.</t>
  </si>
  <si>
    <t xml:space="preserve">TOTAL </t>
  </si>
  <si>
    <t xml:space="preserve"> 2:</t>
  </si>
  <si>
    <t xml:space="preserve"> 1:</t>
  </si>
  <si>
    <t xml:space="preserve">Deliverables/Outputs: </t>
  </si>
  <si>
    <t xml:space="preserve"> Total Cost
(ex VAT)
</t>
  </si>
  <si>
    <t xml:space="preserve">VAT
</t>
  </si>
  <si>
    <t xml:space="preserve"> Total Cost
(Inc all applicable Taxes &amp; Fees)
</t>
  </si>
  <si>
    <t>Comments</t>
  </si>
  <si>
    <t>Job Title Staff Member</t>
  </si>
  <si>
    <t>PLEASE STATE IN WHICH CURRENCY YOU ARE QUOTING THE PROJECT</t>
  </si>
  <si>
    <t>GBP</t>
  </si>
  <si>
    <t>USD</t>
  </si>
  <si>
    <t xml:space="preserve">Total Price per Section Payable Under Contract in                                                              GBP
</t>
  </si>
  <si>
    <t>Other</t>
  </si>
  <si>
    <r>
      <t xml:space="preserve">1) Please complete the shaded </t>
    </r>
    <r>
      <rPr>
        <b/>
        <sz val="15"/>
        <color theme="1"/>
        <rFont val="Arial"/>
        <family val="2"/>
      </rPr>
      <t>yellow</t>
    </r>
    <r>
      <rPr>
        <b/>
        <sz val="13"/>
        <color theme="1"/>
        <rFont val="Arial"/>
        <family val="2"/>
      </rPr>
      <t xml:space="preserve"> sections only</t>
    </r>
  </si>
  <si>
    <t>3) Please state currency used on D14</t>
  </si>
  <si>
    <t>For the purpose of this exercise the exchange rate used will be automatically expressed, IF currency different than GBP</t>
  </si>
  <si>
    <t>ATTACHMENT 5
SCHEDULE OF PRICES &amp; RATES</t>
  </si>
  <si>
    <t>Please Note:  Payment will be as stated in the ATT 4 Terms of Reference</t>
  </si>
  <si>
    <t>* Please provide in the second tab a breakdown of NON STAFF costs associated with the delivery of this project</t>
  </si>
  <si>
    <t>Please provide on the table below ALL STAFF cost related information</t>
  </si>
  <si>
    <r>
      <t xml:space="preserve">Please provide a breakdown of project related expenses included in your price proposal </t>
    </r>
    <r>
      <rPr>
        <b/>
        <sz val="11"/>
        <rFont val="Calibri"/>
        <family val="2"/>
        <scheme val="minor"/>
      </rPr>
      <t>(In the currency that you stated on D14 excluding all applicable Taxes and Fees)</t>
    </r>
  </si>
  <si>
    <t>BRL</t>
  </si>
  <si>
    <t xml:space="preserve"> 3:</t>
  </si>
  <si>
    <t xml:space="preserve">Contract Rate/Fees
excluding VAT
(BRL / Day)
</t>
  </si>
  <si>
    <t xml:space="preserve"> 4:</t>
  </si>
  <si>
    <t>Unit Rate BRL                Excluding all applicable Taxes &amp; Fees</t>
  </si>
  <si>
    <t>Cost BRL
Excluding all applicable Taxes &amp; Fees</t>
  </si>
  <si>
    <t xml:space="preserve"> 5:</t>
  </si>
  <si>
    <t>Layout</t>
  </si>
  <si>
    <t>Translation</t>
  </si>
  <si>
    <t>Visual aids</t>
  </si>
  <si>
    <t>Marketing material</t>
  </si>
  <si>
    <t>Lights</t>
  </si>
  <si>
    <t>Sound</t>
  </si>
  <si>
    <t>Video</t>
  </si>
  <si>
    <t>Invitations</t>
  </si>
  <si>
    <t>Liaise coffee break with hotel</t>
  </si>
  <si>
    <t>Liaise catering with hotel</t>
  </si>
  <si>
    <t>Printed invitations</t>
  </si>
  <si>
    <t>Stationary material</t>
  </si>
  <si>
    <t>AV material</t>
  </si>
  <si>
    <t>Liaise furniture with hotel</t>
  </si>
  <si>
    <t>Liase coffee break with hotel</t>
  </si>
  <si>
    <t>Liaise the venue</t>
  </si>
  <si>
    <t>Liase catering with hotel</t>
  </si>
  <si>
    <t>Photos</t>
  </si>
  <si>
    <t>VIP/Press room management</t>
  </si>
  <si>
    <t>Art Director</t>
  </si>
  <si>
    <t>Registration and reception of guest</t>
  </si>
  <si>
    <t>Printing materials banners</t>
  </si>
  <si>
    <t>Printing materials backdrops</t>
  </si>
  <si>
    <t>Printing materials flyers and brochures</t>
  </si>
  <si>
    <t>Printing materials event signage</t>
  </si>
  <si>
    <t>Printing materials credentials and badges</t>
  </si>
  <si>
    <t>Event book</t>
  </si>
  <si>
    <t>Event production</t>
  </si>
  <si>
    <t>Translation with interpreter booth and headsets</t>
  </si>
  <si>
    <t xml:space="preserve">Logistics of the event / Transportation </t>
  </si>
  <si>
    <t>Music</t>
  </si>
  <si>
    <t>Headsets for team</t>
  </si>
  <si>
    <t xml:space="preserve">CPG/XXXX/2019 UK &amp; Brazil: PR Partners for Southern Cone </t>
  </si>
  <si>
    <t>Taks A: Develop PR Campaigns for Brazil (main market)</t>
  </si>
  <si>
    <t>Task B: Develop PR Campaigns for Chile and Argentina (secondary markets)</t>
  </si>
  <si>
    <t>Task C: Media training for local leadership</t>
  </si>
  <si>
    <t>2) Prices should be in GBP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</si>
</sst>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£&quot;* #,##0.00_);_(&quot;£&quot;* \(#,##0.00\);_(&quot;£&quot;* &quot;-&quot;??_);_(@_)"/>
    <numFmt numFmtId="165" formatCode="_-[$£-809]* #,##0.00_-;\-[$£-809]* #,##0.00_-;_-[$£-809]* &quot;-&quot;??_-;_-@_-"/>
    <numFmt numFmtId="166" formatCode="_-[$BRL]\ * #,##0.00_-;\-[$BRL]\ * #,##0.00_-;_-[$BRL]\ 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7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5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horizontal="center"/>
    </xf>
    <xf numFmtId="0" fontId="4" fillId="2" borderId="5" xfId="0" applyFont="1" applyFill="1" applyBorder="1"/>
    <xf numFmtId="0" fontId="4" fillId="3" borderId="5" xfId="0" applyFont="1" applyFill="1" applyBorder="1"/>
    <xf numFmtId="49" fontId="5" fillId="2" borderId="5" xfId="0" applyNumberFormat="1" applyFont="1" applyFill="1" applyBorder="1"/>
    <xf numFmtId="0" fontId="5" fillId="3" borderId="5" xfId="0" applyFont="1" applyFill="1" applyBorder="1"/>
    <xf numFmtId="0" fontId="6" fillId="3" borderId="5" xfId="0" applyFont="1" applyFill="1" applyBorder="1"/>
    <xf numFmtId="49" fontId="5" fillId="2" borderId="5" xfId="0" applyNumberFormat="1" applyFont="1" applyFill="1" applyBorder="1" applyAlignment="1">
      <alignment horizontal="left"/>
    </xf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4" fillId="4" borderId="0" xfId="0" applyFont="1" applyFill="1"/>
    <xf numFmtId="0" fontId="11" fillId="6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5" fillId="0" borderId="0" xfId="0" applyFont="1"/>
    <xf numFmtId="49" fontId="16" fillId="9" borderId="2" xfId="0" applyNumberFormat="1" applyFont="1" applyFill="1" applyBorder="1" applyAlignment="1">
      <alignment horizontal="right" vertical="center" wrapText="1" indent="1"/>
    </xf>
    <xf numFmtId="1" fontId="11" fillId="9" borderId="2" xfId="0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left" vertical="center" wrapText="1" indent="2"/>
    </xf>
    <xf numFmtId="0" fontId="13" fillId="8" borderId="21" xfId="0" applyFont="1" applyFill="1" applyBorder="1" applyAlignment="1">
      <alignment horizontal="left" vertical="center"/>
    </xf>
    <xf numFmtId="0" fontId="13" fillId="8" borderId="0" xfId="0" applyFont="1" applyFill="1" applyBorder="1" applyAlignment="1">
      <alignment horizontal="left" vertical="center"/>
    </xf>
    <xf numFmtId="0" fontId="13" fillId="8" borderId="22" xfId="0" applyFont="1" applyFill="1" applyBorder="1" applyAlignment="1">
      <alignment horizontal="left" vertical="center"/>
    </xf>
    <xf numFmtId="0" fontId="17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8" borderId="5" xfId="0" applyFill="1" applyBorder="1"/>
    <xf numFmtId="0" fontId="6" fillId="5" borderId="1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1" fontId="11" fillId="0" borderId="0" xfId="0" applyNumberFormat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16" fillId="0" borderId="0" xfId="0" applyNumberFormat="1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center" vertical="center"/>
    </xf>
    <xf numFmtId="0" fontId="0" fillId="0" borderId="29" xfId="0" applyBorder="1"/>
    <xf numFmtId="0" fontId="19" fillId="0" borderId="0" xfId="0" applyFont="1" applyAlignment="1">
      <alignment horizontal="left"/>
    </xf>
    <xf numFmtId="164" fontId="11" fillId="11" borderId="23" xfId="1" applyFont="1" applyFill="1" applyBorder="1" applyAlignment="1">
      <alignment vertical="center"/>
    </xf>
    <xf numFmtId="0" fontId="13" fillId="8" borderId="18" xfId="0" applyFont="1" applyFill="1" applyBorder="1" applyAlignment="1">
      <alignment horizontal="left" vertical="center"/>
    </xf>
    <xf numFmtId="0" fontId="13" fillId="8" borderId="19" xfId="0" applyFont="1" applyFill="1" applyBorder="1" applyAlignment="1">
      <alignment horizontal="left" vertical="center"/>
    </xf>
    <xf numFmtId="0" fontId="13" fillId="8" borderId="20" xfId="0" applyFont="1" applyFill="1" applyBorder="1" applyAlignment="1">
      <alignment horizontal="left" vertical="center"/>
    </xf>
    <xf numFmtId="164" fontId="11" fillId="11" borderId="8" xfId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Fill="1"/>
    <xf numFmtId="0" fontId="5" fillId="0" borderId="0" xfId="0" applyFont="1" applyFill="1" applyAlignment="1">
      <alignment vertical="top" wrapText="1"/>
    </xf>
    <xf numFmtId="0" fontId="25" fillId="0" borderId="31" xfId="0" applyFont="1" applyBorder="1" applyAlignment="1">
      <alignment vertical="center"/>
    </xf>
    <xf numFmtId="0" fontId="26" fillId="4" borderId="31" xfId="0" applyFont="1" applyFill="1" applyBorder="1" applyAlignment="1">
      <alignment horizontal="left" vertical="center" wrapText="1"/>
    </xf>
    <xf numFmtId="164" fontId="26" fillId="4" borderId="31" xfId="1" applyFont="1" applyFill="1" applyBorder="1" applyAlignment="1">
      <alignment horizontal="center" vertical="center"/>
    </xf>
    <xf numFmtId="164" fontId="26" fillId="4" borderId="0" xfId="1" applyFont="1" applyFill="1" applyBorder="1" applyAlignment="1">
      <alignment horizontal="center" vertical="center"/>
    </xf>
    <xf numFmtId="164" fontId="27" fillId="4" borderId="0" xfId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Alignment="1">
      <alignment vertical="center"/>
    </xf>
    <xf numFmtId="0" fontId="1" fillId="0" borderId="0" xfId="0" applyFont="1"/>
    <xf numFmtId="0" fontId="1" fillId="8" borderId="7" xfId="0" applyFont="1" applyFill="1" applyBorder="1" applyAlignment="1">
      <alignment horizontal="left" vertical="center" wrapText="1"/>
    </xf>
    <xf numFmtId="0" fontId="1" fillId="8" borderId="5" xfId="1" applyNumberFormat="1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left" vertical="center" wrapText="1"/>
    </xf>
    <xf numFmtId="0" fontId="1" fillId="8" borderId="36" xfId="1" applyNumberFormat="1" applyFont="1" applyFill="1" applyBorder="1" applyAlignment="1">
      <alignment horizontal="center" vertical="center"/>
    </xf>
    <xf numFmtId="0" fontId="25" fillId="0" borderId="0" xfId="0" applyFont="1"/>
    <xf numFmtId="0" fontId="11" fillId="9" borderId="37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5" fillId="8" borderId="7" xfId="0" applyFont="1" applyFill="1" applyBorder="1" applyAlignment="1">
      <alignment horizontal="left" vertical="center" wrapText="1"/>
    </xf>
    <xf numFmtId="0" fontId="22" fillId="0" borderId="0" xfId="0" applyFont="1"/>
    <xf numFmtId="0" fontId="30" fillId="0" borderId="0" xfId="0" applyFont="1"/>
    <xf numFmtId="165" fontId="4" fillId="9" borderId="11" xfId="1" applyNumberFormat="1" applyFont="1" applyFill="1" applyBorder="1" applyAlignment="1">
      <alignment vertical="center"/>
    </xf>
    <xf numFmtId="1" fontId="4" fillId="9" borderId="6" xfId="1" applyNumberFormat="1" applyFont="1" applyFill="1" applyBorder="1" applyAlignment="1">
      <alignment horizontal="center" vertical="center"/>
    </xf>
    <xf numFmtId="1" fontId="4" fillId="9" borderId="7" xfId="1" applyNumberFormat="1" applyFont="1" applyFill="1" applyBorder="1" applyAlignment="1">
      <alignment horizontal="center" vertical="center"/>
    </xf>
    <xf numFmtId="164" fontId="1" fillId="9" borderId="14" xfId="1" applyFont="1" applyFill="1" applyBorder="1" applyAlignment="1">
      <alignment vertical="center"/>
    </xf>
    <xf numFmtId="0" fontId="29" fillId="8" borderId="4" xfId="0" applyFont="1" applyFill="1" applyBorder="1" applyAlignment="1">
      <alignment wrapText="1"/>
    </xf>
    <xf numFmtId="164" fontId="1" fillId="9" borderId="34" xfId="1" applyFont="1" applyFill="1" applyBorder="1" applyAlignment="1">
      <alignment vertical="center"/>
    </xf>
    <xf numFmtId="49" fontId="5" fillId="9" borderId="6" xfId="0" applyNumberFormat="1" applyFont="1" applyFill="1" applyBorder="1" applyAlignment="1">
      <alignment horizontal="left" vertical="center" wrapText="1"/>
    </xf>
    <xf numFmtId="49" fontId="5" fillId="9" borderId="7" xfId="0" applyNumberFormat="1" applyFont="1" applyFill="1" applyBorder="1" applyAlignment="1">
      <alignment horizontal="left" vertical="center" wrapText="1"/>
    </xf>
    <xf numFmtId="0" fontId="1" fillId="9" borderId="34" xfId="1" applyNumberFormat="1" applyFont="1" applyFill="1" applyBorder="1" applyAlignment="1">
      <alignment horizontal="center" vertical="center"/>
    </xf>
    <xf numFmtId="0" fontId="1" fillId="9" borderId="5" xfId="1" applyNumberFormat="1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left" vertical="center" wrapText="1"/>
    </xf>
    <xf numFmtId="49" fontId="5" fillId="9" borderId="11" xfId="0" applyNumberFormat="1" applyFont="1" applyFill="1" applyBorder="1" applyAlignment="1">
      <alignment vertical="center" wrapText="1"/>
    </xf>
    <xf numFmtId="0" fontId="6" fillId="8" borderId="25" xfId="0" applyFont="1" applyFill="1" applyBorder="1" applyAlignment="1">
      <alignment horizontal="left" wrapText="1"/>
    </xf>
    <xf numFmtId="1" fontId="4" fillId="9" borderId="41" xfId="1" applyNumberFormat="1" applyFont="1" applyFill="1" applyBorder="1" applyAlignment="1">
      <alignment horizontal="center" vertical="center"/>
    </xf>
    <xf numFmtId="49" fontId="6" fillId="0" borderId="24" xfId="0" applyNumberFormat="1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5" fillId="8" borderId="7" xfId="0" applyNumberFormat="1" applyFont="1" applyFill="1" applyBorder="1" applyAlignment="1">
      <alignment horizontal="left" vertical="center" wrapText="1"/>
    </xf>
    <xf numFmtId="166" fontId="1" fillId="9" borderId="11" xfId="3" applyNumberFormat="1" applyFont="1" applyFill="1" applyBorder="1" applyAlignment="1">
      <alignment vertical="center"/>
    </xf>
    <xf numFmtId="166" fontId="0" fillId="8" borderId="5" xfId="0" applyNumberFormat="1" applyFill="1" applyBorder="1"/>
    <xf numFmtId="166" fontId="0" fillId="8" borderId="13" xfId="0" applyNumberFormat="1" applyFill="1" applyBorder="1"/>
    <xf numFmtId="166" fontId="6" fillId="9" borderId="4" xfId="1" applyNumberFormat="1" applyFont="1" applyFill="1" applyBorder="1"/>
    <xf numFmtId="49" fontId="24" fillId="0" borderId="30" xfId="0" applyNumberFormat="1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 wrapText="1"/>
    </xf>
    <xf numFmtId="0" fontId="13" fillId="8" borderId="16" xfId="0" applyFont="1" applyFill="1" applyBorder="1" applyAlignment="1">
      <alignment horizontal="left" vertical="center"/>
    </xf>
    <xf numFmtId="0" fontId="13" fillId="8" borderId="15" xfId="0" applyFont="1" applyFill="1" applyBorder="1" applyAlignment="1">
      <alignment horizontal="left" vertical="center"/>
    </xf>
    <xf numFmtId="0" fontId="13" fillId="8" borderId="17" xfId="0" applyFont="1" applyFill="1" applyBorder="1" applyAlignment="1">
      <alignment horizontal="left" vertical="center"/>
    </xf>
    <xf numFmtId="0" fontId="24" fillId="4" borderId="38" xfId="0" applyFont="1" applyFill="1" applyBorder="1" applyAlignment="1">
      <alignment horizontal="left" vertical="center" wrapText="1"/>
    </xf>
    <xf numFmtId="0" fontId="24" fillId="4" borderId="39" xfId="0" applyFont="1" applyFill="1" applyBorder="1" applyAlignment="1">
      <alignment horizontal="left" vertical="center" wrapText="1"/>
    </xf>
    <xf numFmtId="0" fontId="24" fillId="4" borderId="40" xfId="0" applyFont="1" applyFill="1" applyBorder="1" applyAlignment="1">
      <alignment horizontal="left" vertical="center" wrapText="1"/>
    </xf>
    <xf numFmtId="0" fontId="11" fillId="9" borderId="8" xfId="0" applyFont="1" applyFill="1" applyBorder="1" applyAlignment="1">
      <alignment horizontal="left" vertical="center" wrapText="1"/>
    </xf>
    <xf numFmtId="0" fontId="11" fillId="9" borderId="9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9" fillId="0" borderId="0" xfId="0" applyFont="1" applyAlignment="1">
      <alignment horizontal="left"/>
    </xf>
    <xf numFmtId="49" fontId="6" fillId="0" borderId="24" xfId="0" applyNumberFormat="1" applyFont="1" applyBorder="1" applyAlignment="1">
      <alignment horizontal="left" vertical="center" wrapText="1"/>
    </xf>
    <xf numFmtId="0" fontId="6" fillId="0" borderId="24" xfId="0" applyNumberFormat="1" applyFont="1" applyBorder="1" applyAlignment="1">
      <alignment horizontal="left" vertical="center" wrapText="1"/>
    </xf>
    <xf numFmtId="0" fontId="15" fillId="8" borderId="18" xfId="0" applyFont="1" applyFill="1" applyBorder="1" applyAlignment="1">
      <alignment horizontal="left"/>
    </xf>
    <xf numFmtId="0" fontId="15" fillId="8" borderId="19" xfId="0" applyFont="1" applyFill="1" applyBorder="1" applyAlignment="1">
      <alignment horizontal="left"/>
    </xf>
    <xf numFmtId="0" fontId="15" fillId="8" borderId="20" xfId="0" applyFont="1" applyFill="1" applyBorder="1" applyAlignment="1">
      <alignment horizontal="left"/>
    </xf>
    <xf numFmtId="0" fontId="15" fillId="8" borderId="21" xfId="0" applyFont="1" applyFill="1" applyBorder="1" applyAlignment="1">
      <alignment horizontal="left"/>
    </xf>
    <xf numFmtId="0" fontId="15" fillId="8" borderId="0" xfId="0" applyFont="1" applyFill="1" applyBorder="1" applyAlignment="1">
      <alignment horizontal="left"/>
    </xf>
    <xf numFmtId="0" fontId="15" fillId="8" borderId="22" xfId="0" applyFont="1" applyFill="1" applyBorder="1" applyAlignment="1">
      <alignment horizontal="left"/>
    </xf>
    <xf numFmtId="0" fontId="15" fillId="8" borderId="16" xfId="0" applyFont="1" applyFill="1" applyBorder="1" applyAlignment="1">
      <alignment horizontal="left" wrapText="1"/>
    </xf>
    <xf numFmtId="0" fontId="15" fillId="8" borderId="15" xfId="0" applyFont="1" applyFill="1" applyBorder="1" applyAlignment="1">
      <alignment horizontal="left" wrapText="1"/>
    </xf>
    <xf numFmtId="0" fontId="15" fillId="8" borderId="17" xfId="0" applyFont="1" applyFill="1" applyBorder="1" applyAlignment="1">
      <alignment horizontal="left" wrapText="1"/>
    </xf>
    <xf numFmtId="165" fontId="5" fillId="9" borderId="11" xfId="1" applyNumberFormat="1" applyFont="1" applyFill="1" applyBorder="1" applyAlignment="1">
      <alignment vertical="center"/>
    </xf>
  </cellXfs>
  <cellStyles count="4">
    <cellStyle name="Currency" xfId="1" builtinId="4"/>
    <cellStyle name="Normal" xfId="0" builtinId="0"/>
    <cellStyle name="Percent" xfId="3" builtinId="5"/>
    <cellStyle name="Title" xfId="2" builtinId="1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0038A8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5698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1939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5.xml"/><Relationship Id="rId18" Type="http://schemas.openxmlformats.org/officeDocument/2006/relationships/revisionLog" Target="revisionLog3.xml"/><Relationship Id="rId12" Type="http://schemas.openxmlformats.org/officeDocument/2006/relationships/revisionLog" Target="revisionLog2.xml"/><Relationship Id="rId17" Type="http://schemas.openxmlformats.org/officeDocument/2006/relationships/revisionLog" Target="revisionLog1.xml"/><Relationship Id="rId16" Type="http://schemas.openxmlformats.org/officeDocument/2006/relationships/revisionLog" Target="revisionLog8.xml"/><Relationship Id="rId15" Type="http://schemas.openxmlformats.org/officeDocument/2006/relationships/revisionLog" Target="revisionLog7.xml"/><Relationship Id="rId14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12B3FD9-62DC-489D-B06D-05BA0C2F65AD}" diskRevisions="1" revisionId="652" version="2">
  <header guid="{601F01B6-E31A-407B-9FC5-36CA0613839D}" dateTime="2019-01-23T17:54:36" maxSheetId="5" userName="Cecilia Tirado (Sensitive)" r:id="rId12" minRId="199" maxRId="431">
    <sheetIdMap count="4">
      <sheetId val="1"/>
      <sheetId val="2"/>
      <sheetId val="3"/>
      <sheetId val="4"/>
    </sheetIdMap>
  </header>
  <header guid="{761E3C53-A96D-42E8-A1F0-980AC677156B}" dateTime="2019-01-23T18:14:01" maxSheetId="5" userName="Cecilia Tirado (Sensitive)" r:id="rId13" minRId="432" maxRId="496">
    <sheetIdMap count="4">
      <sheetId val="1"/>
      <sheetId val="2"/>
      <sheetId val="3"/>
      <sheetId val="4"/>
    </sheetIdMap>
  </header>
  <header guid="{69D5FD3B-8CC0-42BD-AD8F-9E90026E5D7B}" dateTime="2019-01-23T18:40:43" maxSheetId="5" userName="Cecilia Tirado (Sensitive)" r:id="rId14" minRId="497" maxRId="547">
    <sheetIdMap count="4">
      <sheetId val="1"/>
      <sheetId val="2"/>
      <sheetId val="3"/>
      <sheetId val="4"/>
    </sheetIdMap>
  </header>
  <header guid="{E8965FD4-1EF1-47D7-AD5A-3359948A5550}" dateTime="2019-01-30T13:36:53" maxSheetId="5" userName="Patricia Quartarollo" r:id="rId15" minRId="548">
    <sheetIdMap count="4">
      <sheetId val="1"/>
      <sheetId val="2"/>
      <sheetId val="3"/>
      <sheetId val="4"/>
    </sheetIdMap>
  </header>
  <header guid="{A19A2830-AF96-4B79-BE03-AD55BFD5C647}" dateTime="2019-01-30T13:38:36" maxSheetId="5" userName="Patricia Quartarollo" r:id="rId16" minRId="550" maxRId="553">
    <sheetIdMap count="4">
      <sheetId val="1"/>
      <sheetId val="2"/>
      <sheetId val="3"/>
      <sheetId val="4"/>
    </sheetIdMap>
  </header>
  <header guid="{7A2A485A-FF47-4B7F-97F0-0064618587F2}" dateTime="2019-02-06T11:52:35" maxSheetId="5" userName="Cecilia Tirado (Sensitive)" r:id="rId17">
    <sheetIdMap count="4">
      <sheetId val="1"/>
      <sheetId val="2"/>
      <sheetId val="3"/>
      <sheetId val="4"/>
    </sheetIdMap>
  </header>
  <header guid="{112B3FD9-62DC-489D-B06D-05BA0C2F65AD}" dateTime="2019-02-14T15:16:48" maxSheetId="5" userName="Patricia Quartarollo" r:id="rId18" minRId="555" maxRId="651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3FBA93F-2868-4D92-94EE-226E0FE3B2B9}" action="delete"/>
  <rdn rId="0" localSheetId="1" customView="1" name="Z_A3FBA93F_2868_4D92_94EE_226E0FE3B2B9_.wvu.PrintArea" hidden="1" oldHidden="1">
    <formula>'Contract Pricing'!$A$1:$K$24</formula>
    <oldFormula>'Contract Pricing'!$A$1:$K$24</oldFormula>
  </rdn>
  <rcv guid="{A3FBA93F-2868-4D92-94EE-226E0FE3B2B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" sId="1">
    <oc r="B7" t="inlineStr">
      <is>
        <r>
          <t xml:space="preserve">2) Prices should be in </t>
        </r>
        <r>
          <rPr>
            <b/>
            <sz val="14"/>
            <color theme="1"/>
            <rFont val="Arial"/>
            <family val="2"/>
          </rPr>
          <t>GBP Sterling</t>
        </r>
      </is>
    </oc>
    <nc r="B7" t="inlineStr">
      <is>
        <r>
          <t xml:space="preserve">2) Prices should be in </t>
        </r>
        <r>
          <rPr>
            <b/>
            <sz val="14"/>
            <color theme="1"/>
            <rFont val="Arial"/>
            <family val="2"/>
          </rPr>
          <t>BRL</t>
        </r>
      </is>
    </nc>
  </rcc>
  <rcc rId="200" sId="1">
    <oc r="B2" t="inlineStr">
      <is>
        <t>CPG/XXXX/2019 UK-Brazil Infrastructure and Green Finance Commercial Assessment.</t>
      </is>
    </oc>
    <nc r="B2" t="inlineStr">
      <is>
        <t>CPG/XXXX/2019 UK &amp; Brazil: Partners in Energy 2019 Event.</t>
      </is>
    </nc>
  </rcc>
  <rrc rId="201" sId="1" ref="A17:XFD18" action="insertRow"/>
  <rcc rId="202" sId="1">
    <nc r="B17" t="inlineStr">
      <is>
        <t>Task B: Two roundtables</t>
      </is>
    </nc>
  </rcc>
  <rcc rId="203" sId="1">
    <nc r="B18" t="inlineStr">
      <is>
        <t>Task C: Debriefing lunch</t>
      </is>
    </nc>
  </rcc>
  <rcc rId="204" sId="1">
    <oc r="B19" t="inlineStr">
      <is>
        <t>Product 2: Green Finance Investors and Pineline</t>
      </is>
    </oc>
    <nc r="B19" t="inlineStr">
      <is>
        <t>Task D: Neworking reception</t>
      </is>
    </nc>
  </rcc>
  <rcc rId="205" sId="1">
    <oc r="B16" t="inlineStr">
      <is>
        <t>Product 1: General UK Infrastructure Investors Overview</t>
      </is>
    </oc>
    <nc r="B16" t="inlineStr">
      <is>
        <t xml:space="preserve">Taks A: Showcase conference with 8 simultaneous workshops </t>
      </is>
    </nc>
  </rcc>
  <rrc rId="206" sId="1" ref="A33:XFD39" action="insertRow"/>
  <rfmt sheetId="1" sqref="B37" start="0" length="0">
    <dxf>
      <font>
        <b/>
        <name val="Arial"/>
        <scheme val="none"/>
      </font>
      <numFmt numFmtId="30" formatCode="@"/>
      <fill>
        <patternFill>
          <bgColor theme="0" tint="-0.14999847407452621"/>
        </patternFill>
      </fill>
      <border outline="0">
        <top style="medium">
          <color indexed="64"/>
        </top>
      </border>
    </dxf>
  </rfmt>
  <rfmt sheetId="1" sqref="C37" start="0" length="0">
    <dxf>
      <numFmt numFmtId="164" formatCode="_(&quot;£&quot;* #,##0.00_);_(&quot;£&quot;* \(#,##0.00\);_(&quot;£&quot;* &quot;-&quot;??_);_(@_)"/>
      <fill>
        <patternFill>
          <bgColor theme="0" tint="-0.14999847407452621"/>
        </patternFill>
      </fill>
      <border outline="0">
        <top style="medium">
          <color indexed="64"/>
        </top>
      </border>
    </dxf>
  </rfmt>
  <rfmt sheetId="1" sqref="D37" start="0" length="0">
    <dxf>
      <fill>
        <patternFill>
          <bgColor theme="0" tint="-0.14999847407452621"/>
        </patternFill>
      </fill>
      <border outline="0">
        <top style="medium">
          <color indexed="64"/>
        </top>
      </border>
    </dxf>
  </rfmt>
  <rfmt sheetId="1" sqref="E37" start="0" length="0">
    <dxf>
      <numFmt numFmtId="164" formatCode="_(&quot;£&quot;* #,##0.00_);_(&quot;£&quot;* \(#,##0.00\);_(&quot;£&quot;* &quot;-&quot;??_);_(@_)"/>
      <border outline="0">
        <top style="medium">
          <color indexed="64"/>
        </top>
      </border>
    </dxf>
  </rfmt>
  <rfmt sheetId="1" sqref="F37" start="0" length="0">
    <dxf>
      <numFmt numFmtId="164" formatCode="_(&quot;£&quot;* #,##0.00_);_(&quot;£&quot;* \(#,##0.00\);_(&quot;£&quot;* &quot;-&quot;??_);_(@_)"/>
      <fill>
        <patternFill>
          <bgColor theme="0" tint="-0.14999847407452621"/>
        </patternFill>
      </fill>
      <border outline="0">
        <top style="medium">
          <color indexed="64"/>
        </top>
      </border>
    </dxf>
  </rfmt>
  <rfmt sheetId="1" sqref="G37" start="0" length="0">
    <dxf>
      <numFmt numFmtId="164" formatCode="_(&quot;£&quot;* #,##0.00_);_(&quot;£&quot;* \(#,##0.00\);_(&quot;£&quot;* &quot;-&quot;??_);_(@_)"/>
      <border outline="0">
        <top style="medium">
          <color indexed="64"/>
        </top>
      </border>
    </dxf>
  </rfmt>
  <rrc rId="207" sId="1" ref="A56:XFD59" action="insertRow"/>
  <rrc rId="208" sId="1" ref="A56:XFD59" action="insertRow"/>
  <rrc rId="209" sId="1" ref="A65:XFD66" action="insertRow"/>
  <rrc rId="210" sId="1" ref="A65:XFD66" action="insertRow"/>
  <rcc rId="211" sId="1" numFmtId="34">
    <nc r="C65">
      <v>0</v>
    </nc>
  </rcc>
  <rcc rId="212" sId="1">
    <nc r="E65">
      <f>+C65*D65</f>
    </nc>
  </rcc>
  <rcc rId="213" sId="1" numFmtId="34">
    <nc r="F65">
      <v>0</v>
    </nc>
  </rcc>
  <rcc rId="214" sId="1">
    <nc r="G65">
      <f>E65+F65</f>
    </nc>
  </rcc>
  <rcc rId="215" sId="1" numFmtId="34">
    <nc r="C66">
      <v>0</v>
    </nc>
  </rcc>
  <rcc rId="216" sId="1">
    <nc r="E66">
      <f>+C66*D66</f>
    </nc>
  </rcc>
  <rcc rId="217" sId="1" numFmtId="34">
    <nc r="F66">
      <v>0</v>
    </nc>
  </rcc>
  <rcc rId="218" sId="1">
    <nc r="G66">
      <f>E66+F66</f>
    </nc>
  </rcc>
  <rcc rId="219" sId="1" numFmtId="34">
    <nc r="C67">
      <v>0</v>
    </nc>
  </rcc>
  <rcc rId="220" sId="1">
    <nc r="E67">
      <f>+C67*D67</f>
    </nc>
  </rcc>
  <rcc rId="221" sId="1" numFmtId="34">
    <nc r="F67">
      <v>0</v>
    </nc>
  </rcc>
  <rcc rId="222" sId="1">
    <nc r="G67">
      <f>E67+F67</f>
    </nc>
  </rcc>
  <rcc rId="223" sId="1" numFmtId="34">
    <nc r="C68">
      <v>0</v>
    </nc>
  </rcc>
  <rcc rId="224" sId="1">
    <nc r="E68">
      <f>+C68*D68</f>
    </nc>
  </rcc>
  <rcc rId="225" sId="1" numFmtId="34">
    <nc r="F68">
      <v>0</v>
    </nc>
  </rcc>
  <rcc rId="226" sId="1">
    <nc r="G68">
      <f>E68+F68</f>
    </nc>
  </rcc>
  <rfmt sheetId="1" sqref="B56" start="0" length="0">
    <dxf>
      <font>
        <b val="0"/>
        <name val="Arial"/>
        <scheme val="none"/>
      </font>
      <numFmt numFmtId="0" formatCode="General"/>
      <fill>
        <patternFill>
          <bgColor rgb="FFFFFFCC"/>
        </patternFill>
      </fill>
    </dxf>
  </rfmt>
  <rcc rId="227" sId="1" odxf="1" dxf="1" numFmtId="34">
    <nc r="C56">
      <v>0</v>
    </nc>
    <odxf>
      <numFmt numFmtId="164" formatCode="_(&quot;£&quot;* #,##0.00_);_(&quot;£&quot;* \(#,##0.00\);_(&quot;£&quot;* &quot;-&quot;??_);_(@_)"/>
      <fill>
        <patternFill>
          <bgColor theme="0" tint="-0.14999847407452621"/>
        </patternFill>
      </fill>
    </odxf>
    <ndxf>
      <numFmt numFmtId="166" formatCode="_-[$$-409]* #,##0.00_ ;_-[$$-409]* \-#,##0.00\ ;_-[$$-409]* &quot;-&quot;??_ ;_-@_ "/>
      <fill>
        <patternFill>
          <bgColor rgb="FFFFFFCC"/>
        </patternFill>
      </fill>
    </ndxf>
  </rcc>
  <rfmt sheetId="1" sqref="D56" start="0" length="0">
    <dxf>
      <fill>
        <patternFill>
          <bgColor rgb="FFFFFFCC"/>
        </patternFill>
      </fill>
    </dxf>
  </rfmt>
  <rcc rId="228" sId="1" odxf="1" dxf="1">
    <nc r="E56">
      <f>+C56*D56</f>
    </nc>
    <odxf>
      <numFmt numFmtId="164" formatCode="_(&quot;£&quot;* #,##0.00_);_(&quot;£&quot;* \(#,##0.00\);_(&quot;£&quot;* &quot;-&quot;??_);_(@_)"/>
    </odxf>
    <ndxf>
      <numFmt numFmtId="166" formatCode="_-[$$-409]* #,##0.00_ ;_-[$$-409]* \-#,##0.00\ ;_-[$$-409]* &quot;-&quot;??_ ;_-@_ "/>
    </ndxf>
  </rcc>
  <rcc rId="229" sId="1" odxf="1" dxf="1" numFmtId="34">
    <nc r="F56">
      <v>0</v>
    </nc>
    <odxf>
      <numFmt numFmtId="164" formatCode="_(&quot;£&quot;* #,##0.00_);_(&quot;£&quot;* \(#,##0.00\);_(&quot;£&quot;* &quot;-&quot;??_);_(@_)"/>
      <fill>
        <patternFill>
          <bgColor theme="0" tint="-0.14999847407452621"/>
        </patternFill>
      </fill>
    </odxf>
    <ndxf>
      <numFmt numFmtId="166" formatCode="_-[$$-409]* #,##0.00_ ;_-[$$-409]* \-#,##0.00\ ;_-[$$-409]* &quot;-&quot;??_ ;_-@_ "/>
      <fill>
        <patternFill>
          <bgColor rgb="FFFFFFCC"/>
        </patternFill>
      </fill>
    </ndxf>
  </rcc>
  <rcc rId="230" sId="1" odxf="1" dxf="1">
    <nc r="G56">
      <f>E56+F56</f>
    </nc>
    <odxf>
      <numFmt numFmtId="164" formatCode="_(&quot;£&quot;* #,##0.00_);_(&quot;£&quot;* \(#,##0.00\);_(&quot;£&quot;* &quot;-&quot;??_);_(@_)"/>
    </odxf>
    <ndxf>
      <numFmt numFmtId="166" formatCode="_-[$$-409]* #,##0.00_ ;_-[$$-409]* \-#,##0.00\ ;_-[$$-409]* &quot;-&quot;??_ ;_-@_ "/>
    </ndxf>
  </rcc>
  <rfmt sheetId="1" sqref="B57" start="0" length="0">
    <dxf>
      <font>
        <b val="0"/>
        <name val="Arial"/>
        <scheme val="none"/>
      </font>
      <numFmt numFmtId="0" formatCode="General"/>
      <fill>
        <patternFill>
          <bgColor rgb="FFFFFFCC"/>
        </patternFill>
      </fill>
    </dxf>
  </rfmt>
  <rfmt sheetId="1" sqref="C57" start="0" length="0">
    <dxf>
      <numFmt numFmtId="166" formatCode="_-[$$-409]* #,##0.00_ ;_-[$$-409]* \-#,##0.00\ ;_-[$$-409]* &quot;-&quot;??_ ;_-@_ "/>
      <fill>
        <patternFill>
          <bgColor rgb="FFFFFFCC"/>
        </patternFill>
      </fill>
    </dxf>
  </rfmt>
  <rfmt sheetId="1" sqref="D57" start="0" length="0">
    <dxf>
      <fill>
        <patternFill>
          <bgColor rgb="FFFFFFCC"/>
        </patternFill>
      </fill>
    </dxf>
  </rfmt>
  <rfmt sheetId="1" sqref="E57" start="0" length="0">
    <dxf>
      <numFmt numFmtId="166" formatCode="_-[$$-409]* #,##0.00_ ;_-[$$-409]* \-#,##0.00\ ;_-[$$-409]* &quot;-&quot;??_ ;_-@_ "/>
    </dxf>
  </rfmt>
  <rfmt sheetId="1" sqref="F57" start="0" length="0">
    <dxf>
      <numFmt numFmtId="166" formatCode="_-[$$-409]* #,##0.00_ ;_-[$$-409]* \-#,##0.00\ ;_-[$$-409]* &quot;-&quot;??_ ;_-@_ "/>
      <fill>
        <patternFill>
          <bgColor rgb="FFFFFFCC"/>
        </patternFill>
      </fill>
    </dxf>
  </rfmt>
  <rfmt sheetId="1" sqref="G57" start="0" length="0">
    <dxf>
      <numFmt numFmtId="166" formatCode="_-[$$-409]* #,##0.00_ ;_-[$$-409]* \-#,##0.00\ ;_-[$$-409]* &quot;-&quot;??_ ;_-@_ "/>
    </dxf>
  </rfmt>
  <rfmt sheetId="1" sqref="B58" start="0" length="0">
    <dxf>
      <font>
        <b val="0"/>
        <name val="Arial"/>
        <scheme val="none"/>
      </font>
      <numFmt numFmtId="0" formatCode="General"/>
      <fill>
        <patternFill>
          <bgColor rgb="FFFFFFCC"/>
        </patternFill>
      </fill>
    </dxf>
  </rfmt>
  <rfmt sheetId="1" sqref="C58" start="0" length="0">
    <dxf>
      <numFmt numFmtId="166" formatCode="_-[$$-409]* #,##0.00_ ;_-[$$-409]* \-#,##0.00\ ;_-[$$-409]* &quot;-&quot;??_ ;_-@_ "/>
      <fill>
        <patternFill>
          <bgColor rgb="FFFFFFCC"/>
        </patternFill>
      </fill>
    </dxf>
  </rfmt>
  <rfmt sheetId="1" sqref="D58" start="0" length="0">
    <dxf>
      <fill>
        <patternFill>
          <bgColor rgb="FFFFFFCC"/>
        </patternFill>
      </fill>
    </dxf>
  </rfmt>
  <rfmt sheetId="1" sqref="E58" start="0" length="0">
    <dxf>
      <numFmt numFmtId="166" formatCode="_-[$$-409]* #,##0.00_ ;_-[$$-409]* \-#,##0.00\ ;_-[$$-409]* &quot;-&quot;??_ ;_-@_ "/>
    </dxf>
  </rfmt>
  <rfmt sheetId="1" sqref="F58" start="0" length="0">
    <dxf>
      <numFmt numFmtId="166" formatCode="_-[$$-409]* #,##0.00_ ;_-[$$-409]* \-#,##0.00\ ;_-[$$-409]* &quot;-&quot;??_ ;_-@_ "/>
      <fill>
        <patternFill>
          <bgColor rgb="FFFFFFCC"/>
        </patternFill>
      </fill>
    </dxf>
  </rfmt>
  <rfmt sheetId="1" sqref="G58" start="0" length="0">
    <dxf>
      <numFmt numFmtId="166" formatCode="_-[$$-409]* #,##0.00_ ;_-[$$-409]* \-#,##0.00\ ;_-[$$-409]* &quot;-&quot;??_ ;_-@_ "/>
    </dxf>
  </rfmt>
  <rfmt sheetId="1" sqref="B59" start="0" length="0">
    <dxf>
      <font>
        <b val="0"/>
        <name val="Arial"/>
        <scheme val="none"/>
      </font>
      <numFmt numFmtId="0" formatCode="General"/>
      <fill>
        <patternFill>
          <bgColor rgb="FFFFFFCC"/>
        </patternFill>
      </fill>
    </dxf>
  </rfmt>
  <rfmt sheetId="1" sqref="C59" start="0" length="0">
    <dxf>
      <numFmt numFmtId="166" formatCode="_-[$$-409]* #,##0.00_ ;_-[$$-409]* \-#,##0.00\ ;_-[$$-409]* &quot;-&quot;??_ ;_-@_ "/>
      <fill>
        <patternFill>
          <bgColor rgb="FFFFFFCC"/>
        </patternFill>
      </fill>
    </dxf>
  </rfmt>
  <rfmt sheetId="1" sqref="D59" start="0" length="0">
    <dxf>
      <fill>
        <patternFill>
          <bgColor rgb="FFFFFFCC"/>
        </patternFill>
      </fill>
    </dxf>
  </rfmt>
  <rfmt sheetId="1" sqref="E59" start="0" length="0">
    <dxf>
      <numFmt numFmtId="166" formatCode="_-[$$-409]* #,##0.00_ ;_-[$$-409]* \-#,##0.00\ ;_-[$$-409]* &quot;-&quot;??_ ;_-@_ "/>
    </dxf>
  </rfmt>
  <rfmt sheetId="1" sqref="F59" start="0" length="0">
    <dxf>
      <numFmt numFmtId="166" formatCode="_-[$$-409]* #,##0.00_ ;_-[$$-409]* \-#,##0.00\ ;_-[$$-409]* &quot;-&quot;??_ ;_-@_ "/>
      <fill>
        <patternFill>
          <bgColor rgb="FFFFFFCC"/>
        </patternFill>
      </fill>
    </dxf>
  </rfmt>
  <rfmt sheetId="1" sqref="G59" start="0" length="0">
    <dxf>
      <numFmt numFmtId="166" formatCode="_-[$$-409]* #,##0.00_ ;_-[$$-409]* \-#,##0.00\ ;_-[$$-409]* &quot;-&quot;??_ ;_-@_ "/>
    </dxf>
  </rfmt>
  <rfmt sheetId="1" sqref="B60" start="0" length="0">
    <dxf>
      <font>
        <b val="0"/>
        <name val="Arial"/>
        <scheme val="none"/>
      </font>
      <numFmt numFmtId="0" formatCode="General"/>
      <fill>
        <patternFill>
          <bgColor rgb="FFFFFFCC"/>
        </patternFill>
      </fill>
    </dxf>
  </rfmt>
  <rfmt sheetId="1" sqref="C60" start="0" length="0">
    <dxf>
      <numFmt numFmtId="166" formatCode="_-[$$-409]* #,##0.00_ ;_-[$$-409]* \-#,##0.00\ ;_-[$$-409]* &quot;-&quot;??_ ;_-@_ "/>
      <fill>
        <patternFill>
          <bgColor rgb="FFFFFFCC"/>
        </patternFill>
      </fill>
    </dxf>
  </rfmt>
  <rfmt sheetId="1" sqref="D60" start="0" length="0">
    <dxf>
      <fill>
        <patternFill>
          <bgColor rgb="FFFFFFCC"/>
        </patternFill>
      </fill>
    </dxf>
  </rfmt>
  <rfmt sheetId="1" sqref="E60" start="0" length="0">
    <dxf>
      <numFmt numFmtId="166" formatCode="_-[$$-409]* #,##0.00_ ;_-[$$-409]* \-#,##0.00\ ;_-[$$-409]* &quot;-&quot;??_ ;_-@_ "/>
    </dxf>
  </rfmt>
  <rfmt sheetId="1" sqref="F60" start="0" length="0">
    <dxf>
      <numFmt numFmtId="166" formatCode="_-[$$-409]* #,##0.00_ ;_-[$$-409]* \-#,##0.00\ ;_-[$$-409]* &quot;-&quot;??_ ;_-@_ "/>
      <fill>
        <patternFill>
          <bgColor rgb="FFFFFFCC"/>
        </patternFill>
      </fill>
    </dxf>
  </rfmt>
  <rfmt sheetId="1" sqref="G60" start="0" length="0">
    <dxf>
      <numFmt numFmtId="166" formatCode="_-[$$-409]* #,##0.00_ ;_-[$$-409]* \-#,##0.00\ ;_-[$$-409]* &quot;-&quot;??_ ;_-@_ "/>
    </dxf>
  </rfmt>
  <rcc rId="231" sId="1" numFmtId="34">
    <nc r="C57">
      <v>0</v>
    </nc>
  </rcc>
  <rcc rId="232" sId="1">
    <nc r="E57">
      <f>+C57*D57</f>
    </nc>
  </rcc>
  <rcc rId="233" sId="1" numFmtId="34">
    <nc r="F57">
      <v>0</v>
    </nc>
  </rcc>
  <rcc rId="234" sId="1">
    <nc r="G57">
      <f>E57+F57</f>
    </nc>
  </rcc>
  <rfmt sheetId="1" sqref="B61" start="0" length="0">
    <dxf>
      <font>
        <b val="0"/>
        <name val="Arial"/>
        <scheme val="none"/>
      </font>
      <numFmt numFmtId="0" formatCode="General"/>
      <fill>
        <patternFill>
          <bgColor rgb="FFFFFFCC"/>
        </patternFill>
      </fill>
    </dxf>
  </rfmt>
  <rfmt sheetId="1" sqref="C61" start="0" length="0">
    <dxf>
      <numFmt numFmtId="166" formatCode="_-[$$-409]* #,##0.00_ ;_-[$$-409]* \-#,##0.00\ ;_-[$$-409]* &quot;-&quot;??_ ;_-@_ "/>
      <fill>
        <patternFill>
          <bgColor rgb="FFFFFFCC"/>
        </patternFill>
      </fill>
    </dxf>
  </rfmt>
  <rfmt sheetId="1" sqref="D61" start="0" length="0">
    <dxf>
      <fill>
        <patternFill>
          <bgColor rgb="FFFFFFCC"/>
        </patternFill>
      </fill>
    </dxf>
  </rfmt>
  <rfmt sheetId="1" sqref="E61" start="0" length="0">
    <dxf>
      <numFmt numFmtId="166" formatCode="_-[$$-409]* #,##0.00_ ;_-[$$-409]* \-#,##0.00\ ;_-[$$-409]* &quot;-&quot;??_ ;_-@_ "/>
    </dxf>
  </rfmt>
  <rfmt sheetId="1" sqref="F61" start="0" length="0">
    <dxf>
      <numFmt numFmtId="166" formatCode="_-[$$-409]* #,##0.00_ ;_-[$$-409]* \-#,##0.00\ ;_-[$$-409]* &quot;-&quot;??_ ;_-@_ "/>
      <fill>
        <patternFill>
          <bgColor rgb="FFFFFFCC"/>
        </patternFill>
      </fill>
    </dxf>
  </rfmt>
  <rfmt sheetId="1" sqref="G61" start="0" length="0">
    <dxf>
      <numFmt numFmtId="166" formatCode="_-[$$-409]* #,##0.00_ ;_-[$$-409]* \-#,##0.00\ ;_-[$$-409]* &quot;-&quot;??_ ;_-@_ "/>
    </dxf>
  </rfmt>
  <rcc rId="235" sId="1" numFmtId="34">
    <nc r="C58">
      <v>0</v>
    </nc>
  </rcc>
  <rcc rId="236" sId="1">
    <nc r="E58">
      <f>+C58*D58</f>
    </nc>
  </rcc>
  <rcc rId="237" sId="1" numFmtId="34">
    <nc r="F58">
      <v>0</v>
    </nc>
  </rcc>
  <rcc rId="238" sId="1">
    <nc r="G58">
      <f>E58+F58</f>
    </nc>
  </rcc>
  <rcc rId="239" sId="1" numFmtId="34">
    <nc r="C59">
      <v>0</v>
    </nc>
  </rcc>
  <rcc rId="240" sId="1">
    <nc r="E59">
      <f>+C59*D59</f>
    </nc>
  </rcc>
  <rcc rId="241" sId="1" numFmtId="34">
    <nc r="F59">
      <v>0</v>
    </nc>
  </rcc>
  <rcc rId="242" sId="1">
    <nc r="G59">
      <f>E59+F59</f>
    </nc>
  </rcc>
  <rcc rId="243" sId="1" numFmtId="34">
    <nc r="C60">
      <v>0</v>
    </nc>
  </rcc>
  <rcc rId="244" sId="1">
    <nc r="E60">
      <f>+C60*D60</f>
    </nc>
  </rcc>
  <rcc rId="245" sId="1" numFmtId="34">
    <nc r="F60">
      <v>0</v>
    </nc>
  </rcc>
  <rcc rId="246" sId="1">
    <nc r="G60">
      <f>E60+F60</f>
    </nc>
  </rcc>
  <rcc rId="247" sId="1" numFmtId="34">
    <nc r="C61">
      <v>0</v>
    </nc>
  </rcc>
  <rcc rId="248" sId="1">
    <nc r="E61">
      <f>+C61*D61</f>
    </nc>
  </rcc>
  <rcc rId="249" sId="1" numFmtId="34">
    <nc r="F61">
      <v>0</v>
    </nc>
  </rcc>
  <rcc rId="250" sId="1">
    <nc r="G61">
      <f>E61+F61</f>
    </nc>
  </rcc>
  <rfmt sheetId="1" sqref="B62" start="0" length="0">
    <dxf>
      <font>
        <b val="0"/>
        <name val="Arial"/>
        <scheme val="none"/>
      </font>
      <numFmt numFmtId="0" formatCode="General"/>
      <fill>
        <patternFill>
          <bgColor rgb="FFFFFFCC"/>
        </patternFill>
      </fill>
    </dxf>
  </rfmt>
  <rcc rId="251" sId="1" odxf="1" dxf="1" numFmtId="34">
    <nc r="C62">
      <v>0</v>
    </nc>
    <odxf>
      <numFmt numFmtId="164" formatCode="_(&quot;£&quot;* #,##0.00_);_(&quot;£&quot;* \(#,##0.00\);_(&quot;£&quot;* &quot;-&quot;??_);_(@_)"/>
      <fill>
        <patternFill>
          <bgColor theme="0" tint="-0.14999847407452621"/>
        </patternFill>
      </fill>
    </odxf>
    <ndxf>
      <numFmt numFmtId="166" formatCode="_-[$$-409]* #,##0.00_ ;_-[$$-409]* \-#,##0.00\ ;_-[$$-409]* &quot;-&quot;??_ ;_-@_ "/>
      <fill>
        <patternFill>
          <bgColor rgb="FFFFFFCC"/>
        </patternFill>
      </fill>
    </ndxf>
  </rcc>
  <rfmt sheetId="1" sqref="D62" start="0" length="0">
    <dxf>
      <fill>
        <patternFill>
          <bgColor rgb="FFFFFFCC"/>
        </patternFill>
      </fill>
    </dxf>
  </rfmt>
  <rcc rId="252" sId="1" odxf="1" dxf="1">
    <nc r="E62">
      <f>+C62*D62</f>
    </nc>
    <odxf>
      <numFmt numFmtId="164" formatCode="_(&quot;£&quot;* #,##0.00_);_(&quot;£&quot;* \(#,##0.00\);_(&quot;£&quot;* &quot;-&quot;??_);_(@_)"/>
    </odxf>
    <ndxf>
      <numFmt numFmtId="166" formatCode="_-[$$-409]* #,##0.00_ ;_-[$$-409]* \-#,##0.00\ ;_-[$$-409]* &quot;-&quot;??_ ;_-@_ "/>
    </ndxf>
  </rcc>
  <rcc rId="253" sId="1" odxf="1" dxf="1" numFmtId="34">
    <nc r="F62">
      <v>0</v>
    </nc>
    <odxf>
      <numFmt numFmtId="164" formatCode="_(&quot;£&quot;* #,##0.00_);_(&quot;£&quot;* \(#,##0.00\);_(&quot;£&quot;* &quot;-&quot;??_);_(@_)"/>
      <fill>
        <patternFill>
          <bgColor theme="0" tint="-0.14999847407452621"/>
        </patternFill>
      </fill>
    </odxf>
    <ndxf>
      <numFmt numFmtId="166" formatCode="_-[$$-409]* #,##0.00_ ;_-[$$-409]* \-#,##0.00\ ;_-[$$-409]* &quot;-&quot;??_ ;_-@_ "/>
      <fill>
        <patternFill>
          <bgColor rgb="FFFFFFCC"/>
        </patternFill>
      </fill>
    </ndxf>
  </rcc>
  <rcc rId="254" sId="1" odxf="1" dxf="1">
    <nc r="G62">
      <f>E62+F62</f>
    </nc>
    <odxf>
      <numFmt numFmtId="164" formatCode="_(&quot;£&quot;* #,##0.00_);_(&quot;£&quot;* \(#,##0.00\);_(&quot;£&quot;* &quot;-&quot;??_);_(@_)"/>
    </odxf>
    <ndxf>
      <numFmt numFmtId="166" formatCode="_-[$$-409]* #,##0.00_ ;_-[$$-409]* \-#,##0.00\ ;_-[$$-409]* &quot;-&quot;??_ ;_-@_ "/>
    </ndxf>
  </rcc>
  <rfmt sheetId="1" sqref="B63 B55 B45 B37">
    <dxf>
      <numFmt numFmtId="0" formatCode="General"/>
    </dxf>
  </rfmt>
  <rcc rId="255" sId="1" odxf="1" dxf="1">
    <nc r="B37">
      <f>B17</f>
    </nc>
    <ndxf>
      <numFmt numFmtId="30" formatCode="@"/>
    </ndxf>
  </rcc>
  <rcc rId="256" sId="1" odxf="1" dxf="1">
    <oc r="B55">
      <f>B20</f>
    </oc>
    <nc r="B55">
      <f>B19</f>
    </nc>
    <ndxf>
      <numFmt numFmtId="30" formatCode="@"/>
    </ndxf>
  </rcc>
  <rcc rId="257" sId="1" odxf="1" dxf="1">
    <nc r="B63">
      <f>B20</f>
    </nc>
    <ndxf>
      <numFmt numFmtId="30" formatCode="@"/>
    </ndxf>
  </rcc>
  <rfmt sheetId="1" sqref="B46">
    <dxf>
      <numFmt numFmtId="0" formatCode="General"/>
    </dxf>
  </rfmt>
  <rcc rId="258" sId="1" odxf="1" dxf="1">
    <oc r="B46">
      <f>B19</f>
    </oc>
    <nc r="B46">
      <f>B18</f>
    </nc>
    <ndxf>
      <numFmt numFmtId="30" formatCode="@"/>
    </ndxf>
  </rcc>
  <rcc rId="259" sId="1" numFmtId="34">
    <nc r="C33">
      <v>0</v>
    </nc>
  </rcc>
  <rcc rId="260" sId="1">
    <nc r="E33">
      <f>+C33*D33</f>
    </nc>
  </rcc>
  <rcc rId="261" sId="1" numFmtId="34">
    <nc r="F33">
      <v>0</v>
    </nc>
  </rcc>
  <rcc rId="262" sId="1">
    <nc r="G33">
      <f>E33+F33</f>
    </nc>
  </rcc>
  <rcc rId="263" sId="1" numFmtId="34">
    <nc r="C34">
      <v>0</v>
    </nc>
  </rcc>
  <rcc rId="264" sId="1">
    <nc r="E34">
      <f>+C34*D34</f>
    </nc>
  </rcc>
  <rcc rId="265" sId="1" numFmtId="34">
    <nc r="F34">
      <v>0</v>
    </nc>
  </rcc>
  <rcc rId="266" sId="1">
    <nc r="G34">
      <f>E34+F34</f>
    </nc>
  </rcc>
  <rcc rId="267" sId="1" numFmtId="34">
    <nc r="C35">
      <v>0</v>
    </nc>
  </rcc>
  <rcc rId="268" sId="1">
    <nc r="E35">
      <f>+C35*D35</f>
    </nc>
  </rcc>
  <rcc rId="269" sId="1" numFmtId="34">
    <nc r="F35">
      <v>0</v>
    </nc>
  </rcc>
  <rcc rId="270" sId="1">
    <nc r="G35">
      <f>E35+F35</f>
    </nc>
  </rcc>
  <rcc rId="271" sId="1" numFmtId="34">
    <nc r="C36">
      <v>0</v>
    </nc>
  </rcc>
  <rcc rId="272" sId="1">
    <nc r="E36">
      <f>+C36*D36</f>
    </nc>
  </rcc>
  <rcc rId="273" sId="1" numFmtId="34">
    <nc r="F36">
      <v>0</v>
    </nc>
  </rcc>
  <rcc rId="274" sId="1">
    <nc r="G36">
      <f>E36+F36</f>
    </nc>
  </rcc>
  <rcc rId="275" sId="1" numFmtId="34">
    <nc r="C38">
      <v>0</v>
    </nc>
  </rcc>
  <rcc rId="276" sId="1">
    <nc r="E38">
      <f>+C38*D38</f>
    </nc>
  </rcc>
  <rcc rId="277" sId="1" numFmtId="34">
    <nc r="F38">
      <v>0</v>
    </nc>
  </rcc>
  <rcc rId="278" sId="1">
    <nc r="G38">
      <f>E38+F38</f>
    </nc>
  </rcc>
  <rcc rId="279" sId="1" numFmtId="34">
    <nc r="C39">
      <v>0</v>
    </nc>
  </rcc>
  <rcc rId="280" sId="1">
    <nc r="E39">
      <f>+C39*D39</f>
    </nc>
  </rcc>
  <rcc rId="281" sId="1" numFmtId="34">
    <nc r="F39">
      <v>0</v>
    </nc>
  </rcc>
  <rcc rId="282" sId="1">
    <nc r="G39">
      <f>E39+F39</f>
    </nc>
  </rcc>
  <rcc rId="283" sId="1">
    <oc r="E40">
      <f>+C40*D40</f>
    </oc>
    <nc r="E40">
      <f>+C40*D40</f>
    </nc>
  </rcc>
  <rcc rId="284" sId="1">
    <oc r="G40">
      <f>E40+F40</f>
    </oc>
    <nc r="G40">
      <f>E40+F40</f>
    </nc>
  </rcc>
  <rcc rId="285" sId="1">
    <oc r="G71">
      <f>E71+F71</f>
    </oc>
    <nc r="G71">
      <f>E71+F71</f>
    </nc>
  </rcc>
  <rcc rId="286" sId="1">
    <oc r="D72">
      <f>SUM(D29:D71)</f>
    </oc>
    <nc r="D72">
      <f>SUM(D29:D71)</f>
    </nc>
  </rcc>
  <rcc rId="287" sId="1">
    <oc r="C20">
      <f>SUM(D64:D71)</f>
    </oc>
    <nc r="C20">
      <f>SUM(D64:D71)</f>
    </nc>
  </rcc>
  <rfmt sheetId="1" sqref="D17" start="0" length="0">
    <dxf>
      <numFmt numFmtId="1" formatCode="0"/>
    </dxf>
  </rfmt>
  <rfmt sheetId="1" sqref="E17" start="0" length="0">
    <dxf>
      <numFmt numFmtId="1" formatCode="0"/>
    </dxf>
  </rfmt>
  <rfmt sheetId="1" sqref="D17:E17">
    <dxf>
      <numFmt numFmtId="164" formatCode="_(&quot;£&quot;* #,##0.00_);_(&quot;£&quot;* \(#,##0.00\);_(&quot;£&quot;* &quot;-&quot;??_);_(@_)"/>
    </dxf>
  </rfmt>
  <rfmt sheetId="1" sqref="D17:E17">
    <dxf>
      <numFmt numFmtId="166" formatCode="_-[$$-409]* #,##0.00_ ;_-[$$-409]* \-#,##0.00\ ;_-[$$-409]* &quot;-&quot;??_ ;_-@_ "/>
    </dxf>
  </rfmt>
  <rfmt sheetId="1" sqref="D18" start="0" length="0">
    <dxf>
      <numFmt numFmtId="1" formatCode="0"/>
    </dxf>
  </rfmt>
  <rfmt sheetId="1" sqref="E18" start="0" length="0">
    <dxf>
      <numFmt numFmtId="1" formatCode="0"/>
    </dxf>
  </rfmt>
  <rfmt sheetId="1" sqref="D18:E18">
    <dxf>
      <numFmt numFmtId="166" formatCode="_-[$$-409]* #,##0.00_ ;_-[$$-409]* \-#,##0.00\ ;_-[$$-409]* &quot;-&quot;??_ ;_-@_ "/>
    </dxf>
  </rfmt>
  <rfmt sheetId="1" sqref="D16:E21">
    <dxf>
      <numFmt numFmtId="167" formatCode="_-[$BRL]\ * #,##0.00_-;\-[$BRL]\ * #,##0.00_-;_-[$BRL]\ * &quot;-&quot;??_-;_-@_-"/>
    </dxf>
  </rfmt>
  <rfmt sheetId="1" sqref="F16:H21">
    <dxf>
      <numFmt numFmtId="167" formatCode="_-[$BRL]\ * #,##0.00_-;\-[$BRL]\ * #,##0.00_-;_-[$BRL]\ * &quot;-&quot;??_-;_-@_-"/>
    </dxf>
  </rfmt>
  <rcc rId="288" sId="1">
    <nc r="D17">
      <f>SUM(E38:E45)</f>
    </nc>
  </rcc>
  <rcc rId="289" sId="1">
    <nc r="D18">
      <f>SUM(E47:E54)</f>
    </nc>
  </rcc>
  <rfmt sheetId="1" sqref="E20" start="0" length="0">
    <dxf>
      <border outline="0">
        <top/>
      </border>
    </dxf>
  </rfmt>
  <rfmt sheetId="1" sqref="E21" start="0" length="0">
    <dxf>
      <font>
        <b val="0"/>
        <color auto="1"/>
        <name val="Arial"/>
        <scheme val="none"/>
      </font>
      <border outline="0">
        <bottom style="thin">
          <color indexed="64"/>
        </bottom>
      </border>
    </dxf>
  </rfmt>
  <rfmt sheetId="1" sqref="E21" start="0" length="0">
    <dxf>
      <border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cc rId="290" sId="1">
    <oc r="D16">
      <f>SUM(E30:E45)</f>
    </oc>
    <nc r="D16">
      <f>SUM(E30:E36)</f>
    </nc>
  </rcc>
  <rcc rId="291" sId="1">
    <oc r="E16">
      <f>SUM(F30:F45)</f>
    </oc>
    <nc r="E16">
      <f>SUM(F30:F36)</f>
    </nc>
  </rcc>
  <rcc rId="292" sId="1">
    <oc r="C16">
      <f>SUM(D30:D45)</f>
    </oc>
    <nc r="C16">
      <f>SUM(D30:D36)</f>
    </nc>
  </rcc>
  <rcc rId="293" sId="1">
    <nc r="C17">
      <f>SUM(D38:D45)</f>
    </nc>
  </rcc>
  <rcc rId="294" sId="1">
    <nc r="E17">
      <f>SUM(F38:F45)</f>
    </nc>
  </rcc>
  <rcc rId="295" sId="1">
    <nc r="C18">
      <f>SUM(D47:D54)</f>
    </nc>
  </rcc>
  <rcc rId="296" sId="1">
    <nc r="E18">
      <f>SUM(F47:F54)</f>
    </nc>
  </rcc>
  <rcc rId="297" sId="1">
    <oc r="C19">
      <f>SUM(D47:D54)</f>
    </oc>
    <nc r="C19">
      <f>SUM(D56:D62)</f>
    </nc>
  </rcc>
  <rcc rId="298" sId="1">
    <oc r="D19">
      <f>SUM(E47:E54)</f>
    </oc>
    <nc r="D19">
      <f>SUM(E56:E62)</f>
    </nc>
  </rcc>
  <rcc rId="299" sId="1">
    <oc r="E19">
      <f>SUM(F47:F54)</f>
    </oc>
    <nc r="E19">
      <f>SUM(F56:F62)</f>
    </nc>
  </rcc>
  <rcc rId="300" sId="1">
    <oc r="D20">
      <f>SUM(E64:E71)</f>
    </oc>
    <nc r="D20">
      <f>SUM(E64:E71)</f>
    </nc>
  </rcc>
  <rfmt sheetId="1" sqref="E20" start="0" length="0">
    <dxf>
      <border outline="0">
        <top style="thin">
          <color indexed="64"/>
        </top>
      </border>
    </dxf>
  </rfmt>
  <rcc rId="301" sId="1">
    <oc r="E20">
      <f>SUM(F64:F71)</f>
    </oc>
    <nc r="E20">
      <f>SUM(F64:F71)</f>
    </nc>
  </rcc>
  <rcc rId="302" sId="1">
    <oc r="C21">
      <f>SUM(C16:C20)</f>
    </oc>
    <nc r="C21">
      <f>SUM(C16:C20)</f>
    </nc>
  </rcc>
  <rcc rId="303" sId="1">
    <oc r="D21">
      <f>SUM(D16:D20)</f>
    </oc>
    <nc r="D21">
      <f>SUM(D16:D20)</f>
    </nc>
  </rcc>
  <rfmt sheetId="1" sqref="E21" start="0" length="0">
    <dxf>
      <font>
        <b/>
        <color auto="1"/>
        <name val="Arial"/>
        <scheme val="none"/>
      </font>
      <border outline="0">
        <right style="thin">
          <color indexed="64"/>
        </right>
        <top/>
      </border>
    </dxf>
  </rfmt>
  <rcc rId="304" sId="1">
    <oc r="E21">
      <f>SUM(E16:E20)</f>
    </oc>
    <nc r="E21">
      <f>SUM(E16:E20)</f>
    </nc>
  </rcc>
  <rcc rId="305" sId="1">
    <oc r="C27" t="inlineStr">
      <is>
        <t xml:space="preserve">Contract Rate/Fees
excluding VAT
($/£ / Day)
</t>
      </is>
    </oc>
    <nc r="C27" t="inlineStr">
      <is>
        <t xml:space="preserve">Contract Rate/Fees
excluding VAT
(BRL / Day)
</t>
      </is>
    </nc>
  </rcc>
  <rfmt sheetId="1" sqref="C30:C36 E30:G36">
    <dxf>
      <numFmt numFmtId="167" formatCode="_-[$BRL]\ * #,##0.00_-;\-[$BRL]\ * #,##0.00_-;_-[$BRL]\ * &quot;-&quot;??_-;_-@_-"/>
    </dxf>
  </rfmt>
  <rfmt sheetId="1" sqref="C38:C45 E39 E38:E45 F38:G45">
    <dxf>
      <numFmt numFmtId="167" formatCode="_-[$BRL]\ * #,##0.00_-;\-[$BRL]\ * #,##0.00_-;_-[$BRL]\ * &quot;-&quot;??_-;_-@_-"/>
    </dxf>
  </rfmt>
  <rfmt sheetId="1" sqref="C47:C54 E47:E54 F47:G54">
    <dxf>
      <numFmt numFmtId="167" formatCode="_-[$BRL]\ * #,##0.00_-;\-[$BRL]\ * #,##0.00_-;_-[$BRL]\ * &quot;-&quot;??_-;_-@_-"/>
    </dxf>
  </rfmt>
  <rfmt sheetId="1" sqref="C56:C62 E56:E62 F56:G62">
    <dxf>
      <numFmt numFmtId="167" formatCode="_-[$BRL]\ * #,##0.00_-;\-[$BRL]\ * #,##0.00_-;_-[$BRL]\ * &quot;-&quot;??_-;_-@_-"/>
    </dxf>
  </rfmt>
  <rfmt sheetId="1" sqref="C64:C71 E64:G71">
    <dxf>
      <numFmt numFmtId="167" formatCode="_-[$BRL]\ * #,##0.00_-;\-[$BRL]\ * #,##0.00_-;_-[$BRL]\ * &quot;-&quot;??_-;_-@_-"/>
    </dxf>
  </rfmt>
  <rfmt sheetId="1" sqref="E72:G72">
    <dxf>
      <numFmt numFmtId="167" formatCode="_-[$BRL]\ * #,##0.00_-;\-[$BRL]\ * #,##0.00_-;_-[$BRL]\ * &quot;-&quot;??_-;_-@_-"/>
    </dxf>
  </rfmt>
  <rcc rId="306" sId="4">
    <oc r="C5">
      <v>0.20339672531272199</v>
    </oc>
    <nc r="C5">
      <v>0.20387775489816301</v>
    </nc>
  </rcc>
  <rcc rId="307" sId="4">
    <oc r="C6">
      <v>0.78265633560303705</v>
    </oc>
    <nc r="C6">
      <v>0.78833267638943605</v>
    </nc>
  </rcc>
  <rcc rId="308" sId="1">
    <oc r="I16">
      <f>IF($D$14="GBP",(H16*1),IF($D$14="BRL",(H16*0.203396725312722),IF($D$14="USD",(H16*0.782656335603037))))</f>
    </oc>
    <nc r="I16">
      <f>IF($D$14="GBP",(H16*1),IF($D$14="BRL",(H16*0.203877754898163),IF($D$14="USD",(H16*0.788332676389436))))</f>
    </nc>
  </rcc>
  <rcc rId="309" sId="1">
    <nc r="I17">
      <f>IF($D$14="GBP",(H17*1),IF($D$14="BRL",(H17*0.203877754898163),IF($D$14="USD",(H17*0.788332676389436))))</f>
    </nc>
  </rcc>
  <rcc rId="310" sId="1">
    <nc r="I18">
      <f>IF($D$14="GBP",(H18*1),IF($D$14="BRL",(H18*0.203877754898163),IF($D$14="USD",(H18*0.788332676389436))))</f>
    </nc>
  </rcc>
  <rcc rId="311" sId="1">
    <oc r="I19">
      <f>IF($D$14="GBP",(H19*1),IF($D$14="BRL",(H19*0.203396725312722),IF($D$14="USD",(H19*0.782656335603037))))</f>
    </oc>
    <nc r="I19">
      <f>IF($D$14="GBP",(H19*1),IF($D$14="BRL",(H19*0.203877754898163),IF($D$14="USD",(H19*0.788332676389436))))</f>
    </nc>
  </rcc>
  <rcc rId="312" sId="1">
    <oc r="I20">
      <f>IF($D$14="GBP",(H20*1),IF($D$14="BRL",(H20*0.203396725312722),IF($D$14="USD",(H20*0.782656335603037))))</f>
    </oc>
    <nc r="I20">
      <f>IF($D$14="GBP",(H20*1),IF($D$14="BRL",(H20*0.203877754898163),IF($D$14="USD",(H20*0.788332676389436))))</f>
    </nc>
  </rcc>
  <rcc rId="313" sId="1">
    <oc r="I21">
      <f>SUM(I16:I20)</f>
    </oc>
    <nc r="I21">
      <f>SUM(I16:I20)</f>
    </nc>
  </rcc>
  <rcc rId="314" sId="1">
    <oc r="H16">
      <f>SUM(D16:G16)</f>
    </oc>
    <nc r="H16">
      <f>SUM(D16:G16)</f>
    </nc>
  </rcc>
  <rcc rId="315" sId="1">
    <nc r="H17">
      <f>SUM(D17:G17)</f>
    </nc>
  </rcc>
  <rcc rId="316" sId="1">
    <nc r="H18">
      <f>SUM(D18:G18)</f>
    </nc>
  </rcc>
  <rcc rId="317" sId="1">
    <oc r="H19">
      <f>SUM(D19:G19)</f>
    </oc>
    <nc r="H19">
      <f>SUM(D19:G19)</f>
    </nc>
  </rcc>
  <rcc rId="318" sId="1">
    <oc r="H20">
      <f>SUM(D20:G20)</f>
    </oc>
    <nc r="H20">
      <f>SUM(D20:G20)</f>
    </nc>
  </rcc>
  <rcc rId="319" sId="1" odxf="1" dxf="1" numFmtId="34">
    <nc r="G18">
      <v>0</v>
    </nc>
    <odxf>
      <border outline="0">
        <top/>
      </border>
    </odxf>
    <ndxf>
      <border outline="0">
        <top style="thin">
          <color indexed="64"/>
        </top>
      </border>
    </ndxf>
  </rcc>
  <rcc rId="320" sId="1" odxf="1" dxf="1" numFmtId="34">
    <nc r="G17">
      <v>0</v>
    </nc>
    <odxf>
      <border outline="0">
        <top/>
      </border>
    </odxf>
    <ndxf>
      <border outline="0">
        <top style="thin">
          <color indexed="64"/>
        </top>
      </border>
    </ndxf>
  </rcc>
  <rcc rId="321" sId="1">
    <oc r="G21">
      <f>SUM(G16:G20)</f>
    </oc>
    <nc r="G21">
      <f>SUM(G16:G20)</f>
    </nc>
  </rcc>
  <rcc rId="322" sId="1">
    <oc r="F21">
      <f>SUM(F16:F20)</f>
    </oc>
    <nc r="F21">
      <f>SUM(F16:F20)</f>
    </nc>
  </rcc>
  <rfmt sheetId="3" sqref="G33" start="0" length="0">
    <dxf>
      <font>
        <b/>
        <sz val="11"/>
        <color rgb="FFFF0000"/>
        <name val="Calibri"/>
        <scheme val="minor"/>
      </font>
      <alignment horizontal="center" vertical="center" readingOrder="0"/>
    </dxf>
  </rfmt>
  <rfmt sheetId="3" sqref="H33" start="0" length="0">
    <dxf>
      <font>
        <b/>
        <sz val="11"/>
        <color theme="1"/>
        <name val="Calibri"/>
        <scheme val="minor"/>
      </font>
      <numFmt numFmtId="30" formatCode="@"/>
      <alignment horizontal="left" vertical="center" wrapText="1" readingOrder="0"/>
      <border outline="0">
        <bottom style="medium">
          <color indexed="64"/>
        </bottom>
      </border>
    </dxf>
  </rfmt>
  <rfmt sheetId="3" sqref="I33" start="0" length="0">
    <dxf>
      <font>
        <b/>
        <sz val="11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dxf>
  </rfmt>
  <rfmt sheetId="3" sqref="J33" start="0" length="0">
    <dxf>
      <font>
        <b/>
        <sz val="11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dxf>
  </rfmt>
  <rcc rId="323" sId="3" odxf="1" dxf="1">
    <nc r="G34" t="inlineStr">
      <is>
        <t>Description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324" sId="3" odxf="1" dxf="1">
    <nc r="H34" t="inlineStr">
      <is>
        <t>No. of Units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top style="medium">
          <color indexed="64"/>
        </top>
        <bottom style="medium">
          <color indexed="64"/>
        </bottom>
      </border>
    </ndxf>
  </rcc>
  <rfmt sheetId="3" sqref="I34" start="0" length="0">
    <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J34" start="0" length="0">
    <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25" sId="3" odxf="1" dxf="1">
    <nc r="G35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35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35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35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26" sId="3" odxf="1" dxf="1">
    <nc r="G36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36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36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36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27" sId="3" odxf="1" dxf="1">
    <nc r="G37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37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37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37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28" sId="3" odxf="1" dxf="1">
    <nc r="G38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38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38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38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29" sId="3" odxf="1" dxf="1">
    <nc r="G39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39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39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39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30" sId="3" odxf="1" dxf="1">
    <nc r="G40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40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40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40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31" sId="3" odxf="1" dxf="1">
    <nc r="G41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41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41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41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32" sId="3" odxf="1" dxf="1">
    <nc r="G42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42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42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42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33" sId="3" odxf="1" dxf="1">
    <nc r="G43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43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43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43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34" sId="3" odxf="1" dxf="1">
    <nc r="G44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44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44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44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35" sId="3" odxf="1" dxf="1">
    <nc r="G45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45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45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45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36" sId="3" odxf="1" dxf="1">
    <nc r="G46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46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46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46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37" sId="3" odxf="1" dxf="1">
    <nc r="G47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47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47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47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38" sId="3" odxf="1" dxf="1">
    <nc r="G48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48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48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48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39" sId="3" odxf="1" dxf="1">
    <nc r="G49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49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49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49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40" sId="3" odxf="1" dxf="1">
    <nc r="G50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50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50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50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41" sId="3" odxf="1" dxf="1">
    <nc r="G51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51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51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51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42" sId="3" odxf="1" dxf="1">
    <nc r="G52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H52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I52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J52" start="0" length="0">
    <dxf>
      <numFmt numFmtId="166" formatCode="_-[$$-409]* #,##0.00_ ;_-[$$-409]* \-#,##0.00\ ;_-[$$-409]* &quot;-&quot;??_ ;_-@_ 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I53" start="0" length="0">
    <dxf>
      <font>
        <b/>
        <sz val="11"/>
        <color theme="1"/>
        <name val="Calibri"/>
        <scheme val="minor"/>
      </font>
      <alignment horizontal="right" vertical="top" readingOrder="0"/>
    </dxf>
  </rfmt>
  <rfmt sheetId="3" s="1" sqref="J53" start="0" length="0">
    <dxf>
      <font>
        <b/>
        <sz val="11"/>
        <color theme="1"/>
        <name val="Calibri"/>
        <scheme val="minor"/>
      </font>
      <numFmt numFmtId="166" formatCode="_-[$$-409]* #,##0.00_ ;_-[$$-409]* \-#,##0.00\ ;_-[$$-409]* &quot;-&quot;??_ ;_-@_ "/>
      <fill>
        <patternFill patternType="solid"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G33" start="0" length="0">
    <dxf>
      <numFmt numFmtId="25" formatCode="hh:mm"/>
    </dxf>
  </rfmt>
  <rfmt sheetId="3" sqref="G33" start="0" length="0">
    <dxf>
      <numFmt numFmtId="0" formatCode="General"/>
    </dxf>
  </rfmt>
  <rcc rId="343" sId="3">
    <nc r="G33" t="inlineStr">
      <is>
        <t xml:space="preserve"> 4:</t>
      </is>
    </nc>
  </rcc>
  <rfmt sheetId="3" sqref="C33 H33">
    <dxf>
      <numFmt numFmtId="0" formatCode="General"/>
    </dxf>
  </rfmt>
  <rcc rId="344" sId="3" odxf="1" dxf="1">
    <oc r="C33">
      <f>'Contract Pricing'!B20</f>
    </oc>
    <nc r="C33">
      <f>'Contract Pricing'!B18</f>
    </nc>
    <ndxf>
      <numFmt numFmtId="30" formatCode="@"/>
    </ndxf>
  </rcc>
  <rcc rId="345" sId="3" odxf="1" dxf="1">
    <nc r="H33">
      <f>'Contract Pricing'!B19</f>
    </nc>
    <ndxf>
      <numFmt numFmtId="30" formatCode="@"/>
    </ndxf>
  </rcc>
  <rfmt sheetId="3" sqref="C10:E10 H10:J10">
    <dxf>
      <numFmt numFmtId="0" formatCode="General"/>
    </dxf>
  </rfmt>
  <rcc rId="346" sId="3" odxf="1" dxf="1">
    <oc r="C10">
      <f>'Contract Pricing'!B16</f>
    </oc>
    <nc r="C10">
      <f>'Contract Pricing'!B16</f>
    </nc>
    <ndxf>
      <numFmt numFmtId="30" formatCode="@"/>
    </ndxf>
  </rcc>
  <rcc rId="347" sId="3" odxf="1" dxf="1">
    <oc r="H10">
      <f>'Contract Pricing'!B19</f>
    </oc>
    <nc r="H10">
      <f>'Contract Pricing'!B17</f>
    </nc>
    <ndxf>
      <numFmt numFmtId="30" formatCode="@"/>
    </ndxf>
  </rcc>
  <rfmt sheetId="3" sqref="D12:E29">
    <dxf>
      <numFmt numFmtId="167" formatCode="_-[$BRL]\ * #,##0.00_-;\-[$BRL]\ * #,##0.00_-;_-[$BRL]\ * &quot;-&quot;??_-;_-@_-"/>
    </dxf>
  </rfmt>
  <rfmt sheetId="3" sqref="E30">
    <dxf>
      <numFmt numFmtId="167" formatCode="_-[$BRL]\ * #,##0.00_-;\-[$BRL]\ * #,##0.00_-;_-[$BRL]\ * &quot;-&quot;??_-;_-@_-"/>
    </dxf>
  </rfmt>
  <rfmt sheetId="3" sqref="I12" start="0" length="0">
    <dxf>
      <numFmt numFmtId="167" formatCode="_-[$BRL]\ * #,##0.00_-;\-[$BRL]\ * #,##0.00_-;_-[$BRL]\ * &quot;-&quot;??_-;_-@_-"/>
    </dxf>
  </rfmt>
  <rcc rId="348" sId="3" odxf="1" dxf="1">
    <oc r="J12">
      <f>H12*I12</f>
    </oc>
    <nc r="J12">
      <f>H12*I12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13" start="0" length="0">
    <dxf>
      <numFmt numFmtId="167" formatCode="_-[$BRL]\ * #,##0.00_-;\-[$BRL]\ * #,##0.00_-;_-[$BRL]\ * &quot;-&quot;??_-;_-@_-"/>
    </dxf>
  </rfmt>
  <rcc rId="349" sId="3" odxf="1" dxf="1">
    <oc r="J13">
      <f>H13*I13</f>
    </oc>
    <nc r="J13">
      <f>H13*I13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14" start="0" length="0">
    <dxf>
      <numFmt numFmtId="167" formatCode="_-[$BRL]\ * #,##0.00_-;\-[$BRL]\ * #,##0.00_-;_-[$BRL]\ * &quot;-&quot;??_-;_-@_-"/>
    </dxf>
  </rfmt>
  <rcc rId="350" sId="3" odxf="1" dxf="1">
    <oc r="J14">
      <f>H14*I14</f>
    </oc>
    <nc r="J14">
      <f>H14*I14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15" start="0" length="0">
    <dxf>
      <numFmt numFmtId="167" formatCode="_-[$BRL]\ * #,##0.00_-;\-[$BRL]\ * #,##0.00_-;_-[$BRL]\ * &quot;-&quot;??_-;_-@_-"/>
    </dxf>
  </rfmt>
  <rcc rId="351" sId="3" odxf="1" dxf="1">
    <oc r="J15">
      <f>H15*I15</f>
    </oc>
    <nc r="J15">
      <f>H15*I15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16" start="0" length="0">
    <dxf>
      <numFmt numFmtId="167" formatCode="_-[$BRL]\ * #,##0.00_-;\-[$BRL]\ * #,##0.00_-;_-[$BRL]\ * &quot;-&quot;??_-;_-@_-"/>
    </dxf>
  </rfmt>
  <rcc rId="352" sId="3" odxf="1" dxf="1">
    <oc r="J16">
      <f>H16*I16</f>
    </oc>
    <nc r="J16">
      <f>H16*I16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17" start="0" length="0">
    <dxf>
      <numFmt numFmtId="167" formatCode="_-[$BRL]\ * #,##0.00_-;\-[$BRL]\ * #,##0.00_-;_-[$BRL]\ * &quot;-&quot;??_-;_-@_-"/>
    </dxf>
  </rfmt>
  <rcc rId="353" sId="3" odxf="1" dxf="1">
    <oc r="J17">
      <f>H17*I17</f>
    </oc>
    <nc r="J17">
      <f>H17*I17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18" start="0" length="0">
    <dxf>
      <numFmt numFmtId="167" formatCode="_-[$BRL]\ * #,##0.00_-;\-[$BRL]\ * #,##0.00_-;_-[$BRL]\ * &quot;-&quot;??_-;_-@_-"/>
    </dxf>
  </rfmt>
  <rcc rId="354" sId="3" odxf="1" dxf="1">
    <oc r="J18">
      <f>H18*I18</f>
    </oc>
    <nc r="J18">
      <f>H18*I18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19" start="0" length="0">
    <dxf>
      <numFmt numFmtId="167" formatCode="_-[$BRL]\ * #,##0.00_-;\-[$BRL]\ * #,##0.00_-;_-[$BRL]\ * &quot;-&quot;??_-;_-@_-"/>
    </dxf>
  </rfmt>
  <rcc rId="355" sId="3" odxf="1" dxf="1">
    <oc r="J19">
      <f>H19*I19</f>
    </oc>
    <nc r="J19">
      <f>H19*I19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20" start="0" length="0">
    <dxf>
      <numFmt numFmtId="167" formatCode="_-[$BRL]\ * #,##0.00_-;\-[$BRL]\ * #,##0.00_-;_-[$BRL]\ * &quot;-&quot;??_-;_-@_-"/>
    </dxf>
  </rfmt>
  <rcc rId="356" sId="3" odxf="1" dxf="1">
    <oc r="J20">
      <f>H20*I20</f>
    </oc>
    <nc r="J20">
      <f>H20*I20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21" start="0" length="0">
    <dxf>
      <numFmt numFmtId="167" formatCode="_-[$BRL]\ * #,##0.00_-;\-[$BRL]\ * #,##0.00_-;_-[$BRL]\ * &quot;-&quot;??_-;_-@_-"/>
    </dxf>
  </rfmt>
  <rcc rId="357" sId="3" odxf="1" dxf="1">
    <oc r="J21">
      <f>H21*I21</f>
    </oc>
    <nc r="J21">
      <f>H21*I21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22" start="0" length="0">
    <dxf>
      <numFmt numFmtId="167" formatCode="_-[$BRL]\ * #,##0.00_-;\-[$BRL]\ * #,##0.00_-;_-[$BRL]\ * &quot;-&quot;??_-;_-@_-"/>
    </dxf>
  </rfmt>
  <rcc rId="358" sId="3" odxf="1" dxf="1">
    <oc r="J22">
      <f>H22*I22</f>
    </oc>
    <nc r="J22">
      <f>H22*I22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23" start="0" length="0">
    <dxf>
      <numFmt numFmtId="167" formatCode="_-[$BRL]\ * #,##0.00_-;\-[$BRL]\ * #,##0.00_-;_-[$BRL]\ * &quot;-&quot;??_-;_-@_-"/>
    </dxf>
  </rfmt>
  <rcc rId="359" sId="3" odxf="1" dxf="1">
    <oc r="J23">
      <f>H23*I23</f>
    </oc>
    <nc r="J23">
      <f>H23*I23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24" start="0" length="0">
    <dxf>
      <numFmt numFmtId="167" formatCode="_-[$BRL]\ * #,##0.00_-;\-[$BRL]\ * #,##0.00_-;_-[$BRL]\ * &quot;-&quot;??_-;_-@_-"/>
    </dxf>
  </rfmt>
  <rcc rId="360" sId="3" odxf="1" dxf="1">
    <oc r="J24">
      <f>H24*I24</f>
    </oc>
    <nc r="J24">
      <f>H24*I24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25" start="0" length="0">
    <dxf>
      <numFmt numFmtId="167" formatCode="_-[$BRL]\ * #,##0.00_-;\-[$BRL]\ * #,##0.00_-;_-[$BRL]\ * &quot;-&quot;??_-;_-@_-"/>
    </dxf>
  </rfmt>
  <rcc rId="361" sId="3" odxf="1" dxf="1">
    <oc r="J25">
      <f>H25*I25</f>
    </oc>
    <nc r="J25">
      <f>H25*I25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26" start="0" length="0">
    <dxf>
      <numFmt numFmtId="167" formatCode="_-[$BRL]\ * #,##0.00_-;\-[$BRL]\ * #,##0.00_-;_-[$BRL]\ * &quot;-&quot;??_-;_-@_-"/>
    </dxf>
  </rfmt>
  <rcc rId="362" sId="3" odxf="1" dxf="1">
    <oc r="J26">
      <f>H26*I26</f>
    </oc>
    <nc r="J26">
      <f>H26*I26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27" start="0" length="0">
    <dxf>
      <numFmt numFmtId="167" formatCode="_-[$BRL]\ * #,##0.00_-;\-[$BRL]\ * #,##0.00_-;_-[$BRL]\ * &quot;-&quot;??_-;_-@_-"/>
    </dxf>
  </rfmt>
  <rcc rId="363" sId="3" odxf="1" dxf="1">
    <oc r="J27">
      <f>H27*I27</f>
    </oc>
    <nc r="J27">
      <f>H27*I27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28" start="0" length="0">
    <dxf>
      <numFmt numFmtId="167" formatCode="_-[$BRL]\ * #,##0.00_-;\-[$BRL]\ * #,##0.00_-;_-[$BRL]\ * &quot;-&quot;??_-;_-@_-"/>
    </dxf>
  </rfmt>
  <rcc rId="364" sId="3" odxf="1" dxf="1">
    <oc r="J28">
      <f>H28*I28</f>
    </oc>
    <nc r="J28">
      <f>H28*I28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I29" start="0" length="0">
    <dxf>
      <numFmt numFmtId="167" formatCode="_-[$BRL]\ * #,##0.00_-;\-[$BRL]\ * #,##0.00_-;_-[$BRL]\ * &quot;-&quot;??_-;_-@_-"/>
    </dxf>
  </rfmt>
  <rcc rId="365" sId="3" odxf="1" dxf="1">
    <oc r="J29">
      <f>H29*I29</f>
    </oc>
    <nc r="J29">
      <f>H29*I29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cc rId="366" sId="3" odxf="1" dxf="1">
    <oc r="J30">
      <f>SUM(J12:J29)</f>
    </oc>
    <nc r="J30">
      <f>SUM(J12:J29)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35" start="0" length="0">
    <dxf>
      <numFmt numFmtId="167" formatCode="_-[$BRL]\ * #,##0.00_-;\-[$BRL]\ * #,##0.00_-;_-[$BRL]\ * &quot;-&quot;??_-;_-@_-"/>
    </dxf>
  </rfmt>
  <rcc rId="367" sId="3" odxf="1" dxf="1">
    <oc r="E35">
      <f>C35*D35</f>
    </oc>
    <nc r="E35">
      <f>C35*D35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36" start="0" length="0">
    <dxf>
      <numFmt numFmtId="167" formatCode="_-[$BRL]\ * #,##0.00_-;\-[$BRL]\ * #,##0.00_-;_-[$BRL]\ * &quot;-&quot;??_-;_-@_-"/>
    </dxf>
  </rfmt>
  <rcc rId="368" sId="3" odxf="1" dxf="1">
    <oc r="E36">
      <f>C36*D36</f>
    </oc>
    <nc r="E36">
      <f>C36*D36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37" start="0" length="0">
    <dxf>
      <numFmt numFmtId="167" formatCode="_-[$BRL]\ * #,##0.00_-;\-[$BRL]\ * #,##0.00_-;_-[$BRL]\ * &quot;-&quot;??_-;_-@_-"/>
    </dxf>
  </rfmt>
  <rcc rId="369" sId="3" odxf="1" dxf="1">
    <oc r="E37">
      <f>C37*D37</f>
    </oc>
    <nc r="E37">
      <f>C37*D37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38" start="0" length="0">
    <dxf>
      <numFmt numFmtId="167" formatCode="_-[$BRL]\ * #,##0.00_-;\-[$BRL]\ * #,##0.00_-;_-[$BRL]\ * &quot;-&quot;??_-;_-@_-"/>
    </dxf>
  </rfmt>
  <rcc rId="370" sId="3" odxf="1" dxf="1">
    <oc r="E38">
      <f>C38*D38</f>
    </oc>
    <nc r="E38">
      <f>C38*D38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39" start="0" length="0">
    <dxf>
      <numFmt numFmtId="167" formatCode="_-[$BRL]\ * #,##0.00_-;\-[$BRL]\ * #,##0.00_-;_-[$BRL]\ * &quot;-&quot;??_-;_-@_-"/>
    </dxf>
  </rfmt>
  <rcc rId="371" sId="3" odxf="1" dxf="1">
    <oc r="E39">
      <f>C39*D39</f>
    </oc>
    <nc r="E39">
      <f>C39*D39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40" start="0" length="0">
    <dxf>
      <numFmt numFmtId="167" formatCode="_-[$BRL]\ * #,##0.00_-;\-[$BRL]\ * #,##0.00_-;_-[$BRL]\ * &quot;-&quot;??_-;_-@_-"/>
    </dxf>
  </rfmt>
  <rcc rId="372" sId="3" odxf="1" dxf="1">
    <oc r="E40">
      <f>C40*D40</f>
    </oc>
    <nc r="E40">
      <f>C40*D40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41" start="0" length="0">
    <dxf>
      <numFmt numFmtId="167" formatCode="_-[$BRL]\ * #,##0.00_-;\-[$BRL]\ * #,##0.00_-;_-[$BRL]\ * &quot;-&quot;??_-;_-@_-"/>
    </dxf>
  </rfmt>
  <rcc rId="373" sId="3" odxf="1" dxf="1">
    <oc r="E41">
      <f>C41*D41</f>
    </oc>
    <nc r="E41">
      <f>C41*D41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42" start="0" length="0">
    <dxf>
      <numFmt numFmtId="167" formatCode="_-[$BRL]\ * #,##0.00_-;\-[$BRL]\ * #,##0.00_-;_-[$BRL]\ * &quot;-&quot;??_-;_-@_-"/>
    </dxf>
  </rfmt>
  <rcc rId="374" sId="3" odxf="1" dxf="1">
    <oc r="E42">
      <f>C42*D42</f>
    </oc>
    <nc r="E42">
      <f>C42*D42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43" start="0" length="0">
    <dxf>
      <numFmt numFmtId="167" formatCode="_-[$BRL]\ * #,##0.00_-;\-[$BRL]\ * #,##0.00_-;_-[$BRL]\ * &quot;-&quot;??_-;_-@_-"/>
    </dxf>
  </rfmt>
  <rcc rId="375" sId="3" odxf="1" dxf="1">
    <oc r="E43">
      <f>C43*D43</f>
    </oc>
    <nc r="E43">
      <f>C43*D43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44" start="0" length="0">
    <dxf>
      <numFmt numFmtId="167" formatCode="_-[$BRL]\ * #,##0.00_-;\-[$BRL]\ * #,##0.00_-;_-[$BRL]\ * &quot;-&quot;??_-;_-@_-"/>
    </dxf>
  </rfmt>
  <rcc rId="376" sId="3" odxf="1" dxf="1">
    <oc r="E44">
      <f>C44*D44</f>
    </oc>
    <nc r="E44">
      <f>C44*D44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45" start="0" length="0">
    <dxf>
      <numFmt numFmtId="167" formatCode="_-[$BRL]\ * #,##0.00_-;\-[$BRL]\ * #,##0.00_-;_-[$BRL]\ * &quot;-&quot;??_-;_-@_-"/>
    </dxf>
  </rfmt>
  <rcc rId="377" sId="3" odxf="1" dxf="1">
    <oc r="E45">
      <f>C45*D45</f>
    </oc>
    <nc r="E45">
      <f>C45*D45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46" start="0" length="0">
    <dxf>
      <numFmt numFmtId="167" formatCode="_-[$BRL]\ * #,##0.00_-;\-[$BRL]\ * #,##0.00_-;_-[$BRL]\ * &quot;-&quot;??_-;_-@_-"/>
    </dxf>
  </rfmt>
  <rcc rId="378" sId="3" odxf="1" dxf="1">
    <oc r="E46">
      <f>C46*D46</f>
    </oc>
    <nc r="E46">
      <f>C46*D46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47" start="0" length="0">
    <dxf>
      <numFmt numFmtId="167" formatCode="_-[$BRL]\ * #,##0.00_-;\-[$BRL]\ * #,##0.00_-;_-[$BRL]\ * &quot;-&quot;??_-;_-@_-"/>
    </dxf>
  </rfmt>
  <rcc rId="379" sId="3" odxf="1" dxf="1">
    <oc r="E47">
      <f>C47*D47</f>
    </oc>
    <nc r="E47">
      <f>C47*D47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48" start="0" length="0">
    <dxf>
      <numFmt numFmtId="167" formatCode="_-[$BRL]\ * #,##0.00_-;\-[$BRL]\ * #,##0.00_-;_-[$BRL]\ * &quot;-&quot;??_-;_-@_-"/>
    </dxf>
  </rfmt>
  <rcc rId="380" sId="3" odxf="1" dxf="1">
    <oc r="E48">
      <f>C48*D48</f>
    </oc>
    <nc r="E48">
      <f>C48*D48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49" start="0" length="0">
    <dxf>
      <numFmt numFmtId="167" formatCode="_-[$BRL]\ * #,##0.00_-;\-[$BRL]\ * #,##0.00_-;_-[$BRL]\ * &quot;-&quot;??_-;_-@_-"/>
    </dxf>
  </rfmt>
  <rcc rId="381" sId="3" odxf="1" dxf="1">
    <oc r="E49">
      <f>C49*D49</f>
    </oc>
    <nc r="E49">
      <f>C49*D49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50" start="0" length="0">
    <dxf>
      <numFmt numFmtId="167" formatCode="_-[$BRL]\ * #,##0.00_-;\-[$BRL]\ * #,##0.00_-;_-[$BRL]\ * &quot;-&quot;??_-;_-@_-"/>
    </dxf>
  </rfmt>
  <rcc rId="382" sId="3" odxf="1" dxf="1">
    <oc r="E50">
      <f>C50*D50</f>
    </oc>
    <nc r="E50">
      <f>C50*D50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51" start="0" length="0">
    <dxf>
      <numFmt numFmtId="167" formatCode="_-[$BRL]\ * #,##0.00_-;\-[$BRL]\ * #,##0.00_-;_-[$BRL]\ * &quot;-&quot;??_-;_-@_-"/>
    </dxf>
  </rfmt>
  <rcc rId="383" sId="3" odxf="1" dxf="1">
    <oc r="E51">
      <f>C51*D51</f>
    </oc>
    <nc r="E51">
      <f>C51*D51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fmt sheetId="3" sqref="D52" start="0" length="0">
    <dxf>
      <numFmt numFmtId="167" formatCode="_-[$BRL]\ * #,##0.00_-;\-[$BRL]\ * #,##0.00_-;_-[$BRL]\ * &quot;-&quot;??_-;_-@_-"/>
    </dxf>
  </rfmt>
  <rcc rId="384" sId="3" odxf="1" dxf="1">
    <oc r="E52">
      <f>C52*D52</f>
    </oc>
    <nc r="E52">
      <f>C52*D52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cc rId="385" sId="3" odxf="1" dxf="1">
    <oc r="E53">
      <f>SUM(E35:E52)</f>
    </oc>
    <nc r="E53">
      <f>SUM(E35:E52)</f>
    </nc>
    <odxf>
      <numFmt numFmtId="166" formatCode="_-[$$-409]* #,##0.00_ ;_-[$$-409]* \-#,##0.00\ ;_-[$$-409]* &quot;-&quot;??_ ;_-@_ "/>
    </odxf>
    <ndxf>
      <numFmt numFmtId="167" formatCode="_-[$BRL]\ * #,##0.00_-;\-[$BRL]\ * #,##0.00_-;_-[$BRL]\ * &quot;-&quot;??_-;_-@_-"/>
    </ndxf>
  </rcc>
  <rcc rId="386" sId="3" odxf="1" dxf="1" numFmtId="34">
    <nc r="I35">
      <v>0</v>
    </nc>
    <ndxf>
      <numFmt numFmtId="167" formatCode="_-[$BRL]\ * #,##0.00_-;\-[$BRL]\ * #,##0.00_-;_-[$BRL]\ * &quot;-&quot;??_-;_-@_-"/>
    </ndxf>
  </rcc>
  <rcc rId="387" sId="3" odxf="1" dxf="1">
    <nc r="J35">
      <f>H35*I35</f>
    </nc>
    <ndxf>
      <numFmt numFmtId="167" formatCode="_-[$BRL]\ * #,##0.00_-;\-[$BRL]\ * #,##0.00_-;_-[$BRL]\ * &quot;-&quot;??_-;_-@_-"/>
    </ndxf>
  </rcc>
  <rcc rId="388" sId="3" odxf="1" dxf="1" numFmtId="34">
    <nc r="I36">
      <v>0</v>
    </nc>
    <ndxf>
      <numFmt numFmtId="167" formatCode="_-[$BRL]\ * #,##0.00_-;\-[$BRL]\ * #,##0.00_-;_-[$BRL]\ * &quot;-&quot;??_-;_-@_-"/>
    </ndxf>
  </rcc>
  <rcc rId="389" sId="3" odxf="1" dxf="1">
    <nc r="J36">
      <f>H36*I36</f>
    </nc>
    <ndxf>
      <numFmt numFmtId="167" formatCode="_-[$BRL]\ * #,##0.00_-;\-[$BRL]\ * #,##0.00_-;_-[$BRL]\ * &quot;-&quot;??_-;_-@_-"/>
    </ndxf>
  </rcc>
  <rcc rId="390" sId="3" odxf="1" dxf="1" numFmtId="34">
    <nc r="I37">
      <v>0</v>
    </nc>
    <ndxf>
      <numFmt numFmtId="167" formatCode="_-[$BRL]\ * #,##0.00_-;\-[$BRL]\ * #,##0.00_-;_-[$BRL]\ * &quot;-&quot;??_-;_-@_-"/>
    </ndxf>
  </rcc>
  <rcc rId="391" sId="3" odxf="1" dxf="1">
    <nc r="J37">
      <f>H37*I37</f>
    </nc>
    <ndxf>
      <numFmt numFmtId="167" formatCode="_-[$BRL]\ * #,##0.00_-;\-[$BRL]\ * #,##0.00_-;_-[$BRL]\ * &quot;-&quot;??_-;_-@_-"/>
    </ndxf>
  </rcc>
  <rcc rId="392" sId="3" odxf="1" dxf="1" numFmtId="34">
    <nc r="I38">
      <v>0</v>
    </nc>
    <ndxf>
      <numFmt numFmtId="167" formatCode="_-[$BRL]\ * #,##0.00_-;\-[$BRL]\ * #,##0.00_-;_-[$BRL]\ * &quot;-&quot;??_-;_-@_-"/>
    </ndxf>
  </rcc>
  <rcc rId="393" sId="3" odxf="1" dxf="1">
    <nc r="J38">
      <f>H38*I38</f>
    </nc>
    <ndxf>
      <numFmt numFmtId="167" formatCode="_-[$BRL]\ * #,##0.00_-;\-[$BRL]\ * #,##0.00_-;_-[$BRL]\ * &quot;-&quot;??_-;_-@_-"/>
    </ndxf>
  </rcc>
  <rcc rId="394" sId="3" odxf="1" dxf="1" numFmtId="34">
    <nc r="I39">
      <v>0</v>
    </nc>
    <ndxf>
      <numFmt numFmtId="167" formatCode="_-[$BRL]\ * #,##0.00_-;\-[$BRL]\ * #,##0.00_-;_-[$BRL]\ * &quot;-&quot;??_-;_-@_-"/>
    </ndxf>
  </rcc>
  <rcc rId="395" sId="3" odxf="1" dxf="1">
    <nc r="J39">
      <f>H39*I39</f>
    </nc>
    <ndxf>
      <numFmt numFmtId="167" formatCode="_-[$BRL]\ * #,##0.00_-;\-[$BRL]\ * #,##0.00_-;_-[$BRL]\ * &quot;-&quot;??_-;_-@_-"/>
    </ndxf>
  </rcc>
  <rcc rId="396" sId="3" odxf="1" dxf="1" numFmtId="34">
    <nc r="I40">
      <v>0</v>
    </nc>
    <ndxf>
      <numFmt numFmtId="167" formatCode="_-[$BRL]\ * #,##0.00_-;\-[$BRL]\ * #,##0.00_-;_-[$BRL]\ * &quot;-&quot;??_-;_-@_-"/>
    </ndxf>
  </rcc>
  <rcc rId="397" sId="3" odxf="1" dxf="1">
    <nc r="J40">
      <f>H40*I40</f>
    </nc>
    <ndxf>
      <numFmt numFmtId="167" formatCode="_-[$BRL]\ * #,##0.00_-;\-[$BRL]\ * #,##0.00_-;_-[$BRL]\ * &quot;-&quot;??_-;_-@_-"/>
    </ndxf>
  </rcc>
  <rcc rId="398" sId="3" odxf="1" dxf="1" numFmtId="34">
    <nc r="I41">
      <v>0</v>
    </nc>
    <ndxf>
      <numFmt numFmtId="167" formatCode="_-[$BRL]\ * #,##0.00_-;\-[$BRL]\ * #,##0.00_-;_-[$BRL]\ * &quot;-&quot;??_-;_-@_-"/>
    </ndxf>
  </rcc>
  <rcc rId="399" sId="3" odxf="1" dxf="1">
    <nc r="J41">
      <f>H41*I41</f>
    </nc>
    <ndxf>
      <numFmt numFmtId="167" formatCode="_-[$BRL]\ * #,##0.00_-;\-[$BRL]\ * #,##0.00_-;_-[$BRL]\ * &quot;-&quot;??_-;_-@_-"/>
    </ndxf>
  </rcc>
  <rcc rId="400" sId="3" odxf="1" dxf="1" numFmtId="34">
    <nc r="I42">
      <v>0</v>
    </nc>
    <ndxf>
      <numFmt numFmtId="167" formatCode="_-[$BRL]\ * #,##0.00_-;\-[$BRL]\ * #,##0.00_-;_-[$BRL]\ * &quot;-&quot;??_-;_-@_-"/>
    </ndxf>
  </rcc>
  <rcc rId="401" sId="3" odxf="1" dxf="1">
    <nc r="J42">
      <f>H42*I42</f>
    </nc>
    <ndxf>
      <numFmt numFmtId="167" formatCode="_-[$BRL]\ * #,##0.00_-;\-[$BRL]\ * #,##0.00_-;_-[$BRL]\ * &quot;-&quot;??_-;_-@_-"/>
    </ndxf>
  </rcc>
  <rcc rId="402" sId="3" odxf="1" dxf="1" numFmtId="34">
    <nc r="I43">
      <v>0</v>
    </nc>
    <ndxf>
      <numFmt numFmtId="167" formatCode="_-[$BRL]\ * #,##0.00_-;\-[$BRL]\ * #,##0.00_-;_-[$BRL]\ * &quot;-&quot;??_-;_-@_-"/>
    </ndxf>
  </rcc>
  <rcc rId="403" sId="3" odxf="1" dxf="1">
    <nc r="J43">
      <f>H43*I43</f>
    </nc>
    <ndxf>
      <numFmt numFmtId="167" formatCode="_-[$BRL]\ * #,##0.00_-;\-[$BRL]\ * #,##0.00_-;_-[$BRL]\ * &quot;-&quot;??_-;_-@_-"/>
    </ndxf>
  </rcc>
  <rcc rId="404" sId="3" odxf="1" dxf="1" numFmtId="34">
    <nc r="I44">
      <v>0</v>
    </nc>
    <ndxf>
      <numFmt numFmtId="167" formatCode="_-[$BRL]\ * #,##0.00_-;\-[$BRL]\ * #,##0.00_-;_-[$BRL]\ * &quot;-&quot;??_-;_-@_-"/>
    </ndxf>
  </rcc>
  <rcc rId="405" sId="3" odxf="1" dxf="1">
    <nc r="J44">
      <f>H44*I44</f>
    </nc>
    <ndxf>
      <numFmt numFmtId="167" formatCode="_-[$BRL]\ * #,##0.00_-;\-[$BRL]\ * #,##0.00_-;_-[$BRL]\ * &quot;-&quot;??_-;_-@_-"/>
    </ndxf>
  </rcc>
  <rcc rId="406" sId="3" odxf="1" dxf="1" numFmtId="34">
    <nc r="I45">
      <v>0</v>
    </nc>
    <ndxf>
      <numFmt numFmtId="167" formatCode="_-[$BRL]\ * #,##0.00_-;\-[$BRL]\ * #,##0.00_-;_-[$BRL]\ * &quot;-&quot;??_-;_-@_-"/>
    </ndxf>
  </rcc>
  <rcc rId="407" sId="3" odxf="1" dxf="1">
    <nc r="J45">
      <f>H45*I45</f>
    </nc>
    <ndxf>
      <numFmt numFmtId="167" formatCode="_-[$BRL]\ * #,##0.00_-;\-[$BRL]\ * #,##0.00_-;_-[$BRL]\ * &quot;-&quot;??_-;_-@_-"/>
    </ndxf>
  </rcc>
  <rcc rId="408" sId="3" odxf="1" dxf="1" numFmtId="34">
    <nc r="I46">
      <v>0</v>
    </nc>
    <ndxf>
      <numFmt numFmtId="167" formatCode="_-[$BRL]\ * #,##0.00_-;\-[$BRL]\ * #,##0.00_-;_-[$BRL]\ * &quot;-&quot;??_-;_-@_-"/>
    </ndxf>
  </rcc>
  <rcc rId="409" sId="3" odxf="1" dxf="1">
    <nc r="J46">
      <f>H46*I46</f>
    </nc>
    <ndxf>
      <numFmt numFmtId="167" formatCode="_-[$BRL]\ * #,##0.00_-;\-[$BRL]\ * #,##0.00_-;_-[$BRL]\ * &quot;-&quot;??_-;_-@_-"/>
    </ndxf>
  </rcc>
  <rcc rId="410" sId="3" odxf="1" dxf="1" numFmtId="34">
    <nc r="I47">
      <v>0</v>
    </nc>
    <ndxf>
      <numFmt numFmtId="167" formatCode="_-[$BRL]\ * #,##0.00_-;\-[$BRL]\ * #,##0.00_-;_-[$BRL]\ * &quot;-&quot;??_-;_-@_-"/>
    </ndxf>
  </rcc>
  <rcc rId="411" sId="3" odxf="1" dxf="1">
    <nc r="J47">
      <f>H47*I47</f>
    </nc>
    <ndxf>
      <numFmt numFmtId="167" formatCode="_-[$BRL]\ * #,##0.00_-;\-[$BRL]\ * #,##0.00_-;_-[$BRL]\ * &quot;-&quot;??_-;_-@_-"/>
    </ndxf>
  </rcc>
  <rcc rId="412" sId="3" odxf="1" dxf="1" numFmtId="34">
    <nc r="I48">
      <v>0</v>
    </nc>
    <ndxf>
      <numFmt numFmtId="167" formatCode="_-[$BRL]\ * #,##0.00_-;\-[$BRL]\ * #,##0.00_-;_-[$BRL]\ * &quot;-&quot;??_-;_-@_-"/>
    </ndxf>
  </rcc>
  <rcc rId="413" sId="3" odxf="1" dxf="1">
    <nc r="J48">
      <f>H48*I48</f>
    </nc>
    <ndxf>
      <numFmt numFmtId="167" formatCode="_-[$BRL]\ * #,##0.00_-;\-[$BRL]\ * #,##0.00_-;_-[$BRL]\ * &quot;-&quot;??_-;_-@_-"/>
    </ndxf>
  </rcc>
  <rcc rId="414" sId="3" odxf="1" dxf="1" numFmtId="34">
    <nc r="I49">
      <v>0</v>
    </nc>
    <ndxf>
      <numFmt numFmtId="167" formatCode="_-[$BRL]\ * #,##0.00_-;\-[$BRL]\ * #,##0.00_-;_-[$BRL]\ * &quot;-&quot;??_-;_-@_-"/>
    </ndxf>
  </rcc>
  <rcc rId="415" sId="3" odxf="1" dxf="1">
    <nc r="J49">
      <f>H49*I49</f>
    </nc>
    <ndxf>
      <numFmt numFmtId="167" formatCode="_-[$BRL]\ * #,##0.00_-;\-[$BRL]\ * #,##0.00_-;_-[$BRL]\ * &quot;-&quot;??_-;_-@_-"/>
    </ndxf>
  </rcc>
  <rcc rId="416" sId="3" odxf="1" dxf="1" numFmtId="34">
    <nc r="I50">
      <v>0</v>
    </nc>
    <ndxf>
      <numFmt numFmtId="167" formatCode="_-[$BRL]\ * #,##0.00_-;\-[$BRL]\ * #,##0.00_-;_-[$BRL]\ * &quot;-&quot;??_-;_-@_-"/>
    </ndxf>
  </rcc>
  <rcc rId="417" sId="3" odxf="1" dxf="1">
    <nc r="J50">
      <f>H50*I50</f>
    </nc>
    <ndxf>
      <numFmt numFmtId="167" formatCode="_-[$BRL]\ * #,##0.00_-;\-[$BRL]\ * #,##0.00_-;_-[$BRL]\ * &quot;-&quot;??_-;_-@_-"/>
    </ndxf>
  </rcc>
  <rcc rId="418" sId="3" odxf="1" dxf="1" numFmtId="34">
    <nc r="I51">
      <v>0</v>
    </nc>
    <ndxf>
      <numFmt numFmtId="167" formatCode="_-[$BRL]\ * #,##0.00_-;\-[$BRL]\ * #,##0.00_-;_-[$BRL]\ * &quot;-&quot;??_-;_-@_-"/>
    </ndxf>
  </rcc>
  <rcc rId="419" sId="3" odxf="1" dxf="1">
    <nc r="J51">
      <f>H51*I51</f>
    </nc>
    <ndxf>
      <numFmt numFmtId="167" formatCode="_-[$BRL]\ * #,##0.00_-;\-[$BRL]\ * #,##0.00_-;_-[$BRL]\ * &quot;-&quot;??_-;_-@_-"/>
    </ndxf>
  </rcc>
  <rcc rId="420" sId="3" odxf="1" dxf="1" numFmtId="34">
    <nc r="I52">
      <v>0</v>
    </nc>
    <ndxf>
      <numFmt numFmtId="167" formatCode="_-[$BRL]\ * #,##0.00_-;\-[$BRL]\ * #,##0.00_-;_-[$BRL]\ * &quot;-&quot;??_-;_-@_-"/>
    </ndxf>
  </rcc>
  <rcc rId="421" sId="3" odxf="1" dxf="1">
    <nc r="J52">
      <f>H52*I52</f>
    </nc>
    <ndxf>
      <numFmt numFmtId="167" formatCode="_-[$BRL]\ * #,##0.00_-;\-[$BRL]\ * #,##0.00_-;_-[$BRL]\ * &quot;-&quot;??_-;_-@_-"/>
    </ndxf>
  </rcc>
  <rcc rId="422" sId="3">
    <nc r="I53" t="inlineStr">
      <is>
        <t xml:space="preserve">TOTAL </t>
      </is>
    </nc>
  </rcc>
  <rcc rId="423" sId="3" odxf="1" dxf="1">
    <nc r="J53">
      <f>SUM(J35:J52)</f>
    </nc>
    <ndxf>
      <numFmt numFmtId="167" formatCode="_-[$BRL]\ * #,##0.00_-;\-[$BRL]\ * #,##0.00_-;_-[$BRL]\ * &quot;-&quot;??_-;_-@_-"/>
    </ndxf>
  </rcc>
  <rcc rId="424" sId="3">
    <oc r="D11" t="inlineStr">
      <is>
        <t>Unit Rate $ / £                Excluding all applicable Taxes &amp; Fees</t>
      </is>
    </oc>
    <nc r="D11" t="inlineStr">
      <is>
        <t>Unit Rate BRL                Excluding all applicable Taxes &amp; Fees</t>
      </is>
    </nc>
  </rcc>
  <rcc rId="425" sId="3">
    <oc r="E11" t="inlineStr">
      <is>
        <t>Cost $ / £
Excluding all applicable Taxes &amp; Fees</t>
      </is>
    </oc>
    <nc r="E11" t="inlineStr">
      <is>
        <t>Cost BRL
Excluding all applicable Taxes &amp; Fees</t>
      </is>
    </nc>
  </rcc>
  <rcc rId="426" sId="3">
    <oc r="I11" t="inlineStr">
      <is>
        <t>Unit Rate $ / £                Excluding all applicable Taxes &amp; Fees</t>
      </is>
    </oc>
    <nc r="I11" t="inlineStr">
      <is>
        <t>Unit Rate BRL                Excluding all applicable Taxes &amp; Fees</t>
      </is>
    </nc>
  </rcc>
  <rcc rId="427" sId="3">
    <oc r="J11" t="inlineStr">
      <is>
        <t>Cost $ / £
Excluding all applicable Taxes &amp; Fees</t>
      </is>
    </oc>
    <nc r="J11" t="inlineStr">
      <is>
        <t>Cost BRL
Excluding all applicable Taxes &amp; Fees</t>
      </is>
    </nc>
  </rcc>
  <rcc rId="428" sId="3">
    <oc r="D34" t="inlineStr">
      <is>
        <t>Unit Rate $ / £                Excluding all applicable Taxes &amp; Fees</t>
      </is>
    </oc>
    <nc r="D34" t="inlineStr">
      <is>
        <t>Unit Rate BRL                Excluding all applicable Taxes &amp; Fees</t>
      </is>
    </nc>
  </rcc>
  <rcc rId="429" sId="3">
    <oc r="E34" t="inlineStr">
      <is>
        <t>Cost $ / £
Excluding all applicable Taxes &amp; Fees</t>
      </is>
    </oc>
    <nc r="E34" t="inlineStr">
      <is>
        <t>Cost BRL
Excluding all applicable Taxes &amp; Fees</t>
      </is>
    </nc>
  </rcc>
  <rcc rId="430" sId="3">
    <nc r="I34" t="inlineStr">
      <is>
        <t>Unit Rate BRL                Excluding all applicable Taxes &amp; Fees</t>
      </is>
    </nc>
  </rcc>
  <rcc rId="431" sId="3">
    <nc r="J34" t="inlineStr">
      <is>
        <t>Cost BRL
Excluding all applicable Taxes &amp; Fees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5" sId="1">
    <oc r="B7" t="inlineStr">
      <is>
        <r>
          <t xml:space="preserve">2) Prices should be in </t>
        </r>
        <r>
          <rPr>
            <b/>
            <sz val="14"/>
            <color theme="1"/>
            <rFont val="Arial"/>
            <family val="2"/>
          </rPr>
          <t>BRL</t>
        </r>
      </is>
    </oc>
    <nc r="B7" t="inlineStr">
      <is>
        <t>2) Prices should be in GBP</t>
      </is>
    </nc>
  </rcc>
  <rcc rId="556" sId="1" odxf="1" dxf="1">
    <oc r="D16">
      <f>SUM(E29:E35)</f>
    </oc>
    <nc r="D16">
      <f>SUM(E29:E35)</f>
    </nc>
    <odxf>
      <numFmt numFmtId="166" formatCode="_-[$BRL]\ * #,##0.00_-;\-[$BRL]\ * #,##0.00_-;_-[$BRL]\ * &quot;-&quot;??_-;_-@_-"/>
      <alignment horizontal="center" readingOrder="0"/>
      <border outline="0">
        <right style="thin">
          <color indexed="64"/>
        </right>
        <top style="medium">
          <color indexed="64"/>
        </top>
      </border>
    </odxf>
    <ndxf>
      <numFmt numFmtId="165" formatCode="_-[$£-809]* #,##0.00_-;\-[$£-809]* #,##0.00_-;_-[$£-809]* &quot;-&quot;??_-;_-@_-"/>
      <alignment horizontal="general" readingOrder="0"/>
      <border outline="0">
        <right style="medium">
          <color indexed="64"/>
        </right>
        <top style="thin">
          <color indexed="64"/>
        </top>
      </border>
    </ndxf>
  </rcc>
  <rcc rId="557" sId="1" odxf="1" dxf="1">
    <oc r="E16">
      <f>SUM(F29:F35)</f>
    </oc>
    <nc r="E16">
      <f>SUM(F29:F35)</f>
    </nc>
    <odxf>
      <numFmt numFmtId="166" formatCode="_-[$BRL]\ * #,##0.00_-;\-[$BRL]\ * #,##0.00_-;_-[$BRL]\ * &quot;-&quot;??_-;_-@_-"/>
      <alignment horizontal="center" readingOrder="0"/>
      <border outline="0">
        <right style="thin">
          <color indexed="64"/>
        </right>
        <top style="medium">
          <color indexed="64"/>
        </top>
      </border>
    </odxf>
    <ndxf>
      <numFmt numFmtId="165" formatCode="_-[$£-809]* #,##0.00_-;\-[$£-809]* #,##0.00_-;_-[$£-809]* &quot;-&quot;??_-;_-@_-"/>
      <alignment horizontal="general" readingOrder="0"/>
      <border outline="0">
        <right style="medium">
          <color indexed="64"/>
        </right>
        <top style="thin">
          <color indexed="64"/>
        </top>
      </border>
    </ndxf>
  </rcc>
  <rcc rId="558" sId="1" odxf="1" dxf="1">
    <oc r="F16">
      <f>'Breakdown of Other Costs'!E30</f>
    </oc>
    <nc r="F16">
      <f>'Breakdown of Other Costs'!E30</f>
    </nc>
    <odxf>
      <numFmt numFmtId="166" formatCode="_-[$BRL]\ * #,##0.00_-;\-[$BRL]\ * #,##0.00_-;_-[$BRL]\ * &quot;-&quot;??_-;_-@_-"/>
      <border outline="0">
        <right style="thin">
          <color indexed="64"/>
        </right>
        <top style="medium">
          <color indexed="64"/>
        </top>
      </border>
    </odxf>
    <ndxf>
      <numFmt numFmtId="165" formatCode="_-[$£-809]* #,##0.00_-;\-[$£-809]* #,##0.00_-;_-[$£-809]* &quot;-&quot;??_-;_-@_-"/>
      <border outline="0">
        <right style="medium">
          <color indexed="64"/>
        </right>
        <top style="thin">
          <color indexed="64"/>
        </top>
      </border>
    </ndxf>
  </rcc>
  <rfmt sheetId="1" sqref="G16" start="0" length="0">
    <dxf>
      <numFmt numFmtId="165" formatCode="_-[$£-809]* #,##0.00_-;\-[$£-809]* #,##0.00_-;_-[$£-809]* &quot;-&quot;??_-;_-@_-"/>
      <fill>
        <patternFill>
          <bgColor theme="0" tint="-0.14999847407452621"/>
        </patternFill>
      </fill>
      <alignment horizontal="general" readingOrder="0"/>
      <border outline="0">
        <left style="medium">
          <color indexed="64"/>
        </left>
        <top style="thin">
          <color indexed="64"/>
        </top>
      </border>
    </dxf>
  </rfmt>
  <rcc rId="559" sId="1" odxf="1" dxf="1">
    <oc r="D17">
      <f>SUM(E37:E44)</f>
    </oc>
    <nc r="D17">
      <f>SUM(E37:E44)</f>
    </nc>
    <odxf>
      <numFmt numFmtId="166" formatCode="_-[$BRL]\ * #,##0.00_-;\-[$BRL]\ * #,##0.00_-;_-[$BRL]\ * &quot;-&quot;??_-;_-@_-"/>
      <alignment horizontal="center" readingOrder="0"/>
      <border outline="0">
        <right style="thin">
          <color indexed="64"/>
        </right>
        <top/>
      </border>
    </odxf>
    <ndxf>
      <numFmt numFmtId="165" formatCode="_-[$£-809]* #,##0.00_-;\-[$£-809]* #,##0.00_-;_-[$£-809]* &quot;-&quot;??_-;_-@_-"/>
      <alignment horizontal="general" readingOrder="0"/>
      <border outline="0">
        <right style="medium">
          <color indexed="64"/>
        </right>
        <top style="thin">
          <color indexed="64"/>
        </top>
      </border>
    </ndxf>
  </rcc>
  <rcc rId="560" sId="1" odxf="1" dxf="1">
    <oc r="E17">
      <f>SUM(F37:F44)</f>
    </oc>
    <nc r="E17">
      <f>SUM(F37:F44)</f>
    </nc>
    <odxf>
      <numFmt numFmtId="166" formatCode="_-[$BRL]\ * #,##0.00_-;\-[$BRL]\ * #,##0.00_-;_-[$BRL]\ * &quot;-&quot;??_-;_-@_-"/>
      <alignment horizontal="center" readingOrder="0"/>
      <border outline="0">
        <right style="thin">
          <color indexed="64"/>
        </right>
        <top/>
      </border>
    </odxf>
    <ndxf>
      <numFmt numFmtId="165" formatCode="_-[$£-809]* #,##0.00_-;\-[$£-809]* #,##0.00_-;_-[$£-809]* &quot;-&quot;??_-;_-@_-"/>
      <alignment horizontal="general" readingOrder="0"/>
      <border outline="0">
        <right style="medium">
          <color indexed="64"/>
        </right>
        <top style="thin">
          <color indexed="64"/>
        </top>
      </border>
    </ndxf>
  </rcc>
  <rcc rId="561" sId="1" odxf="1" dxf="1">
    <oc r="F17">
      <f>'Breakdown of Other Costs'!J30</f>
    </oc>
    <nc r="F17">
      <f>'Breakdown of Other Costs'!J30</f>
    </nc>
    <odxf>
      <numFmt numFmtId="166" formatCode="_-[$BRL]\ * #,##0.00_-;\-[$BRL]\ * #,##0.00_-;_-[$BRL]\ * &quot;-&quot;??_-;_-@_-"/>
      <border outline="0">
        <right style="thin">
          <color indexed="64"/>
        </right>
      </border>
    </odxf>
    <ndxf>
      <numFmt numFmtId="165" formatCode="_-[$£-809]* #,##0.00_-;\-[$£-809]* #,##0.00_-;_-[$£-809]* &quot;-&quot;??_-;_-@_-"/>
      <border outline="0">
        <right style="medium">
          <color indexed="64"/>
        </right>
      </border>
    </ndxf>
  </rcc>
  <rfmt sheetId="1" sqref="G17" start="0" length="0">
    <dxf>
      <numFmt numFmtId="165" formatCode="_-[$£-809]* #,##0.00_-;\-[$£-809]* #,##0.00_-;_-[$£-809]* &quot;-&quot;??_-;_-@_-"/>
      <fill>
        <patternFill>
          <bgColor theme="0" tint="-0.14999847407452621"/>
        </patternFill>
      </fill>
      <alignment horizontal="general" readingOrder="0"/>
      <border outline="0">
        <left style="medium">
          <color indexed="64"/>
        </left>
      </border>
    </dxf>
  </rfmt>
  <rcc rId="562" sId="1" odxf="1" dxf="1">
    <oc r="D18">
      <f>SUM(E46:E53)</f>
    </oc>
    <nc r="D18">
      <f>SUM(E46:E53)</f>
    </nc>
    <odxf>
      <numFmt numFmtId="166" formatCode="_-[$BRL]\ * #,##0.00_-;\-[$BRL]\ * #,##0.00_-;_-[$BRL]\ * &quot;-&quot;??_-;_-@_-"/>
      <alignment horizontal="center" readingOrder="0"/>
      <border outline="0">
        <right style="thin">
          <color indexed="64"/>
        </right>
        <top/>
      </border>
    </odxf>
    <ndxf>
      <numFmt numFmtId="165" formatCode="_-[$£-809]* #,##0.00_-;\-[$£-809]* #,##0.00_-;_-[$£-809]* &quot;-&quot;??_-;_-@_-"/>
      <alignment horizontal="general" readingOrder="0"/>
      <border outline="0">
        <right style="medium">
          <color indexed="64"/>
        </right>
        <top style="thin">
          <color indexed="64"/>
        </top>
      </border>
    </ndxf>
  </rcc>
  <rcc rId="563" sId="1" odxf="1" dxf="1">
    <oc r="E18">
      <f>SUM(F46:F53)</f>
    </oc>
    <nc r="E18">
      <f>SUM(F46:F53)</f>
    </nc>
    <odxf>
      <numFmt numFmtId="166" formatCode="_-[$BRL]\ * #,##0.00_-;\-[$BRL]\ * #,##0.00_-;_-[$BRL]\ * &quot;-&quot;??_-;_-@_-"/>
      <alignment horizontal="center" readingOrder="0"/>
      <border outline="0">
        <right style="thin">
          <color indexed="64"/>
        </right>
        <top/>
      </border>
    </odxf>
    <ndxf>
      <numFmt numFmtId="165" formatCode="_-[$£-809]* #,##0.00_-;\-[$£-809]* #,##0.00_-;_-[$£-809]* &quot;-&quot;??_-;_-@_-"/>
      <alignment horizontal="general" readingOrder="0"/>
      <border outline="0">
        <right style="medium">
          <color indexed="64"/>
        </right>
        <top style="thin">
          <color indexed="64"/>
        </top>
      </border>
    </ndxf>
  </rcc>
  <rcc rId="564" sId="1" odxf="1" dxf="1">
    <oc r="F18">
      <f>'Breakdown of Other Costs'!E53</f>
    </oc>
    <nc r="F18">
      <f>'Breakdown of Other Costs'!E53</f>
    </nc>
    <odxf>
      <numFmt numFmtId="166" formatCode="_-[$BRL]\ * #,##0.00_-;\-[$BRL]\ * #,##0.00_-;_-[$BRL]\ * &quot;-&quot;??_-;_-@_-"/>
      <border outline="0">
        <right style="thin">
          <color indexed="64"/>
        </right>
      </border>
    </odxf>
    <ndxf>
      <numFmt numFmtId="165" formatCode="_-[$£-809]* #,##0.00_-;\-[$£-809]* #,##0.00_-;_-[$£-809]* &quot;-&quot;??_-;_-@_-"/>
      <border outline="0">
        <right style="medium">
          <color indexed="64"/>
        </right>
      </border>
    </ndxf>
  </rcc>
  <rfmt sheetId="1" sqref="G18" start="0" length="0">
    <dxf>
      <numFmt numFmtId="165" formatCode="_-[$£-809]* #,##0.00_-;\-[$£-809]* #,##0.00_-;_-[$£-809]* &quot;-&quot;??_-;_-@_-"/>
      <fill>
        <patternFill>
          <bgColor theme="0" tint="-0.14999847407452621"/>
        </patternFill>
      </fill>
      <alignment horizontal="general" readingOrder="0"/>
      <border outline="0">
        <left style="medium">
          <color indexed="64"/>
        </left>
      </border>
    </dxf>
  </rfmt>
  <rcc rId="565" sId="1" odxf="1" dxf="1">
    <oc r="D19">
      <f>SUM(E63:E70)</f>
    </oc>
    <nc r="D19">
      <f>SUM(E63:E70)</f>
    </nc>
    <odxf>
      <numFmt numFmtId="166" formatCode="_-[$BRL]\ * #,##0.00_-;\-[$BRL]\ * #,##0.00_-;_-[$BRL]\ * &quot;-&quot;??_-;_-@_-"/>
      <alignment horizontal="center" readingOrder="0"/>
      <border outline="0">
        <right style="thin">
          <color indexed="64"/>
        </right>
      </border>
    </odxf>
    <ndxf>
      <numFmt numFmtId="165" formatCode="_-[$£-809]* #,##0.00_-;\-[$£-809]* #,##0.00_-;_-[$£-809]* &quot;-&quot;??_-;_-@_-"/>
      <alignment horizontal="general" readingOrder="0"/>
      <border outline="0">
        <right style="medium">
          <color indexed="64"/>
        </right>
      </border>
    </ndxf>
  </rcc>
  <rcc rId="566" sId="1" odxf="1" dxf="1">
    <oc r="E19">
      <f>SUM(F63:F70)</f>
    </oc>
    <nc r="E19">
      <f>SUM(F63:F70)</f>
    </nc>
    <odxf>
      <numFmt numFmtId="166" formatCode="_-[$BRL]\ * #,##0.00_-;\-[$BRL]\ * #,##0.00_-;_-[$BRL]\ * &quot;-&quot;??_-;_-@_-"/>
      <alignment horizontal="center" readingOrder="0"/>
      <border outline="0">
        <right style="thin">
          <color indexed="64"/>
        </right>
      </border>
    </odxf>
    <ndxf>
      <numFmt numFmtId="165" formatCode="_-[$£-809]* #,##0.00_-;\-[$£-809]* #,##0.00_-;_-[$£-809]* &quot;-&quot;??_-;_-@_-"/>
      <alignment horizontal="general" readingOrder="0"/>
      <border outline="0">
        <right style="medium">
          <color indexed="64"/>
        </right>
      </border>
    </ndxf>
  </rcc>
  <rcc rId="567" sId="1" odxf="1" dxf="1">
    <oc r="F19">
      <f>'Breakdown of Other Costs'!E77</f>
    </oc>
    <nc r="F19">
      <f>'Breakdown of Other Costs'!E77</f>
    </nc>
    <odxf>
      <numFmt numFmtId="166" formatCode="_-[$BRL]\ * #,##0.00_-;\-[$BRL]\ * #,##0.00_-;_-[$BRL]\ * &quot;-&quot;??_-;_-@_-"/>
      <border outline="0">
        <right style="thin">
          <color indexed="64"/>
        </right>
        <top/>
      </border>
    </odxf>
    <ndxf>
      <numFmt numFmtId="165" formatCode="_-[$£-809]* #,##0.00_-;\-[$£-809]* #,##0.00_-;_-[$£-809]* &quot;-&quot;??_-;_-@_-"/>
      <border outline="0">
        <right style="medium">
          <color indexed="64"/>
        </right>
        <top style="thin">
          <color indexed="64"/>
        </top>
      </border>
    </ndxf>
  </rcc>
  <rfmt sheetId="1" sqref="G19" start="0" length="0">
    <dxf>
      <numFmt numFmtId="165" formatCode="_-[$£-809]* #,##0.00_-;\-[$£-809]* #,##0.00_-;_-[$£-809]* &quot;-&quot;??_-;_-@_-"/>
      <fill>
        <patternFill>
          <bgColor theme="0" tint="-0.14999847407452621"/>
        </patternFill>
      </fill>
      <alignment horizontal="general" readingOrder="0"/>
      <border outline="0">
        <left style="medium">
          <color indexed="64"/>
        </left>
      </border>
    </dxf>
  </rfmt>
  <rcc rId="568" sId="1" odxf="1" dxf="1">
    <oc r="D20">
      <f>SUM(D16:D19)</f>
    </oc>
    <nc r="D20">
      <f>SUM(D16:D19)</f>
    </nc>
    <odxf>
      <font>
        <b/>
        <color auto="1"/>
        <name val="Arial"/>
        <scheme val="none"/>
      </font>
      <numFmt numFmtId="166" formatCode="_-[$BRL]\ * #,##0.00_-;\-[$BRL]\ * #,##0.00_-;_-[$BRL]\ * &quot;-&quot;??_-;_-@_-"/>
      <alignment horizontal="center" readingOrder="0"/>
      <border outline="0">
        <right style="thin">
          <color indexed="64"/>
        </right>
        <top/>
        <bottom style="medium">
          <color indexed="64"/>
        </bottom>
      </border>
    </odxf>
    <ndxf>
      <font>
        <b val="0"/>
        <color auto="1"/>
        <name val="Arial"/>
        <scheme val="none"/>
      </font>
      <numFmt numFmtId="165" formatCode="_-[$£-809]* #,##0.00_-;\-[$£-809]* #,##0.00_-;_-[$£-809]* &quot;-&quot;??_-;_-@_-"/>
      <alignment horizontal="general" readingOrder="0"/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569" sId="1" odxf="1" dxf="1">
    <oc r="E20">
      <f>SUM(E16:E19)</f>
    </oc>
    <nc r="E20">
      <f>SUM(E16:E19)</f>
    </nc>
    <odxf>
      <font>
        <b/>
        <color auto="1"/>
        <name val="Arial"/>
        <scheme val="none"/>
      </font>
      <numFmt numFmtId="166" formatCode="_-[$BRL]\ * #,##0.00_-;\-[$BRL]\ * #,##0.00_-;_-[$BRL]\ * &quot;-&quot;??_-;_-@_-"/>
      <alignment horizontal="center" readingOrder="0"/>
      <border outline="0">
        <right style="thin">
          <color indexed="64"/>
        </right>
        <top/>
        <bottom style="medium">
          <color indexed="64"/>
        </bottom>
      </border>
    </odxf>
    <ndxf>
      <font>
        <b val="0"/>
        <color auto="1"/>
        <name val="Arial"/>
        <scheme val="none"/>
      </font>
      <numFmt numFmtId="165" formatCode="_-[$£-809]* #,##0.00_-;\-[$£-809]* #,##0.00_-;_-[$£-809]* &quot;-&quot;??_-;_-@_-"/>
      <alignment horizontal="general" readingOrder="0"/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570" sId="1" odxf="1" dxf="1">
    <oc r="F20">
      <f>SUM(F16:F19)</f>
    </oc>
    <nc r="F20">
      <f>SUM(F16:F19)</f>
    </nc>
    <odxf>
      <font>
        <b/>
        <color auto="1"/>
        <name val="Arial"/>
        <scheme val="none"/>
      </font>
      <numFmt numFmtId="166" formatCode="_-[$BRL]\ * #,##0.00_-;\-[$BRL]\ * #,##0.00_-;_-[$BRL]\ * &quot;-&quot;??_-;_-@_-"/>
      <alignment horizontal="center" readingOrder="0"/>
      <border outline="0">
        <right style="thin">
          <color indexed="64"/>
        </right>
        <bottom style="medium">
          <color indexed="64"/>
        </bottom>
      </border>
    </odxf>
    <ndxf>
      <font>
        <b val="0"/>
        <color auto="1"/>
        <name val="Arial"/>
        <scheme val="none"/>
      </font>
      <numFmt numFmtId="165" formatCode="_-[$£-809]* #,##0.00_-;\-[$£-809]* #,##0.00_-;_-[$£-809]* &quot;-&quot;??_-;_-@_-"/>
      <alignment horizontal="general" readingOrder="0"/>
      <border outline="0">
        <right style="medium">
          <color indexed="64"/>
        </right>
        <bottom style="thin">
          <color indexed="64"/>
        </bottom>
      </border>
    </ndxf>
  </rcc>
  <rcc rId="571" sId="1" odxf="1" dxf="1">
    <oc r="G20">
      <f>SUM(G16:G19)</f>
    </oc>
    <nc r="G20">
      <f>SUM(G16:G19)</f>
    </nc>
    <odxf>
      <font>
        <b/>
        <color auto="1"/>
        <name val="Arial"/>
        <scheme val="none"/>
      </font>
      <numFmt numFmtId="166" formatCode="_-[$BRL]\ * #,##0.00_-;\-[$BRL]\ * #,##0.00_-;_-[$BRL]\ * &quot;-&quot;??_-;_-@_-"/>
      <alignment horizontal="center" readingOrder="0"/>
      <border outline="0">
        <left/>
        <right style="thin">
          <color indexed="64"/>
        </right>
        <top/>
        <bottom style="medium">
          <color indexed="64"/>
        </bottom>
      </border>
    </odxf>
    <ndxf>
      <font>
        <b val="0"/>
        <color auto="1"/>
        <name val="Arial"/>
        <scheme val="none"/>
      </font>
      <numFmt numFmtId="165" formatCode="_-[$£-809]* #,##0.00_-;\-[$£-809]* #,##0.00_-;_-[$£-809]* &quot;-&quot;??_-;_-@_-"/>
      <alignment horizontal="general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572" sId="1" odxf="1" dxf="1">
    <oc r="H20">
      <f>SUM(H16:H19)</f>
    </oc>
    <nc r="H20">
      <f>SUM(H16:H19)</f>
    </nc>
    <odxf>
      <numFmt numFmtId="166" formatCode="_-[$BRL]\ * #,##0.00_-;\-[$BRL]\ * #,##0.00_-;_-[$BRL]\ * &quot;-&quot;??_-;_-@_-"/>
    </odxf>
    <ndxf>
      <numFmt numFmtId="164" formatCode="_(&quot;£&quot;* #,##0.00_);_(&quot;£&quot;* \(#,##0.00\);_(&quot;£&quot;* &quot;-&quot;??_);_(@_)"/>
    </ndxf>
  </rcc>
  <rfmt sheetId="1" sqref="C29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30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31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32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33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34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35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36" start="0" length="0">
    <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</rfmt>
  <rfmt sheetId="1" sqref="C37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38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39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40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41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42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43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44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45" start="0" length="0">
    <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dxf>
  </rfmt>
  <rfmt sheetId="1" sqref="C46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47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48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49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50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51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52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53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54" start="0" length="0">
    <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dxf>
  </rfmt>
  <rfmt sheetId="1" sqref="C55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56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57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58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59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60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61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62" start="0" length="0">
    <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dxf>
  </rfmt>
  <rfmt sheetId="1" sqref="C63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64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65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66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67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68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69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fmt sheetId="1" sqref="C70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  <bottom style="thin">
          <color indexed="64"/>
        </bottom>
      </border>
    </dxf>
  </rfmt>
  <rcc rId="573" sId="1" odxf="1" dxf="1">
    <oc r="E29">
      <f>+C29*D29</f>
    </oc>
    <nc r="E29">
      <f>+C29*D29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29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574" sId="1" odxf="1" dxf="1">
    <oc r="G29">
      <f>E29+F29</f>
    </oc>
    <nc r="G29">
      <f>E29+F29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575" sId="1" odxf="1" dxf="1">
    <oc r="E30">
      <f>+C30*D30</f>
    </oc>
    <nc r="E30">
      <f>+C30*D30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30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576" sId="1" odxf="1" dxf="1">
    <oc r="G30">
      <f>E30+F30</f>
    </oc>
    <nc r="G30">
      <f>E30+F30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577" sId="1" odxf="1" dxf="1">
    <oc r="E31">
      <f>+C31*D31</f>
    </oc>
    <nc r="E31">
      <f>+C31*D31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31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578" sId="1" odxf="1" dxf="1">
    <oc r="G31">
      <f>E31+F31</f>
    </oc>
    <nc r="G31">
      <f>E31+F31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579" sId="1" odxf="1" dxf="1">
    <oc r="E32">
      <f>+C32*D32</f>
    </oc>
    <nc r="E32">
      <f>+C32*D32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32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580" sId="1" odxf="1" dxf="1">
    <oc r="G32">
      <f>E32+F32</f>
    </oc>
    <nc r="G32">
      <f>E32+F32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581" sId="1" odxf="1" dxf="1">
    <oc r="E33">
      <f>+C33*D33</f>
    </oc>
    <nc r="E33">
      <f>+C33*D33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33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582" sId="1" odxf="1" dxf="1">
    <oc r="G33">
      <f>E33+F33</f>
    </oc>
    <nc r="G33">
      <f>E33+F33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583" sId="1" odxf="1" dxf="1">
    <oc r="E34">
      <f>+C34*D34</f>
    </oc>
    <nc r="E34">
      <f>+C34*D34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34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584" sId="1" odxf="1" dxf="1">
    <oc r="G34">
      <f>E34+F34</f>
    </oc>
    <nc r="G34">
      <f>E34+F34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585" sId="1" odxf="1" dxf="1">
    <oc r="E35">
      <f>+C35*D35</f>
    </oc>
    <nc r="E35">
      <f>+C35*D35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35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586" sId="1" odxf="1" dxf="1">
    <oc r="G35">
      <f>E35+F35</f>
    </oc>
    <nc r="G35">
      <f>E35+F35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fmt sheetId="1" sqref="E36" start="0" length="0">
    <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</rfmt>
  <rfmt sheetId="1" sqref="F36" start="0" length="0">
    <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</rfmt>
  <rfmt sheetId="1" sqref="G36" start="0" length="0">
    <dxf>
      <font>
        <name val="Arial"/>
        <scheme val="none"/>
      </font>
      <numFmt numFmtId="165" formatCode="_-[$£-809]* #,##0.00_-;\-[$£-809]* #,##0.00_-;_-[$£-809]* &quot;-&quot;??_-;_-@_-"/>
      <border outline="0">
        <top style="thin">
          <color indexed="64"/>
        </top>
      </border>
    </dxf>
  </rfmt>
  <rcc rId="587" sId="1" odxf="1" dxf="1">
    <oc r="E37">
      <f>+C37*D37</f>
    </oc>
    <nc r="E37">
      <f>+C37*D37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37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588" sId="1" odxf="1" dxf="1">
    <oc r="G37">
      <f>E37+F37</f>
    </oc>
    <nc r="G37">
      <f>E37+F37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589" sId="1" odxf="1" dxf="1">
    <oc r="E38">
      <f>+C38*D38</f>
    </oc>
    <nc r="E38">
      <f>+C38*D38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38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590" sId="1" odxf="1" dxf="1">
    <oc r="G38">
      <f>E38+F38</f>
    </oc>
    <nc r="G38">
      <f>E38+F38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591" sId="1" odxf="1" dxf="1">
    <oc r="E39">
      <f>+C39*D39</f>
    </oc>
    <nc r="E39">
      <f>+C39*D39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39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592" sId="1" odxf="1" dxf="1">
    <oc r="G39">
      <f>E39+F39</f>
    </oc>
    <nc r="G39">
      <f>E39+F39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593" sId="1" odxf="1" dxf="1">
    <oc r="E40">
      <f>+C40*D40</f>
    </oc>
    <nc r="E40">
      <f>+C40*D40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40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594" sId="1" odxf="1" dxf="1">
    <oc r="G40">
      <f>E40+F40</f>
    </oc>
    <nc r="G40">
      <f>E40+F40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595" sId="1" odxf="1" dxf="1">
    <oc r="E41">
      <f>+C41*D41</f>
    </oc>
    <nc r="E41">
      <f>+C41*D41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41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596" sId="1" odxf="1" dxf="1">
    <oc r="G41">
      <f>E41+F41</f>
    </oc>
    <nc r="G41">
      <f>E41+F41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597" sId="1" odxf="1" dxf="1">
    <oc r="E42">
      <f>+C42*D42</f>
    </oc>
    <nc r="E42">
      <f>+C42*D42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42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598" sId="1" odxf="1" dxf="1">
    <oc r="G42">
      <f>E42+F42</f>
    </oc>
    <nc r="G42">
      <f>E42+F42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599" sId="1" odxf="1" dxf="1">
    <oc r="E43">
      <f>+C43*D43</f>
    </oc>
    <nc r="E43">
      <f>+C43*D43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43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00" sId="1" odxf="1" dxf="1">
    <oc r="G43">
      <f>E43+F43</f>
    </oc>
    <nc r="G43">
      <f>E43+F43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01" sId="1" odxf="1" dxf="1">
    <oc r="E44">
      <f>+C44*D44</f>
    </oc>
    <nc r="E44">
      <f>+C44*D44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44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02" sId="1" odxf="1" dxf="1">
    <oc r="G44">
      <f>E44+F44</f>
    </oc>
    <nc r="G44">
      <f>E44+F44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fmt sheetId="1" sqref="E45" start="0" length="0">
    <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dxf>
  </rfmt>
  <rfmt sheetId="1" sqref="F45" start="0" length="0">
    <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dxf>
  </rfmt>
  <rfmt sheetId="1" sqref="G45" start="0" length="0">
    <dxf>
      <font>
        <name val="Arial"/>
        <scheme val="none"/>
      </font>
      <numFmt numFmtId="165" formatCode="_-[$£-809]* #,##0.00_-;\-[$£-809]* #,##0.00_-;_-[$£-809]* &quot;-&quot;??_-;_-@_-"/>
    </dxf>
  </rfmt>
  <rcc rId="603" sId="1" odxf="1" dxf="1">
    <oc r="E46">
      <f>+C46*D46</f>
    </oc>
    <nc r="E46">
      <f>+C46*D46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46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04" sId="1" odxf="1" dxf="1">
    <oc r="G46">
      <f>E46+F46</f>
    </oc>
    <nc r="G46">
      <f>E46+F46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05" sId="1" odxf="1" dxf="1">
    <oc r="E47">
      <f>+C47*D47</f>
    </oc>
    <nc r="E47">
      <f>+C47*D47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47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06" sId="1" odxf="1" dxf="1">
    <oc r="G47">
      <f>E47+F47</f>
    </oc>
    <nc r="G47">
      <f>E47+F47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07" sId="1" odxf="1" dxf="1">
    <oc r="E48">
      <f>+C48*D48</f>
    </oc>
    <nc r="E48">
      <f>+C48*D48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48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08" sId="1" odxf="1" dxf="1">
    <oc r="G48">
      <f>E48+F48</f>
    </oc>
    <nc r="G48">
      <f>E48+F48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09" sId="1" odxf="1" dxf="1">
    <oc r="E49">
      <f>+C49*D49</f>
    </oc>
    <nc r="E49">
      <f>+C49*D49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49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10" sId="1" odxf="1" dxf="1">
    <oc r="G49">
      <f>E49+F49</f>
    </oc>
    <nc r="G49">
      <f>E49+F49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11" sId="1" odxf="1" dxf="1">
    <oc r="E50">
      <f>+C50*D50</f>
    </oc>
    <nc r="E50">
      <f>+C50*D50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50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12" sId="1" odxf="1" dxf="1">
    <oc r="G50">
      <f>E50+F50</f>
    </oc>
    <nc r="G50">
      <f>E50+F50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13" sId="1" odxf="1" dxf="1">
    <oc r="E51">
      <f>+C51*D51</f>
    </oc>
    <nc r="E51">
      <f>+C51*D51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51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14" sId="1" odxf="1" dxf="1">
    <oc r="G51">
      <f>E51+F51</f>
    </oc>
    <nc r="G51">
      <f>E51+F51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15" sId="1" odxf="1" dxf="1">
    <oc r="E52">
      <f>+C52*D52</f>
    </oc>
    <nc r="E52">
      <f>+C52*D52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52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16" sId="1" odxf="1" dxf="1">
    <oc r="G52">
      <f>E52+F52</f>
    </oc>
    <nc r="G52">
      <f>E52+F52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17" sId="1" odxf="1" dxf="1">
    <oc r="E53">
      <f>+C53*D53</f>
    </oc>
    <nc r="E53">
      <f>+C53*D53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53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18" sId="1" odxf="1" dxf="1">
    <oc r="G53">
      <f>E53+F53</f>
    </oc>
    <nc r="G53">
      <f>E53+F53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fmt sheetId="1" sqref="E54" start="0" length="0">
    <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dxf>
  </rfmt>
  <rfmt sheetId="1" sqref="F54" start="0" length="0">
    <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dxf>
  </rfmt>
  <rfmt sheetId="1" sqref="G54" start="0" length="0">
    <dxf>
      <font>
        <name val="Arial"/>
        <scheme val="none"/>
      </font>
      <numFmt numFmtId="165" formatCode="_-[$£-809]* #,##0.00_-;\-[$£-809]* #,##0.00_-;_-[$£-809]* &quot;-&quot;??_-;_-@_-"/>
    </dxf>
  </rfmt>
  <rcc rId="619" sId="1" odxf="1" dxf="1">
    <oc r="E55">
      <f>+C55*D55</f>
    </oc>
    <nc r="E55">
      <f>+C55*D55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55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20" sId="1" odxf="1" dxf="1">
    <oc r="G55">
      <f>E55+F55</f>
    </oc>
    <nc r="G55">
      <f>E55+F55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21" sId="1" odxf="1" dxf="1">
    <oc r="E56">
      <f>+C56*D56</f>
    </oc>
    <nc r="E56">
      <f>+C56*D56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56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22" sId="1" odxf="1" dxf="1">
    <oc r="G56">
      <f>E56+F56</f>
    </oc>
    <nc r="G56">
      <f>E56+F56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23" sId="1" odxf="1" dxf="1">
    <oc r="E57">
      <f>+C57*D57</f>
    </oc>
    <nc r="E57">
      <f>+C57*D57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57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24" sId="1" odxf="1" dxf="1">
    <oc r="G57">
      <f>E57+F57</f>
    </oc>
    <nc r="G57">
      <f>E57+F57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25" sId="1" odxf="1" dxf="1">
    <oc r="E58">
      <f>+C58*D58</f>
    </oc>
    <nc r="E58">
      <f>+C58*D58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58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26" sId="1" odxf="1" dxf="1">
    <oc r="G58">
      <f>E58+F58</f>
    </oc>
    <nc r="G58">
      <f>E58+F58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27" sId="1" odxf="1" dxf="1">
    <oc r="E59">
      <f>+C59*D59</f>
    </oc>
    <nc r="E59">
      <f>+C59*D59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59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28" sId="1" odxf="1" dxf="1">
    <oc r="G59">
      <f>E59+F59</f>
    </oc>
    <nc r="G59">
      <f>E59+F59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29" sId="1" odxf="1" dxf="1">
    <oc r="E60">
      <f>+C60*D60</f>
    </oc>
    <nc r="E60">
      <f>+C60*D60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60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30" sId="1" odxf="1" dxf="1">
    <oc r="G60">
      <f>E60+F60</f>
    </oc>
    <nc r="G60">
      <f>E60+F60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31" sId="1" odxf="1" dxf="1">
    <oc r="E61">
      <f>+C61*D61</f>
    </oc>
    <nc r="E61">
      <f>+C61*D61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61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32" sId="1" odxf="1" dxf="1">
    <oc r="G61">
      <f>E61+F61</f>
    </oc>
    <nc r="G61">
      <f>E61+F61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fmt sheetId="1" sqref="E62" start="0" length="0">
    <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dxf>
  </rfmt>
  <rfmt sheetId="1" sqref="F62" start="0" length="0">
    <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dxf>
  </rfmt>
  <rfmt sheetId="1" sqref="G62" start="0" length="0">
    <dxf>
      <font>
        <name val="Arial"/>
        <scheme val="none"/>
      </font>
      <numFmt numFmtId="165" formatCode="_-[$£-809]* #,##0.00_-;\-[$£-809]* #,##0.00_-;_-[$£-809]* &quot;-&quot;??_-;_-@_-"/>
    </dxf>
  </rfmt>
  <rcc rId="633" sId="1" odxf="1" dxf="1">
    <oc r="E63">
      <f>+C63*D63</f>
    </oc>
    <nc r="E63">
      <f>+C63*D63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63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34" sId="1" odxf="1" dxf="1">
    <oc r="G63">
      <f>E63+F63</f>
    </oc>
    <nc r="G63">
      <f>E63+F63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35" sId="1" odxf="1" dxf="1">
    <oc r="E64">
      <f>+C64*D64</f>
    </oc>
    <nc r="E64">
      <f>+C64*D64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64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36" sId="1" odxf="1" dxf="1">
    <oc r="G64">
      <f>E64+F64</f>
    </oc>
    <nc r="G64">
      <f>E64+F64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37" sId="1" odxf="1" dxf="1">
    <oc r="E65">
      <f>+C65*D65</f>
    </oc>
    <nc r="E65">
      <f>+C65*D65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65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38" sId="1" odxf="1" dxf="1">
    <oc r="G65">
      <f>E65+F65</f>
    </oc>
    <nc r="G65">
      <f>E65+F65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39" sId="1" odxf="1" dxf="1">
    <oc r="E66">
      <f>+C66*D66</f>
    </oc>
    <nc r="E66">
      <f>+C66*D66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66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40" sId="1" odxf="1" dxf="1">
    <oc r="G66">
      <f>E66+F66</f>
    </oc>
    <nc r="G66">
      <f>E66+F66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41" sId="1" odxf="1" dxf="1">
    <oc r="E67">
      <f>+C67*D67</f>
    </oc>
    <nc r="E67">
      <f>+C67*D67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67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42" sId="1" odxf="1" dxf="1">
    <oc r="G67">
      <f>E67+F67</f>
    </oc>
    <nc r="G67">
      <f>E67+F67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43" sId="1" odxf="1" dxf="1">
    <oc r="E68">
      <f>+C68*D68</f>
    </oc>
    <nc r="E68">
      <f>+C68*D68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68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44" sId="1" odxf="1" dxf="1">
    <oc r="G68">
      <f>E68+F68</f>
    </oc>
    <nc r="G68">
      <f>E68+F68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45" sId="1" odxf="1" dxf="1">
    <oc r="E69">
      <f>+C69*D69</f>
    </oc>
    <nc r="E69">
      <f>+C69*D69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69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</border>
    </dxf>
  </rfmt>
  <rcc rId="646" sId="1" odxf="1" dxf="1">
    <oc r="G69">
      <f>E69+F69</f>
    </oc>
    <nc r="G69">
      <f>E69+F69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47" sId="1" odxf="1" dxf="1">
    <oc r="E70">
      <f>+C70*D70</f>
    </oc>
    <nc r="E70">
      <f>+C70*D70</f>
    </nc>
    <odxf>
      <font>
        <name val="Arial"/>
        <scheme val="none"/>
      </font>
      <numFmt numFmtId="166" formatCode="_-[$BRL]\ * #,##0.00_-;\-[$BRL]\ * #,##0.00_-;_-[$BRL]\ * &quot;-&quot;??_-;_-@_-"/>
      <border outline="0">
        <left style="thin">
          <color indexed="64"/>
        </left>
        <right style="thin">
          <color indexed="64"/>
        </right>
      </border>
    </odxf>
    <ndxf>
      <font>
        <name val="Arial"/>
        <scheme val="none"/>
      </font>
      <numFmt numFmtId="165" formatCode="_-[$£-809]* #,##0.00_-;\-[$£-809]* #,##0.00_-;_-[$£-809]* &quot;-&quot;??_-;_-@_-"/>
      <border outline="0">
        <left style="medium">
          <color indexed="64"/>
        </left>
        <right style="medium">
          <color indexed="64"/>
        </right>
      </border>
    </ndxf>
  </rcc>
  <rfmt sheetId="1" sqref="F70" start="0" length="0">
    <dxf>
      <font>
        <name val="Arial"/>
        <scheme val="none"/>
      </font>
      <numFmt numFmtId="165" formatCode="_-[$£-809]* #,##0.00_-;\-[$£-809]* #,##0.00_-;_-[$£-809]* &quot;-&quot;??_-;_-@_-"/>
      <fill>
        <patternFill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  <bottom style="thin">
          <color indexed="64"/>
        </bottom>
      </border>
    </dxf>
  </rfmt>
  <rcc rId="648" sId="1" odxf="1" dxf="1">
    <oc r="G70">
      <f>E70+F70</f>
    </oc>
    <nc r="G70">
      <f>E70+F70</f>
    </nc>
    <odxf>
      <font>
        <name val="Arial"/>
        <scheme val="none"/>
      </font>
      <numFmt numFmtId="166" formatCode="_-[$BRL]\ * #,##0.00_-;\-[$BRL]\ * #,##0.00_-;_-[$BRL]\ * &quot;-&quot;??_-;_-@_-"/>
    </odxf>
    <ndxf>
      <font>
        <name val="Arial"/>
        <scheme val="none"/>
      </font>
      <numFmt numFmtId="165" formatCode="_-[$£-809]* #,##0.00_-;\-[$£-809]* #,##0.00_-;_-[$£-809]* &quot;-&quot;??_-;_-@_-"/>
    </ndxf>
  </rcc>
  <rcc rId="649" sId="1" odxf="1" s="1" dxf="1">
    <oc r="E71">
      <f>SUM(E28:E70)</f>
    </oc>
    <nc r="E71">
      <f>SUM(E28:E70)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_-[$BRL]\ * #,##0.00_-;\-[$BRL]\ * #,##0.00_-;_-[$BRL]\ * &quot;-&quot;??_-;_-@_-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odxf>
    <ndxf>
      <font>
        <b val="0"/>
        <sz val="11"/>
        <color theme="1"/>
        <name val="Arial"/>
        <scheme val="none"/>
      </font>
      <numFmt numFmtId="165" formatCode="_-[$£-809]* #,##0.00_-;\-[$£-809]* #,##0.00_-;_-[$£-809]* &quot;-&quot;??_-;_-@_-"/>
      <alignment horizontal="general" wrapText="0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650" sId="1" odxf="1" s="1" dxf="1">
    <oc r="F71">
      <f>SUM(F28:F70)</f>
    </oc>
    <nc r="F71">
      <f>SUM(F28:F70)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_-[$BRL]\ * #,##0.00_-;\-[$BRL]\ * #,##0.00_-;_-[$BRL]\ * &quot;-&quot;??_-;_-@_-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odxf>
    <ndxf>
      <font>
        <b val="0"/>
        <sz val="11"/>
        <color theme="1"/>
        <name val="Arial"/>
        <scheme val="none"/>
      </font>
      <numFmt numFmtId="165" formatCode="_-[$£-809]* #,##0.00_-;\-[$£-809]* #,##0.00_-;_-[$£-809]* &quot;-&quot;??_-;_-@_-"/>
      <alignment horizontal="general" wrapText="0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651" sId="1" odxf="1" s="1" dxf="1">
    <oc r="G71">
      <f>SUM(G28:G70)</f>
    </oc>
    <nc r="G71">
      <f>SUM(G28:G70)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_-[$BRL]\ * #,##0.00_-;\-[$BRL]\ * #,##0.00_-;_-[$BRL]\ * &quot;-&quot;??_-;_-@_-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odxf>
    <ndxf>
      <font>
        <b val="0"/>
        <sz val="11"/>
        <color theme="1"/>
        <name val="Arial"/>
        <scheme val="none"/>
      </font>
      <numFmt numFmtId="165" formatCode="_-[$£-809]* #,##0.00_-;\-[$£-809]* #,##0.00_-;_-[$£-809]* &quot;-&quot;??_-;_-@_-"/>
      <alignment horizontal="general" wrapText="0" readingOrder="0"/>
      <border outline="0">
        <top style="thin">
          <color indexed="64"/>
        </top>
        <bottom style="thin">
          <color indexed="64"/>
        </bottom>
      </border>
    </ndxf>
  </rcc>
  <rfmt sheetId="1" sqref="E71:G71" start="0" length="2147483647">
    <dxf>
      <font>
        <b/>
      </font>
    </dxf>
  </rfmt>
  <rcv guid="{4D039DCE-7EBB-45E3-901A-59A3E5E580C0}" action="delete"/>
  <rdn rId="0" localSheetId="1" customView="1" name="Z_4D039DCE_7EBB_45E3_901A_59A3E5E580C0_.wvu.PrintArea" hidden="1" oldHidden="1">
    <formula>'Contract Pricing'!$A$1:$K$24</formula>
    <oldFormula>'Contract Pricing'!$A$1:$K$24</oldFormula>
  </rdn>
  <rcv guid="{4D039DCE-7EBB-45E3-901A-59A3E5E580C0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2" sId="1">
    <nc r="F17">
      <f>'Breakdown of Other Costs'!J30</f>
    </nc>
  </rcc>
  <rcc rId="433" sId="1">
    <nc r="F18">
      <f>'Breakdown of Other Costs'!E53</f>
    </nc>
  </rcc>
  <rcc rId="434" sId="1">
    <oc r="F19">
      <f>'Breakdown of Other Costs'!J30</f>
    </oc>
    <nc r="F19">
      <f>'Breakdown of Other Costs'!J53</f>
    </nc>
  </rcc>
  <rfmt sheetId="1" sqref="F16:F18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3" sqref="B57" start="0" length="0">
    <dxf>
      <font>
        <b/>
        <sz val="11"/>
        <color rgb="FFFF0000"/>
        <name val="Calibri"/>
        <scheme val="minor"/>
      </font>
      <alignment horizontal="center" vertical="center" readingOrder="0"/>
    </dxf>
  </rfmt>
  <rfmt sheetId="3" sqref="C57" start="0" length="0">
    <dxf>
      <font>
        <b/>
        <sz val="11"/>
        <color theme="1"/>
        <name val="Calibri"/>
        <scheme val="minor"/>
      </font>
      <numFmt numFmtId="30" formatCode="@"/>
      <alignment horizontal="left" vertical="center" wrapText="1" readingOrder="0"/>
      <border outline="0">
        <bottom style="medium">
          <color indexed="64"/>
        </bottom>
      </border>
    </dxf>
  </rfmt>
  <rfmt sheetId="3" sqref="D57" start="0" length="0">
    <dxf>
      <font>
        <b/>
        <sz val="11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dxf>
  </rfmt>
  <rfmt sheetId="3" sqref="E57" start="0" length="0">
    <dxf>
      <font>
        <b/>
        <sz val="11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dxf>
  </rfmt>
  <rcc rId="435" sId="3" odxf="1" dxf="1">
    <nc r="B58" t="inlineStr">
      <is>
        <t>Description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436" sId="3" odxf="1" dxf="1">
    <nc r="C58" t="inlineStr">
      <is>
        <t>No. of Units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top style="medium">
          <color indexed="64"/>
        </top>
        <bottom style="medium">
          <color indexed="64"/>
        </bottom>
      </border>
    </ndxf>
  </rcc>
  <rcc rId="437" sId="3" odxf="1" dxf="1">
    <nc r="D58" t="inlineStr">
      <is>
        <t>Unit Rate BRL                Excluding all applicable Taxes &amp; Fees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438" sId="3" odxf="1" dxf="1">
    <nc r="E58" t="inlineStr">
      <is>
        <t>Cost BRL
Excluding all applicable Taxes &amp; Fees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439" sId="3" odxf="1" dxf="1">
    <nc r="B59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59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0" sId="3" odxf="1" dxf="1" numFmtId="34">
    <nc r="D59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1" sId="3" odxf="1" dxf="1">
    <nc r="E59">
      <f>C59*D59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42" sId="3" odxf="1" dxf="1">
    <nc r="B60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60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3" sId="3" odxf="1" dxf="1" numFmtId="34">
    <nc r="D60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" sId="3" odxf="1" dxf="1">
    <nc r="E60">
      <f>C60*D60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45" sId="3" odxf="1" dxf="1">
    <nc r="B61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61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6" sId="3" odxf="1" dxf="1" numFmtId="34">
    <nc r="D61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7" sId="3" odxf="1" dxf="1">
    <nc r="E61">
      <f>C61*D61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48" sId="3" odxf="1" dxf="1">
    <nc r="B62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62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9" sId="3" odxf="1" dxf="1" numFmtId="34">
    <nc r="D62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" sId="3" odxf="1" dxf="1">
    <nc r="E62">
      <f>C62*D62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51" sId="3" odxf="1" dxf="1">
    <nc r="B63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63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2" sId="3" odxf="1" dxf="1" numFmtId="34">
    <nc r="D63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3" sId="3" odxf="1" dxf="1">
    <nc r="E63">
      <f>C63*D63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54" sId="3" odxf="1" dxf="1">
    <nc r="B64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64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5" sId="3" odxf="1" dxf="1" numFmtId="34">
    <nc r="D64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" sId="3" odxf="1" dxf="1">
    <nc r="E64">
      <f>C64*D64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57" sId="3" odxf="1" dxf="1">
    <nc r="B65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65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8" sId="3" odxf="1" dxf="1" numFmtId="34">
    <nc r="D65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9" sId="3" odxf="1" dxf="1">
    <nc r="E65">
      <f>C65*D65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60" sId="3" odxf="1" dxf="1">
    <nc r="B66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66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1" sId="3" odxf="1" dxf="1" numFmtId="34">
    <nc r="D66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" sId="3" odxf="1" dxf="1">
    <nc r="E66">
      <f>C66*D66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63" sId="3" odxf="1" dxf="1">
    <nc r="B67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67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4" sId="3" odxf="1" dxf="1" numFmtId="34">
    <nc r="D67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" sId="3" odxf="1" dxf="1">
    <nc r="E67">
      <f>C67*D67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66" sId="3" odxf="1" dxf="1">
    <nc r="B68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68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7" sId="3" odxf="1" dxf="1" numFmtId="34">
    <nc r="D68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" sId="3" odxf="1" dxf="1">
    <nc r="E68">
      <f>C68*D68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69" sId="3" odxf="1" dxf="1">
    <nc r="B69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69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0" sId="3" odxf="1" dxf="1" numFmtId="34">
    <nc r="D69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" sId="3" odxf="1" dxf="1">
    <nc r="E69">
      <f>C69*D69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72" sId="3" odxf="1" dxf="1">
    <nc r="B70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70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3" sId="3" odxf="1" dxf="1" numFmtId="34">
    <nc r="D70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" sId="3" odxf="1" dxf="1">
    <nc r="E70">
      <f>C70*D70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75" sId="3" odxf="1" dxf="1">
    <nc r="B71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71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6" sId="3" odxf="1" dxf="1" numFmtId="34">
    <nc r="D71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" sId="3" odxf="1" dxf="1">
    <nc r="E71">
      <f>C71*D71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78" sId="3" odxf="1" dxf="1">
    <nc r="B72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72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9" sId="3" odxf="1" dxf="1" numFmtId="34">
    <nc r="D72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" sId="3" odxf="1" dxf="1">
    <nc r="E72">
      <f>C72*D72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81" sId="3" odxf="1" dxf="1">
    <nc r="B73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73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2" sId="3" odxf="1" dxf="1" numFmtId="34">
    <nc r="D73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" sId="3" odxf="1" dxf="1">
    <nc r="E73">
      <f>C73*D73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84" sId="3" odxf="1" dxf="1">
    <nc r="B74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74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5" sId="3" odxf="1" dxf="1" numFmtId="34">
    <nc r="D74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" sId="3" odxf="1" dxf="1">
    <nc r="E74">
      <f>C74*D74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87" sId="3" odxf="1" dxf="1">
    <nc r="B75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75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8" sId="3" odxf="1" dxf="1" numFmtId="34">
    <nc r="D75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" sId="3" odxf="1" dxf="1">
    <nc r="E75">
      <f>C75*D75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90" sId="3" odxf="1" dxf="1">
    <nc r="B76" t="inlineStr">
      <is>
        <t>Other (Specify)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rgb="FFFFFFCC"/>
        </patternFill>
      </fill>
      <alignment horizontal="left" vertical="top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3" sqref="C76" start="0" length="0">
    <dxf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1" sId="3" odxf="1" dxf="1" numFmtId="34">
    <nc r="D76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" sId="3" odxf="1" dxf="1">
    <nc r="E76">
      <f>C76*D76</f>
    </nc>
    <odxf>
      <numFmt numFmtId="0" formatCode="General"/>
      <fill>
        <patternFill patternType="none">
          <bgColor indexed="65"/>
        </patternFill>
      </fill>
      <border outline="0">
        <right/>
        <top/>
        <bottom/>
      </border>
    </odxf>
    <ndxf>
      <numFmt numFmtId="167" formatCode="_-[$BRL]\ * #,##0.00_-;\-[$BRL]\ * #,##0.00_-;_-[$BRL]\ * &quot;-&quot;??_-;_-@_-"/>
      <fill>
        <patternFill patternType="solid">
          <bgColor rgb="FFFFFFCC"/>
        </patternFill>
      </fill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493" sId="3" odxf="1" dxf="1">
    <nc r="D77" t="inlineStr">
      <is>
        <t xml:space="preserve">TOTAL </t>
      </is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1"/>
        <color theme="1"/>
        <name val="Calibri"/>
        <scheme val="minor"/>
      </font>
      <alignment horizontal="right" vertical="top" readingOrder="0"/>
    </ndxf>
  </rcc>
  <rcc rId="494" sId="3" odxf="1" s="1" dxf="1">
    <nc r="E77">
      <f>SUM(E59:E76)</f>
    </nc>
    <odxf>
      <numFmt numFmtId="0" formatCode="General"/>
    </odxf>
    <ndxf>
      <font>
        <b/>
        <sz val="11"/>
        <color theme="1"/>
        <name val="Calibri"/>
        <scheme val="minor"/>
      </font>
      <numFmt numFmtId="167" formatCode="_-[$BRL]\ * #,##0.00_-;\-[$BRL]\ * #,##0.00_-;_-[$BRL]\ * &quot;-&quot;??_-;_-@_-"/>
      <fill>
        <patternFill patternType="solid">
          <bgColor theme="0" tint="-0.14999847407452621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495" sId="3">
    <nc r="B57" t="inlineStr">
      <is>
        <t xml:space="preserve"> 5:</t>
      </is>
    </nc>
  </rcc>
  <rfmt sheetId="3" sqref="C57">
    <dxf>
      <numFmt numFmtId="0" formatCode="General"/>
    </dxf>
  </rfmt>
  <rcc rId="496" sId="3" odxf="1" dxf="1">
    <nc r="C57">
      <f>'Contract Pricing'!B20</f>
    </nc>
    <ndxf>
      <numFmt numFmtId="30" formatCode="@"/>
    </ndxf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7" sId="3">
    <oc r="B12" t="inlineStr">
      <is>
        <t>Other (Specify)</t>
      </is>
    </oc>
    <nc r="B12" t="inlineStr">
      <is>
        <t>Layout</t>
      </is>
    </nc>
  </rcc>
  <rcc rId="498" sId="3">
    <oc r="B14" t="inlineStr">
      <is>
        <t>Other (Specify)</t>
      </is>
    </oc>
    <nc r="B14" t="inlineStr">
      <is>
        <t>Visual aids</t>
      </is>
    </nc>
  </rcc>
  <rcc rId="499" sId="3">
    <oc r="B15" t="inlineStr">
      <is>
        <t>Other (Specify)</t>
      </is>
    </oc>
    <nc r="B15" t="inlineStr">
      <is>
        <t>Marketing material</t>
      </is>
    </nc>
  </rcc>
  <rcc rId="500" sId="3">
    <oc r="B16" t="inlineStr">
      <is>
        <t>Other (Specify)</t>
      </is>
    </oc>
    <nc r="B16" t="inlineStr">
      <is>
        <t>Lights</t>
      </is>
    </nc>
  </rcc>
  <rcc rId="501" sId="3">
    <oc r="B17" t="inlineStr">
      <is>
        <t>Other (Specify)</t>
      </is>
    </oc>
    <nc r="B17" t="inlineStr">
      <is>
        <t>Sound</t>
      </is>
    </nc>
  </rcc>
  <rcc rId="502" sId="3">
    <oc r="B18" t="inlineStr">
      <is>
        <t>Other (Specify)</t>
      </is>
    </oc>
    <nc r="B18" t="inlineStr">
      <is>
        <t>Video</t>
      </is>
    </nc>
  </rcc>
  <rcc rId="503" sId="3">
    <oc r="B19" t="inlineStr">
      <is>
        <t>Other (Specify)</t>
      </is>
    </oc>
    <nc r="B19" t="inlineStr">
      <is>
        <t>Invitations</t>
      </is>
    </nc>
  </rcc>
  <rcc rId="504" sId="3">
    <oc r="B20" t="inlineStr">
      <is>
        <t>Other (Specify)</t>
      </is>
    </oc>
    <nc r="B20" t="inlineStr">
      <is>
        <t>Liaise coffee break with hotel</t>
      </is>
    </nc>
  </rcc>
  <rcc rId="505" sId="3">
    <oc r="B21" t="inlineStr">
      <is>
        <t>Other (Specify)</t>
      </is>
    </oc>
    <nc r="B21" t="inlineStr">
      <is>
        <t>Liaise catering with hotel</t>
      </is>
    </nc>
  </rcc>
  <rcc rId="506" sId="3">
    <oc r="G12" t="inlineStr">
      <is>
        <t>Other (Specify)</t>
      </is>
    </oc>
    <nc r="G12" t="inlineStr">
      <is>
        <t>Printed invitations</t>
      </is>
    </nc>
  </rcc>
  <rcc rId="507" sId="3">
    <oc r="G13" t="inlineStr">
      <is>
        <t>Other (Specify)</t>
      </is>
    </oc>
    <nc r="G13" t="inlineStr">
      <is>
        <t>Stationary material</t>
      </is>
    </nc>
  </rcc>
  <rcc rId="508" sId="3">
    <oc r="G14" t="inlineStr">
      <is>
        <t>Other (Specify)</t>
      </is>
    </oc>
    <nc r="G14" t="inlineStr">
      <is>
        <t>AV material</t>
      </is>
    </nc>
  </rcc>
  <rcc rId="509" sId="3">
    <oc r="G15" t="inlineStr">
      <is>
        <t>Other (Specify)</t>
      </is>
    </oc>
    <nc r="G15" t="inlineStr">
      <is>
        <t>Liaise furniture with hotel</t>
      </is>
    </nc>
  </rcc>
  <rcc rId="510" sId="3">
    <oc r="G16" t="inlineStr">
      <is>
        <t>Other (Specify)</t>
      </is>
    </oc>
    <nc r="G16" t="inlineStr">
      <is>
        <t>Liase coffee break with hotel</t>
      </is>
    </nc>
  </rcc>
  <rcc rId="511" sId="3">
    <oc r="B35" t="inlineStr">
      <is>
        <t>Other (Specify)</t>
      </is>
    </oc>
    <nc r="B35" t="inlineStr">
      <is>
        <t>Liaise the venue</t>
      </is>
    </nc>
  </rcc>
  <rcc rId="512" sId="3">
    <oc r="B36" t="inlineStr">
      <is>
        <t>Other (Specify)</t>
      </is>
    </oc>
    <nc r="B36" t="inlineStr">
      <is>
        <t>Liase catering with hotel</t>
      </is>
    </nc>
  </rcc>
  <rcc rId="513" sId="3">
    <oc r="B37" t="inlineStr">
      <is>
        <t>Other (Specify)</t>
      </is>
    </oc>
    <nc r="B37" t="inlineStr">
      <is>
        <t>Invitations</t>
      </is>
    </nc>
  </rcc>
  <rcc rId="514" sId="3">
    <oc r="B38" t="inlineStr">
      <is>
        <t>Other (Specify)</t>
      </is>
    </oc>
    <nc r="B38" t="inlineStr">
      <is>
        <t>Photos</t>
      </is>
    </nc>
  </rcc>
  <rcc rId="515" sId="3">
    <oc r="G35" t="inlineStr">
      <is>
        <t>Other (Specify)</t>
      </is>
    </oc>
    <nc r="G35" t="inlineStr">
      <is>
        <t>Layout</t>
      </is>
    </nc>
  </rcc>
  <rcc rId="516" sId="3">
    <oc r="G37" t="inlineStr">
      <is>
        <t>Other (Specify)</t>
      </is>
    </oc>
    <nc r="G37" t="inlineStr">
      <is>
        <t>Visual aids</t>
      </is>
    </nc>
  </rcc>
  <rcc rId="517" sId="3">
    <oc r="G38" t="inlineStr">
      <is>
        <t>Other (Specify)</t>
      </is>
    </oc>
    <nc r="G38" t="inlineStr">
      <is>
        <t>Marketing material</t>
      </is>
    </nc>
  </rcc>
  <rcc rId="518" sId="3">
    <oc r="G39" t="inlineStr">
      <is>
        <t>Other (Specify)</t>
      </is>
    </oc>
    <nc r="G39" t="inlineStr">
      <is>
        <t>Lights</t>
      </is>
    </nc>
  </rcc>
  <rcc rId="519" sId="3">
    <oc r="G40" t="inlineStr">
      <is>
        <t>Other (Specify)</t>
      </is>
    </oc>
    <nc r="G40" t="inlineStr">
      <is>
        <t>Sound</t>
      </is>
    </nc>
  </rcc>
  <rcc rId="520" sId="3">
    <oc r="G41" t="inlineStr">
      <is>
        <t>Other (Specify)</t>
      </is>
    </oc>
    <nc r="G41" t="inlineStr">
      <is>
        <t>AV material</t>
      </is>
    </nc>
  </rcc>
  <rcc rId="521" sId="3">
    <oc r="G42" t="inlineStr">
      <is>
        <t>Other (Specify)</t>
      </is>
    </oc>
    <nc r="G42" t="inlineStr">
      <is>
        <t>Liaise catering with hotel</t>
      </is>
    </nc>
  </rcc>
  <rcc rId="522" sId="3">
    <oc r="G43" t="inlineStr">
      <is>
        <t>Other (Specify)</t>
      </is>
    </oc>
    <nc r="G43" t="inlineStr">
      <is>
        <t>Invitations</t>
      </is>
    </nc>
  </rcc>
  <rcc rId="523" sId="3">
    <oc r="G44" t="inlineStr">
      <is>
        <t>Other (Specify)</t>
      </is>
    </oc>
    <nc r="G44" t="inlineStr">
      <is>
        <t>Photos</t>
      </is>
    </nc>
  </rcc>
  <rcc rId="524" sId="3">
    <oc r="B59" t="inlineStr">
      <is>
        <t>Other (Specify)</t>
      </is>
    </oc>
    <nc r="B59" t="inlineStr">
      <is>
        <t>VIP/Press room management</t>
      </is>
    </nc>
  </rcc>
  <rcc rId="525" sId="3">
    <oc r="B60" t="inlineStr">
      <is>
        <t>Other (Specify)</t>
      </is>
    </oc>
    <nc r="B60" t="inlineStr">
      <is>
        <t>Art Director</t>
      </is>
    </nc>
  </rcc>
  <rcc rId="526" sId="3">
    <oc r="B61" t="inlineStr">
      <is>
        <t>Other (Specify)</t>
      </is>
    </oc>
    <nc r="B61" t="inlineStr">
      <is>
        <t>Registration and reception of guest</t>
      </is>
    </nc>
  </rcc>
  <rcc rId="527" sId="3">
    <oc r="B62" t="inlineStr">
      <is>
        <t>Other (Specify)</t>
      </is>
    </oc>
    <nc r="B62" t="inlineStr">
      <is>
        <t>Printing materials banners</t>
      </is>
    </nc>
  </rcc>
  <rcc rId="528" sId="3">
    <oc r="B63" t="inlineStr">
      <is>
        <t>Other (Specify)</t>
      </is>
    </oc>
    <nc r="B63" t="inlineStr">
      <is>
        <t>Printing materials backdrops</t>
      </is>
    </nc>
  </rcc>
  <rcc rId="529" sId="3">
    <oc r="B64" t="inlineStr">
      <is>
        <t>Other (Specify)</t>
      </is>
    </oc>
    <nc r="B64" t="inlineStr">
      <is>
        <t>Printing materials flyers and brochures</t>
      </is>
    </nc>
  </rcc>
  <rcc rId="530" sId="3">
    <oc r="B65" t="inlineStr">
      <is>
        <t>Other (Specify)</t>
      </is>
    </oc>
    <nc r="B65" t="inlineStr">
      <is>
        <t>Printing materials event signage</t>
      </is>
    </nc>
  </rcc>
  <rcc rId="531" sId="3">
    <oc r="B66" t="inlineStr">
      <is>
        <t>Other (Specify)</t>
      </is>
    </oc>
    <nc r="B66" t="inlineStr">
      <is>
        <t>Printing materials credentials and badges</t>
      </is>
    </nc>
  </rcc>
  <rcc rId="532" sId="3">
    <oc r="B67" t="inlineStr">
      <is>
        <t>Other (Specify)</t>
      </is>
    </oc>
    <nc r="B67" t="inlineStr">
      <is>
        <t>Event book</t>
      </is>
    </nc>
  </rcc>
  <rcc rId="533" sId="3">
    <oc r="B68" t="inlineStr">
      <is>
        <t>Other (Specify)</t>
      </is>
    </oc>
    <nc r="B68" t="inlineStr">
      <is>
        <t>Event production</t>
      </is>
    </nc>
  </rcc>
  <rcc rId="534" sId="3">
    <oc r="B13" t="inlineStr">
      <is>
        <t>Other (Specify)</t>
      </is>
    </oc>
    <nc r="B13" t="inlineStr">
      <is>
        <t>Translation with interpreter booth and headsets</t>
      </is>
    </nc>
  </rcc>
  <rcc rId="535" sId="3">
    <oc r="G36" t="inlineStr">
      <is>
        <t>Other (Specify)</t>
      </is>
    </oc>
    <nc r="G36" t="inlineStr">
      <is>
        <t>Translation</t>
      </is>
    </nc>
  </rcc>
  <rcc rId="536" sId="3">
    <oc r="B69" t="inlineStr">
      <is>
        <t>Other (Specify)</t>
      </is>
    </oc>
    <nc r="B69" t="inlineStr">
      <is>
        <t xml:space="preserve">Logistics of the event / Transportation </t>
      </is>
    </nc>
  </rcc>
  <rcc rId="537" sId="3">
    <oc r="B70" t="inlineStr">
      <is>
        <t>Other (Specify)</t>
      </is>
    </oc>
    <nc r="B70" t="inlineStr">
      <is>
        <t>Music</t>
      </is>
    </nc>
  </rcc>
  <rcc rId="538" sId="3">
    <oc r="B71" t="inlineStr">
      <is>
        <t>Other (Specify)</t>
      </is>
    </oc>
    <nc r="B71" t="inlineStr">
      <is>
        <t>Headsets for team</t>
      </is>
    </nc>
  </rcc>
  <rcc rId="539" sId="1">
    <oc r="F20">
      <f>'Breakdown of Other Costs'!E53</f>
    </oc>
    <nc r="F20">
      <f>'Breakdown of Other Costs'!E77</f>
    </nc>
  </rcc>
  <rcc rId="540" sId="1">
    <oc r="F21">
      <f>SUM(F16:F20)</f>
    </oc>
    <nc r="F21">
      <f>SUM(F16:F20)</f>
    </nc>
  </rcc>
  <rcc rId="541" sId="1">
    <oc r="E21">
      <f>SUM(E16:E20)</f>
    </oc>
    <nc r="E21">
      <f>SUM(E16:E20)</f>
    </nc>
  </rcc>
  <rcc rId="542" sId="1">
    <oc r="D21">
      <f>SUM(D16:D20)</f>
    </oc>
    <nc r="D21">
      <f>SUM(D16:D20)</f>
    </nc>
  </rcc>
  <rcc rId="543" sId="1">
    <oc r="G21">
      <f>SUM(G16:G20)</f>
    </oc>
    <nc r="G21">
      <f>SUM(G16:G20)</f>
    </nc>
  </rcc>
  <rcc rId="544" sId="1">
    <oc r="H16">
      <f>SUM(D16:G16)</f>
    </oc>
    <nc r="H16">
      <f>SUM(D16:G16)</f>
    </nc>
  </rcc>
  <rcc rId="545" sId="1">
    <oc r="H21">
      <f>SUM(H16:H20)</f>
    </oc>
    <nc r="H21">
      <f>SUM(H16:H20)</f>
    </nc>
  </rcc>
  <rcc rId="546" sId="1">
    <oc r="I21">
      <f>SUM(I16:I20)</f>
    </oc>
    <nc r="I21">
      <f>SUM(I16:I20)</f>
    </nc>
  </rcc>
  <rcc rId="547" sId="1">
    <oc r="G72">
      <f>SUM(G29:G71)</f>
    </oc>
    <nc r="G72">
      <f>SUM(G29:G71)</f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" sId="1">
    <oc r="B2" t="inlineStr">
      <is>
        <t>CPG/XXXX/2019 UK &amp; Brazil: Partners in Energy 2019 Event.</t>
      </is>
    </oc>
    <nc r="B2" t="inlineStr">
      <is>
        <t xml:space="preserve">CPG/XXXX/2019 UK &amp; Brazil: PR Partners for Southern Cone </t>
      </is>
    </nc>
  </rcc>
  <rdn rId="0" localSheetId="1" customView="1" name="Z_4D039DCE_7EBB_45E3_901A_59A3E5E580C0_.wvu.PrintArea" hidden="1" oldHidden="1">
    <formula>'Contract Pricing'!$A$1:$K$25</formula>
  </rdn>
  <rcv guid="{4D039DCE-7EBB-45E3-901A-59A3E5E580C0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0" sId="1">
    <oc r="B16" t="inlineStr">
      <is>
        <t xml:space="preserve">Taks A: Showcase conference with 8 simultaneous workshops </t>
      </is>
    </oc>
    <nc r="B16" t="inlineStr">
      <is>
        <t>Taks A: Develop PR Campaigns for Brazil (main market)</t>
      </is>
    </nc>
  </rcc>
  <rcc rId="551" sId="1">
    <oc r="B17" t="inlineStr">
      <is>
        <t>Task B: Two roundtables</t>
      </is>
    </oc>
    <nc r="B17" t="inlineStr">
      <is>
        <t>Task B: Develop PR Campaigns for Chile and Argentina (secondary markets)</t>
      </is>
    </nc>
  </rcc>
  <rcc rId="552" sId="1">
    <oc r="B18" t="inlineStr">
      <is>
        <t>Task C: Debriefing lunch</t>
      </is>
    </oc>
    <nc r="B18" t="inlineStr">
      <is>
        <t>Task C: Media training for local leadership</t>
      </is>
    </nc>
  </rcc>
  <rrc rId="553" sId="1" ref="A19:XFD19" action="deleteRow">
    <undo index="0" exp="ref" ref3D="1" v="1" dr="B19" r="H33" sId="3"/>
    <undo index="0" exp="ref" v="1" dr="B19" r="B55" sId="1"/>
    <rfmt sheetId="1" xfDxf="1" sqref="A19:XFD19" start="0" length="0">
      <dxf>
        <font>
          <name val="Arial"/>
          <scheme val="none"/>
        </font>
        <alignment vertical="center" readingOrder="0"/>
      </dxf>
    </rfmt>
    <rcc rId="0" sId="1" dxf="1">
      <nc r="B19" t="inlineStr">
        <is>
          <t>Task D: Neworking reception</t>
        </is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9">
        <f>SUM(D56:D62)</f>
      </nc>
      <ndxf>
        <numFmt numFmtId="1" formatCode="0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D19">
        <f>SUM(E56:E62)</f>
      </nc>
      <ndxf>
        <numFmt numFmtId="166" formatCode="_-[$BRL]\ * #,##0.00_-;\-[$BRL]\ * #,##0.00_-;_-[$BRL]\ * &quot;-&quot;??_-;_-@_-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E19">
        <f>SUM(F56:F62)</f>
      </nc>
      <ndxf>
        <numFmt numFmtId="166" formatCode="_-[$BRL]\ * #,##0.00_-;\-[$BRL]\ * #,##0.00_-;_-[$BRL]\ * &quot;-&quot;??_-;_-@_-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F19">
        <f>'Breakdown of Other Costs'!J53</f>
      </nc>
      <ndxf>
        <numFmt numFmtId="166" formatCode="_-[$BRL]\ * #,##0.00_-;\-[$BRL]\ * #,##0.00_-;_-[$BRL]\ 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G19">
        <v>0</v>
      </nc>
      <ndxf>
        <numFmt numFmtId="166" formatCode="_-[$BRL]\ * #,##0.00_-;\-[$BRL]\ * #,##0.00_-;_-[$BRL]\ * &quot;-&quot;??_-;_-@_-"/>
        <fill>
          <patternFill patternType="solid">
            <bgColor rgb="FFFFFFCC"/>
          </patternFill>
        </fill>
        <alignment horizont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19">
        <f>SUM(D19:G19)</f>
      </nc>
      <ndxf>
        <font>
          <sz val="11"/>
          <color theme="1"/>
          <name val="Arial"/>
          <scheme val="none"/>
        </font>
        <numFmt numFmtId="166" formatCode="_-[$BRL]\ * #,##0.00_-;\-[$BRL]\ * #,##0.00_-;_-[$BRL]\ 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I19">
        <f>IF($D$14="GBP",(H19*1),IF($D$14="BRL",(H19*0.203877754898163),IF($D$14="USD",(H19*0.788332676389436))))</f>
      </nc>
      <ndxf>
        <numFmt numFmtId="165" formatCode="_-[$£-809]* #,##0.00_-;\-[$£-809]* #,##0.00_-;_-[$£-809]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L81"/>
  <sheetViews>
    <sheetView showGridLines="0" tabSelected="1" view="pageLayout" topLeftCell="A57" zoomScale="61" zoomScaleNormal="100" zoomScaleSheetLayoutView="70" zoomScalePageLayoutView="61" workbookViewId="0">
      <selection activeCell="C33" sqref="C33"/>
    </sheetView>
  </sheetViews>
  <sheetFormatPr defaultColWidth="9.08984375" defaultRowHeight="14" x14ac:dyDescent="0.3"/>
  <cols>
    <col min="1" max="1" width="7.90625" style="8" customWidth="1"/>
    <col min="2" max="2" width="75.1796875" style="8" customWidth="1"/>
    <col min="3" max="3" width="22.36328125" style="8" customWidth="1"/>
    <col min="4" max="4" width="22.54296875" style="8" customWidth="1"/>
    <col min="5" max="5" width="23.1796875" style="8" customWidth="1"/>
    <col min="6" max="6" width="33.54296875" style="8" customWidth="1"/>
    <col min="7" max="11" width="20.6328125" style="8" customWidth="1"/>
    <col min="12" max="12" width="15.54296875" style="8" customWidth="1"/>
    <col min="13" max="13" width="15.36328125" style="8" customWidth="1"/>
    <col min="14" max="14" width="14.6328125" style="8" customWidth="1"/>
    <col min="15" max="15" width="16.6328125" style="8" customWidth="1"/>
    <col min="16" max="16384" width="9.08984375" style="8"/>
  </cols>
  <sheetData>
    <row r="1" spans="1:12" ht="54.75" customHeight="1" x14ac:dyDescent="0.3">
      <c r="B1" s="27" t="s">
        <v>52</v>
      </c>
      <c r="D1" s="9"/>
      <c r="I1" s="10"/>
      <c r="J1" s="11"/>
    </row>
    <row r="2" spans="1:12" ht="25.5" customHeight="1" x14ac:dyDescent="0.3">
      <c r="B2" s="107" t="s">
        <v>96</v>
      </c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4.5" thickBot="1" x14ac:dyDescent="0.35">
      <c r="I3" s="10"/>
    </row>
    <row r="4" spans="1:12" ht="29.25" customHeight="1" thickBot="1" x14ac:dyDescent="0.35">
      <c r="B4" s="23" t="s">
        <v>19</v>
      </c>
      <c r="C4" s="109" t="s">
        <v>20</v>
      </c>
      <c r="D4" s="110"/>
      <c r="E4" s="111"/>
      <c r="F4" s="38"/>
      <c r="G4" s="38"/>
      <c r="H4" s="38"/>
      <c r="I4" s="38"/>
    </row>
    <row r="5" spans="1:12" ht="14.5" thickBot="1" x14ac:dyDescent="0.35">
      <c r="C5" s="12"/>
      <c r="D5" s="13"/>
      <c r="E5" s="13"/>
      <c r="F5" s="13"/>
      <c r="I5" s="10"/>
    </row>
    <row r="6" spans="1:12" ht="21" customHeight="1" x14ac:dyDescent="0.3">
      <c r="B6" s="114" t="s">
        <v>49</v>
      </c>
      <c r="C6" s="115"/>
      <c r="D6" s="115"/>
      <c r="E6" s="115"/>
      <c r="F6" s="116"/>
    </row>
    <row r="7" spans="1:12" ht="21" customHeight="1" x14ac:dyDescent="0.3">
      <c r="B7" s="24" t="s">
        <v>100</v>
      </c>
      <c r="C7" s="25"/>
      <c r="D7" s="25"/>
      <c r="E7" s="25"/>
      <c r="F7" s="26"/>
    </row>
    <row r="8" spans="1:12" ht="21" customHeight="1" x14ac:dyDescent="0.3">
      <c r="B8" s="24" t="s">
        <v>50</v>
      </c>
      <c r="C8" s="25"/>
      <c r="D8" s="25"/>
      <c r="E8" s="25"/>
      <c r="F8" s="26"/>
    </row>
    <row r="9" spans="1:12" ht="21" customHeight="1" thickBot="1" x14ac:dyDescent="0.35">
      <c r="B9" s="49" t="s">
        <v>25</v>
      </c>
      <c r="C9" s="50"/>
      <c r="D9" s="50"/>
      <c r="E9" s="50"/>
      <c r="F9" s="51"/>
    </row>
    <row r="10" spans="1:12" ht="12" customHeight="1" x14ac:dyDescent="0.3">
      <c r="A10" s="39"/>
      <c r="B10" s="37"/>
      <c r="C10" s="37"/>
      <c r="D10" s="37"/>
      <c r="E10" s="37"/>
      <c r="F10" s="37"/>
      <c r="G10" s="39"/>
      <c r="H10" s="39"/>
      <c r="I10" s="39"/>
      <c r="J10" s="39"/>
      <c r="K10" s="39"/>
      <c r="L10" s="39"/>
    </row>
    <row r="11" spans="1:12" s="14" customFormat="1" ht="33.75" customHeight="1" x14ac:dyDescent="0.3">
      <c r="A11" s="39"/>
      <c r="B11" s="106" t="s">
        <v>53</v>
      </c>
      <c r="C11" s="106"/>
      <c r="D11" s="106"/>
      <c r="E11" s="106"/>
      <c r="F11" s="106"/>
      <c r="G11" s="106"/>
      <c r="H11" s="106"/>
      <c r="I11" s="106"/>
      <c r="J11" s="39"/>
      <c r="K11" s="39"/>
      <c r="L11" s="39"/>
    </row>
    <row r="12" spans="1:12" ht="30.65" customHeight="1" x14ac:dyDescent="0.4">
      <c r="B12" s="81" t="s">
        <v>51</v>
      </c>
      <c r="C12" s="1"/>
      <c r="D12" s="1"/>
      <c r="E12" s="1"/>
    </row>
    <row r="13" spans="1:12" ht="39" customHeight="1" thickBot="1" x14ac:dyDescent="0.35">
      <c r="C13" s="1"/>
      <c r="D13" s="1"/>
      <c r="E13" s="1"/>
    </row>
    <row r="14" spans="1:12" ht="30" customHeight="1" thickBot="1" x14ac:dyDescent="0.55000000000000004">
      <c r="B14" s="80" t="s">
        <v>44</v>
      </c>
      <c r="C14" s="1"/>
      <c r="D14" s="86" t="s">
        <v>57</v>
      </c>
      <c r="E14" s="1"/>
    </row>
    <row r="15" spans="1:12" ht="98.25" customHeight="1" thickBot="1" x14ac:dyDescent="0.35">
      <c r="B15" s="15" t="s">
        <v>38</v>
      </c>
      <c r="C15" s="15" t="s">
        <v>0</v>
      </c>
      <c r="D15" s="17" t="s">
        <v>21</v>
      </c>
      <c r="E15" s="18" t="s">
        <v>1</v>
      </c>
      <c r="F15" s="17" t="s">
        <v>23</v>
      </c>
      <c r="G15" s="18" t="s">
        <v>1</v>
      </c>
      <c r="H15" s="19" t="s">
        <v>33</v>
      </c>
      <c r="I15" s="19" t="s">
        <v>47</v>
      </c>
      <c r="J15" s="42"/>
      <c r="K15" s="43"/>
      <c r="L15" s="43"/>
    </row>
    <row r="16" spans="1:12" s="16" customFormat="1" x14ac:dyDescent="0.35">
      <c r="B16" s="93" t="s">
        <v>97</v>
      </c>
      <c r="C16" s="83">
        <f>SUM(D29:D35)</f>
        <v>0</v>
      </c>
      <c r="D16" s="82">
        <f>SUM(E29:E35)</f>
        <v>0</v>
      </c>
      <c r="E16" s="82">
        <f>SUM(F29:F35)</f>
        <v>0</v>
      </c>
      <c r="F16" s="82">
        <f>'Breakdown of Other Costs'!E30</f>
        <v>0</v>
      </c>
      <c r="G16" s="82">
        <v>0</v>
      </c>
      <c r="H16" s="99">
        <f>SUM(D16:G16)</f>
        <v>0</v>
      </c>
      <c r="I16" s="82">
        <f>IF($D$14="GBP",(H16*1),IF($D$14="BRL",(H16*0.203877754898163),IF($D$14="USD",(H16*0.788332676389436))))</f>
        <v>0</v>
      </c>
    </row>
    <row r="17" spans="1:11" s="16" customFormat="1" x14ac:dyDescent="0.35">
      <c r="B17" s="93" t="s">
        <v>98</v>
      </c>
      <c r="C17" s="95">
        <f>SUM(D37:D44)</f>
        <v>0</v>
      </c>
      <c r="D17" s="82">
        <f>SUM(E37:E44)</f>
        <v>0</v>
      </c>
      <c r="E17" s="82">
        <f>SUM(F37:F44)</f>
        <v>0</v>
      </c>
      <c r="F17" s="82">
        <f>'Breakdown of Other Costs'!J30</f>
        <v>0</v>
      </c>
      <c r="G17" s="82">
        <v>0</v>
      </c>
      <c r="H17" s="99">
        <f>SUM(D17:G17)</f>
        <v>0</v>
      </c>
      <c r="I17" s="82">
        <f>IF($D$14="GBP",(H17*1),IF($D$14="BRL",(H17*0.203877754898163),IF($D$14="USD",(H17*0.788332676389436))))</f>
        <v>0</v>
      </c>
    </row>
    <row r="18" spans="1:11" s="16" customFormat="1" x14ac:dyDescent="0.35">
      <c r="B18" s="93" t="s">
        <v>99</v>
      </c>
      <c r="C18" s="95">
        <f>SUM(D46:D53)</f>
        <v>0</v>
      </c>
      <c r="D18" s="82">
        <f>SUM(E46:E53)</f>
        <v>0</v>
      </c>
      <c r="E18" s="82">
        <f>SUM(F46:F53)</f>
        <v>0</v>
      </c>
      <c r="F18" s="82">
        <f>'Breakdown of Other Costs'!E53</f>
        <v>0</v>
      </c>
      <c r="G18" s="82">
        <v>0</v>
      </c>
      <c r="H18" s="99">
        <f>SUM(D18:G18)</f>
        <v>0</v>
      </c>
      <c r="I18" s="82">
        <f>IF($D$14="GBP",(H18*1),IF($D$14="BRL",(H18*0.203877754898163),IF($D$14="USD",(H18*0.788332676389436))))</f>
        <v>0</v>
      </c>
    </row>
    <row r="19" spans="1:11" s="16" customFormat="1" ht="14.5" thickBot="1" x14ac:dyDescent="0.4">
      <c r="B19" s="93" t="s">
        <v>48</v>
      </c>
      <c r="C19" s="84">
        <f>SUM(D63:D70)</f>
        <v>0</v>
      </c>
      <c r="D19" s="82">
        <f>SUM(E63:E70)</f>
        <v>0</v>
      </c>
      <c r="E19" s="82">
        <f>SUM(F63:F70)</f>
        <v>0</v>
      </c>
      <c r="F19" s="82">
        <f>'Breakdown of Other Costs'!E77</f>
        <v>0</v>
      </c>
      <c r="G19" s="82">
        <v>0</v>
      </c>
      <c r="H19" s="99">
        <f>SUM(D19:G19)</f>
        <v>0</v>
      </c>
      <c r="I19" s="82">
        <f>IF($D$14="GBP",(H19*1),IF($D$14="BRL",(H19*0.203877754898163),IF($D$14="USD",(H19*0.788332676389436))))</f>
        <v>0</v>
      </c>
    </row>
    <row r="20" spans="1:11" s="20" customFormat="1" ht="48" customHeight="1" thickBot="1" x14ac:dyDescent="0.35">
      <c r="B20" s="21" t="s">
        <v>22</v>
      </c>
      <c r="C20" s="22">
        <f t="shared" ref="C20:I20" si="0">SUM(C16:C19)</f>
        <v>0</v>
      </c>
      <c r="D20" s="82">
        <f t="shared" si="0"/>
        <v>0</v>
      </c>
      <c r="E20" s="82">
        <f t="shared" si="0"/>
        <v>0</v>
      </c>
      <c r="F20" s="82">
        <f t="shared" si="0"/>
        <v>0</v>
      </c>
      <c r="G20" s="82">
        <f t="shared" si="0"/>
        <v>0</v>
      </c>
      <c r="H20" s="48">
        <f t="shared" si="0"/>
        <v>0</v>
      </c>
      <c r="I20" s="48">
        <f t="shared" si="0"/>
        <v>0</v>
      </c>
      <c r="J20" s="112" t="s">
        <v>32</v>
      </c>
      <c r="K20" s="113"/>
    </row>
    <row r="21" spans="1:11" s="20" customFormat="1" ht="34.25" customHeight="1" thickBot="1" x14ac:dyDescent="0.35">
      <c r="B21" s="44"/>
      <c r="C21" s="40"/>
      <c r="D21" s="41"/>
      <c r="E21" s="41"/>
      <c r="F21" s="41"/>
      <c r="G21" s="41"/>
      <c r="H21" s="41"/>
      <c r="I21" s="52"/>
      <c r="J21" s="104" t="s">
        <v>34</v>
      </c>
      <c r="K21" s="105"/>
    </row>
    <row r="22" spans="1:11" s="20" customFormat="1" ht="23.25" customHeight="1" x14ac:dyDescent="0.3">
      <c r="A22" s="55"/>
      <c r="B22" s="103" t="s">
        <v>54</v>
      </c>
      <c r="C22" s="103"/>
      <c r="D22" s="103"/>
      <c r="E22" s="103"/>
      <c r="F22" s="103"/>
      <c r="G22" s="103"/>
      <c r="H22" s="103"/>
      <c r="I22" s="103"/>
      <c r="J22" s="56"/>
      <c r="K22" s="56"/>
    </row>
    <row r="23" spans="1:11" s="62" customFormat="1" ht="25.5" customHeight="1" thickBot="1" x14ac:dyDescent="0.4">
      <c r="A23" s="57"/>
      <c r="B23" s="58"/>
      <c r="C23" s="58"/>
      <c r="D23" s="59"/>
      <c r="E23" s="60"/>
      <c r="F23" s="61"/>
      <c r="G23" s="61"/>
      <c r="H23" s="61"/>
      <c r="I23" s="61"/>
      <c r="J23" s="57"/>
      <c r="K23" s="57"/>
    </row>
    <row r="24" spans="1:11" s="63" customFormat="1" ht="25.5" customHeight="1" thickTop="1" thickBot="1" x14ac:dyDescent="0.4">
      <c r="B24" s="117" t="s">
        <v>55</v>
      </c>
      <c r="C24" s="118"/>
      <c r="D24" s="118"/>
      <c r="E24" s="118"/>
      <c r="F24" s="118"/>
      <c r="G24" s="119"/>
      <c r="H24" s="61"/>
      <c r="I24" s="61"/>
    </row>
    <row r="25" spans="1:11" s="65" customFormat="1" ht="6.75" customHeight="1" thickTop="1" thickBot="1" x14ac:dyDescent="0.4">
      <c r="B25" s="92"/>
      <c r="C25" s="64"/>
      <c r="D25" s="60"/>
      <c r="E25" s="60"/>
      <c r="F25" s="61"/>
      <c r="G25" s="61"/>
      <c r="H25" s="61"/>
      <c r="I25" s="61"/>
    </row>
    <row r="26" spans="1:11" s="66" customFormat="1" ht="25.5" customHeight="1" x14ac:dyDescent="0.3">
      <c r="B26" s="122" t="s">
        <v>43</v>
      </c>
      <c r="C26" s="122" t="s">
        <v>59</v>
      </c>
      <c r="D26" s="122" t="s">
        <v>0</v>
      </c>
      <c r="E26" s="122" t="s">
        <v>39</v>
      </c>
      <c r="F26" s="124" t="s">
        <v>40</v>
      </c>
      <c r="G26" s="126" t="s">
        <v>41</v>
      </c>
    </row>
    <row r="27" spans="1:11" s="66" customFormat="1" ht="51" customHeight="1" thickBot="1" x14ac:dyDescent="0.35">
      <c r="B27" s="123"/>
      <c r="C27" s="123"/>
      <c r="D27" s="123"/>
      <c r="E27" s="123"/>
      <c r="F27" s="125"/>
      <c r="G27" s="127"/>
    </row>
    <row r="28" spans="1:11" s="66" customFormat="1" x14ac:dyDescent="0.3">
      <c r="B28" s="88" t="str">
        <f>B16</f>
        <v>Taks A: Develop PR Campaigns for Brazil (main market)</v>
      </c>
      <c r="C28" s="87"/>
      <c r="D28" s="90"/>
      <c r="E28" s="87"/>
      <c r="F28" s="87"/>
      <c r="G28" s="85"/>
    </row>
    <row r="29" spans="1:11" s="66" customFormat="1" x14ac:dyDescent="0.3">
      <c r="B29" s="67"/>
      <c r="C29" s="82">
        <v>0</v>
      </c>
      <c r="D29" s="68"/>
      <c r="E29" s="82">
        <f>+C29*D29</f>
        <v>0</v>
      </c>
      <c r="F29" s="82">
        <v>0</v>
      </c>
      <c r="G29" s="82">
        <f>E29+F29</f>
        <v>0</v>
      </c>
    </row>
    <row r="30" spans="1:11" s="66" customFormat="1" x14ac:dyDescent="0.3">
      <c r="B30" s="67"/>
      <c r="C30" s="82">
        <v>0</v>
      </c>
      <c r="D30" s="68"/>
      <c r="E30" s="82">
        <f t="shared" ref="E30:E70" si="1">+C30*D30</f>
        <v>0</v>
      </c>
      <c r="F30" s="82">
        <v>0</v>
      </c>
      <c r="G30" s="82">
        <f t="shared" ref="G30:G69" si="2">E30+F30</f>
        <v>0</v>
      </c>
    </row>
    <row r="31" spans="1:11" s="66" customFormat="1" x14ac:dyDescent="0.3">
      <c r="B31" s="67"/>
      <c r="C31" s="82">
        <v>0</v>
      </c>
      <c r="D31" s="68"/>
      <c r="E31" s="82">
        <f t="shared" si="1"/>
        <v>0</v>
      </c>
      <c r="F31" s="82">
        <v>0</v>
      </c>
      <c r="G31" s="82">
        <f t="shared" si="2"/>
        <v>0</v>
      </c>
    </row>
    <row r="32" spans="1:11" s="66" customFormat="1" x14ac:dyDescent="0.3">
      <c r="B32" s="67"/>
      <c r="C32" s="82">
        <v>0</v>
      </c>
      <c r="D32" s="68"/>
      <c r="E32" s="82">
        <f>+C32*D32</f>
        <v>0</v>
      </c>
      <c r="F32" s="82">
        <v>0</v>
      </c>
      <c r="G32" s="82">
        <f>E32+F32</f>
        <v>0</v>
      </c>
    </row>
    <row r="33" spans="2:7" s="66" customFormat="1" x14ac:dyDescent="0.3">
      <c r="B33" s="67"/>
      <c r="C33" s="82">
        <v>0</v>
      </c>
      <c r="D33" s="68"/>
      <c r="E33" s="82">
        <f>+C33*D33</f>
        <v>0</v>
      </c>
      <c r="F33" s="82">
        <v>0</v>
      </c>
      <c r="G33" s="82">
        <f>E33+F33</f>
        <v>0</v>
      </c>
    </row>
    <row r="34" spans="2:7" s="66" customFormat="1" x14ac:dyDescent="0.3">
      <c r="B34" s="67"/>
      <c r="C34" s="82">
        <v>0</v>
      </c>
      <c r="D34" s="68"/>
      <c r="E34" s="82">
        <f t="shared" ref="E34:E35" si="3">+C34*D34</f>
        <v>0</v>
      </c>
      <c r="F34" s="82">
        <v>0</v>
      </c>
      <c r="G34" s="82">
        <f t="shared" ref="G34:G35" si="4">E34+F34</f>
        <v>0</v>
      </c>
    </row>
    <row r="35" spans="2:7" s="66" customFormat="1" ht="14.5" thickBot="1" x14ac:dyDescent="0.35">
      <c r="B35" s="67"/>
      <c r="C35" s="82">
        <v>0</v>
      </c>
      <c r="D35" s="68"/>
      <c r="E35" s="82">
        <f t="shared" si="3"/>
        <v>0</v>
      </c>
      <c r="F35" s="82">
        <v>0</v>
      </c>
      <c r="G35" s="82">
        <f t="shared" si="4"/>
        <v>0</v>
      </c>
    </row>
    <row r="36" spans="2:7" s="66" customFormat="1" x14ac:dyDescent="0.3">
      <c r="B36" s="88" t="str">
        <f>B17</f>
        <v>Task B: Develop PR Campaigns for Chile and Argentina (secondary markets)</v>
      </c>
      <c r="C36" s="82"/>
      <c r="D36" s="90"/>
      <c r="E36" s="82"/>
      <c r="F36" s="82"/>
      <c r="G36" s="82"/>
    </row>
    <row r="37" spans="2:7" s="66" customFormat="1" x14ac:dyDescent="0.3">
      <c r="B37" s="67"/>
      <c r="C37" s="82">
        <v>0</v>
      </c>
      <c r="D37" s="68"/>
      <c r="E37" s="82">
        <f>+C37*D37</f>
        <v>0</v>
      </c>
      <c r="F37" s="82">
        <v>0</v>
      </c>
      <c r="G37" s="82">
        <f>E37+F37</f>
        <v>0</v>
      </c>
    </row>
    <row r="38" spans="2:7" s="66" customFormat="1" x14ac:dyDescent="0.3">
      <c r="B38" s="67"/>
      <c r="C38" s="82">
        <v>0</v>
      </c>
      <c r="D38" s="68"/>
      <c r="E38" s="82">
        <f t="shared" ref="E38:E39" si="5">+C38*D38</f>
        <v>0</v>
      </c>
      <c r="F38" s="82">
        <v>0</v>
      </c>
      <c r="G38" s="82">
        <f t="shared" ref="G38:G39" si="6">E38+F38</f>
        <v>0</v>
      </c>
    </row>
    <row r="39" spans="2:7" s="66" customFormat="1" x14ac:dyDescent="0.3">
      <c r="B39" s="67"/>
      <c r="C39" s="82">
        <v>0</v>
      </c>
      <c r="D39" s="68"/>
      <c r="E39" s="82">
        <f t="shared" si="5"/>
        <v>0</v>
      </c>
      <c r="F39" s="82">
        <v>0</v>
      </c>
      <c r="G39" s="82">
        <f t="shared" si="6"/>
        <v>0</v>
      </c>
    </row>
    <row r="40" spans="2:7" s="66" customFormat="1" x14ac:dyDescent="0.3">
      <c r="B40" s="79"/>
      <c r="C40" s="82">
        <v>0</v>
      </c>
      <c r="D40" s="68"/>
      <c r="E40" s="82">
        <f t="shared" ref="E40:E51" si="7">+C40*D40</f>
        <v>0</v>
      </c>
      <c r="F40" s="82">
        <v>0</v>
      </c>
      <c r="G40" s="82">
        <f t="shared" ref="G40:G51" si="8">E40+F40</f>
        <v>0</v>
      </c>
    </row>
    <row r="41" spans="2:7" s="66" customFormat="1" x14ac:dyDescent="0.3">
      <c r="B41" s="79"/>
      <c r="C41" s="82">
        <v>0</v>
      </c>
      <c r="D41" s="68"/>
      <c r="E41" s="82">
        <f t="shared" si="7"/>
        <v>0</v>
      </c>
      <c r="F41" s="82">
        <v>0</v>
      </c>
      <c r="G41" s="82">
        <f t="shared" si="8"/>
        <v>0</v>
      </c>
    </row>
    <row r="42" spans="2:7" s="66" customFormat="1" x14ac:dyDescent="0.3">
      <c r="B42" s="79"/>
      <c r="C42" s="82">
        <v>0</v>
      </c>
      <c r="D42" s="68"/>
      <c r="E42" s="82">
        <f t="shared" si="7"/>
        <v>0</v>
      </c>
      <c r="F42" s="82">
        <v>0</v>
      </c>
      <c r="G42" s="82">
        <f t="shared" si="8"/>
        <v>0</v>
      </c>
    </row>
    <row r="43" spans="2:7" s="66" customFormat="1" x14ac:dyDescent="0.3">
      <c r="B43" s="79"/>
      <c r="C43" s="82">
        <v>0</v>
      </c>
      <c r="D43" s="68"/>
      <c r="E43" s="82">
        <f t="shared" si="7"/>
        <v>0</v>
      </c>
      <c r="F43" s="82">
        <v>0</v>
      </c>
      <c r="G43" s="82">
        <f t="shared" si="8"/>
        <v>0</v>
      </c>
    </row>
    <row r="44" spans="2:7" s="66" customFormat="1" x14ac:dyDescent="0.3">
      <c r="B44" s="98"/>
      <c r="C44" s="82">
        <v>0</v>
      </c>
      <c r="D44" s="68"/>
      <c r="E44" s="82">
        <f t="shared" si="7"/>
        <v>0</v>
      </c>
      <c r="F44" s="82">
        <v>0</v>
      </c>
      <c r="G44" s="82">
        <f t="shared" si="8"/>
        <v>0</v>
      </c>
    </row>
    <row r="45" spans="2:7" s="66" customFormat="1" x14ac:dyDescent="0.3">
      <c r="B45" s="89" t="str">
        <f>B18</f>
        <v>Task C: Media training for local leadership</v>
      </c>
      <c r="C45" s="82"/>
      <c r="D45" s="91"/>
      <c r="E45" s="82"/>
      <c r="F45" s="82"/>
      <c r="G45" s="82"/>
    </row>
    <row r="46" spans="2:7" s="66" customFormat="1" x14ac:dyDescent="0.3">
      <c r="B46" s="79"/>
      <c r="C46" s="82">
        <v>0</v>
      </c>
      <c r="D46" s="68"/>
      <c r="E46" s="82">
        <f t="shared" si="7"/>
        <v>0</v>
      </c>
      <c r="F46" s="82">
        <v>0</v>
      </c>
      <c r="G46" s="82">
        <f t="shared" si="8"/>
        <v>0</v>
      </c>
    </row>
    <row r="47" spans="2:7" s="66" customFormat="1" x14ac:dyDescent="0.3">
      <c r="B47" s="79"/>
      <c r="C47" s="82">
        <v>0</v>
      </c>
      <c r="D47" s="68"/>
      <c r="E47" s="82">
        <f t="shared" si="7"/>
        <v>0</v>
      </c>
      <c r="F47" s="82">
        <v>0</v>
      </c>
      <c r="G47" s="82">
        <f t="shared" si="8"/>
        <v>0</v>
      </c>
    </row>
    <row r="48" spans="2:7" s="66" customFormat="1" x14ac:dyDescent="0.3">
      <c r="B48" s="79"/>
      <c r="C48" s="82">
        <v>0</v>
      </c>
      <c r="D48" s="68"/>
      <c r="E48" s="82">
        <f t="shared" si="7"/>
        <v>0</v>
      </c>
      <c r="F48" s="82">
        <v>0</v>
      </c>
      <c r="G48" s="82">
        <f t="shared" si="8"/>
        <v>0</v>
      </c>
    </row>
    <row r="49" spans="2:7" s="66" customFormat="1" x14ac:dyDescent="0.3">
      <c r="B49" s="67"/>
      <c r="C49" s="82">
        <v>0</v>
      </c>
      <c r="D49" s="68"/>
      <c r="E49" s="82">
        <f t="shared" si="7"/>
        <v>0</v>
      </c>
      <c r="F49" s="82">
        <v>0</v>
      </c>
      <c r="G49" s="82">
        <f t="shared" si="8"/>
        <v>0</v>
      </c>
    </row>
    <row r="50" spans="2:7" s="66" customFormat="1" x14ac:dyDescent="0.3">
      <c r="B50" s="67"/>
      <c r="C50" s="82">
        <v>0</v>
      </c>
      <c r="D50" s="68"/>
      <c r="E50" s="82">
        <f t="shared" si="7"/>
        <v>0</v>
      </c>
      <c r="F50" s="82">
        <v>0</v>
      </c>
      <c r="G50" s="82">
        <f t="shared" si="8"/>
        <v>0</v>
      </c>
    </row>
    <row r="51" spans="2:7" s="66" customFormat="1" x14ac:dyDescent="0.3">
      <c r="B51" s="67"/>
      <c r="C51" s="82">
        <v>0</v>
      </c>
      <c r="D51" s="68"/>
      <c r="E51" s="82">
        <f t="shared" si="7"/>
        <v>0</v>
      </c>
      <c r="F51" s="82">
        <v>0</v>
      </c>
      <c r="G51" s="82">
        <f t="shared" si="8"/>
        <v>0</v>
      </c>
    </row>
    <row r="52" spans="2:7" s="66" customFormat="1" x14ac:dyDescent="0.3">
      <c r="B52" s="67"/>
      <c r="C52" s="82">
        <v>0</v>
      </c>
      <c r="D52" s="68"/>
      <c r="E52" s="82">
        <f t="shared" si="1"/>
        <v>0</v>
      </c>
      <c r="F52" s="82">
        <v>0</v>
      </c>
      <c r="G52" s="82">
        <f t="shared" si="2"/>
        <v>0</v>
      </c>
    </row>
    <row r="53" spans="2:7" s="66" customFormat="1" x14ac:dyDescent="0.3">
      <c r="B53" s="67"/>
      <c r="C53" s="82">
        <v>0</v>
      </c>
      <c r="D53" s="68"/>
      <c r="E53" s="82">
        <f t="shared" si="1"/>
        <v>0</v>
      </c>
      <c r="F53" s="82">
        <v>0</v>
      </c>
      <c r="G53" s="82">
        <f t="shared" si="2"/>
        <v>0</v>
      </c>
    </row>
    <row r="54" spans="2:7" s="66" customFormat="1" x14ac:dyDescent="0.3">
      <c r="B54" s="89" t="e">
        <f>#REF!</f>
        <v>#REF!</v>
      </c>
      <c r="C54" s="82"/>
      <c r="D54" s="91"/>
      <c r="E54" s="82"/>
      <c r="F54" s="82"/>
      <c r="G54" s="82"/>
    </row>
    <row r="55" spans="2:7" s="66" customFormat="1" x14ac:dyDescent="0.3">
      <c r="B55" s="67"/>
      <c r="C55" s="82">
        <v>0</v>
      </c>
      <c r="D55" s="68"/>
      <c r="E55" s="82">
        <f t="shared" ref="E55:E61" si="9">+C55*D55</f>
        <v>0</v>
      </c>
      <c r="F55" s="82">
        <v>0</v>
      </c>
      <c r="G55" s="82">
        <f t="shared" ref="G55:G61" si="10">E55+F55</f>
        <v>0</v>
      </c>
    </row>
    <row r="56" spans="2:7" s="66" customFormat="1" x14ac:dyDescent="0.3">
      <c r="B56" s="67"/>
      <c r="C56" s="82">
        <v>0</v>
      </c>
      <c r="D56" s="68"/>
      <c r="E56" s="82">
        <f t="shared" si="9"/>
        <v>0</v>
      </c>
      <c r="F56" s="82">
        <v>0</v>
      </c>
      <c r="G56" s="82">
        <f t="shared" si="10"/>
        <v>0</v>
      </c>
    </row>
    <row r="57" spans="2:7" s="66" customFormat="1" x14ac:dyDescent="0.3">
      <c r="B57" s="67"/>
      <c r="C57" s="82">
        <v>0</v>
      </c>
      <c r="D57" s="68"/>
      <c r="E57" s="82">
        <f t="shared" si="9"/>
        <v>0</v>
      </c>
      <c r="F57" s="82">
        <v>0</v>
      </c>
      <c r="G57" s="82">
        <f t="shared" si="10"/>
        <v>0</v>
      </c>
    </row>
    <row r="58" spans="2:7" s="66" customFormat="1" x14ac:dyDescent="0.3">
      <c r="B58" s="67"/>
      <c r="C58" s="82">
        <v>0</v>
      </c>
      <c r="D58" s="68"/>
      <c r="E58" s="82">
        <f t="shared" si="9"/>
        <v>0</v>
      </c>
      <c r="F58" s="82">
        <v>0</v>
      </c>
      <c r="G58" s="82">
        <f t="shared" si="10"/>
        <v>0</v>
      </c>
    </row>
    <row r="59" spans="2:7" s="66" customFormat="1" x14ac:dyDescent="0.3">
      <c r="B59" s="67"/>
      <c r="C59" s="82">
        <v>0</v>
      </c>
      <c r="D59" s="68"/>
      <c r="E59" s="82">
        <f t="shared" si="9"/>
        <v>0</v>
      </c>
      <c r="F59" s="82">
        <v>0</v>
      </c>
      <c r="G59" s="82">
        <f t="shared" si="10"/>
        <v>0</v>
      </c>
    </row>
    <row r="60" spans="2:7" s="66" customFormat="1" x14ac:dyDescent="0.3">
      <c r="B60" s="67"/>
      <c r="C60" s="82">
        <v>0</v>
      </c>
      <c r="D60" s="68"/>
      <c r="E60" s="82">
        <f t="shared" si="9"/>
        <v>0</v>
      </c>
      <c r="F60" s="82">
        <v>0</v>
      </c>
      <c r="G60" s="82">
        <f t="shared" si="10"/>
        <v>0</v>
      </c>
    </row>
    <row r="61" spans="2:7" s="66" customFormat="1" x14ac:dyDescent="0.3">
      <c r="B61" s="67"/>
      <c r="C61" s="82">
        <v>0</v>
      </c>
      <c r="D61" s="68"/>
      <c r="E61" s="82">
        <f t="shared" si="9"/>
        <v>0</v>
      </c>
      <c r="F61" s="82">
        <v>0</v>
      </c>
      <c r="G61" s="82">
        <f t="shared" si="10"/>
        <v>0</v>
      </c>
    </row>
    <row r="62" spans="2:7" s="66" customFormat="1" x14ac:dyDescent="0.3">
      <c r="B62" s="89" t="str">
        <f>B19</f>
        <v>Other</v>
      </c>
      <c r="C62" s="82"/>
      <c r="D62" s="91"/>
      <c r="E62" s="82"/>
      <c r="F62" s="82"/>
      <c r="G62" s="82"/>
    </row>
    <row r="63" spans="2:7" s="66" customFormat="1" x14ac:dyDescent="0.3">
      <c r="B63" s="67"/>
      <c r="C63" s="82">
        <v>0</v>
      </c>
      <c r="D63" s="68"/>
      <c r="E63" s="82">
        <f t="shared" si="1"/>
        <v>0</v>
      </c>
      <c r="F63" s="82">
        <v>0</v>
      </c>
      <c r="G63" s="82">
        <f t="shared" si="2"/>
        <v>0</v>
      </c>
    </row>
    <row r="64" spans="2:7" s="66" customFormat="1" x14ac:dyDescent="0.3">
      <c r="B64" s="67"/>
      <c r="C64" s="82">
        <v>0</v>
      </c>
      <c r="D64" s="68"/>
      <c r="E64" s="82">
        <f t="shared" ref="E64:E67" si="11">+C64*D64</f>
        <v>0</v>
      </c>
      <c r="F64" s="82">
        <v>0</v>
      </c>
      <c r="G64" s="82">
        <f t="shared" ref="G64:G67" si="12">E64+F64</f>
        <v>0</v>
      </c>
    </row>
    <row r="65" spans="2:10" s="66" customFormat="1" x14ac:dyDescent="0.3">
      <c r="B65" s="67"/>
      <c r="C65" s="82">
        <v>0</v>
      </c>
      <c r="D65" s="68"/>
      <c r="E65" s="82">
        <f t="shared" si="11"/>
        <v>0</v>
      </c>
      <c r="F65" s="82">
        <v>0</v>
      </c>
      <c r="G65" s="82">
        <f t="shared" si="12"/>
        <v>0</v>
      </c>
    </row>
    <row r="66" spans="2:10" s="66" customFormat="1" x14ac:dyDescent="0.3">
      <c r="B66" s="67"/>
      <c r="C66" s="82">
        <v>0</v>
      </c>
      <c r="D66" s="68"/>
      <c r="E66" s="82">
        <f t="shared" si="11"/>
        <v>0</v>
      </c>
      <c r="F66" s="82">
        <v>0</v>
      </c>
      <c r="G66" s="82">
        <f t="shared" si="12"/>
        <v>0</v>
      </c>
    </row>
    <row r="67" spans="2:10" s="66" customFormat="1" x14ac:dyDescent="0.3">
      <c r="B67" s="67"/>
      <c r="C67" s="82">
        <v>0</v>
      </c>
      <c r="D67" s="68"/>
      <c r="E67" s="82">
        <f t="shared" si="11"/>
        <v>0</v>
      </c>
      <c r="F67" s="82">
        <v>0</v>
      </c>
      <c r="G67" s="82">
        <f t="shared" si="12"/>
        <v>0</v>
      </c>
    </row>
    <row r="68" spans="2:10" s="66" customFormat="1" x14ac:dyDescent="0.3">
      <c r="B68" s="67"/>
      <c r="C68" s="82">
        <v>0</v>
      </c>
      <c r="D68" s="68"/>
      <c r="E68" s="82">
        <f t="shared" si="1"/>
        <v>0</v>
      </c>
      <c r="F68" s="82">
        <v>0</v>
      </c>
      <c r="G68" s="82">
        <f t="shared" si="2"/>
        <v>0</v>
      </c>
    </row>
    <row r="69" spans="2:10" s="66" customFormat="1" x14ac:dyDescent="0.3">
      <c r="B69" s="67"/>
      <c r="C69" s="82">
        <v>0</v>
      </c>
      <c r="D69" s="68"/>
      <c r="E69" s="82">
        <f t="shared" si="1"/>
        <v>0</v>
      </c>
      <c r="F69" s="82">
        <v>0</v>
      </c>
      <c r="G69" s="82">
        <f t="shared" si="2"/>
        <v>0</v>
      </c>
    </row>
    <row r="70" spans="2:10" s="66" customFormat="1" ht="14.5" thickBot="1" x14ac:dyDescent="0.35">
      <c r="B70" s="69"/>
      <c r="C70" s="82">
        <v>0</v>
      </c>
      <c r="D70" s="70"/>
      <c r="E70" s="82">
        <f t="shared" si="1"/>
        <v>0</v>
      </c>
      <c r="F70" s="82">
        <v>0</v>
      </c>
      <c r="G70" s="82">
        <f>E70+F70</f>
        <v>0</v>
      </c>
    </row>
    <row r="71" spans="2:10" s="71" customFormat="1" ht="25.5" customHeight="1" thickBot="1" x14ac:dyDescent="0.4">
      <c r="B71" s="120"/>
      <c r="C71" s="121"/>
      <c r="D71" s="72">
        <f>SUM(D28:D70)</f>
        <v>0</v>
      </c>
      <c r="E71" s="141">
        <f>SUM(E28:E70)</f>
        <v>0</v>
      </c>
      <c r="F71" s="141">
        <f>SUM(F28:F70)</f>
        <v>0</v>
      </c>
      <c r="G71" s="141">
        <f>SUM(G28:G70)</f>
        <v>0</v>
      </c>
    </row>
    <row r="72" spans="2:10" s="73" customFormat="1" ht="21" customHeight="1" thickBot="1" x14ac:dyDescent="0.4">
      <c r="B72" s="74"/>
      <c r="C72" s="74"/>
      <c r="D72" s="75"/>
      <c r="E72" s="75"/>
      <c r="F72" s="75"/>
      <c r="G72" s="75"/>
      <c r="H72" s="75"/>
      <c r="I72" s="75"/>
      <c r="J72" s="76"/>
    </row>
    <row r="73" spans="2:10" s="66" customFormat="1" ht="14.25" customHeight="1" x14ac:dyDescent="0.3">
      <c r="B73" s="122" t="s">
        <v>42</v>
      </c>
    </row>
    <row r="74" spans="2:10" s="66" customFormat="1" ht="14.25" customHeight="1" x14ac:dyDescent="0.3">
      <c r="B74" s="123"/>
    </row>
    <row r="75" spans="2:10" s="66" customFormat="1" x14ac:dyDescent="0.3">
      <c r="B75" s="77"/>
      <c r="C75" s="78"/>
    </row>
    <row r="76" spans="2:10" s="66" customFormat="1" x14ac:dyDescent="0.3">
      <c r="B76" s="77"/>
      <c r="C76" s="78"/>
    </row>
    <row r="77" spans="2:10" s="66" customFormat="1" x14ac:dyDescent="0.3">
      <c r="B77" s="77"/>
    </row>
    <row r="78" spans="2:10" s="66" customFormat="1" x14ac:dyDescent="0.3">
      <c r="B78" s="77"/>
    </row>
    <row r="79" spans="2:10" s="66" customFormat="1" x14ac:dyDescent="0.3">
      <c r="B79" s="77"/>
    </row>
    <row r="80" spans="2:10" s="66" customFormat="1" x14ac:dyDescent="0.3">
      <c r="B80" s="77"/>
    </row>
    <row r="81" spans="2:2" s="66" customFormat="1" x14ac:dyDescent="0.3">
      <c r="B81" s="77"/>
    </row>
  </sheetData>
  <customSheetViews>
    <customSheetView guid="{4D039DCE-7EBB-45E3-901A-59A3E5E580C0}" scale="61" showPageBreaks="1" showGridLines="0" fitToPage="1" printArea="1" view="pageLayout" topLeftCell="A57">
      <selection activeCell="C33" sqref="C33"/>
      <pageMargins left="0.70866141732283472" right="0.70866141732283472" top="0.74803149606299213" bottom="0.74803149606299213" header="0.31496062992125984" footer="0.31496062992125984"/>
      <pageSetup paperSize="8" scale="47" orientation="landscape" r:id="rId1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115BCB81-A7B1-44EF-96FE-73AAF26D80A5}" scale="85" showPageBreaks="1" showGridLines="0" fitToPage="1" printArea="1" view="pageLayout">
      <selection activeCell="B2" sqref="B2:K2"/>
      <pageMargins left="0.70866141732283472" right="0.70866141732283472" top="0.74803149606299213" bottom="0.74803149606299213" header="0.31496062992125984" footer="0.31496062992125984"/>
      <pageSetup paperSize="8" scale="53" orientation="landscape" r:id="rId2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A3FBA93F-2868-4D92-94EE-226E0FE3B2B9}" scale="58" showPageBreaks="1" showGridLines="0" fitToPage="1" printArea="1" view="pageLayout" topLeftCell="A24">
      <selection activeCell="B11" sqref="B11:I11"/>
      <pageMargins left="0.70866141732283472" right="0.70866141732283472" top="0.74803149606299213" bottom="0.74803149606299213" header="0.31496062992125984" footer="0.31496062992125984"/>
      <pageSetup paperSize="8" scale="57" orientation="landscape" r:id="rId3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</customSheetViews>
  <mergeCells count="16">
    <mergeCell ref="B24:G24"/>
    <mergeCell ref="B71:C71"/>
    <mergeCell ref="B73:B74"/>
    <mergeCell ref="E26:E27"/>
    <mergeCell ref="F26:F27"/>
    <mergeCell ref="G26:G27"/>
    <mergeCell ref="B26:B27"/>
    <mergeCell ref="C26:C27"/>
    <mergeCell ref="D26:D27"/>
    <mergeCell ref="B22:I22"/>
    <mergeCell ref="J21:K21"/>
    <mergeCell ref="B11:I11"/>
    <mergeCell ref="B2:K2"/>
    <mergeCell ref="C4:E4"/>
    <mergeCell ref="J20:K20"/>
    <mergeCell ref="B6:F6"/>
  </mergeCells>
  <conditionalFormatting sqref="D14">
    <cfRule type="containsText" dxfId="0" priority="1" operator="containsText" text="GBP">
      <formula>NOT(ISERROR(SEARCH("GBP",D14)))</formula>
    </cfRule>
  </conditionalFormatting>
  <pageMargins left="0.70866141732283472" right="0.70866141732283472" top="0.74803149606299213" bottom="0.74803149606299213" header="0.31496062992125984" footer="0.31496062992125984"/>
  <pageSetup paperSize="8" scale="47" orientation="landscape" r:id="rId4"/>
  <headerFoot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Sheet1!$B$4:$B$6</xm:f>
          </x14:formula1>
          <xm:sqref>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ColWidth="9.08984375" defaultRowHeight="14.5" x14ac:dyDescent="0.35"/>
  <cols>
    <col min="2" max="2" width="33.6328125" customWidth="1"/>
    <col min="4" max="4" width="19.54296875" bestFit="1" customWidth="1"/>
  </cols>
  <sheetData>
    <row r="2" spans="2:4" x14ac:dyDescent="0.35">
      <c r="B2" s="2" t="s">
        <v>2</v>
      </c>
      <c r="D2" s="3" t="s">
        <v>3</v>
      </c>
    </row>
    <row r="3" spans="2:4" x14ac:dyDescent="0.35">
      <c r="B3" s="4" t="s">
        <v>14</v>
      </c>
      <c r="D3" s="5" t="s">
        <v>9</v>
      </c>
    </row>
    <row r="4" spans="2:4" x14ac:dyDescent="0.35">
      <c r="B4" s="4" t="s">
        <v>15</v>
      </c>
      <c r="D4" s="5" t="s">
        <v>12</v>
      </c>
    </row>
    <row r="5" spans="2:4" x14ac:dyDescent="0.35">
      <c r="B5" s="4" t="s">
        <v>16</v>
      </c>
      <c r="D5" s="5" t="s">
        <v>13</v>
      </c>
    </row>
    <row r="6" spans="2:4" x14ac:dyDescent="0.35">
      <c r="B6" s="4" t="s">
        <v>17</v>
      </c>
      <c r="D6" s="5" t="s">
        <v>7</v>
      </c>
    </row>
    <row r="7" spans="2:4" x14ac:dyDescent="0.35">
      <c r="B7" s="7" t="s">
        <v>18</v>
      </c>
      <c r="D7" s="5" t="s">
        <v>5</v>
      </c>
    </row>
    <row r="8" spans="2:4" x14ac:dyDescent="0.35">
      <c r="B8" s="4"/>
      <c r="D8" s="5" t="s">
        <v>8</v>
      </c>
    </row>
    <row r="9" spans="2:4" x14ac:dyDescent="0.35">
      <c r="D9" s="5" t="s">
        <v>11</v>
      </c>
    </row>
    <row r="10" spans="2:4" x14ac:dyDescent="0.35">
      <c r="D10" s="5" t="s">
        <v>10</v>
      </c>
    </row>
    <row r="11" spans="2:4" x14ac:dyDescent="0.35">
      <c r="D11" s="5" t="s">
        <v>4</v>
      </c>
    </row>
    <row r="12" spans="2:4" x14ac:dyDescent="0.35">
      <c r="D12" s="5" t="s">
        <v>6</v>
      </c>
    </row>
    <row r="13" spans="2:4" x14ac:dyDescent="0.35">
      <c r="D13" s="5"/>
    </row>
    <row r="14" spans="2:4" x14ac:dyDescent="0.35">
      <c r="D14" s="5"/>
    </row>
    <row r="15" spans="2:4" x14ac:dyDescent="0.35">
      <c r="D15" s="5"/>
    </row>
    <row r="16" spans="2:4" x14ac:dyDescent="0.3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customSheetViews>
    <customSheetView guid="{4D039DCE-7EBB-45E3-901A-59A3E5E580C0}" state="hidden">
      <selection activeCell="B13" sqref="B13"/>
      <pageMargins left="0.7" right="0.7" top="0.75" bottom="0.75" header="0.3" footer="0.3"/>
      <pageSetup paperSize="9" orientation="portrait" r:id="rId1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115BCB81-A7B1-44EF-96FE-73AAF26D80A5}" state="hidden">
      <selection activeCell="B13" sqref="B13"/>
      <pageMargins left="0.7" right="0.7" top="0.75" bottom="0.75" header="0.3" footer="0.3"/>
      <pageSetup paperSize="9" orientation="portrait" r:id="rId2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A3FBA93F-2868-4D92-94EE-226E0FE3B2B9}" state="hidden">
      <selection activeCell="B13" sqref="B13"/>
      <pageMargins left="0.7" right="0.7" top="0.75" bottom="0.75" header="0.3" footer="0.3"/>
      <pageSetup paperSize="9" orientation="portrait" r:id="rId3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</customSheetViews>
  <pageMargins left="0.7" right="0.7" top="0.75" bottom="0.75" header="0.3" footer="0.3"/>
  <pageSetup paperSize="9" orientation="portrait" r:id="rId4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J77"/>
  <sheetViews>
    <sheetView showGridLines="0" view="pageLayout" topLeftCell="A2" zoomScale="71" zoomScaleNormal="100" zoomScaleSheetLayoutView="100" zoomScalePageLayoutView="71" workbookViewId="0">
      <selection activeCell="D16" sqref="D16"/>
    </sheetView>
  </sheetViews>
  <sheetFormatPr defaultColWidth="9.08984375" defaultRowHeight="14.5" x14ac:dyDescent="0.35"/>
  <cols>
    <col min="1" max="1" width="2.36328125" customWidth="1"/>
    <col min="2" max="2" width="60.6328125" bestFit="1" customWidth="1"/>
    <col min="3" max="5" width="17.90625" customWidth="1"/>
    <col min="6" max="6" width="2.36328125" customWidth="1"/>
    <col min="7" max="7" width="57" bestFit="1" customWidth="1"/>
    <col min="8" max="10" width="17.90625" customWidth="1"/>
  </cols>
  <sheetData>
    <row r="1" spans="1:10" s="8" customFormat="1" ht="54.75" customHeight="1" x14ac:dyDescent="0.3">
      <c r="B1" s="128" t="s">
        <v>52</v>
      </c>
      <c r="C1" s="128"/>
      <c r="D1" s="128"/>
      <c r="E1" s="128"/>
      <c r="F1" s="128"/>
      <c r="G1" s="128"/>
      <c r="H1" s="128"/>
      <c r="I1" s="128"/>
      <c r="J1" s="128"/>
    </row>
    <row r="2" spans="1:10" ht="12.75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7.25" customHeight="1" x14ac:dyDescent="0.45">
      <c r="A3" s="28"/>
      <c r="B3" s="129" t="s">
        <v>26</v>
      </c>
      <c r="C3" s="129"/>
      <c r="D3" s="28"/>
      <c r="E3" s="28"/>
      <c r="F3" s="28"/>
      <c r="G3" s="28"/>
      <c r="H3" s="28"/>
      <c r="I3" s="28"/>
      <c r="J3" s="28"/>
    </row>
    <row r="4" spans="1:10" ht="17.25" customHeight="1" thickBot="1" x14ac:dyDescent="0.5">
      <c r="A4" s="28"/>
      <c r="B4" s="47"/>
      <c r="C4" s="47"/>
      <c r="D4" s="28"/>
      <c r="E4" s="28"/>
      <c r="F4" s="28"/>
      <c r="G4" s="28"/>
      <c r="H4" s="28"/>
      <c r="I4" s="28"/>
      <c r="J4" s="28"/>
    </row>
    <row r="5" spans="1:10" ht="29.4" customHeight="1" x14ac:dyDescent="0.35">
      <c r="A5" s="28"/>
      <c r="B5" s="138" t="s">
        <v>56</v>
      </c>
      <c r="C5" s="139"/>
      <c r="D5" s="139"/>
      <c r="E5" s="139"/>
      <c r="F5" s="140"/>
      <c r="G5" s="28"/>
      <c r="H5" s="28"/>
      <c r="I5" s="28"/>
    </row>
    <row r="6" spans="1:10" ht="17.25" customHeight="1" x14ac:dyDescent="0.35">
      <c r="A6" s="28"/>
      <c r="B6" s="135" t="s">
        <v>24</v>
      </c>
      <c r="C6" s="136"/>
      <c r="D6" s="136"/>
      <c r="E6" s="136"/>
      <c r="F6" s="137"/>
      <c r="G6" s="28"/>
      <c r="H6" s="28"/>
      <c r="I6" s="28"/>
    </row>
    <row r="7" spans="1:10" ht="17.25" customHeight="1" x14ac:dyDescent="0.35">
      <c r="A7" s="28"/>
      <c r="B7" s="135" t="s">
        <v>30</v>
      </c>
      <c r="C7" s="136"/>
      <c r="D7" s="136"/>
      <c r="E7" s="136"/>
      <c r="F7" s="137"/>
      <c r="G7" s="28"/>
      <c r="H7" s="28"/>
      <c r="I7" s="28"/>
    </row>
    <row r="8" spans="1:10" ht="17.25" customHeight="1" thickBot="1" x14ac:dyDescent="0.4">
      <c r="A8" s="28"/>
      <c r="B8" s="132" t="s">
        <v>31</v>
      </c>
      <c r="C8" s="133"/>
      <c r="D8" s="133"/>
      <c r="E8" s="133"/>
      <c r="F8" s="134"/>
      <c r="G8" s="28"/>
      <c r="H8" s="28"/>
      <c r="I8" s="28"/>
    </row>
    <row r="10" spans="1:10" ht="33" customHeight="1" thickBot="1" x14ac:dyDescent="0.4">
      <c r="B10" s="45" t="s">
        <v>37</v>
      </c>
      <c r="C10" s="130" t="str">
        <f>'Contract Pricing'!B16</f>
        <v>Taks A: Develop PR Campaigns for Brazil (main market)</v>
      </c>
      <c r="D10" s="131"/>
      <c r="E10" s="131"/>
      <c r="F10" s="30"/>
      <c r="G10" s="45" t="s">
        <v>36</v>
      </c>
      <c r="H10" s="130" t="str">
        <f>'Contract Pricing'!B17</f>
        <v>Task B: Develop PR Campaigns for Chile and Argentina (secondary markets)</v>
      </c>
      <c r="I10" s="131"/>
      <c r="J10" s="131"/>
    </row>
    <row r="11" spans="1:10" s="29" customFormat="1" ht="86.25" customHeight="1" thickBot="1" x14ac:dyDescent="0.4">
      <c r="B11" s="32" t="s">
        <v>27</v>
      </c>
      <c r="C11" s="33" t="s">
        <v>28</v>
      </c>
      <c r="D11" s="34" t="s">
        <v>61</v>
      </c>
      <c r="E11" s="35" t="s">
        <v>62</v>
      </c>
      <c r="G11" s="32" t="s">
        <v>27</v>
      </c>
      <c r="H11" s="33" t="s">
        <v>28</v>
      </c>
      <c r="I11" s="34" t="s">
        <v>61</v>
      </c>
      <c r="J11" s="35" t="s">
        <v>62</v>
      </c>
    </row>
    <row r="12" spans="1:10" ht="15" customHeight="1" x14ac:dyDescent="0.35">
      <c r="B12" s="94" t="s">
        <v>64</v>
      </c>
      <c r="C12" s="31"/>
      <c r="D12" s="100">
        <v>0</v>
      </c>
      <c r="E12" s="101">
        <f>C12*D12</f>
        <v>0</v>
      </c>
      <c r="G12" s="94" t="s">
        <v>74</v>
      </c>
      <c r="H12" s="31"/>
      <c r="I12" s="100">
        <v>0</v>
      </c>
      <c r="J12" s="101">
        <f>H12*I12</f>
        <v>0</v>
      </c>
    </row>
    <row r="13" spans="1:10" ht="15" customHeight="1" x14ac:dyDescent="0.35">
      <c r="B13" s="94" t="s">
        <v>92</v>
      </c>
      <c r="C13" s="31"/>
      <c r="D13" s="100">
        <v>0</v>
      </c>
      <c r="E13" s="101">
        <f>C13*D13</f>
        <v>0</v>
      </c>
      <c r="G13" s="94" t="s">
        <v>75</v>
      </c>
      <c r="H13" s="31"/>
      <c r="I13" s="100">
        <v>0</v>
      </c>
      <c r="J13" s="101">
        <f>H13*I13</f>
        <v>0</v>
      </c>
    </row>
    <row r="14" spans="1:10" x14ac:dyDescent="0.35">
      <c r="B14" s="94" t="s">
        <v>66</v>
      </c>
      <c r="C14" s="31"/>
      <c r="D14" s="100">
        <v>0</v>
      </c>
      <c r="E14" s="101">
        <f t="shared" ref="E14:E29" si="0">C14*D14</f>
        <v>0</v>
      </c>
      <c r="G14" s="94" t="s">
        <v>76</v>
      </c>
      <c r="H14" s="31"/>
      <c r="I14" s="100">
        <v>0</v>
      </c>
      <c r="J14" s="101">
        <f t="shared" ref="J14:J29" si="1">H14*I14</f>
        <v>0</v>
      </c>
    </row>
    <row r="15" spans="1:10" ht="15" customHeight="1" x14ac:dyDescent="0.35">
      <c r="B15" s="94" t="s">
        <v>67</v>
      </c>
      <c r="C15" s="31"/>
      <c r="D15" s="100">
        <v>0</v>
      </c>
      <c r="E15" s="101">
        <f t="shared" si="0"/>
        <v>0</v>
      </c>
      <c r="G15" s="94" t="s">
        <v>77</v>
      </c>
      <c r="H15" s="31"/>
      <c r="I15" s="100">
        <v>0</v>
      </c>
      <c r="J15" s="101">
        <f t="shared" si="1"/>
        <v>0</v>
      </c>
    </row>
    <row r="16" spans="1:10" ht="15" customHeight="1" x14ac:dyDescent="0.35">
      <c r="B16" s="94" t="s">
        <v>68</v>
      </c>
      <c r="C16" s="31"/>
      <c r="D16" s="100">
        <v>0</v>
      </c>
      <c r="E16" s="101">
        <f t="shared" si="0"/>
        <v>0</v>
      </c>
      <c r="G16" s="94" t="s">
        <v>78</v>
      </c>
      <c r="H16" s="31"/>
      <c r="I16" s="100">
        <v>0</v>
      </c>
      <c r="J16" s="101">
        <f t="shared" si="1"/>
        <v>0</v>
      </c>
    </row>
    <row r="17" spans="1:10" ht="15" customHeight="1" x14ac:dyDescent="0.35">
      <c r="B17" s="94" t="s">
        <v>69</v>
      </c>
      <c r="C17" s="31"/>
      <c r="D17" s="100">
        <v>0</v>
      </c>
      <c r="E17" s="101">
        <f t="shared" si="0"/>
        <v>0</v>
      </c>
      <c r="G17" s="94" t="s">
        <v>29</v>
      </c>
      <c r="H17" s="31"/>
      <c r="I17" s="100">
        <v>0</v>
      </c>
      <c r="J17" s="101">
        <f t="shared" si="1"/>
        <v>0</v>
      </c>
    </row>
    <row r="18" spans="1:10" x14ac:dyDescent="0.35">
      <c r="B18" s="94" t="s">
        <v>70</v>
      </c>
      <c r="C18" s="31"/>
      <c r="D18" s="100">
        <v>0</v>
      </c>
      <c r="E18" s="101">
        <f t="shared" si="0"/>
        <v>0</v>
      </c>
      <c r="G18" s="94" t="s">
        <v>29</v>
      </c>
      <c r="H18" s="31"/>
      <c r="I18" s="100">
        <v>0</v>
      </c>
      <c r="J18" s="101">
        <f t="shared" si="1"/>
        <v>0</v>
      </c>
    </row>
    <row r="19" spans="1:10" x14ac:dyDescent="0.35">
      <c r="B19" s="94" t="s">
        <v>71</v>
      </c>
      <c r="C19" s="31"/>
      <c r="D19" s="100">
        <v>0</v>
      </c>
      <c r="E19" s="101">
        <f t="shared" si="0"/>
        <v>0</v>
      </c>
      <c r="G19" s="94" t="s">
        <v>29</v>
      </c>
      <c r="H19" s="31"/>
      <c r="I19" s="100">
        <v>0</v>
      </c>
      <c r="J19" s="101">
        <f t="shared" si="1"/>
        <v>0</v>
      </c>
    </row>
    <row r="20" spans="1:10" x14ac:dyDescent="0.35">
      <c r="B20" s="94" t="s">
        <v>72</v>
      </c>
      <c r="C20" s="31"/>
      <c r="D20" s="100">
        <v>0</v>
      </c>
      <c r="E20" s="101">
        <f t="shared" si="0"/>
        <v>0</v>
      </c>
      <c r="G20" s="94" t="s">
        <v>29</v>
      </c>
      <c r="H20" s="31"/>
      <c r="I20" s="100">
        <v>0</v>
      </c>
      <c r="J20" s="101">
        <f t="shared" si="1"/>
        <v>0</v>
      </c>
    </row>
    <row r="21" spans="1:10" x14ac:dyDescent="0.35">
      <c r="B21" s="94" t="s">
        <v>73</v>
      </c>
      <c r="C21" s="31"/>
      <c r="D21" s="100">
        <v>0</v>
      </c>
      <c r="E21" s="101">
        <f t="shared" si="0"/>
        <v>0</v>
      </c>
      <c r="G21" s="94" t="s">
        <v>29</v>
      </c>
      <c r="H21" s="31"/>
      <c r="I21" s="100">
        <v>0</v>
      </c>
      <c r="J21" s="101">
        <f t="shared" si="1"/>
        <v>0</v>
      </c>
    </row>
    <row r="22" spans="1:10" x14ac:dyDescent="0.35">
      <c r="B22" s="94" t="s">
        <v>29</v>
      </c>
      <c r="C22" s="31"/>
      <c r="D22" s="100">
        <v>0</v>
      </c>
      <c r="E22" s="101">
        <f t="shared" si="0"/>
        <v>0</v>
      </c>
      <c r="G22" s="94" t="s">
        <v>29</v>
      </c>
      <c r="H22" s="31"/>
      <c r="I22" s="100">
        <v>0</v>
      </c>
      <c r="J22" s="101">
        <f t="shared" si="1"/>
        <v>0</v>
      </c>
    </row>
    <row r="23" spans="1:10" x14ac:dyDescent="0.35">
      <c r="B23" s="94" t="s">
        <v>29</v>
      </c>
      <c r="C23" s="31"/>
      <c r="D23" s="100">
        <v>0</v>
      </c>
      <c r="E23" s="101">
        <f t="shared" si="0"/>
        <v>0</v>
      </c>
      <c r="G23" s="94" t="s">
        <v>29</v>
      </c>
      <c r="H23" s="31"/>
      <c r="I23" s="100">
        <v>0</v>
      </c>
      <c r="J23" s="101">
        <f t="shared" si="1"/>
        <v>0</v>
      </c>
    </row>
    <row r="24" spans="1:10" x14ac:dyDescent="0.35">
      <c r="B24" s="94" t="s">
        <v>29</v>
      </c>
      <c r="C24" s="31"/>
      <c r="D24" s="100">
        <v>0</v>
      </c>
      <c r="E24" s="101">
        <f t="shared" si="0"/>
        <v>0</v>
      </c>
      <c r="G24" s="94" t="s">
        <v>29</v>
      </c>
      <c r="H24" s="31"/>
      <c r="I24" s="100">
        <v>0</v>
      </c>
      <c r="J24" s="101">
        <f t="shared" si="1"/>
        <v>0</v>
      </c>
    </row>
    <row r="25" spans="1:10" x14ac:dyDescent="0.35">
      <c r="B25" s="94" t="s">
        <v>29</v>
      </c>
      <c r="C25" s="31"/>
      <c r="D25" s="100">
        <v>0</v>
      </c>
      <c r="E25" s="101">
        <f t="shared" si="0"/>
        <v>0</v>
      </c>
      <c r="G25" s="94" t="s">
        <v>29</v>
      </c>
      <c r="H25" s="31"/>
      <c r="I25" s="100">
        <v>0</v>
      </c>
      <c r="J25" s="101">
        <f t="shared" si="1"/>
        <v>0</v>
      </c>
    </row>
    <row r="26" spans="1:10" x14ac:dyDescent="0.35">
      <c r="B26" s="94" t="s">
        <v>29</v>
      </c>
      <c r="C26" s="31"/>
      <c r="D26" s="100">
        <v>0</v>
      </c>
      <c r="E26" s="101">
        <f t="shared" si="0"/>
        <v>0</v>
      </c>
      <c r="G26" s="94" t="s">
        <v>29</v>
      </c>
      <c r="H26" s="31"/>
      <c r="I26" s="100">
        <v>0</v>
      </c>
      <c r="J26" s="101">
        <f t="shared" si="1"/>
        <v>0</v>
      </c>
    </row>
    <row r="27" spans="1:10" ht="15" customHeight="1" x14ac:dyDescent="0.35">
      <c r="B27" s="94" t="s">
        <v>29</v>
      </c>
      <c r="C27" s="31"/>
      <c r="D27" s="100">
        <v>0</v>
      </c>
      <c r="E27" s="101">
        <f t="shared" si="0"/>
        <v>0</v>
      </c>
      <c r="G27" s="94" t="s">
        <v>29</v>
      </c>
      <c r="H27" s="31"/>
      <c r="I27" s="100">
        <v>0</v>
      </c>
      <c r="J27" s="101">
        <f t="shared" si="1"/>
        <v>0</v>
      </c>
    </row>
    <row r="28" spans="1:10" x14ac:dyDescent="0.35">
      <c r="B28" s="94" t="s">
        <v>29</v>
      </c>
      <c r="C28" s="31"/>
      <c r="D28" s="100">
        <v>0</v>
      </c>
      <c r="E28" s="101">
        <f t="shared" si="0"/>
        <v>0</v>
      </c>
      <c r="G28" s="94" t="s">
        <v>29</v>
      </c>
      <c r="H28" s="31"/>
      <c r="I28" s="100">
        <v>0</v>
      </c>
      <c r="J28" s="101">
        <f t="shared" si="1"/>
        <v>0</v>
      </c>
    </row>
    <row r="29" spans="1:10" ht="15" customHeight="1" thickBot="1" x14ac:dyDescent="0.4">
      <c r="B29" s="94" t="s">
        <v>29</v>
      </c>
      <c r="C29" s="31"/>
      <c r="D29" s="100">
        <v>0</v>
      </c>
      <c r="E29" s="101">
        <f t="shared" si="0"/>
        <v>0</v>
      </c>
      <c r="G29" s="94" t="s">
        <v>29</v>
      </c>
      <c r="H29" s="31"/>
      <c r="I29" s="100">
        <v>0</v>
      </c>
      <c r="J29" s="101">
        <f t="shared" si="1"/>
        <v>0</v>
      </c>
    </row>
    <row r="30" spans="1:10" ht="15.75" customHeight="1" thickBot="1" x14ac:dyDescent="0.4">
      <c r="D30" s="36" t="s">
        <v>35</v>
      </c>
      <c r="E30" s="102">
        <f>SUM(E12:E29)</f>
        <v>0</v>
      </c>
      <c r="I30" s="36" t="s">
        <v>35</v>
      </c>
      <c r="J30" s="102">
        <f>SUM(J12:J29)</f>
        <v>0</v>
      </c>
    </row>
    <row r="31" spans="1:10" x14ac:dyDescent="0.35">
      <c r="A31" s="46"/>
      <c r="B31" s="46"/>
      <c r="C31" s="46"/>
      <c r="D31" s="46"/>
      <c r="E31" s="46"/>
      <c r="F31" s="46"/>
      <c r="G31" s="53"/>
      <c r="H31" s="54"/>
      <c r="I31" s="54"/>
      <c r="J31" s="54"/>
    </row>
    <row r="33" spans="2:10" ht="44" thickBot="1" x14ac:dyDescent="0.4">
      <c r="B33" s="45" t="s">
        <v>58</v>
      </c>
      <c r="C33" s="96" t="str">
        <f>'Contract Pricing'!B18</f>
        <v>Task C: Media training for local leadership</v>
      </c>
      <c r="D33" s="97"/>
      <c r="E33" s="97"/>
      <c r="G33" s="45" t="s">
        <v>60</v>
      </c>
      <c r="H33" s="96" t="e">
        <f>'Contract Pricing'!#REF!</f>
        <v>#REF!</v>
      </c>
      <c r="I33" s="97"/>
      <c r="J33" s="97"/>
    </row>
    <row r="34" spans="2:10" ht="58.5" thickBot="1" x14ac:dyDescent="0.4">
      <c r="B34" s="32" t="s">
        <v>27</v>
      </c>
      <c r="C34" s="33" t="s">
        <v>28</v>
      </c>
      <c r="D34" s="34" t="s">
        <v>61</v>
      </c>
      <c r="E34" s="35" t="s">
        <v>62</v>
      </c>
      <c r="G34" s="32" t="s">
        <v>27</v>
      </c>
      <c r="H34" s="33" t="s">
        <v>28</v>
      </c>
      <c r="I34" s="34" t="s">
        <v>61</v>
      </c>
      <c r="J34" s="35" t="s">
        <v>62</v>
      </c>
    </row>
    <row r="35" spans="2:10" x14ac:dyDescent="0.35">
      <c r="B35" s="94" t="s">
        <v>79</v>
      </c>
      <c r="C35" s="31"/>
      <c r="D35" s="100">
        <v>0</v>
      </c>
      <c r="E35" s="101">
        <f>C35*D35</f>
        <v>0</v>
      </c>
      <c r="G35" s="94" t="s">
        <v>64</v>
      </c>
      <c r="H35" s="31"/>
      <c r="I35" s="100">
        <v>0</v>
      </c>
      <c r="J35" s="101">
        <f>H35*I35</f>
        <v>0</v>
      </c>
    </row>
    <row r="36" spans="2:10" x14ac:dyDescent="0.35">
      <c r="B36" s="94" t="s">
        <v>80</v>
      </c>
      <c r="C36" s="31"/>
      <c r="D36" s="100">
        <v>0</v>
      </c>
      <c r="E36" s="101">
        <f>C36*D36</f>
        <v>0</v>
      </c>
      <c r="G36" s="94" t="s">
        <v>65</v>
      </c>
      <c r="H36" s="31"/>
      <c r="I36" s="100">
        <v>0</v>
      </c>
      <c r="J36" s="101">
        <f>H36*I36</f>
        <v>0</v>
      </c>
    </row>
    <row r="37" spans="2:10" x14ac:dyDescent="0.35">
      <c r="B37" s="94" t="s">
        <v>71</v>
      </c>
      <c r="C37" s="31"/>
      <c r="D37" s="100">
        <v>0</v>
      </c>
      <c r="E37" s="101">
        <f t="shared" ref="E37:E52" si="2">C37*D37</f>
        <v>0</v>
      </c>
      <c r="G37" s="94" t="s">
        <v>66</v>
      </c>
      <c r="H37" s="31"/>
      <c r="I37" s="100">
        <v>0</v>
      </c>
      <c r="J37" s="101">
        <f t="shared" ref="J37:J52" si="3">H37*I37</f>
        <v>0</v>
      </c>
    </row>
    <row r="38" spans="2:10" x14ac:dyDescent="0.35">
      <c r="B38" s="94" t="s">
        <v>81</v>
      </c>
      <c r="C38" s="31"/>
      <c r="D38" s="100">
        <v>0</v>
      </c>
      <c r="E38" s="101">
        <f t="shared" si="2"/>
        <v>0</v>
      </c>
      <c r="G38" s="94" t="s">
        <v>67</v>
      </c>
      <c r="H38" s="31"/>
      <c r="I38" s="100">
        <v>0</v>
      </c>
      <c r="J38" s="101">
        <f t="shared" si="3"/>
        <v>0</v>
      </c>
    </row>
    <row r="39" spans="2:10" x14ac:dyDescent="0.35">
      <c r="B39" s="94" t="s">
        <v>29</v>
      </c>
      <c r="C39" s="31"/>
      <c r="D39" s="100">
        <v>0</v>
      </c>
      <c r="E39" s="101">
        <f t="shared" si="2"/>
        <v>0</v>
      </c>
      <c r="G39" s="94" t="s">
        <v>68</v>
      </c>
      <c r="H39" s="31"/>
      <c r="I39" s="100">
        <v>0</v>
      </c>
      <c r="J39" s="101">
        <f t="shared" si="3"/>
        <v>0</v>
      </c>
    </row>
    <row r="40" spans="2:10" x14ac:dyDescent="0.35">
      <c r="B40" s="94" t="s">
        <v>29</v>
      </c>
      <c r="C40" s="31"/>
      <c r="D40" s="100">
        <v>0</v>
      </c>
      <c r="E40" s="101">
        <f t="shared" si="2"/>
        <v>0</v>
      </c>
      <c r="G40" s="94" t="s">
        <v>69</v>
      </c>
      <c r="H40" s="31"/>
      <c r="I40" s="100">
        <v>0</v>
      </c>
      <c r="J40" s="101">
        <f t="shared" si="3"/>
        <v>0</v>
      </c>
    </row>
    <row r="41" spans="2:10" x14ac:dyDescent="0.35">
      <c r="B41" s="94" t="s">
        <v>29</v>
      </c>
      <c r="C41" s="31"/>
      <c r="D41" s="100">
        <v>0</v>
      </c>
      <c r="E41" s="101">
        <f t="shared" si="2"/>
        <v>0</v>
      </c>
      <c r="G41" s="94" t="s">
        <v>76</v>
      </c>
      <c r="H41" s="31"/>
      <c r="I41" s="100">
        <v>0</v>
      </c>
      <c r="J41" s="101">
        <f t="shared" si="3"/>
        <v>0</v>
      </c>
    </row>
    <row r="42" spans="2:10" x14ac:dyDescent="0.35">
      <c r="B42" s="94" t="s">
        <v>29</v>
      </c>
      <c r="C42" s="31"/>
      <c r="D42" s="100">
        <v>0</v>
      </c>
      <c r="E42" s="101">
        <f t="shared" si="2"/>
        <v>0</v>
      </c>
      <c r="G42" s="94" t="s">
        <v>73</v>
      </c>
      <c r="H42" s="31"/>
      <c r="I42" s="100">
        <v>0</v>
      </c>
      <c r="J42" s="101">
        <f t="shared" si="3"/>
        <v>0</v>
      </c>
    </row>
    <row r="43" spans="2:10" x14ac:dyDescent="0.35">
      <c r="B43" s="94" t="s">
        <v>29</v>
      </c>
      <c r="C43" s="31"/>
      <c r="D43" s="100">
        <v>0</v>
      </c>
      <c r="E43" s="101">
        <f t="shared" si="2"/>
        <v>0</v>
      </c>
      <c r="G43" s="94" t="s">
        <v>71</v>
      </c>
      <c r="H43" s="31"/>
      <c r="I43" s="100">
        <v>0</v>
      </c>
      <c r="J43" s="101">
        <f t="shared" si="3"/>
        <v>0</v>
      </c>
    </row>
    <row r="44" spans="2:10" x14ac:dyDescent="0.35">
      <c r="B44" s="94" t="s">
        <v>29</v>
      </c>
      <c r="C44" s="31"/>
      <c r="D44" s="100">
        <v>0</v>
      </c>
      <c r="E44" s="101">
        <f t="shared" si="2"/>
        <v>0</v>
      </c>
      <c r="G44" s="94" t="s">
        <v>81</v>
      </c>
      <c r="H44" s="31"/>
      <c r="I44" s="100">
        <v>0</v>
      </c>
      <c r="J44" s="101">
        <f t="shared" si="3"/>
        <v>0</v>
      </c>
    </row>
    <row r="45" spans="2:10" x14ac:dyDescent="0.35">
      <c r="B45" s="94" t="s">
        <v>29</v>
      </c>
      <c r="C45" s="31"/>
      <c r="D45" s="100">
        <v>0</v>
      </c>
      <c r="E45" s="101">
        <f t="shared" si="2"/>
        <v>0</v>
      </c>
      <c r="G45" s="94" t="s">
        <v>29</v>
      </c>
      <c r="H45" s="31"/>
      <c r="I45" s="100">
        <v>0</v>
      </c>
      <c r="J45" s="101">
        <f t="shared" si="3"/>
        <v>0</v>
      </c>
    </row>
    <row r="46" spans="2:10" x14ac:dyDescent="0.35">
      <c r="B46" s="94" t="s">
        <v>29</v>
      </c>
      <c r="C46" s="31"/>
      <c r="D46" s="100">
        <v>0</v>
      </c>
      <c r="E46" s="101">
        <f t="shared" si="2"/>
        <v>0</v>
      </c>
      <c r="G46" s="94" t="s">
        <v>29</v>
      </c>
      <c r="H46" s="31"/>
      <c r="I46" s="100">
        <v>0</v>
      </c>
      <c r="J46" s="101">
        <f t="shared" si="3"/>
        <v>0</v>
      </c>
    </row>
    <row r="47" spans="2:10" x14ac:dyDescent="0.35">
      <c r="B47" s="94" t="s">
        <v>29</v>
      </c>
      <c r="C47" s="31"/>
      <c r="D47" s="100">
        <v>0</v>
      </c>
      <c r="E47" s="101">
        <f t="shared" si="2"/>
        <v>0</v>
      </c>
      <c r="G47" s="94" t="s">
        <v>29</v>
      </c>
      <c r="H47" s="31"/>
      <c r="I47" s="100">
        <v>0</v>
      </c>
      <c r="J47" s="101">
        <f t="shared" si="3"/>
        <v>0</v>
      </c>
    </row>
    <row r="48" spans="2:10" x14ac:dyDescent="0.35">
      <c r="B48" s="94" t="s">
        <v>29</v>
      </c>
      <c r="C48" s="31"/>
      <c r="D48" s="100">
        <v>0</v>
      </c>
      <c r="E48" s="101">
        <f t="shared" si="2"/>
        <v>0</v>
      </c>
      <c r="G48" s="94" t="s">
        <v>29</v>
      </c>
      <c r="H48" s="31"/>
      <c r="I48" s="100">
        <v>0</v>
      </c>
      <c r="J48" s="101">
        <f t="shared" si="3"/>
        <v>0</v>
      </c>
    </row>
    <row r="49" spans="2:10" x14ac:dyDescent="0.35">
      <c r="B49" s="94" t="s">
        <v>29</v>
      </c>
      <c r="C49" s="31"/>
      <c r="D49" s="100">
        <v>0</v>
      </c>
      <c r="E49" s="101">
        <f t="shared" si="2"/>
        <v>0</v>
      </c>
      <c r="G49" s="94" t="s">
        <v>29</v>
      </c>
      <c r="H49" s="31"/>
      <c r="I49" s="100">
        <v>0</v>
      </c>
      <c r="J49" s="101">
        <f t="shared" si="3"/>
        <v>0</v>
      </c>
    </row>
    <row r="50" spans="2:10" x14ac:dyDescent="0.35">
      <c r="B50" s="94" t="s">
        <v>29</v>
      </c>
      <c r="C50" s="31"/>
      <c r="D50" s="100">
        <v>0</v>
      </c>
      <c r="E50" s="101">
        <f t="shared" si="2"/>
        <v>0</v>
      </c>
      <c r="G50" s="94" t="s">
        <v>29</v>
      </c>
      <c r="H50" s="31"/>
      <c r="I50" s="100">
        <v>0</v>
      </c>
      <c r="J50" s="101">
        <f t="shared" si="3"/>
        <v>0</v>
      </c>
    </row>
    <row r="51" spans="2:10" x14ac:dyDescent="0.35">
      <c r="B51" s="94" t="s">
        <v>29</v>
      </c>
      <c r="C51" s="31"/>
      <c r="D51" s="100">
        <v>0</v>
      </c>
      <c r="E51" s="101">
        <f t="shared" si="2"/>
        <v>0</v>
      </c>
      <c r="G51" s="94" t="s">
        <v>29</v>
      </c>
      <c r="H51" s="31"/>
      <c r="I51" s="100">
        <v>0</v>
      </c>
      <c r="J51" s="101">
        <f t="shared" si="3"/>
        <v>0</v>
      </c>
    </row>
    <row r="52" spans="2:10" ht="15" thickBot="1" x14ac:dyDescent="0.4">
      <c r="B52" s="94" t="s">
        <v>29</v>
      </c>
      <c r="C52" s="31"/>
      <c r="D52" s="100">
        <v>0</v>
      </c>
      <c r="E52" s="101">
        <f t="shared" si="2"/>
        <v>0</v>
      </c>
      <c r="G52" s="94" t="s">
        <v>29</v>
      </c>
      <c r="H52" s="31"/>
      <c r="I52" s="100">
        <v>0</v>
      </c>
      <c r="J52" s="101">
        <f t="shared" si="3"/>
        <v>0</v>
      </c>
    </row>
    <row r="53" spans="2:10" ht="15" thickBot="1" x14ac:dyDescent="0.4">
      <c r="D53" s="36" t="s">
        <v>35</v>
      </c>
      <c r="E53" s="102">
        <f>SUM(E35:E52)</f>
        <v>0</v>
      </c>
      <c r="I53" s="36" t="s">
        <v>35</v>
      </c>
      <c r="J53" s="102">
        <f>SUM(J35:J52)</f>
        <v>0</v>
      </c>
    </row>
    <row r="57" spans="2:10" ht="15" thickBot="1" x14ac:dyDescent="0.4">
      <c r="B57" s="45" t="s">
        <v>63</v>
      </c>
      <c r="C57" s="96" t="str">
        <f>'Contract Pricing'!B19</f>
        <v>Other</v>
      </c>
      <c r="D57" s="97"/>
      <c r="E57" s="97"/>
    </row>
    <row r="58" spans="2:10" ht="58.5" thickBot="1" x14ac:dyDescent="0.4">
      <c r="B58" s="32" t="s">
        <v>27</v>
      </c>
      <c r="C58" s="33" t="s">
        <v>28</v>
      </c>
      <c r="D58" s="34" t="s">
        <v>61</v>
      </c>
      <c r="E58" s="35" t="s">
        <v>62</v>
      </c>
    </row>
    <row r="59" spans="2:10" x14ac:dyDescent="0.35">
      <c r="B59" s="94" t="s">
        <v>82</v>
      </c>
      <c r="C59" s="31"/>
      <c r="D59" s="100">
        <v>0</v>
      </c>
      <c r="E59" s="101">
        <f>C59*D59</f>
        <v>0</v>
      </c>
    </row>
    <row r="60" spans="2:10" x14ac:dyDescent="0.35">
      <c r="B60" s="94" t="s">
        <v>83</v>
      </c>
      <c r="C60" s="31"/>
      <c r="D60" s="100">
        <v>0</v>
      </c>
      <c r="E60" s="101">
        <f>C60*D60</f>
        <v>0</v>
      </c>
    </row>
    <row r="61" spans="2:10" x14ac:dyDescent="0.35">
      <c r="B61" s="94" t="s">
        <v>84</v>
      </c>
      <c r="C61" s="31"/>
      <c r="D61" s="100">
        <v>0</v>
      </c>
      <c r="E61" s="101">
        <f t="shared" ref="E61:E76" si="4">C61*D61</f>
        <v>0</v>
      </c>
    </row>
    <row r="62" spans="2:10" x14ac:dyDescent="0.35">
      <c r="B62" s="94" t="s">
        <v>85</v>
      </c>
      <c r="C62" s="31"/>
      <c r="D62" s="100">
        <v>0</v>
      </c>
      <c r="E62" s="101">
        <f t="shared" si="4"/>
        <v>0</v>
      </c>
    </row>
    <row r="63" spans="2:10" x14ac:dyDescent="0.35">
      <c r="B63" s="94" t="s">
        <v>86</v>
      </c>
      <c r="C63" s="31"/>
      <c r="D63" s="100">
        <v>0</v>
      </c>
      <c r="E63" s="101">
        <f t="shared" si="4"/>
        <v>0</v>
      </c>
    </row>
    <row r="64" spans="2:10" x14ac:dyDescent="0.35">
      <c r="B64" s="94" t="s">
        <v>87</v>
      </c>
      <c r="C64" s="31"/>
      <c r="D64" s="100">
        <v>0</v>
      </c>
      <c r="E64" s="101">
        <f t="shared" si="4"/>
        <v>0</v>
      </c>
    </row>
    <row r="65" spans="2:5" x14ac:dyDescent="0.35">
      <c r="B65" s="94" t="s">
        <v>88</v>
      </c>
      <c r="C65" s="31"/>
      <c r="D65" s="100">
        <v>0</v>
      </c>
      <c r="E65" s="101">
        <f t="shared" si="4"/>
        <v>0</v>
      </c>
    </row>
    <row r="66" spans="2:5" x14ac:dyDescent="0.35">
      <c r="B66" s="94" t="s">
        <v>89</v>
      </c>
      <c r="C66" s="31"/>
      <c r="D66" s="100">
        <v>0</v>
      </c>
      <c r="E66" s="101">
        <f t="shared" si="4"/>
        <v>0</v>
      </c>
    </row>
    <row r="67" spans="2:5" x14ac:dyDescent="0.35">
      <c r="B67" s="94" t="s">
        <v>90</v>
      </c>
      <c r="C67" s="31"/>
      <c r="D67" s="100">
        <v>0</v>
      </c>
      <c r="E67" s="101">
        <f t="shared" si="4"/>
        <v>0</v>
      </c>
    </row>
    <row r="68" spans="2:5" x14ac:dyDescent="0.35">
      <c r="B68" s="94" t="s">
        <v>91</v>
      </c>
      <c r="C68" s="31"/>
      <c r="D68" s="100">
        <v>0</v>
      </c>
      <c r="E68" s="101">
        <f t="shared" si="4"/>
        <v>0</v>
      </c>
    </row>
    <row r="69" spans="2:5" x14ac:dyDescent="0.35">
      <c r="B69" s="94" t="s">
        <v>93</v>
      </c>
      <c r="C69" s="31"/>
      <c r="D69" s="100">
        <v>0</v>
      </c>
      <c r="E69" s="101">
        <f t="shared" si="4"/>
        <v>0</v>
      </c>
    </row>
    <row r="70" spans="2:5" x14ac:dyDescent="0.35">
      <c r="B70" s="94" t="s">
        <v>94</v>
      </c>
      <c r="C70" s="31"/>
      <c r="D70" s="100">
        <v>0</v>
      </c>
      <c r="E70" s="101">
        <f t="shared" si="4"/>
        <v>0</v>
      </c>
    </row>
    <row r="71" spans="2:5" x14ac:dyDescent="0.35">
      <c r="B71" s="94" t="s">
        <v>95</v>
      </c>
      <c r="C71" s="31"/>
      <c r="D71" s="100">
        <v>0</v>
      </c>
      <c r="E71" s="101">
        <f t="shared" si="4"/>
        <v>0</v>
      </c>
    </row>
    <row r="72" spans="2:5" x14ac:dyDescent="0.35">
      <c r="B72" s="94" t="s">
        <v>29</v>
      </c>
      <c r="C72" s="31"/>
      <c r="D72" s="100">
        <v>0</v>
      </c>
      <c r="E72" s="101">
        <f t="shared" si="4"/>
        <v>0</v>
      </c>
    </row>
    <row r="73" spans="2:5" x14ac:dyDescent="0.35">
      <c r="B73" s="94" t="s">
        <v>29</v>
      </c>
      <c r="C73" s="31"/>
      <c r="D73" s="100">
        <v>0</v>
      </c>
      <c r="E73" s="101">
        <f t="shared" si="4"/>
        <v>0</v>
      </c>
    </row>
    <row r="74" spans="2:5" x14ac:dyDescent="0.35">
      <c r="B74" s="94" t="s">
        <v>29</v>
      </c>
      <c r="C74" s="31"/>
      <c r="D74" s="100">
        <v>0</v>
      </c>
      <c r="E74" s="101">
        <f t="shared" si="4"/>
        <v>0</v>
      </c>
    </row>
    <row r="75" spans="2:5" x14ac:dyDescent="0.35">
      <c r="B75" s="94" t="s">
        <v>29</v>
      </c>
      <c r="C75" s="31"/>
      <c r="D75" s="100">
        <v>0</v>
      </c>
      <c r="E75" s="101">
        <f t="shared" si="4"/>
        <v>0</v>
      </c>
    </row>
    <row r="76" spans="2:5" ht="15" thickBot="1" x14ac:dyDescent="0.4">
      <c r="B76" s="94" t="s">
        <v>29</v>
      </c>
      <c r="C76" s="31"/>
      <c r="D76" s="100">
        <v>0</v>
      </c>
      <c r="E76" s="101">
        <f t="shared" si="4"/>
        <v>0</v>
      </c>
    </row>
    <row r="77" spans="2:5" ht="15" thickBot="1" x14ac:dyDescent="0.4">
      <c r="D77" s="36" t="s">
        <v>35</v>
      </c>
      <c r="E77" s="102">
        <f>SUM(E59:E76)</f>
        <v>0</v>
      </c>
    </row>
  </sheetData>
  <customSheetViews>
    <customSheetView guid="{4D039DCE-7EBB-45E3-901A-59A3E5E580C0}" scale="71" showPageBreaks="1" showGridLines="0" fitToPage="1" state="hidden" view="pageLayout" topLeftCell="A2">
      <selection activeCell="D16" sqref="D16"/>
      <pageMargins left="0.70866141732283472" right="0.70866141732283472" top="0.74803149606299213" bottom="0.74803149606299213" header="0.31496062992125984" footer="0.31496062992125984"/>
      <pageSetup paperSize="9" scale="34" orientation="landscape" r:id="rId1"/>
    </customSheetView>
    <customSheetView guid="{115BCB81-A7B1-44EF-96FE-73AAF26D80A5}" scale="80" showPageBreaks="1" showGridLines="0" fitToPage="1" view="pageLayout">
      <selection activeCell="C51" sqref="C51"/>
      <pageMargins left="0.70866141732283472" right="0.70866141732283472" top="0.74803149606299213" bottom="0.74803149606299213" header="0.31496062992125984" footer="0.31496062992125984"/>
      <pageSetup paperSize="9" scale="49" orientation="landscape" r:id="rId2"/>
    </customSheetView>
    <customSheetView guid="{A3FBA93F-2868-4D92-94EE-226E0FE3B2B9}" scale="71" showPageBreaks="1" showGridLines="0" fitToPage="1" view="pageLayout" topLeftCell="A7">
      <selection activeCell="E53" sqref="E53"/>
      <pageMargins left="0.70866141732283472" right="0.70866141732283472" top="0.74803149606299213" bottom="0.74803149606299213" header="0.31496062992125984" footer="0.31496062992125984"/>
      <pageSetup paperSize="9" scale="34" orientation="landscape" r:id="rId3"/>
    </customSheetView>
  </customSheetViews>
  <mergeCells count="8">
    <mergeCell ref="B1:J1"/>
    <mergeCell ref="B3:C3"/>
    <mergeCell ref="C10:E10"/>
    <mergeCell ref="H10:J10"/>
    <mergeCell ref="B8:F8"/>
    <mergeCell ref="B6:F6"/>
    <mergeCell ref="B5:F5"/>
    <mergeCell ref="B7:F7"/>
  </mergeCells>
  <pageMargins left="0.70866141732283472" right="0.70866141732283472" top="0.74803149606299213" bottom="0.74803149606299213" header="0.31496062992125984" footer="0.31496062992125984"/>
  <pageSetup paperSize="9" scale="34" orientation="landscape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6"/>
  <sheetViews>
    <sheetView workbookViewId="0">
      <selection activeCell="E22" sqref="E22"/>
    </sheetView>
  </sheetViews>
  <sheetFormatPr defaultRowHeight="14.5" x14ac:dyDescent="0.35"/>
  <sheetData>
    <row r="4" spans="2:3" x14ac:dyDescent="0.35">
      <c r="B4" t="s">
        <v>45</v>
      </c>
      <c r="C4">
        <v>1</v>
      </c>
    </row>
    <row r="5" spans="2:3" x14ac:dyDescent="0.35">
      <c r="B5" t="s">
        <v>57</v>
      </c>
      <c r="C5">
        <v>0.20387775489816301</v>
      </c>
    </row>
    <row r="6" spans="2:3" x14ac:dyDescent="0.35">
      <c r="B6" t="s">
        <v>46</v>
      </c>
      <c r="C6">
        <v>0.78833267638943605</v>
      </c>
    </row>
  </sheetData>
  <customSheetViews>
    <customSheetView guid="{4D039DCE-7EBB-45E3-901A-59A3E5E580C0}">
      <selection activeCell="E22" sqref="E22"/>
      <pageMargins left="0.7" right="0.7" top="0.75" bottom="0.75" header="0.3" footer="0.3"/>
    </customSheetView>
    <customSheetView guid="{115BCB81-A7B1-44EF-96FE-73AAF26D80A5}">
      <selection activeCell="C5" sqref="C5"/>
      <pageMargins left="0.7" right="0.7" top="0.75" bottom="0.75" header="0.3" footer="0.3"/>
    </customSheetView>
    <customSheetView guid="{A3FBA93F-2868-4D92-94EE-226E0FE3B2B9}">
      <selection activeCell="C6" sqref="C6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A85C6001B9B428B37EC3A691E27DC" ma:contentTypeVersion="0" ma:contentTypeDescription="Create a new document." ma:contentTypeScope="" ma:versionID="3d484d9772b5ef2659d5d2d845a54fe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C3CA6-EA69-4C4B-92BA-9862531E5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Contract Pricing</vt:lpstr>
      <vt:lpstr>Sheet2</vt:lpstr>
      <vt:lpstr>Breakdown of Other Costs</vt:lpstr>
      <vt:lpstr>Sheet1</vt:lpstr>
      <vt:lpstr>Sheet1!CURRENCY</vt:lpstr>
      <vt:lpstr>'Contract Pricing'!Extract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Patricia Quartarollo</cp:lastModifiedBy>
  <cp:lastPrinted>2016-11-18T01:08:21Z</cp:lastPrinted>
  <dcterms:created xsi:type="dcterms:W3CDTF">2013-10-01T16:36:52Z</dcterms:created>
  <dcterms:modified xsi:type="dcterms:W3CDTF">2019-02-14T17:16:48Z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0x010100EACA85C6001B9B428B37EC3A691E27DC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