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ve\Cemeteries\Burgess Hill Town Council\Design\Work schedules\"/>
    </mc:Choice>
  </mc:AlternateContent>
  <xr:revisionPtr revIDLastSave="0" documentId="13_ncr:1_{7E8FFEC0-0876-4697-9AA0-5B0059B30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 Schedu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5" i="1"/>
  <c r="E48" i="1"/>
  <c r="E47" i="1"/>
  <c r="E46" i="1"/>
  <c r="E45" i="1"/>
  <c r="E44" i="1"/>
  <c r="E43" i="1"/>
  <c r="E40" i="1"/>
  <c r="E39" i="1"/>
  <c r="E38" i="1"/>
  <c r="E37" i="1"/>
  <c r="E36" i="1"/>
  <c r="G36" i="1" s="1"/>
  <c r="E35" i="1"/>
  <c r="G34" i="1"/>
  <c r="E25" i="1"/>
  <c r="E24" i="1"/>
  <c r="E23" i="1"/>
  <c r="E22" i="1"/>
  <c r="E9" i="1"/>
  <c r="G81" i="1" l="1"/>
  <c r="G80" i="1"/>
  <c r="G46" i="1"/>
  <c r="G42" i="1"/>
  <c r="G48" i="1"/>
  <c r="G47" i="1"/>
  <c r="G44" i="1"/>
  <c r="G43" i="1"/>
  <c r="G41" i="1"/>
  <c r="G40" i="1"/>
  <c r="G39" i="1"/>
  <c r="G38" i="1"/>
  <c r="G37" i="1"/>
  <c r="G35" i="1"/>
  <c r="G33" i="1"/>
  <c r="G50" i="1"/>
  <c r="E51" i="1"/>
  <c r="G51" i="1" s="1"/>
  <c r="E52" i="1"/>
  <c r="G52" i="1" s="1"/>
  <c r="G53" i="1"/>
  <c r="G54" i="1"/>
  <c r="E55" i="1"/>
  <c r="G55" i="1"/>
  <c r="E56" i="1"/>
  <c r="G56" i="1" s="1"/>
  <c r="E57" i="1"/>
  <c r="G57" i="1" s="1"/>
  <c r="G58" i="1"/>
  <c r="E59" i="1"/>
  <c r="G59" i="1" s="1"/>
  <c r="E60" i="1"/>
  <c r="G60" i="1" s="1"/>
  <c r="G31" i="1"/>
  <c r="G30" i="1"/>
  <c r="G29" i="1"/>
  <c r="G28" i="1"/>
  <c r="G27" i="1"/>
  <c r="G45" i="1" l="1"/>
  <c r="G15" i="1" l="1"/>
  <c r="G14" i="1"/>
  <c r="G13" i="1"/>
  <c r="G12" i="1"/>
  <c r="G11" i="1"/>
  <c r="G10" i="1"/>
  <c r="G88" i="1" l="1"/>
  <c r="G79" i="1"/>
  <c r="G25" i="1"/>
  <c r="G24" i="1"/>
  <c r="G23" i="1"/>
  <c r="G22" i="1"/>
  <c r="G21" i="1"/>
  <c r="G20" i="1"/>
  <c r="E74" i="1" l="1"/>
  <c r="G77" i="1"/>
  <c r="E70" i="1" l="1"/>
  <c r="E69" i="1"/>
  <c r="E71" i="1"/>
  <c r="E72" i="1"/>
  <c r="E73" i="1"/>
  <c r="E63" i="1"/>
  <c r="G65" i="1"/>
  <c r="G18" i="1" l="1"/>
  <c r="G17" i="1"/>
  <c r="G83" i="1"/>
  <c r="G75" i="1"/>
  <c r="G74" i="1"/>
  <c r="G73" i="1"/>
  <c r="G72" i="1"/>
  <c r="G71" i="1"/>
  <c r="G70" i="1"/>
  <c r="G63" i="1" l="1"/>
  <c r="G4" i="1" l="1"/>
  <c r="G87" i="1" l="1"/>
  <c r="G85" i="1" l="1"/>
  <c r="G69" i="1"/>
  <c r="G67" i="1"/>
  <c r="G62" i="1"/>
  <c r="G9" i="1"/>
  <c r="G8" i="1"/>
  <c r="G6" i="1"/>
  <c r="G89" i="1" l="1"/>
  <c r="G90" i="1" s="1"/>
  <c r="G91" i="1" s="1"/>
</calcChain>
</file>

<file path=xl/sharedStrings.xml><?xml version="1.0" encoding="utf-8"?>
<sst xmlns="http://schemas.openxmlformats.org/spreadsheetml/2006/main" count="176" uniqueCount="105">
  <si>
    <t>Item</t>
  </si>
  <si>
    <t>Description</t>
  </si>
  <si>
    <t>Unit</t>
  </si>
  <si>
    <t>Number</t>
  </si>
  <si>
    <t>£/unit</t>
  </si>
  <si>
    <t>Cost (£)</t>
  </si>
  <si>
    <t>Transport and Preliminaries.</t>
  </si>
  <si>
    <t>Setting out working area.</t>
  </si>
  <si>
    <t>Total herbicide application.</t>
  </si>
  <si>
    <r>
      <t>m</t>
    </r>
    <r>
      <rPr>
        <vertAlign val="superscript"/>
        <sz val="9"/>
        <color theme="1"/>
        <rFont val="Arial"/>
        <family val="2"/>
      </rPr>
      <t>2</t>
    </r>
  </si>
  <si>
    <t>Lin. m</t>
  </si>
  <si>
    <t>Nr.</t>
  </si>
  <si>
    <t>Nr</t>
  </si>
  <si>
    <t>Reinstatement of damage</t>
  </si>
  <si>
    <t>Re-grading</t>
  </si>
  <si>
    <t>Final grading, seedbed preparations, fertilisation &amp; seeding</t>
  </si>
  <si>
    <t>SUB-TOTAL (EXCL. VAT)</t>
  </si>
  <si>
    <t>PROJECT CONTINGENCY (10%)</t>
  </si>
  <si>
    <t>TOTAL COST OF WORKS TO FORM OF TENDER (EXCL. VAT)</t>
  </si>
  <si>
    <t>P1-P5</t>
  </si>
  <si>
    <t>Water supply and stand pipes</t>
  </si>
  <si>
    <r>
      <t>m</t>
    </r>
    <r>
      <rPr>
        <vertAlign val="superscript"/>
        <sz val="9"/>
        <color theme="1"/>
        <rFont val="Arial"/>
        <family val="2"/>
      </rPr>
      <t>3</t>
    </r>
  </si>
  <si>
    <t>Setting out</t>
  </si>
  <si>
    <t>Concrete slab for a storage shed</t>
  </si>
  <si>
    <t>Hedgerow planting</t>
  </si>
  <si>
    <t>Fencing</t>
  </si>
  <si>
    <t>Lin m</t>
  </si>
  <si>
    <t>15.1-15.7</t>
  </si>
  <si>
    <t>As-built survey, O&amp;M Manual and H&amp;S File</t>
  </si>
  <si>
    <t>BURGESS HILL BURIAL GROUND EXTENSION</t>
  </si>
  <si>
    <t>Site clearance and enabling works</t>
  </si>
  <si>
    <t>Removal of hedge (disposal off-site)</t>
  </si>
  <si>
    <t>Creation of a gap in the wire stock fencing.</t>
  </si>
  <si>
    <t>Supply and install a culvert.</t>
  </si>
  <si>
    <t>Flail mow.</t>
  </si>
  <si>
    <t>Removal of bird's mouth fencing (disposal off-site).</t>
  </si>
  <si>
    <t>Removal of close board fencing  (to be retained on-site).</t>
  </si>
  <si>
    <t>Removal of double 5-bar gates (to be retained on-site).</t>
  </si>
  <si>
    <t>Supply and install 63 mm diameter MDPE water pipe and fittings.</t>
  </si>
  <si>
    <t>Supply and install Edwards Standpipe ED2012.</t>
  </si>
  <si>
    <t>Excavation of formation surface.</t>
  </si>
  <si>
    <t>Supply and install tanalised timber wooden edgings.</t>
  </si>
  <si>
    <t>Supply and install damp proof membrane.</t>
  </si>
  <si>
    <t>Supply, place and grade 150 mm DOT Type 1 stone sub-base.</t>
  </si>
  <si>
    <t>Supply and place A252 steel reiforcement mesh.</t>
  </si>
  <si>
    <t>Supply, place and grade 100 mm concrete slab.</t>
  </si>
  <si>
    <t>Rolling to compact the formation surface.</t>
  </si>
  <si>
    <t>Application of residual herbicide.</t>
  </si>
  <si>
    <t>Conduct California Bearing Capacity plate tests.</t>
  </si>
  <si>
    <t>Supply and lay concrete pin kerbs.</t>
  </si>
  <si>
    <t>Supply and lay geotextile membrane.</t>
  </si>
  <si>
    <t>Rolling to compact the stone sub-base.</t>
  </si>
  <si>
    <t>Conduct lightweight deflectometer stiffness tests.</t>
  </si>
  <si>
    <t>Place and grade excess subsoil and topsoil arisings from excavations.</t>
  </si>
  <si>
    <t>Plough to a depth of 200 mm.</t>
  </si>
  <si>
    <t>Power harrow.</t>
  </si>
  <si>
    <t>Surface re-grading.</t>
  </si>
  <si>
    <t>Final surface grading to specified tolerances .</t>
  </si>
  <si>
    <t>Supply and spread specified fertiliser.</t>
  </si>
  <si>
    <t>Stone picking / burial.</t>
  </si>
  <si>
    <t>Final seedbed preparation.</t>
  </si>
  <si>
    <t>Supply and drill specified seed.</t>
  </si>
  <si>
    <t>Roll seeded areas as necessary.</t>
  </si>
  <si>
    <t>Supply and plant Common Hawthorn perimeter hedges.</t>
  </si>
  <si>
    <t>Supply and erect specified post and rail fence.</t>
  </si>
  <si>
    <t>Reinstatement of damage.</t>
  </si>
  <si>
    <t>Conduct and publish an as-built survey of constructed site.</t>
  </si>
  <si>
    <t>Prepare an Operations &amp; Maintenance Manual and a Health &amp; Safety File.</t>
  </si>
  <si>
    <t>Installation of drainage infrastructure</t>
  </si>
  <si>
    <t>Supply and install 150 mm dia carrier drains.</t>
  </si>
  <si>
    <t>Supply and install specified inspection chambers.</t>
  </si>
  <si>
    <t>Supply and install 160 mm dia collector drains including backfill below the car park.</t>
  </si>
  <si>
    <t>Supply and install 160 mm dia collector drains including backfill below the pedestrian paths.</t>
  </si>
  <si>
    <t>5.1-5.5</t>
  </si>
  <si>
    <t>Supply and install headwalls.</t>
  </si>
  <si>
    <t>Place and grade excess subsoil.</t>
  </si>
  <si>
    <t>Place and grade excess topsoil.</t>
  </si>
  <si>
    <t>Supply and install tanalised timber edgings.</t>
  </si>
  <si>
    <t>Supply and lay 80 mm consolidated thickness layer of self-binding Cotswold stone chippings .</t>
  </si>
  <si>
    <t>Rolling to compact the surface.</t>
  </si>
  <si>
    <t>6.1-6.3</t>
  </si>
  <si>
    <t>7.1-7.3</t>
  </si>
  <si>
    <t>7.10-7.11</t>
  </si>
  <si>
    <t>7.14-7.15</t>
  </si>
  <si>
    <t>Supply and lay 60 mm dense macadam base course.</t>
  </si>
  <si>
    <t>Supply, place and grade 300 mm DOT Type 1 stone sub-base.</t>
  </si>
  <si>
    <t>Supply and lay 30 mm dense macadam wearing course.</t>
  </si>
  <si>
    <t>10.1-10.2</t>
  </si>
  <si>
    <t>Topsoil cultivation (grave plot areas)</t>
  </si>
  <si>
    <t>11.5-11.6</t>
  </si>
  <si>
    <t>Supply and install a double gate.</t>
  </si>
  <si>
    <t>Supply and install bird's mouth fence.</t>
  </si>
  <si>
    <t>Self-binding stone car park and pedestrian paths</t>
  </si>
  <si>
    <t>Excavation of formation surface (car park).</t>
  </si>
  <si>
    <t>Excavation of formation surface (paths).</t>
  </si>
  <si>
    <t>Move excess subsoil and topsoil from the car park to the surrounding area.</t>
  </si>
  <si>
    <t>Move excess topsoil from the paths to the surrounding area.</t>
  </si>
  <si>
    <t>Supply and install concrete pin kerbs (car park).</t>
  </si>
  <si>
    <t>Supply, place and grade 300 mm Suds Aggregate 20/4 stone sub-base (car park).</t>
  </si>
  <si>
    <t>Supply, place and grade 150 mm Suds Aggregate 20/4 stone sub-base (paths).</t>
  </si>
  <si>
    <t>Disposal of arisings (roads)</t>
  </si>
  <si>
    <t>Dense macadam roads</t>
  </si>
  <si>
    <r>
      <t>Mowing 5,156 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.</t>
    </r>
  </si>
  <si>
    <t>Telescopic fold-down bollards</t>
  </si>
  <si>
    <t>Supply and install telescopic fold-down bollards.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</si>
</sst>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justify" vertical="center" wrapText="1"/>
    </xf>
    <xf numFmtId="0" fontId="1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91"/>
  <sheetViews>
    <sheetView tabSelected="1" topLeftCell="A61" zoomScaleNormal="100" workbookViewId="0">
      <selection activeCell="M81" sqref="M81"/>
    </sheetView>
  </sheetViews>
  <sheetFormatPr defaultRowHeight="15" x14ac:dyDescent="0.25"/>
  <cols>
    <col min="3" max="3" width="95.85546875" customWidth="1"/>
    <col min="7" max="7" width="10.85546875" bestFit="1" customWidth="1"/>
  </cols>
  <sheetData>
    <row r="2" spans="2:7" ht="15.75" thickBot="1" x14ac:dyDescent="0.3">
      <c r="B2" t="s">
        <v>29</v>
      </c>
    </row>
    <row r="3" spans="2:7" ht="15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ht="15.75" thickBot="1" x14ac:dyDescent="0.3">
      <c r="B4" s="3" t="s">
        <v>19</v>
      </c>
      <c r="C4" s="4" t="s">
        <v>6</v>
      </c>
      <c r="D4" s="5" t="s">
        <v>0</v>
      </c>
      <c r="E4" s="5">
        <v>1</v>
      </c>
      <c r="F4" s="10"/>
      <c r="G4" s="11">
        <f>E4*F4</f>
        <v>0</v>
      </c>
    </row>
    <row r="5" spans="2:7" ht="15.75" thickBot="1" x14ac:dyDescent="0.3">
      <c r="B5" s="3">
        <v>1</v>
      </c>
      <c r="C5" s="6" t="s">
        <v>22</v>
      </c>
      <c r="D5" s="6"/>
      <c r="E5" s="6"/>
      <c r="F5" s="12"/>
      <c r="G5" s="12"/>
    </row>
    <row r="6" spans="2:7" ht="15.75" thickBot="1" x14ac:dyDescent="0.3">
      <c r="B6" s="7">
        <v>1.1000000000000001</v>
      </c>
      <c r="C6" s="4" t="s">
        <v>7</v>
      </c>
      <c r="D6" s="5" t="s">
        <v>0</v>
      </c>
      <c r="E6" s="5">
        <v>1</v>
      </c>
      <c r="F6" s="10"/>
      <c r="G6" s="11">
        <f t="shared" ref="G6" si="0">E6*F6</f>
        <v>0</v>
      </c>
    </row>
    <row r="7" spans="2:7" ht="15.75" thickBot="1" x14ac:dyDescent="0.3">
      <c r="B7" s="3">
        <v>2</v>
      </c>
      <c r="C7" s="6" t="s">
        <v>30</v>
      </c>
      <c r="D7" s="8"/>
      <c r="E7" s="8"/>
      <c r="F7" s="10"/>
      <c r="G7" s="10"/>
    </row>
    <row r="8" spans="2:7" ht="15.75" thickBot="1" x14ac:dyDescent="0.3">
      <c r="B8" s="7">
        <v>2.1</v>
      </c>
      <c r="C8" s="4" t="s">
        <v>8</v>
      </c>
      <c r="D8" s="5" t="s">
        <v>9</v>
      </c>
      <c r="E8" s="24">
        <v>7333</v>
      </c>
      <c r="F8" s="10"/>
      <c r="G8" s="11">
        <f t="shared" ref="G8:G9" si="1">E8*F8</f>
        <v>0</v>
      </c>
    </row>
    <row r="9" spans="2:7" ht="15.75" thickBot="1" x14ac:dyDescent="0.3">
      <c r="B9" s="7">
        <v>2.2000000000000002</v>
      </c>
      <c r="C9" s="4" t="s">
        <v>34</v>
      </c>
      <c r="D9" s="5" t="s">
        <v>9</v>
      </c>
      <c r="E9" s="24">
        <f>E8</f>
        <v>7333</v>
      </c>
      <c r="F9" s="10"/>
      <c r="G9" s="11">
        <f t="shared" si="1"/>
        <v>0</v>
      </c>
    </row>
    <row r="10" spans="2:7" ht="15.75" thickBot="1" x14ac:dyDescent="0.3">
      <c r="B10" s="7">
        <v>2.2999999999999998</v>
      </c>
      <c r="C10" s="4" t="s">
        <v>35</v>
      </c>
      <c r="D10" s="5" t="s">
        <v>10</v>
      </c>
      <c r="E10" s="24">
        <v>5</v>
      </c>
      <c r="F10" s="10"/>
      <c r="G10" s="11">
        <f t="shared" ref="G10" si="2">E10*F10</f>
        <v>0</v>
      </c>
    </row>
    <row r="11" spans="2:7" ht="15.75" thickBot="1" x14ac:dyDescent="0.3">
      <c r="B11" s="7">
        <v>2.4</v>
      </c>
      <c r="C11" s="4" t="s">
        <v>31</v>
      </c>
      <c r="D11" s="5" t="s">
        <v>10</v>
      </c>
      <c r="E11" s="24">
        <v>10</v>
      </c>
      <c r="F11" s="10"/>
      <c r="G11" s="11">
        <f t="shared" ref="G11" si="3">E11*F11</f>
        <v>0</v>
      </c>
    </row>
    <row r="12" spans="2:7" ht="15.75" thickBot="1" x14ac:dyDescent="0.3">
      <c r="B12" s="7">
        <v>2.5</v>
      </c>
      <c r="C12" s="4" t="s">
        <v>36</v>
      </c>
      <c r="D12" s="5" t="s">
        <v>10</v>
      </c>
      <c r="E12" s="24">
        <v>16</v>
      </c>
      <c r="F12" s="10"/>
      <c r="G12" s="11">
        <f t="shared" ref="G12" si="4">E12*F12</f>
        <v>0</v>
      </c>
    </row>
    <row r="13" spans="2:7" ht="15.75" thickBot="1" x14ac:dyDescent="0.3">
      <c r="B13" s="7">
        <v>2.6</v>
      </c>
      <c r="C13" s="4" t="s">
        <v>37</v>
      </c>
      <c r="D13" s="5" t="s">
        <v>0</v>
      </c>
      <c r="E13" s="5">
        <v>1</v>
      </c>
      <c r="F13" s="10"/>
      <c r="G13" s="11">
        <f t="shared" ref="G13:G14" si="5">E13*F13</f>
        <v>0</v>
      </c>
    </row>
    <row r="14" spans="2:7" ht="15.75" thickBot="1" x14ac:dyDescent="0.3">
      <c r="B14" s="7">
        <v>2.7</v>
      </c>
      <c r="C14" s="4" t="s">
        <v>32</v>
      </c>
      <c r="D14" s="5" t="s">
        <v>0</v>
      </c>
      <c r="E14" s="5">
        <v>1</v>
      </c>
      <c r="F14" s="10"/>
      <c r="G14" s="11">
        <f t="shared" si="5"/>
        <v>0</v>
      </c>
    </row>
    <row r="15" spans="2:7" ht="15.75" thickBot="1" x14ac:dyDescent="0.3">
      <c r="B15" s="7">
        <v>2.8</v>
      </c>
      <c r="C15" s="4" t="s">
        <v>33</v>
      </c>
      <c r="D15" s="5" t="s">
        <v>0</v>
      </c>
      <c r="E15" s="5">
        <v>1</v>
      </c>
      <c r="F15" s="10"/>
      <c r="G15" s="11">
        <f t="shared" ref="G15" si="6">E15*F15</f>
        <v>0</v>
      </c>
    </row>
    <row r="16" spans="2:7" ht="15.75" thickBot="1" x14ac:dyDescent="0.3">
      <c r="B16" s="3">
        <v>3</v>
      </c>
      <c r="C16" s="18" t="s">
        <v>20</v>
      </c>
      <c r="D16" s="16"/>
      <c r="E16" s="16"/>
      <c r="F16" s="15"/>
      <c r="G16" s="15"/>
    </row>
    <row r="17" spans="2:7" ht="15.75" thickBot="1" x14ac:dyDescent="0.3">
      <c r="B17" s="19">
        <v>3.1</v>
      </c>
      <c r="C17" s="4" t="s">
        <v>38</v>
      </c>
      <c r="D17" s="5" t="s">
        <v>10</v>
      </c>
      <c r="E17" s="14">
        <v>150</v>
      </c>
      <c r="F17" s="15"/>
      <c r="G17" s="15">
        <f t="shared" ref="G17" si="7">E17*F17</f>
        <v>0</v>
      </c>
    </row>
    <row r="18" spans="2:7" ht="15.75" thickBot="1" x14ac:dyDescent="0.3">
      <c r="B18" s="19">
        <v>3.2</v>
      </c>
      <c r="C18" s="4" t="s">
        <v>39</v>
      </c>
      <c r="D18" s="5" t="s">
        <v>11</v>
      </c>
      <c r="E18" s="14">
        <v>2</v>
      </c>
      <c r="F18" s="15"/>
      <c r="G18" s="15">
        <f t="shared" ref="G18" si="8">E18*F18</f>
        <v>0</v>
      </c>
    </row>
    <row r="19" spans="2:7" ht="15.75" thickBot="1" x14ac:dyDescent="0.3">
      <c r="B19" s="23">
        <v>4</v>
      </c>
      <c r="C19" s="18" t="s">
        <v>23</v>
      </c>
      <c r="D19" s="16"/>
      <c r="E19" s="16"/>
      <c r="F19" s="15"/>
      <c r="G19" s="15"/>
    </row>
    <row r="20" spans="2:7" ht="15.75" thickBot="1" x14ac:dyDescent="0.3">
      <c r="B20" s="19">
        <v>4.0999999999999996</v>
      </c>
      <c r="C20" s="4" t="s">
        <v>40</v>
      </c>
      <c r="D20" s="5" t="s">
        <v>9</v>
      </c>
      <c r="E20" s="14">
        <v>382</v>
      </c>
      <c r="F20" s="15"/>
      <c r="G20" s="15">
        <f t="shared" ref="G20:G25" si="9">E20*F20</f>
        <v>0</v>
      </c>
    </row>
    <row r="21" spans="2:7" ht="15.75" thickBot="1" x14ac:dyDescent="0.3">
      <c r="B21" s="19">
        <v>4.2</v>
      </c>
      <c r="C21" s="4" t="s">
        <v>41</v>
      </c>
      <c r="D21" s="5" t="s">
        <v>10</v>
      </c>
      <c r="E21" s="14">
        <v>81</v>
      </c>
      <c r="F21" s="15"/>
      <c r="G21" s="15">
        <f t="shared" si="9"/>
        <v>0</v>
      </c>
    </row>
    <row r="22" spans="2:7" ht="15.75" thickBot="1" x14ac:dyDescent="0.3">
      <c r="B22" s="19">
        <v>4.3</v>
      </c>
      <c r="C22" s="4" t="s">
        <v>42</v>
      </c>
      <c r="D22" s="5" t="s">
        <v>9</v>
      </c>
      <c r="E22" s="14">
        <f>E20</f>
        <v>382</v>
      </c>
      <c r="F22" s="15"/>
      <c r="G22" s="15">
        <f t="shared" si="9"/>
        <v>0</v>
      </c>
    </row>
    <row r="23" spans="2:7" ht="15.75" thickBot="1" x14ac:dyDescent="0.3">
      <c r="B23" s="19">
        <v>4.4000000000000004</v>
      </c>
      <c r="C23" s="4" t="s">
        <v>43</v>
      </c>
      <c r="D23" s="5" t="s">
        <v>9</v>
      </c>
      <c r="E23" s="14">
        <f>E20</f>
        <v>382</v>
      </c>
      <c r="F23" s="32"/>
      <c r="G23" s="35">
        <f t="shared" si="9"/>
        <v>0</v>
      </c>
    </row>
    <row r="24" spans="2:7" ht="15.75" thickBot="1" x14ac:dyDescent="0.3">
      <c r="B24" s="19">
        <v>4.5</v>
      </c>
      <c r="C24" s="4" t="s">
        <v>44</v>
      </c>
      <c r="D24" s="5" t="s">
        <v>9</v>
      </c>
      <c r="E24" s="14">
        <f>E20</f>
        <v>382</v>
      </c>
      <c r="F24" s="32"/>
      <c r="G24" s="35">
        <f t="shared" si="9"/>
        <v>0</v>
      </c>
    </row>
    <row r="25" spans="2:7" ht="15.75" thickBot="1" x14ac:dyDescent="0.3">
      <c r="B25" s="19">
        <v>4.5999999999999996</v>
      </c>
      <c r="C25" s="4" t="s">
        <v>45</v>
      </c>
      <c r="D25" s="5" t="s">
        <v>9</v>
      </c>
      <c r="E25" s="14">
        <f>E20</f>
        <v>382</v>
      </c>
      <c r="F25" s="32"/>
      <c r="G25" s="35">
        <f t="shared" si="9"/>
        <v>0</v>
      </c>
    </row>
    <row r="26" spans="2:7" ht="15.75" thickBot="1" x14ac:dyDescent="0.3">
      <c r="B26" s="25">
        <v>5</v>
      </c>
      <c r="C26" s="28" t="s">
        <v>68</v>
      </c>
      <c r="D26" s="28"/>
      <c r="E26" s="28"/>
      <c r="F26" s="33"/>
      <c r="G26" s="36"/>
    </row>
    <row r="27" spans="2:7" ht="15.75" thickBot="1" x14ac:dyDescent="0.3">
      <c r="B27" s="26" t="s">
        <v>73</v>
      </c>
      <c r="C27" s="26" t="s">
        <v>71</v>
      </c>
      <c r="D27" s="30" t="s">
        <v>10</v>
      </c>
      <c r="E27" s="37">
        <v>30</v>
      </c>
      <c r="F27" s="34"/>
      <c r="G27" s="31">
        <f t="shared" ref="G27:G31" si="10">E27*F27</f>
        <v>0</v>
      </c>
    </row>
    <row r="28" spans="2:7" ht="15.75" thickBot="1" x14ac:dyDescent="0.3">
      <c r="B28" s="26" t="s">
        <v>73</v>
      </c>
      <c r="C28" s="26" t="s">
        <v>72</v>
      </c>
      <c r="D28" s="30" t="s">
        <v>10</v>
      </c>
      <c r="E28" s="37">
        <v>103</v>
      </c>
      <c r="F28" s="34"/>
      <c r="G28" s="31">
        <f t="shared" si="10"/>
        <v>0</v>
      </c>
    </row>
    <row r="29" spans="2:7" ht="15.75" thickBot="1" x14ac:dyDescent="0.3">
      <c r="B29" s="26" t="s">
        <v>73</v>
      </c>
      <c r="C29" s="26" t="s">
        <v>69</v>
      </c>
      <c r="D29" s="30" t="s">
        <v>10</v>
      </c>
      <c r="E29" s="30">
        <v>58</v>
      </c>
      <c r="F29" s="31"/>
      <c r="G29" s="31">
        <f t="shared" si="10"/>
        <v>0</v>
      </c>
    </row>
    <row r="30" spans="2:7" ht="15.75" thickBot="1" x14ac:dyDescent="0.3">
      <c r="B30" s="26">
        <v>5.6</v>
      </c>
      <c r="C30" s="26" t="s">
        <v>70</v>
      </c>
      <c r="D30" s="30" t="s">
        <v>11</v>
      </c>
      <c r="E30" s="30">
        <v>3</v>
      </c>
      <c r="F30" s="34"/>
      <c r="G30" s="31">
        <f t="shared" si="10"/>
        <v>0</v>
      </c>
    </row>
    <row r="31" spans="2:7" ht="15.75" thickBot="1" x14ac:dyDescent="0.3">
      <c r="B31" s="27">
        <v>5.7</v>
      </c>
      <c r="C31" s="26" t="s">
        <v>74</v>
      </c>
      <c r="D31" s="30" t="s">
        <v>11</v>
      </c>
      <c r="E31" s="30">
        <v>3</v>
      </c>
      <c r="F31" s="34"/>
      <c r="G31" s="31">
        <f t="shared" si="10"/>
        <v>0</v>
      </c>
    </row>
    <row r="32" spans="2:7" ht="15.75" thickBot="1" x14ac:dyDescent="0.3">
      <c r="B32" s="25">
        <v>6</v>
      </c>
      <c r="C32" s="28" t="s">
        <v>92</v>
      </c>
      <c r="D32" s="41"/>
      <c r="E32" s="41"/>
      <c r="F32" s="43"/>
      <c r="G32" s="35"/>
    </row>
    <row r="33" spans="2:7" ht="15.75" thickBot="1" x14ac:dyDescent="0.3">
      <c r="B33" s="38" t="s">
        <v>80</v>
      </c>
      <c r="C33" s="42" t="s">
        <v>93</v>
      </c>
      <c r="D33" s="30" t="s">
        <v>9</v>
      </c>
      <c r="E33" s="37">
        <v>153</v>
      </c>
      <c r="F33" s="44"/>
      <c r="G33" s="35">
        <f t="shared" ref="G33:G48" si="11">E33*F33</f>
        <v>0</v>
      </c>
    </row>
    <row r="34" spans="2:7" ht="15.75" thickBot="1" x14ac:dyDescent="0.3">
      <c r="B34" s="38" t="s">
        <v>80</v>
      </c>
      <c r="C34" s="42" t="s">
        <v>94</v>
      </c>
      <c r="D34" s="30" t="s">
        <v>9</v>
      </c>
      <c r="E34" s="37">
        <v>186</v>
      </c>
      <c r="F34" s="44"/>
      <c r="G34" s="35">
        <f t="shared" ref="G34" si="12">E34*F34</f>
        <v>0</v>
      </c>
    </row>
    <row r="35" spans="2:7" ht="15.75" thickBot="1" x14ac:dyDescent="0.3">
      <c r="B35" s="38">
        <v>6.1</v>
      </c>
      <c r="C35" s="26" t="s">
        <v>95</v>
      </c>
      <c r="D35" s="30" t="s">
        <v>21</v>
      </c>
      <c r="E35" s="37">
        <f>E33*0.38</f>
        <v>58.14</v>
      </c>
      <c r="F35" s="35"/>
      <c r="G35" s="35">
        <f t="shared" si="11"/>
        <v>0</v>
      </c>
    </row>
    <row r="36" spans="2:7" ht="15.75" thickBot="1" x14ac:dyDescent="0.3">
      <c r="B36" s="38">
        <v>6.1</v>
      </c>
      <c r="C36" s="26" t="s">
        <v>96</v>
      </c>
      <c r="D36" s="30" t="s">
        <v>21</v>
      </c>
      <c r="E36" s="37">
        <f>E34*0.23</f>
        <v>42.78</v>
      </c>
      <c r="F36" s="35"/>
      <c r="G36" s="35">
        <f t="shared" ref="G36" si="13">E36*F36</f>
        <v>0</v>
      </c>
    </row>
    <row r="37" spans="2:7" ht="15.75" thickBot="1" x14ac:dyDescent="0.3">
      <c r="B37" s="38">
        <v>6.1</v>
      </c>
      <c r="C37" s="26" t="s">
        <v>75</v>
      </c>
      <c r="D37" s="30" t="s">
        <v>21</v>
      </c>
      <c r="E37" s="37">
        <f>(E33*0.18)+(E34*0.03)</f>
        <v>33.119999999999997</v>
      </c>
      <c r="F37" s="35"/>
      <c r="G37" s="35">
        <f t="shared" si="11"/>
        <v>0</v>
      </c>
    </row>
    <row r="38" spans="2:7" ht="15.75" thickBot="1" x14ac:dyDescent="0.3">
      <c r="B38" s="38">
        <v>6.1</v>
      </c>
      <c r="C38" s="26" t="s">
        <v>76</v>
      </c>
      <c r="D38" s="30" t="s">
        <v>21</v>
      </c>
      <c r="E38" s="37">
        <f>(E33*0.2)+(E34*0.2)</f>
        <v>67.800000000000011</v>
      </c>
      <c r="F38" s="35"/>
      <c r="G38" s="35">
        <f t="shared" si="11"/>
        <v>0</v>
      </c>
    </row>
    <row r="39" spans="2:7" ht="15.75" thickBot="1" x14ac:dyDescent="0.3">
      <c r="B39" s="38">
        <v>6.4</v>
      </c>
      <c r="C39" s="42" t="s">
        <v>46</v>
      </c>
      <c r="D39" s="30" t="s">
        <v>9</v>
      </c>
      <c r="E39" s="37">
        <f>SUM(E33:E34)</f>
        <v>339</v>
      </c>
      <c r="F39" s="35"/>
      <c r="G39" s="35">
        <f t="shared" si="11"/>
        <v>0</v>
      </c>
    </row>
    <row r="40" spans="2:7" ht="15.75" thickBot="1" x14ac:dyDescent="0.3">
      <c r="B40" s="38">
        <v>6.5</v>
      </c>
      <c r="C40" s="42" t="s">
        <v>47</v>
      </c>
      <c r="D40" s="30" t="s">
        <v>9</v>
      </c>
      <c r="E40" s="37">
        <f>E39</f>
        <v>339</v>
      </c>
      <c r="F40" s="35"/>
      <c r="G40" s="35">
        <f t="shared" si="11"/>
        <v>0</v>
      </c>
    </row>
    <row r="41" spans="2:7" ht="15.75" thickBot="1" x14ac:dyDescent="0.3">
      <c r="B41" s="38">
        <v>6.6</v>
      </c>
      <c r="C41" s="42" t="s">
        <v>97</v>
      </c>
      <c r="D41" s="30" t="s">
        <v>10</v>
      </c>
      <c r="E41" s="37">
        <v>71</v>
      </c>
      <c r="F41" s="35"/>
      <c r="G41" s="35">
        <f t="shared" si="11"/>
        <v>0</v>
      </c>
    </row>
    <row r="42" spans="2:7" ht="15.75" thickBot="1" x14ac:dyDescent="0.3">
      <c r="B42" s="38">
        <v>6.7</v>
      </c>
      <c r="C42" s="42" t="s">
        <v>77</v>
      </c>
      <c r="D42" s="30" t="s">
        <v>10</v>
      </c>
      <c r="E42" s="37">
        <v>214</v>
      </c>
      <c r="F42" s="35"/>
      <c r="G42" s="35">
        <f t="shared" ref="G42" si="14">E42*F42</f>
        <v>0</v>
      </c>
    </row>
    <row r="43" spans="2:7" ht="15.75" thickBot="1" x14ac:dyDescent="0.3">
      <c r="B43" s="38">
        <v>6.8</v>
      </c>
      <c r="C43" s="42" t="s">
        <v>50</v>
      </c>
      <c r="D43" s="30" t="s">
        <v>9</v>
      </c>
      <c r="E43" s="37">
        <f>E39</f>
        <v>339</v>
      </c>
      <c r="F43" s="35"/>
      <c r="G43" s="35">
        <f t="shared" si="11"/>
        <v>0</v>
      </c>
    </row>
    <row r="44" spans="2:7" ht="15.75" thickBot="1" x14ac:dyDescent="0.3">
      <c r="B44" s="39">
        <v>6.9</v>
      </c>
      <c r="C44" s="42" t="s">
        <v>98</v>
      </c>
      <c r="D44" s="30" t="s">
        <v>9</v>
      </c>
      <c r="E44" s="37">
        <f>E33</f>
        <v>153</v>
      </c>
      <c r="F44" s="35"/>
      <c r="G44" s="35">
        <f t="shared" si="11"/>
        <v>0</v>
      </c>
    </row>
    <row r="45" spans="2:7" ht="15.75" thickBot="1" x14ac:dyDescent="0.3">
      <c r="B45" s="39">
        <v>6.9</v>
      </c>
      <c r="C45" s="42" t="s">
        <v>99</v>
      </c>
      <c r="D45" s="30" t="s">
        <v>9</v>
      </c>
      <c r="E45" s="37">
        <f>E34</f>
        <v>186</v>
      </c>
      <c r="F45" s="35"/>
      <c r="G45" s="35">
        <f t="shared" ref="G45" si="15">E45*F45</f>
        <v>0</v>
      </c>
    </row>
    <row r="46" spans="2:7" ht="15.75" thickBot="1" x14ac:dyDescent="0.3">
      <c r="B46" s="40">
        <v>6.1</v>
      </c>
      <c r="C46" s="42" t="s">
        <v>51</v>
      </c>
      <c r="D46" s="30" t="s">
        <v>9</v>
      </c>
      <c r="E46" s="37">
        <f>E39</f>
        <v>339</v>
      </c>
      <c r="F46" s="35"/>
      <c r="G46" s="35">
        <f t="shared" si="11"/>
        <v>0</v>
      </c>
    </row>
    <row r="47" spans="2:7" ht="15.75" thickBot="1" x14ac:dyDescent="0.3">
      <c r="B47" s="40">
        <v>6.13</v>
      </c>
      <c r="C47" s="42" t="s">
        <v>78</v>
      </c>
      <c r="D47" s="30" t="s">
        <v>9</v>
      </c>
      <c r="E47" s="37">
        <f>E39</f>
        <v>339</v>
      </c>
      <c r="F47" s="35"/>
      <c r="G47" s="35">
        <f t="shared" si="11"/>
        <v>0</v>
      </c>
    </row>
    <row r="48" spans="2:7" ht="15.75" thickBot="1" x14ac:dyDescent="0.3">
      <c r="B48" s="40">
        <v>6.14</v>
      </c>
      <c r="C48" s="42" t="s">
        <v>79</v>
      </c>
      <c r="D48" s="30" t="s">
        <v>9</v>
      </c>
      <c r="E48" s="37">
        <f>E39</f>
        <v>339</v>
      </c>
      <c r="F48" s="35"/>
      <c r="G48" s="35">
        <f t="shared" si="11"/>
        <v>0</v>
      </c>
    </row>
    <row r="49" spans="2:7" ht="15.75" thickBot="1" x14ac:dyDescent="0.3">
      <c r="B49" s="25">
        <v>7</v>
      </c>
      <c r="C49" s="6" t="s">
        <v>101</v>
      </c>
      <c r="D49" s="29"/>
      <c r="E49" s="29"/>
      <c r="F49" s="15"/>
      <c r="G49" s="15"/>
    </row>
    <row r="50" spans="2:7" ht="15.75" thickBot="1" x14ac:dyDescent="0.3">
      <c r="B50" s="19" t="s">
        <v>81</v>
      </c>
      <c r="C50" s="4" t="s">
        <v>40</v>
      </c>
      <c r="D50" s="5" t="s">
        <v>9</v>
      </c>
      <c r="E50" s="14">
        <v>1436</v>
      </c>
      <c r="F50" s="15"/>
      <c r="G50" s="15">
        <f t="shared" ref="G50" si="16">E50*F50</f>
        <v>0</v>
      </c>
    </row>
    <row r="51" spans="2:7" ht="15.75" thickBot="1" x14ac:dyDescent="0.3">
      <c r="B51" s="19">
        <v>7.4</v>
      </c>
      <c r="C51" s="4" t="s">
        <v>46</v>
      </c>
      <c r="D51" s="5" t="s">
        <v>9</v>
      </c>
      <c r="E51" s="14">
        <f>E50</f>
        <v>1436</v>
      </c>
      <c r="F51" s="15"/>
      <c r="G51" s="15">
        <f t="shared" ref="G51" si="17">E51*F51</f>
        <v>0</v>
      </c>
    </row>
    <row r="52" spans="2:7" ht="15.75" thickBot="1" x14ac:dyDescent="0.3">
      <c r="B52" s="19">
        <v>7.5</v>
      </c>
      <c r="C52" s="4" t="s">
        <v>47</v>
      </c>
      <c r="D52" s="5" t="s">
        <v>9</v>
      </c>
      <c r="E52" s="14">
        <f>E50</f>
        <v>1436</v>
      </c>
      <c r="F52" s="15"/>
      <c r="G52" s="15">
        <f t="shared" ref="G52" si="18">E52*F52</f>
        <v>0</v>
      </c>
    </row>
    <row r="53" spans="2:7" ht="15.75" thickBot="1" x14ac:dyDescent="0.3">
      <c r="B53" s="19">
        <v>7.6</v>
      </c>
      <c r="C53" s="4" t="s">
        <v>48</v>
      </c>
      <c r="D53" s="14" t="s">
        <v>12</v>
      </c>
      <c r="E53" s="14">
        <v>6</v>
      </c>
      <c r="F53" s="15"/>
      <c r="G53" s="15">
        <f t="shared" ref="G53:G54" si="19">E53*F53</f>
        <v>0</v>
      </c>
    </row>
    <row r="54" spans="2:7" ht="15.75" thickBot="1" x14ac:dyDescent="0.3">
      <c r="B54" s="19">
        <v>7.7</v>
      </c>
      <c r="C54" s="4" t="s">
        <v>49</v>
      </c>
      <c r="D54" s="5" t="s">
        <v>10</v>
      </c>
      <c r="E54" s="14">
        <v>592</v>
      </c>
      <c r="F54" s="15"/>
      <c r="G54" s="15">
        <f t="shared" si="19"/>
        <v>0</v>
      </c>
    </row>
    <row r="55" spans="2:7" ht="15.75" thickBot="1" x14ac:dyDescent="0.3">
      <c r="B55" s="19">
        <v>7.8</v>
      </c>
      <c r="C55" s="4" t="s">
        <v>50</v>
      </c>
      <c r="D55" s="5" t="s">
        <v>9</v>
      </c>
      <c r="E55" s="14">
        <f>E50</f>
        <v>1436</v>
      </c>
      <c r="F55" s="15"/>
      <c r="G55" s="15">
        <f t="shared" ref="G55" si="20">E55*F55</f>
        <v>0</v>
      </c>
    </row>
    <row r="56" spans="2:7" ht="15.75" thickBot="1" x14ac:dyDescent="0.3">
      <c r="B56" s="22">
        <v>7.9</v>
      </c>
      <c r="C56" s="4" t="s">
        <v>85</v>
      </c>
      <c r="D56" s="5" t="s">
        <v>9</v>
      </c>
      <c r="E56" s="14">
        <f>E50</f>
        <v>1436</v>
      </c>
      <c r="F56" s="15"/>
      <c r="G56" s="15">
        <f t="shared" ref="G56:G60" si="21">E56*F56</f>
        <v>0</v>
      </c>
    </row>
    <row r="57" spans="2:7" ht="15.75" thickBot="1" x14ac:dyDescent="0.3">
      <c r="B57" s="21" t="s">
        <v>82</v>
      </c>
      <c r="C57" s="4" t="s">
        <v>51</v>
      </c>
      <c r="D57" s="5" t="s">
        <v>9</v>
      </c>
      <c r="E57" s="14">
        <f>E50</f>
        <v>1436</v>
      </c>
      <c r="F57" s="15"/>
      <c r="G57" s="15">
        <f t="shared" si="21"/>
        <v>0</v>
      </c>
    </row>
    <row r="58" spans="2:7" ht="15.75" thickBot="1" x14ac:dyDescent="0.3">
      <c r="B58" s="21">
        <v>7.12</v>
      </c>
      <c r="C58" s="4" t="s">
        <v>52</v>
      </c>
      <c r="D58" s="5" t="s">
        <v>11</v>
      </c>
      <c r="E58" s="14">
        <v>6</v>
      </c>
      <c r="F58" s="15"/>
      <c r="G58" s="15">
        <f t="shared" si="21"/>
        <v>0</v>
      </c>
    </row>
    <row r="59" spans="2:7" ht="15.75" thickBot="1" x14ac:dyDescent="0.3">
      <c r="B59" s="21">
        <v>7.13</v>
      </c>
      <c r="C59" s="4" t="s">
        <v>84</v>
      </c>
      <c r="D59" s="5" t="s">
        <v>9</v>
      </c>
      <c r="E59" s="14">
        <f>E50</f>
        <v>1436</v>
      </c>
      <c r="F59" s="15"/>
      <c r="G59" s="15">
        <f t="shared" si="21"/>
        <v>0</v>
      </c>
    </row>
    <row r="60" spans="2:7" ht="15.75" thickBot="1" x14ac:dyDescent="0.3">
      <c r="B60" s="21" t="s">
        <v>83</v>
      </c>
      <c r="C60" s="4" t="s">
        <v>86</v>
      </c>
      <c r="D60" s="5" t="s">
        <v>9</v>
      </c>
      <c r="E60" s="14">
        <f>E50</f>
        <v>1436</v>
      </c>
      <c r="F60" s="15"/>
      <c r="G60" s="15">
        <f t="shared" si="21"/>
        <v>0</v>
      </c>
    </row>
    <row r="61" spans="2:7" ht="15.75" thickBot="1" x14ac:dyDescent="0.3">
      <c r="B61" s="3">
        <v>8</v>
      </c>
      <c r="C61" s="6" t="s">
        <v>88</v>
      </c>
      <c r="D61" s="6"/>
      <c r="E61" s="6"/>
      <c r="F61" s="12"/>
      <c r="G61" s="12"/>
    </row>
    <row r="62" spans="2:7" ht="15.75" thickBot="1" x14ac:dyDescent="0.3">
      <c r="B62" s="7">
        <v>8.1</v>
      </c>
      <c r="C62" s="4" t="s">
        <v>54</v>
      </c>
      <c r="D62" s="5" t="s">
        <v>9</v>
      </c>
      <c r="E62" s="24">
        <v>5156</v>
      </c>
      <c r="F62" s="10"/>
      <c r="G62" s="11">
        <f t="shared" ref="G62" si="22">E62*F62</f>
        <v>0</v>
      </c>
    </row>
    <row r="63" spans="2:7" ht="15.75" thickBot="1" x14ac:dyDescent="0.3">
      <c r="B63" s="7">
        <v>8.1999999999999993</v>
      </c>
      <c r="C63" s="4" t="s">
        <v>55</v>
      </c>
      <c r="D63" s="5" t="s">
        <v>9</v>
      </c>
      <c r="E63" s="24">
        <f>E62</f>
        <v>5156</v>
      </c>
      <c r="F63" s="10"/>
      <c r="G63" s="11">
        <f t="shared" ref="G63" si="23">E63*F63</f>
        <v>0</v>
      </c>
    </row>
    <row r="64" spans="2:7" ht="15.75" thickBot="1" x14ac:dyDescent="0.3">
      <c r="B64" s="3">
        <v>9</v>
      </c>
      <c r="C64" s="6" t="s">
        <v>100</v>
      </c>
      <c r="D64" s="6"/>
      <c r="E64" s="6"/>
      <c r="F64" s="12"/>
      <c r="G64" s="12"/>
    </row>
    <row r="65" spans="2:7" ht="15.75" thickBot="1" x14ac:dyDescent="0.3">
      <c r="B65" s="7">
        <v>9.1</v>
      </c>
      <c r="C65" s="4" t="s">
        <v>53</v>
      </c>
      <c r="D65" s="5" t="s">
        <v>21</v>
      </c>
      <c r="E65" s="24">
        <f>E50*0.38</f>
        <v>545.67999999999995</v>
      </c>
      <c r="F65" s="10"/>
      <c r="G65" s="11">
        <f t="shared" ref="G65" si="24">E65*F65</f>
        <v>0</v>
      </c>
    </row>
    <row r="66" spans="2:7" ht="15.75" thickBot="1" x14ac:dyDescent="0.3">
      <c r="B66" s="3">
        <v>10</v>
      </c>
      <c r="C66" s="6" t="s">
        <v>14</v>
      </c>
      <c r="D66" s="6"/>
      <c r="E66" s="6"/>
      <c r="F66" s="12"/>
      <c r="G66" s="12"/>
    </row>
    <row r="67" spans="2:7" ht="15.75" thickBot="1" x14ac:dyDescent="0.3">
      <c r="B67" s="7" t="s">
        <v>87</v>
      </c>
      <c r="C67" s="9" t="s">
        <v>56</v>
      </c>
      <c r="D67" s="5" t="s">
        <v>9</v>
      </c>
      <c r="E67" s="24">
        <f>E62</f>
        <v>5156</v>
      </c>
      <c r="F67" s="11"/>
      <c r="G67" s="11">
        <f t="shared" ref="G67" si="25">E67*F67</f>
        <v>0</v>
      </c>
    </row>
    <row r="68" spans="2:7" ht="15.75" thickBot="1" x14ac:dyDescent="0.3">
      <c r="B68" s="3">
        <v>11</v>
      </c>
      <c r="C68" s="6" t="s">
        <v>15</v>
      </c>
      <c r="D68" s="6"/>
      <c r="E68" s="6"/>
      <c r="F68" s="12"/>
      <c r="G68" s="10"/>
    </row>
    <row r="69" spans="2:7" ht="15.75" thickBot="1" x14ac:dyDescent="0.3">
      <c r="B69" s="7">
        <v>11.1</v>
      </c>
      <c r="C69" s="9" t="s">
        <v>57</v>
      </c>
      <c r="D69" s="5" t="s">
        <v>9</v>
      </c>
      <c r="E69" s="24">
        <f>E67</f>
        <v>5156</v>
      </c>
      <c r="F69" s="11"/>
      <c r="G69" s="11">
        <f t="shared" ref="G69:G75" si="26">E69*F69</f>
        <v>0</v>
      </c>
    </row>
    <row r="70" spans="2:7" ht="15.75" thickBot="1" x14ac:dyDescent="0.3">
      <c r="B70" s="7">
        <v>11.2</v>
      </c>
      <c r="C70" s="9" t="s">
        <v>58</v>
      </c>
      <c r="D70" s="5" t="s">
        <v>9</v>
      </c>
      <c r="E70" s="24">
        <f>E67</f>
        <v>5156</v>
      </c>
      <c r="F70" s="11"/>
      <c r="G70" s="11">
        <f t="shared" si="26"/>
        <v>0</v>
      </c>
    </row>
    <row r="71" spans="2:7" ht="15.75" thickBot="1" x14ac:dyDescent="0.3">
      <c r="B71" s="7">
        <v>11.3</v>
      </c>
      <c r="C71" s="9" t="s">
        <v>59</v>
      </c>
      <c r="D71" s="5" t="s">
        <v>9</v>
      </c>
      <c r="E71" s="24">
        <f>E67</f>
        <v>5156</v>
      </c>
      <c r="F71" s="11"/>
      <c r="G71" s="11">
        <f t="shared" si="26"/>
        <v>0</v>
      </c>
    </row>
    <row r="72" spans="2:7" ht="15.75" thickBot="1" x14ac:dyDescent="0.3">
      <c r="B72" s="7">
        <v>11.4</v>
      </c>
      <c r="C72" s="9" t="s">
        <v>60</v>
      </c>
      <c r="D72" s="5" t="s">
        <v>9</v>
      </c>
      <c r="E72" s="24">
        <f>E67</f>
        <v>5156</v>
      </c>
      <c r="F72" s="11"/>
      <c r="G72" s="11">
        <f t="shared" si="26"/>
        <v>0</v>
      </c>
    </row>
    <row r="73" spans="2:7" ht="15.75" thickBot="1" x14ac:dyDescent="0.3">
      <c r="B73" s="7" t="s">
        <v>89</v>
      </c>
      <c r="C73" s="9" t="s">
        <v>61</v>
      </c>
      <c r="D73" s="5" t="s">
        <v>9</v>
      </c>
      <c r="E73" s="24">
        <f>E67</f>
        <v>5156</v>
      </c>
      <c r="F73" s="11"/>
      <c r="G73" s="11">
        <f t="shared" si="26"/>
        <v>0</v>
      </c>
    </row>
    <row r="74" spans="2:7" ht="15.75" thickBot="1" x14ac:dyDescent="0.3">
      <c r="B74" s="7">
        <v>11.7</v>
      </c>
      <c r="C74" s="9" t="s">
        <v>62</v>
      </c>
      <c r="D74" s="5" t="s">
        <v>9</v>
      </c>
      <c r="E74" s="24">
        <f>E67</f>
        <v>5156</v>
      </c>
      <c r="F74" s="11"/>
      <c r="G74" s="11">
        <f t="shared" si="26"/>
        <v>0</v>
      </c>
    </row>
    <row r="75" spans="2:7" ht="15.75" thickBot="1" x14ac:dyDescent="0.3">
      <c r="B75" s="7">
        <v>11.8</v>
      </c>
      <c r="C75" s="9" t="s">
        <v>102</v>
      </c>
      <c r="D75" s="5" t="s">
        <v>11</v>
      </c>
      <c r="E75" s="24">
        <v>3</v>
      </c>
      <c r="F75" s="11"/>
      <c r="G75" s="11">
        <f t="shared" si="26"/>
        <v>0</v>
      </c>
    </row>
    <row r="76" spans="2:7" ht="15.75" thickBot="1" x14ac:dyDescent="0.3">
      <c r="B76" s="3">
        <v>12</v>
      </c>
      <c r="C76" s="18" t="s">
        <v>24</v>
      </c>
      <c r="D76" s="16"/>
      <c r="E76" s="16"/>
      <c r="F76" s="15"/>
      <c r="G76" s="15"/>
    </row>
    <row r="77" spans="2:7" ht="15.75" thickBot="1" x14ac:dyDescent="0.3">
      <c r="B77" s="19">
        <v>12.1</v>
      </c>
      <c r="C77" s="4" t="s">
        <v>63</v>
      </c>
      <c r="D77" s="14" t="s">
        <v>26</v>
      </c>
      <c r="E77" s="24">
        <v>81</v>
      </c>
      <c r="F77" s="15"/>
      <c r="G77" s="15">
        <f t="shared" ref="G77" si="27">E77*F77</f>
        <v>0</v>
      </c>
    </row>
    <row r="78" spans="2:7" ht="15.75" thickBot="1" x14ac:dyDescent="0.3">
      <c r="B78" s="3">
        <v>13</v>
      </c>
      <c r="C78" s="18" t="s">
        <v>25</v>
      </c>
      <c r="D78" s="16"/>
      <c r="E78" s="16"/>
      <c r="F78" s="15"/>
      <c r="G78" s="15"/>
    </row>
    <row r="79" spans="2:7" ht="15.75" thickBot="1" x14ac:dyDescent="0.3">
      <c r="B79" s="19">
        <v>13.1</v>
      </c>
      <c r="C79" s="4" t="s">
        <v>64</v>
      </c>
      <c r="D79" s="14" t="s">
        <v>26</v>
      </c>
      <c r="E79" s="24">
        <v>88</v>
      </c>
      <c r="F79" s="15"/>
      <c r="G79" s="15">
        <f t="shared" ref="G79" si="28">E79*F79</f>
        <v>0</v>
      </c>
    </row>
    <row r="80" spans="2:7" ht="15.75" thickBot="1" x14ac:dyDescent="0.3">
      <c r="B80" s="19">
        <v>13.2</v>
      </c>
      <c r="C80" s="4" t="s">
        <v>90</v>
      </c>
      <c r="D80" s="14" t="s">
        <v>11</v>
      </c>
      <c r="E80" s="24">
        <v>1</v>
      </c>
      <c r="F80" s="15"/>
      <c r="G80" s="15">
        <f t="shared" ref="G80" si="29">E80*F80</f>
        <v>0</v>
      </c>
    </row>
    <row r="81" spans="2:7" ht="15.75" thickBot="1" x14ac:dyDescent="0.3">
      <c r="B81" s="19">
        <v>13.3</v>
      </c>
      <c r="C81" s="4" t="s">
        <v>91</v>
      </c>
      <c r="D81" s="14" t="s">
        <v>26</v>
      </c>
      <c r="E81" s="24">
        <v>37</v>
      </c>
      <c r="F81" s="15"/>
      <c r="G81" s="15">
        <f t="shared" ref="G81" si="30">E81*F81</f>
        <v>0</v>
      </c>
    </row>
    <row r="82" spans="2:7" ht="15.75" thickBot="1" x14ac:dyDescent="0.3">
      <c r="B82" s="3">
        <v>14</v>
      </c>
      <c r="C82" s="18" t="s">
        <v>103</v>
      </c>
      <c r="D82" s="16"/>
      <c r="E82" s="16"/>
      <c r="F82" s="15"/>
      <c r="G82" s="15"/>
    </row>
    <row r="83" spans="2:7" ht="15.75" thickBot="1" x14ac:dyDescent="0.3">
      <c r="B83" s="19">
        <v>14.1</v>
      </c>
      <c r="C83" s="4" t="s">
        <v>104</v>
      </c>
      <c r="D83" s="14" t="s">
        <v>11</v>
      </c>
      <c r="E83" s="24">
        <v>7</v>
      </c>
      <c r="F83" s="15"/>
      <c r="G83" s="15">
        <f t="shared" ref="G83" si="31">E83*F83</f>
        <v>0</v>
      </c>
    </row>
    <row r="84" spans="2:7" ht="15.75" thickBot="1" x14ac:dyDescent="0.3">
      <c r="B84" s="3">
        <v>15</v>
      </c>
      <c r="C84" s="6" t="s">
        <v>13</v>
      </c>
      <c r="D84" s="6"/>
      <c r="E84" s="6"/>
      <c r="F84" s="12"/>
      <c r="G84" s="11"/>
    </row>
    <row r="85" spans="2:7" ht="15.75" thickBot="1" x14ac:dyDescent="0.3">
      <c r="B85" s="7" t="s">
        <v>27</v>
      </c>
      <c r="C85" s="9" t="s">
        <v>65</v>
      </c>
      <c r="D85" s="5" t="s">
        <v>0</v>
      </c>
      <c r="E85" s="5">
        <v>1</v>
      </c>
      <c r="F85" s="13"/>
      <c r="G85" s="11">
        <f>E85*F85</f>
        <v>0</v>
      </c>
    </row>
    <row r="86" spans="2:7" ht="15.75" thickBot="1" x14ac:dyDescent="0.3">
      <c r="B86" s="3">
        <v>16</v>
      </c>
      <c r="C86" s="6" t="s">
        <v>28</v>
      </c>
      <c r="D86" s="6"/>
      <c r="E86" s="6"/>
      <c r="F86" s="12"/>
      <c r="G86" s="11"/>
    </row>
    <row r="87" spans="2:7" ht="15.75" thickBot="1" x14ac:dyDescent="0.3">
      <c r="B87" s="7">
        <v>16.100000000000001</v>
      </c>
      <c r="C87" s="9" t="s">
        <v>66</v>
      </c>
      <c r="D87" s="5" t="s">
        <v>0</v>
      </c>
      <c r="E87" s="5">
        <v>1</v>
      </c>
      <c r="F87" s="13"/>
      <c r="G87" s="11">
        <f>E87*F87</f>
        <v>0</v>
      </c>
    </row>
    <row r="88" spans="2:7" ht="15.75" thickBot="1" x14ac:dyDescent="0.3">
      <c r="B88" s="7">
        <v>16.2</v>
      </c>
      <c r="C88" s="9" t="s">
        <v>67</v>
      </c>
      <c r="D88" s="5" t="s">
        <v>0</v>
      </c>
      <c r="E88" s="5">
        <v>1</v>
      </c>
      <c r="F88" s="13"/>
      <c r="G88" s="11">
        <f>E88*F88</f>
        <v>0</v>
      </c>
    </row>
    <row r="89" spans="2:7" ht="15.75" thickBot="1" x14ac:dyDescent="0.3">
      <c r="B89" s="17"/>
      <c r="C89" s="18"/>
      <c r="D89" s="16"/>
      <c r="E89" s="16"/>
      <c r="F89" s="20" t="s">
        <v>16</v>
      </c>
      <c r="G89" s="20">
        <f>SUM(G4:G88)</f>
        <v>0</v>
      </c>
    </row>
    <row r="90" spans="2:7" ht="15.75" thickBot="1" x14ac:dyDescent="0.3">
      <c r="B90" s="17"/>
      <c r="C90" s="18"/>
      <c r="D90" s="16"/>
      <c r="E90" s="16"/>
      <c r="F90" s="20" t="s">
        <v>17</v>
      </c>
      <c r="G90" s="20">
        <f>G89*0.1</f>
        <v>0</v>
      </c>
    </row>
    <row r="91" spans="2:7" ht="15.75" thickBot="1" x14ac:dyDescent="0.3">
      <c r="B91" s="17"/>
      <c r="C91" s="18"/>
      <c r="D91" s="16"/>
      <c r="E91" s="16"/>
      <c r="F91" s="20" t="s">
        <v>18</v>
      </c>
      <c r="G91" s="20">
        <f>SUM(G89:G90)</f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Schedules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Earl</dc:creator>
  <cp:lastModifiedBy>Richard Earl</cp:lastModifiedBy>
  <dcterms:created xsi:type="dcterms:W3CDTF">2014-06-24T05:34:19Z</dcterms:created>
  <dcterms:modified xsi:type="dcterms:W3CDTF">2024-05-19T06:25:02Z</dcterms:modified>
</cp:coreProperties>
</file>