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p18\AppData\Roaming\iManage\Work\Recent\634883.07069 _ Ministry of Justice_PFI Prison expiry and re-procurement of operator services- BARRIER\"/>
    </mc:Choice>
  </mc:AlternateContent>
  <xr:revisionPtr revIDLastSave="0" documentId="13_ncr:1_{3A30FA52-53CE-496B-A3CB-62DABC483C14}" xr6:coauthVersionLast="47" xr6:coauthVersionMax="47" xr10:uidLastSave="{00000000-0000-0000-0000-000000000000}"/>
  <bookViews>
    <workbookView xWindow="-120" yWindow="-120" windowWidth="38640" windowHeight="21240" tabRatio="664" firstSheet="3" activeTab="12" xr2:uid="{00000000-000D-0000-FFFF-FFFF00000000}"/>
  </bookViews>
  <sheets>
    <sheet name="Guideance notes" sheetId="26" r:id="rId1"/>
    <sheet name="Reporting Summary" sheetId="22" r:id="rId2"/>
    <sheet name="Management Summary" sheetId="1" r:id="rId3"/>
    <sheet name="Data Qrt 1" sheetId="2" r:id="rId4"/>
    <sheet name="Data Qrt 2" sheetId="23" r:id="rId5"/>
    <sheet name="Data Qrt 3" sheetId="24" r:id="rId6"/>
    <sheet name="Data Qrt 4" sheetId="25" r:id="rId7"/>
    <sheet name="Clothing" sheetId="3" r:id="rId8"/>
    <sheet name="Other Items" sheetId="16" r:id="rId9"/>
    <sheet name="Equipment" sheetId="10" r:id="rId10"/>
    <sheet name="Furniture" sheetId="9" r:id="rId11"/>
    <sheet name="Employment &amp; Education" sheetId="7" r:id="rId12"/>
    <sheet name="Tally sheets" sheetId="8" r:id="rId13"/>
  </sheets>
  <definedNames>
    <definedName name="_xlnm.Print_Area" localSheetId="7">Clothing!$A$1:$D$40</definedName>
    <definedName name="_xlnm.Print_Area" localSheetId="3">'Data Qrt 1'!$A$1:$J$37</definedName>
    <definedName name="_xlnm.Print_Area" localSheetId="4">'Data Qrt 2'!$A$1:$J$37</definedName>
    <definedName name="_xlnm.Print_Area" localSheetId="5">'Data Qrt 3'!$A$1:$J$37</definedName>
    <definedName name="_xlnm.Print_Area" localSheetId="6">'Data Qrt 4'!$A$1:$J$36</definedName>
    <definedName name="_xlnm.Print_Area" localSheetId="11">'Employment &amp; Education'!$A$1:$F$14</definedName>
    <definedName name="_xlnm.Print_Area" localSheetId="9">Equipment!$A$1:$D$67</definedName>
    <definedName name="_xlnm.Print_Area" localSheetId="10">Furniture!$A$1:$D$42</definedName>
    <definedName name="_xlnm.Print_Area" localSheetId="2">'Management Summary'!$A$1:$F$40</definedName>
    <definedName name="_xlnm.Print_Area" localSheetId="8">'Other Items'!$A$1:$F$99</definedName>
    <definedName name="_xlnm.Print_Area" localSheetId="1">'Reporting Summary'!$A$1:$F$75</definedName>
    <definedName name="_xlnm.Print_Area" localSheetId="12">'Tally sheets'!$A$1:$E$168</definedName>
    <definedName name="_xlnm.Print_Titles" localSheetId="7">Clothing!$1:$3</definedName>
    <definedName name="_xlnm.Print_Titles" localSheetId="9">Equipment!$1:$3</definedName>
    <definedName name="_xlnm.Print_Titles" localSheetId="10">Furniture!$1:$3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4" l="1"/>
  <c r="J16" i="2"/>
  <c r="F8" i="9" l="1"/>
  <c r="M30" i="25" l="1"/>
  <c r="M28" i="25"/>
  <c r="J3" i="2"/>
  <c r="J20" i="2"/>
  <c r="J18" i="2"/>
  <c r="J28" i="2"/>
  <c r="J33" i="2"/>
  <c r="J32" i="2"/>
  <c r="F40" i="3" l="1"/>
  <c r="F39" i="3"/>
  <c r="F38" i="3"/>
  <c r="F37" i="3"/>
  <c r="F36" i="3"/>
  <c r="F34" i="3"/>
  <c r="F33" i="3"/>
  <c r="F32" i="3"/>
  <c r="F30" i="3"/>
  <c r="F29" i="3"/>
  <c r="F28" i="3"/>
  <c r="F27" i="3"/>
  <c r="F26" i="3"/>
  <c r="F24" i="3"/>
  <c r="F23" i="3"/>
  <c r="F21" i="3"/>
  <c r="F20" i="3"/>
  <c r="F19" i="3"/>
  <c r="F18" i="3"/>
  <c r="F16" i="3"/>
  <c r="F15" i="3"/>
  <c r="F14" i="3"/>
  <c r="F12" i="3"/>
  <c r="F11" i="3"/>
  <c r="F10" i="3"/>
  <c r="F9" i="3"/>
  <c r="F8" i="3"/>
  <c r="F6" i="3"/>
  <c r="F5" i="3"/>
  <c r="F18" i="25"/>
  <c r="DL43" i="9"/>
  <c r="DL11" i="9"/>
  <c r="DL7" i="9"/>
  <c r="F4" i="7"/>
  <c r="G29" i="24"/>
  <c r="J8" i="23"/>
  <c r="S8" i="23" s="1"/>
  <c r="CR34" i="9"/>
  <c r="N22" i="25"/>
  <c r="N20" i="25"/>
  <c r="N15" i="25"/>
  <c r="N17" i="24"/>
  <c r="N15" i="24"/>
  <c r="N25" i="23"/>
  <c r="N17" i="23"/>
  <c r="N15" i="23"/>
  <c r="N23" i="23"/>
  <c r="N25" i="2"/>
  <c r="N23" i="2"/>
  <c r="N21" i="2"/>
  <c r="N17" i="2"/>
  <c r="N15" i="2"/>
  <c r="DL9" i="9"/>
  <c r="DJ9" i="9"/>
  <c r="DH9" i="9"/>
  <c r="DF9" i="9"/>
  <c r="DD9" i="9"/>
  <c r="DB9" i="9"/>
  <c r="CZ9" i="9"/>
  <c r="CX9" i="9"/>
  <c r="CV9" i="9"/>
  <c r="CT9" i="9"/>
  <c r="CR9" i="9"/>
  <c r="CP9" i="9"/>
  <c r="CN9" i="9"/>
  <c r="CL9" i="9"/>
  <c r="CJ9" i="9"/>
  <c r="CH9" i="9"/>
  <c r="CF9" i="9"/>
  <c r="CD9" i="9"/>
  <c r="CB9" i="9"/>
  <c r="BZ9" i="9"/>
  <c r="BX9" i="9"/>
  <c r="BV9" i="9"/>
  <c r="BT9" i="9"/>
  <c r="BR9" i="9"/>
  <c r="BP9" i="9"/>
  <c r="BN9" i="9"/>
  <c r="BL9" i="9"/>
  <c r="BJ9" i="9"/>
  <c r="BH9" i="9"/>
  <c r="BF9" i="9"/>
  <c r="BD9" i="9"/>
  <c r="BB9" i="9"/>
  <c r="AZ9" i="9"/>
  <c r="AX9" i="9"/>
  <c r="AV9" i="9"/>
  <c r="AT9" i="9"/>
  <c r="AR9" i="9"/>
  <c r="AP9" i="9"/>
  <c r="AN9" i="9"/>
  <c r="AL9" i="9"/>
  <c r="AJ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H9" i="9"/>
  <c r="F9" i="9"/>
  <c r="CL7" i="9"/>
  <c r="DK7" i="9" s="1"/>
  <c r="BJ7" i="9"/>
  <c r="CI7" i="9" s="1"/>
  <c r="AH7" i="9"/>
  <c r="BG7" i="9" s="1"/>
  <c r="F7" i="9"/>
  <c r="AE7" i="9" s="1"/>
  <c r="H23" i="9"/>
  <c r="AD39" i="3"/>
  <c r="AD38" i="3"/>
  <c r="AD37" i="3"/>
  <c r="AD36" i="3"/>
  <c r="AD34" i="3"/>
  <c r="AD33" i="3"/>
  <c r="AD32" i="3"/>
  <c r="AD30" i="3"/>
  <c r="AD29" i="3"/>
  <c r="AD28" i="3"/>
  <c r="AD27" i="3"/>
  <c r="AD26" i="3"/>
  <c r="DL40" i="3"/>
  <c r="F11" i="9"/>
  <c r="H11" i="9"/>
  <c r="J11" i="9"/>
  <c r="L11" i="9"/>
  <c r="N11" i="9"/>
  <c r="P11" i="9"/>
  <c r="R11" i="9"/>
  <c r="T11" i="9"/>
  <c r="V11" i="9"/>
  <c r="X11" i="9"/>
  <c r="Z11" i="9"/>
  <c r="AB11" i="9"/>
  <c r="AD11" i="9"/>
  <c r="AH11" i="9"/>
  <c r="AJ11" i="9"/>
  <c r="AL11" i="9"/>
  <c r="AN11" i="9"/>
  <c r="AP11" i="9"/>
  <c r="AR11" i="9"/>
  <c r="AT11" i="9"/>
  <c r="AV11" i="9"/>
  <c r="AX11" i="9"/>
  <c r="AZ11" i="9"/>
  <c r="BB11" i="9"/>
  <c r="BD11" i="9"/>
  <c r="BF11" i="9"/>
  <c r="BJ11" i="9"/>
  <c r="BL11" i="9"/>
  <c r="BN11" i="9"/>
  <c r="BP11" i="9"/>
  <c r="BR11" i="9"/>
  <c r="BT11" i="9"/>
  <c r="BV11" i="9"/>
  <c r="BX11" i="9"/>
  <c r="BZ11" i="9"/>
  <c r="CB11" i="9"/>
  <c r="CD11" i="9"/>
  <c r="CF11" i="9"/>
  <c r="CH11" i="9"/>
  <c r="CL11" i="9"/>
  <c r="CN11" i="9"/>
  <c r="CP11" i="9"/>
  <c r="CR11" i="9"/>
  <c r="CT11" i="9"/>
  <c r="CV11" i="9"/>
  <c r="CX11" i="9"/>
  <c r="CZ11" i="9"/>
  <c r="DB11" i="9"/>
  <c r="DD11" i="9"/>
  <c r="DF11" i="9"/>
  <c r="DH11" i="9"/>
  <c r="DJ11" i="9"/>
  <c r="DL19" i="10"/>
  <c r="DJ19" i="10"/>
  <c r="DH19" i="10"/>
  <c r="DF19" i="10"/>
  <c r="DD19" i="10"/>
  <c r="DB19" i="10"/>
  <c r="CZ19" i="10"/>
  <c r="CX19" i="10"/>
  <c r="CV19" i="10"/>
  <c r="CT19" i="10"/>
  <c r="CR19" i="10"/>
  <c r="CP19" i="10"/>
  <c r="CN19" i="10"/>
  <c r="CL19" i="10"/>
  <c r="CJ19" i="10"/>
  <c r="CH19" i="10"/>
  <c r="CF19" i="10"/>
  <c r="CD19" i="10"/>
  <c r="CB19" i="10"/>
  <c r="BZ19" i="10"/>
  <c r="BX19" i="10"/>
  <c r="BV19" i="10"/>
  <c r="BT19" i="10"/>
  <c r="BR19" i="10"/>
  <c r="BP19" i="10"/>
  <c r="BN19" i="10"/>
  <c r="BL19" i="10"/>
  <c r="BJ19" i="10"/>
  <c r="BH19" i="10"/>
  <c r="BF19" i="10"/>
  <c r="BD19" i="10"/>
  <c r="BB19" i="10"/>
  <c r="AZ19" i="10"/>
  <c r="AX19" i="10"/>
  <c r="AV19" i="10"/>
  <c r="AT19" i="10"/>
  <c r="AR19" i="10"/>
  <c r="AP19" i="10"/>
  <c r="AN19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L18" i="10"/>
  <c r="DJ18" i="10"/>
  <c r="DH18" i="10"/>
  <c r="DF18" i="10"/>
  <c r="DD18" i="10"/>
  <c r="DB18" i="10"/>
  <c r="CZ18" i="10"/>
  <c r="CX18" i="10"/>
  <c r="CV18" i="10"/>
  <c r="CT18" i="10"/>
  <c r="CR18" i="10"/>
  <c r="CP18" i="10"/>
  <c r="CN18" i="10"/>
  <c r="CL18" i="10"/>
  <c r="CJ18" i="10"/>
  <c r="CH18" i="10"/>
  <c r="CF18" i="10"/>
  <c r="CD18" i="10"/>
  <c r="CB18" i="10"/>
  <c r="BZ18" i="10"/>
  <c r="BX18" i="10"/>
  <c r="BV18" i="10"/>
  <c r="BT18" i="10"/>
  <c r="BR18" i="10"/>
  <c r="BP18" i="10"/>
  <c r="BN18" i="10"/>
  <c r="BL18" i="10"/>
  <c r="BJ18" i="10"/>
  <c r="BH18" i="10"/>
  <c r="BF18" i="10"/>
  <c r="BD18" i="10"/>
  <c r="BB18" i="10"/>
  <c r="AZ18" i="10"/>
  <c r="AX18" i="10"/>
  <c r="AV18" i="10"/>
  <c r="AT18" i="10"/>
  <c r="AR18" i="10"/>
  <c r="AP18" i="10"/>
  <c r="AN18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L17" i="10"/>
  <c r="DJ17" i="10"/>
  <c r="DH17" i="10"/>
  <c r="DF17" i="10"/>
  <c r="DD17" i="10"/>
  <c r="DB17" i="10"/>
  <c r="CZ17" i="10"/>
  <c r="CX17" i="10"/>
  <c r="CV17" i="10"/>
  <c r="CT17" i="10"/>
  <c r="CR17" i="10"/>
  <c r="CP17" i="10"/>
  <c r="CN17" i="10"/>
  <c r="CL17" i="10"/>
  <c r="CJ17" i="10"/>
  <c r="CH17" i="10"/>
  <c r="CF17" i="10"/>
  <c r="CD17" i="10"/>
  <c r="CB17" i="10"/>
  <c r="BZ17" i="10"/>
  <c r="BX17" i="10"/>
  <c r="BV17" i="10"/>
  <c r="BT17" i="10"/>
  <c r="BR17" i="10"/>
  <c r="BP17" i="10"/>
  <c r="BN17" i="10"/>
  <c r="BL17" i="10"/>
  <c r="BJ17" i="10"/>
  <c r="BH17" i="10"/>
  <c r="BF17" i="10"/>
  <c r="BD17" i="10"/>
  <c r="BB17" i="10"/>
  <c r="AZ17" i="10"/>
  <c r="AX17" i="10"/>
  <c r="AV17" i="10"/>
  <c r="AT17" i="10"/>
  <c r="AR17" i="10"/>
  <c r="AP17" i="10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AE17" i="10" s="1"/>
  <c r="L17" i="10"/>
  <c r="J17" i="10"/>
  <c r="H17" i="10"/>
  <c r="F17" i="10"/>
  <c r="DL16" i="10"/>
  <c r="DJ16" i="10"/>
  <c r="DH16" i="10"/>
  <c r="DF16" i="10"/>
  <c r="DD16" i="10"/>
  <c r="DB16" i="10"/>
  <c r="CZ16" i="10"/>
  <c r="CX16" i="10"/>
  <c r="CV16" i="10"/>
  <c r="CT16" i="10"/>
  <c r="CR16" i="10"/>
  <c r="CP16" i="10"/>
  <c r="CN16" i="10"/>
  <c r="CL16" i="10"/>
  <c r="CJ16" i="10"/>
  <c r="CH16" i="10"/>
  <c r="CF16" i="10"/>
  <c r="CD16" i="10"/>
  <c r="CB16" i="10"/>
  <c r="BZ16" i="10"/>
  <c r="BX16" i="10"/>
  <c r="BV16" i="10"/>
  <c r="BT16" i="10"/>
  <c r="BR16" i="10"/>
  <c r="BP16" i="10"/>
  <c r="BN16" i="10"/>
  <c r="BL16" i="10"/>
  <c r="BJ16" i="10"/>
  <c r="BH16" i="10"/>
  <c r="BF16" i="10"/>
  <c r="BD16" i="10"/>
  <c r="BB16" i="10"/>
  <c r="AZ16" i="10"/>
  <c r="AX16" i="10"/>
  <c r="AV16" i="10"/>
  <c r="BG16" i="10" s="1"/>
  <c r="AT16" i="10"/>
  <c r="AR16" i="10"/>
  <c r="AP16" i="10"/>
  <c r="AN16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L15" i="10"/>
  <c r="DJ15" i="10"/>
  <c r="DH15" i="10"/>
  <c r="DF15" i="10"/>
  <c r="DD15" i="10"/>
  <c r="DB15" i="10"/>
  <c r="CZ15" i="10"/>
  <c r="CX15" i="10"/>
  <c r="CV15" i="10"/>
  <c r="CT15" i="10"/>
  <c r="CR15" i="10"/>
  <c r="CP15" i="10"/>
  <c r="CN15" i="10"/>
  <c r="CL15" i="10"/>
  <c r="CJ15" i="10"/>
  <c r="CH15" i="10"/>
  <c r="CF15" i="10"/>
  <c r="CD15" i="10"/>
  <c r="CB15" i="10"/>
  <c r="BZ15" i="10"/>
  <c r="BX15" i="10"/>
  <c r="BV15" i="10"/>
  <c r="BT15" i="10"/>
  <c r="BR15" i="10"/>
  <c r="BP15" i="10"/>
  <c r="BN15" i="10"/>
  <c r="BL15" i="10"/>
  <c r="CI15" i="10" s="1"/>
  <c r="BJ15" i="10"/>
  <c r="BH15" i="10"/>
  <c r="BF15" i="10"/>
  <c r="BD15" i="10"/>
  <c r="BB15" i="10"/>
  <c r="AZ15" i="10"/>
  <c r="AX15" i="10"/>
  <c r="AV15" i="10"/>
  <c r="AT15" i="10"/>
  <c r="AR15" i="10"/>
  <c r="AP15" i="10"/>
  <c r="AN15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L14" i="10"/>
  <c r="DJ14" i="10"/>
  <c r="DH14" i="10"/>
  <c r="DF14" i="10"/>
  <c r="DD14" i="10"/>
  <c r="DB14" i="10"/>
  <c r="CZ14" i="10"/>
  <c r="CX14" i="10"/>
  <c r="CV14" i="10"/>
  <c r="CT14" i="10"/>
  <c r="CR14" i="10"/>
  <c r="CP14" i="10"/>
  <c r="CN14" i="10"/>
  <c r="CL14" i="10"/>
  <c r="CJ14" i="10"/>
  <c r="CH14" i="10"/>
  <c r="CF14" i="10"/>
  <c r="CD14" i="10"/>
  <c r="CB14" i="10"/>
  <c r="BZ14" i="10"/>
  <c r="BX14" i="10"/>
  <c r="BV14" i="10"/>
  <c r="BT14" i="10"/>
  <c r="BR14" i="10"/>
  <c r="BP14" i="10"/>
  <c r="BN14" i="10"/>
  <c r="BL14" i="10"/>
  <c r="BJ14" i="10"/>
  <c r="BH14" i="10"/>
  <c r="BF14" i="10"/>
  <c r="BD14" i="10"/>
  <c r="BB14" i="10"/>
  <c r="AZ14" i="10"/>
  <c r="AX14" i="10"/>
  <c r="AV14" i="10"/>
  <c r="AT14" i="10"/>
  <c r="AR14" i="10"/>
  <c r="AP14" i="10"/>
  <c r="AN14" i="10"/>
  <c r="AL14" i="10"/>
  <c r="AJ14" i="10"/>
  <c r="AH14" i="10"/>
  <c r="AF14" i="10"/>
  <c r="AD14" i="10"/>
  <c r="AB14" i="10"/>
  <c r="Z14" i="10"/>
  <c r="X14" i="10"/>
  <c r="V14" i="10"/>
  <c r="T14" i="10"/>
  <c r="R14" i="10"/>
  <c r="P14" i="10"/>
  <c r="N14" i="10"/>
  <c r="L14" i="10"/>
  <c r="J14" i="10"/>
  <c r="H14" i="10"/>
  <c r="F14" i="10"/>
  <c r="DL61" i="10"/>
  <c r="DJ61" i="10"/>
  <c r="DH61" i="10"/>
  <c r="DF61" i="10"/>
  <c r="DD61" i="10"/>
  <c r="DB61" i="10"/>
  <c r="CZ61" i="10"/>
  <c r="CX61" i="10"/>
  <c r="CV61" i="10"/>
  <c r="CT61" i="10"/>
  <c r="CR61" i="10"/>
  <c r="CP61" i="10"/>
  <c r="CN61" i="10"/>
  <c r="CL61" i="10"/>
  <c r="CJ61" i="10"/>
  <c r="CH61" i="10"/>
  <c r="CF61" i="10"/>
  <c r="CD61" i="10"/>
  <c r="CB61" i="10"/>
  <c r="BZ61" i="10"/>
  <c r="BX61" i="10"/>
  <c r="BV61" i="10"/>
  <c r="BT61" i="10"/>
  <c r="BR61" i="10"/>
  <c r="BP61" i="10"/>
  <c r="BN61" i="10"/>
  <c r="BL61" i="10"/>
  <c r="BJ61" i="10"/>
  <c r="BH61" i="10"/>
  <c r="BF61" i="10"/>
  <c r="BD61" i="10"/>
  <c r="BB61" i="10"/>
  <c r="AZ61" i="10"/>
  <c r="AX61" i="10"/>
  <c r="AV61" i="10"/>
  <c r="AT61" i="10"/>
  <c r="AR61" i="10"/>
  <c r="AP61" i="10"/>
  <c r="AN61" i="10"/>
  <c r="AL61" i="10"/>
  <c r="AJ61" i="10"/>
  <c r="AH61" i="10"/>
  <c r="AF61" i="10"/>
  <c r="AD61" i="10"/>
  <c r="AB61" i="10"/>
  <c r="Z61" i="10"/>
  <c r="X61" i="10"/>
  <c r="V61" i="10"/>
  <c r="T61" i="10"/>
  <c r="R61" i="10"/>
  <c r="AE61" i="10" s="1"/>
  <c r="P61" i="10"/>
  <c r="N61" i="10"/>
  <c r="L61" i="10"/>
  <c r="J61" i="10"/>
  <c r="H61" i="10"/>
  <c r="F61" i="10"/>
  <c r="DL60" i="10"/>
  <c r="DJ60" i="10"/>
  <c r="DH60" i="10"/>
  <c r="DF60" i="10"/>
  <c r="DD60" i="10"/>
  <c r="DB60" i="10"/>
  <c r="CZ60" i="10"/>
  <c r="CX60" i="10"/>
  <c r="CV60" i="10"/>
  <c r="CT60" i="10"/>
  <c r="CR60" i="10"/>
  <c r="CP60" i="10"/>
  <c r="CN60" i="10"/>
  <c r="CL60" i="10"/>
  <c r="CJ60" i="10"/>
  <c r="CH60" i="10"/>
  <c r="CF60" i="10"/>
  <c r="CD60" i="10"/>
  <c r="CB60" i="10"/>
  <c r="BZ60" i="10"/>
  <c r="BX60" i="10"/>
  <c r="BV60" i="10"/>
  <c r="BT60" i="10"/>
  <c r="BR60" i="10"/>
  <c r="BP60" i="10"/>
  <c r="BN60" i="10"/>
  <c r="BL60" i="10"/>
  <c r="CI60" i="10" s="1"/>
  <c r="BJ60" i="10"/>
  <c r="BH60" i="10"/>
  <c r="BF60" i="10"/>
  <c r="BD60" i="10"/>
  <c r="BB60" i="10"/>
  <c r="AZ60" i="10"/>
  <c r="AX60" i="10"/>
  <c r="AV60" i="10"/>
  <c r="AT60" i="10"/>
  <c r="AR60" i="10"/>
  <c r="AP60" i="10"/>
  <c r="AN60" i="10"/>
  <c r="AL60" i="10"/>
  <c r="AJ60" i="10"/>
  <c r="AH60" i="10"/>
  <c r="BG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L59" i="10"/>
  <c r="DJ59" i="10"/>
  <c r="DH59" i="10"/>
  <c r="DF59" i="10"/>
  <c r="DD59" i="10"/>
  <c r="DB59" i="10"/>
  <c r="CZ59" i="10"/>
  <c r="CX59" i="10"/>
  <c r="CV59" i="10"/>
  <c r="CT59" i="10"/>
  <c r="CR59" i="10"/>
  <c r="CP59" i="10"/>
  <c r="CN59" i="10"/>
  <c r="CL59" i="10"/>
  <c r="CJ59" i="10"/>
  <c r="CH59" i="10"/>
  <c r="CF59" i="10"/>
  <c r="CD59" i="10"/>
  <c r="CB59" i="10"/>
  <c r="BZ59" i="10"/>
  <c r="BX59" i="10"/>
  <c r="BV59" i="10"/>
  <c r="BT59" i="10"/>
  <c r="BR59" i="10"/>
  <c r="BP59" i="10"/>
  <c r="BN59" i="10"/>
  <c r="CI59" i="10" s="1"/>
  <c r="BL59" i="10"/>
  <c r="BJ59" i="10"/>
  <c r="BH59" i="10"/>
  <c r="BF59" i="10"/>
  <c r="BD59" i="10"/>
  <c r="BB59" i="10"/>
  <c r="AZ59" i="10"/>
  <c r="AX59" i="10"/>
  <c r="AV59" i="10"/>
  <c r="AT59" i="10"/>
  <c r="AR59" i="10"/>
  <c r="AP59" i="10"/>
  <c r="AN59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L58" i="10"/>
  <c r="DJ58" i="10"/>
  <c r="DH58" i="10"/>
  <c r="DF58" i="10"/>
  <c r="DD58" i="10"/>
  <c r="DB58" i="10"/>
  <c r="CZ58" i="10"/>
  <c r="CX58" i="10"/>
  <c r="CV58" i="10"/>
  <c r="CT58" i="10"/>
  <c r="CR58" i="10"/>
  <c r="CP58" i="10"/>
  <c r="CN58" i="10"/>
  <c r="CL58" i="10"/>
  <c r="CJ58" i="10"/>
  <c r="CH58" i="10"/>
  <c r="CF58" i="10"/>
  <c r="CD58" i="10"/>
  <c r="CB58" i="10"/>
  <c r="BZ58" i="10"/>
  <c r="BX58" i="10"/>
  <c r="BT58" i="10"/>
  <c r="BR58" i="10"/>
  <c r="BP58" i="10"/>
  <c r="BN58" i="10"/>
  <c r="BL58" i="10"/>
  <c r="BJ58" i="10"/>
  <c r="CI58" i="10" s="1"/>
  <c r="BH58" i="10"/>
  <c r="BF58" i="10"/>
  <c r="BD58" i="10"/>
  <c r="BB58" i="10"/>
  <c r="AZ58" i="10"/>
  <c r="AX58" i="10"/>
  <c r="AV58" i="10"/>
  <c r="AT58" i="10"/>
  <c r="AR58" i="10"/>
  <c r="AP58" i="10"/>
  <c r="AN58" i="10"/>
  <c r="AL58" i="10"/>
  <c r="AJ58" i="10"/>
  <c r="AH58" i="10"/>
  <c r="AF58" i="10"/>
  <c r="AD58" i="10"/>
  <c r="AB58" i="10"/>
  <c r="Z58" i="10"/>
  <c r="X58" i="10"/>
  <c r="V58" i="10"/>
  <c r="T58" i="10"/>
  <c r="R58" i="10"/>
  <c r="P58" i="10"/>
  <c r="N58" i="10"/>
  <c r="L58" i="10"/>
  <c r="J58" i="10"/>
  <c r="H58" i="10"/>
  <c r="F58" i="10"/>
  <c r="DL57" i="10"/>
  <c r="DJ57" i="10"/>
  <c r="DH57" i="10"/>
  <c r="DF57" i="10"/>
  <c r="DD57" i="10"/>
  <c r="DB57" i="10"/>
  <c r="CZ57" i="10"/>
  <c r="CX57" i="10"/>
  <c r="CV57" i="10"/>
  <c r="CT57" i="10"/>
  <c r="CR57" i="10"/>
  <c r="CP57" i="10"/>
  <c r="CN57" i="10"/>
  <c r="CL57" i="10"/>
  <c r="CJ57" i="10"/>
  <c r="CH57" i="10"/>
  <c r="CF57" i="10"/>
  <c r="CD57" i="10"/>
  <c r="CB57" i="10"/>
  <c r="BZ57" i="10"/>
  <c r="BX57" i="10"/>
  <c r="BT57" i="10"/>
  <c r="BR57" i="10"/>
  <c r="BP57" i="10"/>
  <c r="BN57" i="10"/>
  <c r="BL57" i="10"/>
  <c r="BJ57" i="10"/>
  <c r="BH57" i="10"/>
  <c r="BF57" i="10"/>
  <c r="BD57" i="10"/>
  <c r="BB57" i="10"/>
  <c r="AZ57" i="10"/>
  <c r="AX57" i="10"/>
  <c r="AV57" i="10"/>
  <c r="AT57" i="10"/>
  <c r="AR57" i="10"/>
  <c r="AP57" i="10"/>
  <c r="AN57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L15" i="9"/>
  <c r="DJ15" i="9"/>
  <c r="DH15" i="9"/>
  <c r="DF15" i="9"/>
  <c r="DD15" i="9"/>
  <c r="DB15" i="9"/>
  <c r="CZ15" i="9"/>
  <c r="CX15" i="9"/>
  <c r="CV15" i="9"/>
  <c r="CT15" i="9"/>
  <c r="CR15" i="9"/>
  <c r="CP15" i="9"/>
  <c r="CN15" i="9"/>
  <c r="CL15" i="9"/>
  <c r="CJ15" i="9"/>
  <c r="CH15" i="9"/>
  <c r="CF15" i="9"/>
  <c r="CD15" i="9"/>
  <c r="CB15" i="9"/>
  <c r="BZ15" i="9"/>
  <c r="BX15" i="9"/>
  <c r="BV15" i="9"/>
  <c r="BT15" i="9"/>
  <c r="BR15" i="9"/>
  <c r="BP15" i="9"/>
  <c r="BN15" i="9"/>
  <c r="BL15" i="9"/>
  <c r="BJ15" i="9"/>
  <c r="BH15" i="9"/>
  <c r="BF15" i="9"/>
  <c r="BD15" i="9"/>
  <c r="BB15" i="9"/>
  <c r="AZ15" i="9"/>
  <c r="AX15" i="9"/>
  <c r="AV15" i="9"/>
  <c r="AT15" i="9"/>
  <c r="AR15" i="9"/>
  <c r="AP15" i="9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F53" i="10"/>
  <c r="H53" i="10"/>
  <c r="J53" i="10"/>
  <c r="L53" i="10"/>
  <c r="N53" i="10"/>
  <c r="P53" i="10"/>
  <c r="R53" i="10"/>
  <c r="T53" i="10"/>
  <c r="V53" i="10"/>
  <c r="X53" i="10"/>
  <c r="Z53" i="10"/>
  <c r="AB53" i="10"/>
  <c r="AD53" i="10"/>
  <c r="AF53" i="10"/>
  <c r="AH53" i="10"/>
  <c r="AJ53" i="10"/>
  <c r="AL53" i="10"/>
  <c r="AN53" i="10"/>
  <c r="AP53" i="10"/>
  <c r="AR53" i="10"/>
  <c r="AT53" i="10"/>
  <c r="AV53" i="10"/>
  <c r="AX53" i="10"/>
  <c r="AZ53" i="10"/>
  <c r="BB53" i="10"/>
  <c r="BD53" i="10"/>
  <c r="BF53" i="10"/>
  <c r="BH53" i="10"/>
  <c r="BJ53" i="10"/>
  <c r="BL53" i="10"/>
  <c r="BN53" i="10"/>
  <c r="BP53" i="10"/>
  <c r="BR53" i="10"/>
  <c r="BT53" i="10"/>
  <c r="BV53" i="10"/>
  <c r="BX53" i="10"/>
  <c r="BZ53" i="10"/>
  <c r="CB53" i="10"/>
  <c r="CD53" i="10"/>
  <c r="CF53" i="10"/>
  <c r="CH53" i="10"/>
  <c r="CJ53" i="10"/>
  <c r="CL53" i="10"/>
  <c r="CN53" i="10"/>
  <c r="CP53" i="10"/>
  <c r="CR53" i="10"/>
  <c r="CT53" i="10"/>
  <c r="CV53" i="10"/>
  <c r="CX53" i="10"/>
  <c r="CZ53" i="10"/>
  <c r="DB53" i="10"/>
  <c r="DD53" i="10"/>
  <c r="DF53" i="10"/>
  <c r="DH53" i="10"/>
  <c r="DJ53" i="10"/>
  <c r="DL53" i="10"/>
  <c r="DL23" i="10"/>
  <c r="DJ23" i="10"/>
  <c r="DH23" i="10"/>
  <c r="DF23" i="10"/>
  <c r="DD23" i="10"/>
  <c r="DB23" i="10"/>
  <c r="CZ23" i="10"/>
  <c r="CX23" i="10"/>
  <c r="CV23" i="10"/>
  <c r="CT23" i="10"/>
  <c r="CR23" i="10"/>
  <c r="CP23" i="10"/>
  <c r="CN23" i="10"/>
  <c r="CL23" i="10"/>
  <c r="CJ23" i="10"/>
  <c r="CH23" i="10"/>
  <c r="CF23" i="10"/>
  <c r="CD23" i="10"/>
  <c r="CB23" i="10"/>
  <c r="BZ23" i="10"/>
  <c r="BX23" i="10"/>
  <c r="BV23" i="10"/>
  <c r="BT23" i="10"/>
  <c r="BR23" i="10"/>
  <c r="BP23" i="10"/>
  <c r="BN23" i="10"/>
  <c r="BL23" i="10"/>
  <c r="CI23" i="10" s="1"/>
  <c r="BJ23" i="10"/>
  <c r="BH23" i="10"/>
  <c r="BF23" i="10"/>
  <c r="BD23" i="10"/>
  <c r="BB23" i="10"/>
  <c r="AZ23" i="10"/>
  <c r="AX23" i="10"/>
  <c r="AV23" i="10"/>
  <c r="AT23" i="10"/>
  <c r="AR23" i="10"/>
  <c r="AP23" i="10"/>
  <c r="AN23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F24" i="10"/>
  <c r="H24" i="10"/>
  <c r="J24" i="10"/>
  <c r="L24" i="10"/>
  <c r="N24" i="10"/>
  <c r="P24" i="10"/>
  <c r="R24" i="10"/>
  <c r="T24" i="10"/>
  <c r="V24" i="10"/>
  <c r="X24" i="10"/>
  <c r="Z24" i="10"/>
  <c r="AB24" i="10"/>
  <c r="AD24" i="10"/>
  <c r="AF24" i="10"/>
  <c r="AH24" i="10"/>
  <c r="AJ24" i="10"/>
  <c r="AL24" i="10"/>
  <c r="AN24" i="10"/>
  <c r="AP24" i="10"/>
  <c r="AR24" i="10"/>
  <c r="AT24" i="10"/>
  <c r="AV24" i="10"/>
  <c r="AX24" i="10"/>
  <c r="AZ24" i="10"/>
  <c r="BB24" i="10"/>
  <c r="BD24" i="10"/>
  <c r="BF24" i="10"/>
  <c r="BH24" i="10"/>
  <c r="BJ24" i="10"/>
  <c r="BL24" i="10"/>
  <c r="BN24" i="10"/>
  <c r="BP24" i="10"/>
  <c r="BR24" i="10"/>
  <c r="BT24" i="10"/>
  <c r="BV24" i="10"/>
  <c r="BX24" i="10"/>
  <c r="BZ24" i="10"/>
  <c r="CB24" i="10"/>
  <c r="CD24" i="10"/>
  <c r="CF24" i="10"/>
  <c r="CH24" i="10"/>
  <c r="CJ24" i="10"/>
  <c r="CL24" i="10"/>
  <c r="CN24" i="10"/>
  <c r="CP24" i="10"/>
  <c r="CR24" i="10"/>
  <c r="CT24" i="10"/>
  <c r="CV24" i="10"/>
  <c r="CX24" i="10"/>
  <c r="CZ24" i="10"/>
  <c r="DB24" i="10"/>
  <c r="DD24" i="10"/>
  <c r="DF24" i="10"/>
  <c r="DH24" i="10"/>
  <c r="DJ24" i="10"/>
  <c r="DL24" i="10"/>
  <c r="DL22" i="10"/>
  <c r="DJ22" i="10"/>
  <c r="DH22" i="10"/>
  <c r="DF22" i="10"/>
  <c r="DD22" i="10"/>
  <c r="DB22" i="10"/>
  <c r="CZ22" i="10"/>
  <c r="CX22" i="10"/>
  <c r="CV22" i="10"/>
  <c r="CT22" i="10"/>
  <c r="CR22" i="10"/>
  <c r="CP22" i="10"/>
  <c r="CN22" i="10"/>
  <c r="CL22" i="10"/>
  <c r="CJ22" i="10"/>
  <c r="CH22" i="10"/>
  <c r="CF22" i="10"/>
  <c r="CD22" i="10"/>
  <c r="CB22" i="10"/>
  <c r="BZ22" i="10"/>
  <c r="BX22" i="10"/>
  <c r="BV22" i="10"/>
  <c r="BT22" i="10"/>
  <c r="BR22" i="10"/>
  <c r="BP22" i="10"/>
  <c r="BN22" i="10"/>
  <c r="BL22" i="10"/>
  <c r="BJ22" i="10"/>
  <c r="BH22" i="10"/>
  <c r="BF22" i="10"/>
  <c r="BD22" i="10"/>
  <c r="BB22" i="10"/>
  <c r="AZ22" i="10"/>
  <c r="AX22" i="10"/>
  <c r="AV22" i="10"/>
  <c r="AT22" i="10"/>
  <c r="AR22" i="10"/>
  <c r="AP22" i="10"/>
  <c r="AN22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AF8" i="3"/>
  <c r="DL9" i="3"/>
  <c r="DJ9" i="3"/>
  <c r="DH9" i="3"/>
  <c r="DF9" i="3"/>
  <c r="DD9" i="3"/>
  <c r="DB9" i="3"/>
  <c r="CZ9" i="3"/>
  <c r="CX9" i="3"/>
  <c r="CV9" i="3"/>
  <c r="CT9" i="3"/>
  <c r="CR9" i="3"/>
  <c r="CP9" i="3"/>
  <c r="CN9" i="3"/>
  <c r="CL9" i="3"/>
  <c r="CJ9" i="3"/>
  <c r="CH9" i="3"/>
  <c r="CF9" i="3"/>
  <c r="CD9" i="3"/>
  <c r="CB9" i="3"/>
  <c r="BZ9" i="3"/>
  <c r="BX9" i="3"/>
  <c r="BV9" i="3"/>
  <c r="BT9" i="3"/>
  <c r="BR9" i="3"/>
  <c r="BP9" i="3"/>
  <c r="BN9" i="3"/>
  <c r="BL9" i="3"/>
  <c r="BJ9" i="3"/>
  <c r="BH9" i="3"/>
  <c r="BF9" i="3"/>
  <c r="BD9" i="3"/>
  <c r="BB9" i="3"/>
  <c r="AZ9" i="3"/>
  <c r="AX9" i="3"/>
  <c r="AV9" i="3"/>
  <c r="AT9" i="3"/>
  <c r="AR9" i="3"/>
  <c r="AP9" i="3"/>
  <c r="AN9" i="3"/>
  <c r="AL9" i="3"/>
  <c r="AJ9" i="3"/>
  <c r="AH9" i="3"/>
  <c r="BG9" i="3" s="1"/>
  <c r="AF9" i="3"/>
  <c r="AD9" i="3"/>
  <c r="AB9" i="3"/>
  <c r="Z9" i="3"/>
  <c r="X9" i="3"/>
  <c r="V9" i="3"/>
  <c r="T9" i="3"/>
  <c r="R9" i="3"/>
  <c r="P9" i="3"/>
  <c r="N9" i="3"/>
  <c r="L9" i="3"/>
  <c r="J9" i="3"/>
  <c r="H9" i="3"/>
  <c r="H21" i="3"/>
  <c r="AB21" i="3"/>
  <c r="AB20" i="3"/>
  <c r="AB19" i="3"/>
  <c r="AB18" i="3"/>
  <c r="Z21" i="3"/>
  <c r="Z20" i="3"/>
  <c r="Z19" i="3"/>
  <c r="Z18" i="3"/>
  <c r="X21" i="3"/>
  <c r="X20" i="3"/>
  <c r="X19" i="3"/>
  <c r="X18" i="3"/>
  <c r="V21" i="3"/>
  <c r="V20" i="3"/>
  <c r="V19" i="3"/>
  <c r="V18" i="3"/>
  <c r="T21" i="3"/>
  <c r="T20" i="3"/>
  <c r="T19" i="3"/>
  <c r="T18" i="3"/>
  <c r="AB24" i="3"/>
  <c r="AB23" i="3"/>
  <c r="Z24" i="3"/>
  <c r="Z23" i="3"/>
  <c r="X24" i="3"/>
  <c r="X23" i="3"/>
  <c r="V24" i="3"/>
  <c r="V23" i="3"/>
  <c r="T24" i="3"/>
  <c r="T23" i="3"/>
  <c r="AB34" i="3"/>
  <c r="AB33" i="3"/>
  <c r="AB32" i="3"/>
  <c r="Z34" i="3"/>
  <c r="Z33" i="3"/>
  <c r="Z32" i="3"/>
  <c r="X34" i="3"/>
  <c r="X33" i="3"/>
  <c r="X32" i="3"/>
  <c r="V34" i="3"/>
  <c r="V33" i="3"/>
  <c r="V32" i="3"/>
  <c r="AB30" i="3"/>
  <c r="AB29" i="3"/>
  <c r="AB28" i="3"/>
  <c r="AB27" i="3"/>
  <c r="AB26" i="3"/>
  <c r="T30" i="3"/>
  <c r="T29" i="3"/>
  <c r="T28" i="3"/>
  <c r="T27" i="3"/>
  <c r="T26" i="3"/>
  <c r="V30" i="3"/>
  <c r="V29" i="3"/>
  <c r="V28" i="3"/>
  <c r="V27" i="3"/>
  <c r="V26" i="3"/>
  <c r="X30" i="3"/>
  <c r="X29" i="3"/>
  <c r="X28" i="3"/>
  <c r="X27" i="3"/>
  <c r="X26" i="3"/>
  <c r="Z30" i="3"/>
  <c r="Z29" i="3"/>
  <c r="Z28" i="3"/>
  <c r="Z27" i="3"/>
  <c r="Z26" i="3"/>
  <c r="AB40" i="3"/>
  <c r="AB39" i="3"/>
  <c r="AB38" i="3"/>
  <c r="AB37" i="3"/>
  <c r="AB36" i="3"/>
  <c r="Z40" i="3"/>
  <c r="Z39" i="3"/>
  <c r="Z38" i="3"/>
  <c r="Z37" i="3"/>
  <c r="Z36" i="3"/>
  <c r="X40" i="3"/>
  <c r="X39" i="3"/>
  <c r="X38" i="3"/>
  <c r="X37" i="3"/>
  <c r="X36" i="3"/>
  <c r="V40" i="3"/>
  <c r="V39" i="3"/>
  <c r="V38" i="3"/>
  <c r="V37" i="3"/>
  <c r="V36" i="3"/>
  <c r="T40" i="3"/>
  <c r="T39" i="3"/>
  <c r="T38" i="3"/>
  <c r="T37" i="3"/>
  <c r="T36" i="3"/>
  <c r="T34" i="3"/>
  <c r="T33" i="3"/>
  <c r="T32" i="3"/>
  <c r="R39" i="3"/>
  <c r="R38" i="3"/>
  <c r="R37" i="3"/>
  <c r="R36" i="3"/>
  <c r="P39" i="3"/>
  <c r="P38" i="3"/>
  <c r="P37" i="3"/>
  <c r="P36" i="3"/>
  <c r="P34" i="3"/>
  <c r="P33" i="3"/>
  <c r="P32" i="3"/>
  <c r="R34" i="3"/>
  <c r="R33" i="3"/>
  <c r="R32" i="3"/>
  <c r="R30" i="3"/>
  <c r="R29" i="3"/>
  <c r="R28" i="3"/>
  <c r="R27" i="3"/>
  <c r="R26" i="3"/>
  <c r="P30" i="3"/>
  <c r="P29" i="3"/>
  <c r="P28" i="3"/>
  <c r="P27" i="3"/>
  <c r="P26" i="3"/>
  <c r="P24" i="3"/>
  <c r="P23" i="3"/>
  <c r="R24" i="3"/>
  <c r="R23" i="3"/>
  <c r="R21" i="3"/>
  <c r="R20" i="3"/>
  <c r="R19" i="3"/>
  <c r="R18" i="3"/>
  <c r="P21" i="3"/>
  <c r="P20" i="3"/>
  <c r="P19" i="3"/>
  <c r="P18" i="3"/>
  <c r="N40" i="3"/>
  <c r="N39" i="3"/>
  <c r="N38" i="3"/>
  <c r="N37" i="3"/>
  <c r="N36" i="3"/>
  <c r="N34" i="3"/>
  <c r="N33" i="3"/>
  <c r="N32" i="3"/>
  <c r="L30" i="3"/>
  <c r="L29" i="3"/>
  <c r="L28" i="3"/>
  <c r="L27" i="3"/>
  <c r="L26" i="3"/>
  <c r="N30" i="3"/>
  <c r="N29" i="3"/>
  <c r="N28" i="3"/>
  <c r="N27" i="3"/>
  <c r="N26" i="3"/>
  <c r="N24" i="3"/>
  <c r="N23" i="3"/>
  <c r="N21" i="3"/>
  <c r="N20" i="3"/>
  <c r="N19" i="3"/>
  <c r="N18" i="3"/>
  <c r="J30" i="3"/>
  <c r="J29" i="3"/>
  <c r="J28" i="3"/>
  <c r="J27" i="3"/>
  <c r="J26" i="3"/>
  <c r="J24" i="3"/>
  <c r="J23" i="3"/>
  <c r="J21" i="3"/>
  <c r="J20" i="3"/>
  <c r="J19" i="3"/>
  <c r="J18" i="3"/>
  <c r="L21" i="3"/>
  <c r="L20" i="3"/>
  <c r="L19" i="3"/>
  <c r="L18" i="3"/>
  <c r="L24" i="3"/>
  <c r="L23" i="3"/>
  <c r="L40" i="3"/>
  <c r="L39" i="3"/>
  <c r="L38" i="3"/>
  <c r="L37" i="3"/>
  <c r="L36" i="3"/>
  <c r="J40" i="3"/>
  <c r="J39" i="3"/>
  <c r="J38" i="3"/>
  <c r="J37" i="3"/>
  <c r="J36" i="3"/>
  <c r="L34" i="3"/>
  <c r="L33" i="3"/>
  <c r="L32" i="3"/>
  <c r="J34" i="3"/>
  <c r="J33" i="3"/>
  <c r="J32" i="3"/>
  <c r="H40" i="3"/>
  <c r="H39" i="3"/>
  <c r="H38" i="3"/>
  <c r="H37" i="3"/>
  <c r="H36" i="3"/>
  <c r="H34" i="3"/>
  <c r="H33" i="3"/>
  <c r="H32" i="3"/>
  <c r="H30" i="3"/>
  <c r="H29" i="3"/>
  <c r="H28" i="3"/>
  <c r="H27" i="3"/>
  <c r="H26" i="3"/>
  <c r="H24" i="3"/>
  <c r="H23" i="3"/>
  <c r="H19" i="3"/>
  <c r="H20" i="3"/>
  <c r="H11" i="3"/>
  <c r="H12" i="3"/>
  <c r="H14" i="3"/>
  <c r="H15" i="3"/>
  <c r="H16" i="3"/>
  <c r="H18" i="3"/>
  <c r="J11" i="3"/>
  <c r="J12" i="3"/>
  <c r="J14" i="3"/>
  <c r="J15" i="3"/>
  <c r="J16" i="3"/>
  <c r="L11" i="3"/>
  <c r="L12" i="3"/>
  <c r="L14" i="3"/>
  <c r="L15" i="3"/>
  <c r="L16" i="3"/>
  <c r="N11" i="3"/>
  <c r="N12" i="3"/>
  <c r="N14" i="3"/>
  <c r="N15" i="3"/>
  <c r="N16" i="3"/>
  <c r="P11" i="3"/>
  <c r="P12" i="3"/>
  <c r="P14" i="3"/>
  <c r="P15" i="3"/>
  <c r="P16" i="3"/>
  <c r="P40" i="3"/>
  <c r="R11" i="3"/>
  <c r="R12" i="3"/>
  <c r="R14" i="3"/>
  <c r="R15" i="3"/>
  <c r="R16" i="3"/>
  <c r="R40" i="3"/>
  <c r="T11" i="3"/>
  <c r="T12" i="3"/>
  <c r="T14" i="3"/>
  <c r="T15" i="3"/>
  <c r="T16" i="3"/>
  <c r="V11" i="3"/>
  <c r="V12" i="3"/>
  <c r="V14" i="3"/>
  <c r="V15" i="3"/>
  <c r="V16" i="3"/>
  <c r="Z8" i="3"/>
  <c r="Z10" i="3"/>
  <c r="Z11" i="3"/>
  <c r="Z12" i="3"/>
  <c r="Z14" i="3"/>
  <c r="Z15" i="3"/>
  <c r="Z16" i="3"/>
  <c r="X11" i="3"/>
  <c r="X12" i="3"/>
  <c r="X14" i="3"/>
  <c r="X15" i="3"/>
  <c r="X16" i="3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J35" i="25"/>
  <c r="L35" i="25" s="1"/>
  <c r="J36" i="23"/>
  <c r="L36" i="23" s="1"/>
  <c r="I36" i="25"/>
  <c r="E25" i="1" s="1"/>
  <c r="E17" i="22" s="1"/>
  <c r="H36" i="25"/>
  <c r="E18" i="1" s="1"/>
  <c r="B35" i="25"/>
  <c r="B34" i="25"/>
  <c r="B33" i="25"/>
  <c r="B32" i="25"/>
  <c r="J30" i="25"/>
  <c r="L30" i="25"/>
  <c r="G29" i="25"/>
  <c r="G28" i="25"/>
  <c r="J28" i="25" s="1"/>
  <c r="G27" i="25"/>
  <c r="J27" i="25" s="1"/>
  <c r="G26" i="25"/>
  <c r="J26" i="25" s="1"/>
  <c r="N25" i="25"/>
  <c r="J25" i="25"/>
  <c r="P25" i="25" s="1"/>
  <c r="J24" i="25"/>
  <c r="L24" i="25" s="1"/>
  <c r="N23" i="25"/>
  <c r="J23" i="25"/>
  <c r="E58" i="22" s="1"/>
  <c r="K58" i="22" s="1"/>
  <c r="J22" i="25"/>
  <c r="N21" i="25"/>
  <c r="J21" i="25"/>
  <c r="T21" i="25" s="1"/>
  <c r="J20" i="25"/>
  <c r="T20" i="25" s="1"/>
  <c r="L20" i="25"/>
  <c r="N19" i="25"/>
  <c r="J19" i="25"/>
  <c r="E54" i="22" s="1"/>
  <c r="K54" i="22" s="1"/>
  <c r="N18" i="25"/>
  <c r="J18" i="25"/>
  <c r="P18" i="25" s="1"/>
  <c r="N17" i="25"/>
  <c r="J17" i="25"/>
  <c r="T17" i="25" s="1"/>
  <c r="E52" i="22"/>
  <c r="K52" i="22" s="1"/>
  <c r="O15" i="25"/>
  <c r="J15" i="25"/>
  <c r="N14" i="25"/>
  <c r="J14" i="25"/>
  <c r="P14" i="25" s="1"/>
  <c r="E49" i="22"/>
  <c r="K49" i="22" s="1"/>
  <c r="N13" i="25"/>
  <c r="J13" i="25"/>
  <c r="P13" i="25" s="1"/>
  <c r="E48" i="22"/>
  <c r="K48" i="22" s="1"/>
  <c r="N12" i="25"/>
  <c r="J12" i="25"/>
  <c r="P12" i="25" s="1"/>
  <c r="N11" i="25"/>
  <c r="J11" i="25"/>
  <c r="E46" i="22" s="1"/>
  <c r="K46" i="22" s="1"/>
  <c r="N10" i="25"/>
  <c r="J10" i="25"/>
  <c r="P10" i="25" s="1"/>
  <c r="N9" i="25"/>
  <c r="J9" i="25"/>
  <c r="O8" i="25"/>
  <c r="J8" i="25"/>
  <c r="S8" i="25" s="1"/>
  <c r="O7" i="25"/>
  <c r="J7" i="25"/>
  <c r="R7" i="25"/>
  <c r="O6" i="25"/>
  <c r="J6" i="25"/>
  <c r="U6" i="25" s="1"/>
  <c r="N5" i="25"/>
  <c r="J5" i="25"/>
  <c r="S5" i="25" s="1"/>
  <c r="N4" i="25"/>
  <c r="J4" i="25"/>
  <c r="N3" i="25"/>
  <c r="J3" i="25"/>
  <c r="A1" i="25"/>
  <c r="C34" i="25" s="1"/>
  <c r="I37" i="24"/>
  <c r="D25" i="1" s="1"/>
  <c r="D17" i="22" s="1"/>
  <c r="H37" i="24"/>
  <c r="D18" i="1" s="1"/>
  <c r="J36" i="24"/>
  <c r="L36" i="24" s="1"/>
  <c r="B36" i="24"/>
  <c r="B35" i="24"/>
  <c r="B34" i="24"/>
  <c r="B33" i="24"/>
  <c r="G32" i="24"/>
  <c r="M31" i="24"/>
  <c r="G31" i="24"/>
  <c r="J31" i="24" s="1"/>
  <c r="L31" i="24" s="1"/>
  <c r="G30" i="24"/>
  <c r="M29" i="24"/>
  <c r="J29" i="24"/>
  <c r="G28" i="24"/>
  <c r="J28" i="24" s="1"/>
  <c r="D62" i="22" s="1"/>
  <c r="J62" i="22" s="1"/>
  <c r="G27" i="24"/>
  <c r="J27" i="24" s="1"/>
  <c r="L27" i="24" s="1"/>
  <c r="N26" i="24"/>
  <c r="J26" i="24"/>
  <c r="J25" i="24"/>
  <c r="L25" i="24" s="1"/>
  <c r="N24" i="24"/>
  <c r="D58" i="22"/>
  <c r="J58" i="22" s="1"/>
  <c r="D57" i="22"/>
  <c r="J57" i="22" s="1"/>
  <c r="L23" i="24"/>
  <c r="N22" i="24"/>
  <c r="J22" i="24"/>
  <c r="T22" i="24" s="1"/>
  <c r="J21" i="24"/>
  <c r="D68" i="22" s="1"/>
  <c r="N20" i="24"/>
  <c r="J20" i="24"/>
  <c r="N19" i="24"/>
  <c r="J19" i="24"/>
  <c r="P19" i="24" s="1"/>
  <c r="D53" i="22"/>
  <c r="J53" i="22" s="1"/>
  <c r="N18" i="24"/>
  <c r="J18" i="24"/>
  <c r="O17" i="24"/>
  <c r="J17" i="24"/>
  <c r="O15" i="24"/>
  <c r="J15" i="24"/>
  <c r="P15" i="24" s="1"/>
  <c r="U15" i="24"/>
  <c r="N14" i="24"/>
  <c r="J14" i="24"/>
  <c r="D49" i="22" s="1"/>
  <c r="J49" i="22" s="1"/>
  <c r="N13" i="24"/>
  <c r="J13" i="24"/>
  <c r="D48" i="22" s="1"/>
  <c r="T13" i="24"/>
  <c r="N12" i="24"/>
  <c r="J12" i="24"/>
  <c r="P12" i="24" s="1"/>
  <c r="T12" i="24"/>
  <c r="N11" i="24"/>
  <c r="J11" i="24"/>
  <c r="T11" i="24" s="1"/>
  <c r="D46" i="22"/>
  <c r="J46" i="22" s="1"/>
  <c r="P11" i="24"/>
  <c r="N10" i="24"/>
  <c r="J10" i="24"/>
  <c r="D45" i="22" s="1"/>
  <c r="J45" i="22" s="1"/>
  <c r="N9" i="24"/>
  <c r="J9" i="24"/>
  <c r="D44" i="22" s="1"/>
  <c r="J44" i="22" s="1"/>
  <c r="O8" i="24"/>
  <c r="J8" i="24"/>
  <c r="S8" i="24" s="1"/>
  <c r="O7" i="24"/>
  <c r="J7" i="24"/>
  <c r="R7" i="24" s="1"/>
  <c r="O6" i="24"/>
  <c r="J6" i="24"/>
  <c r="P6" i="24" s="1"/>
  <c r="N5" i="24"/>
  <c r="J5" i="24"/>
  <c r="S5" i="24" s="1"/>
  <c r="N4" i="24"/>
  <c r="J4" i="24"/>
  <c r="R4" i="24" s="1"/>
  <c r="N3" i="24"/>
  <c r="J3" i="24"/>
  <c r="P3" i="24" s="1"/>
  <c r="A1" i="24"/>
  <c r="C36" i="24" s="1"/>
  <c r="I37" i="23"/>
  <c r="C25" i="1" s="1"/>
  <c r="H37" i="23"/>
  <c r="C18" i="1" s="1"/>
  <c r="C15" i="22" s="1"/>
  <c r="B36" i="23"/>
  <c r="B35" i="23"/>
  <c r="B34" i="23"/>
  <c r="B33" i="23"/>
  <c r="G32" i="23"/>
  <c r="M31" i="23"/>
  <c r="G31" i="23"/>
  <c r="J31" i="23" s="1"/>
  <c r="L31" i="23" s="1"/>
  <c r="J30" i="23"/>
  <c r="M29" i="23"/>
  <c r="J29" i="23"/>
  <c r="C63" i="22" s="1"/>
  <c r="I63" i="22" s="1"/>
  <c r="L29" i="23"/>
  <c r="J28" i="23"/>
  <c r="C62" i="22"/>
  <c r="I62" i="22" s="1"/>
  <c r="N28" i="23"/>
  <c r="N26" i="23"/>
  <c r="J26" i="23"/>
  <c r="C60" i="22" s="1"/>
  <c r="I60" i="22" s="1"/>
  <c r="J25" i="23"/>
  <c r="C59" i="22" s="1"/>
  <c r="I59" i="22" s="1"/>
  <c r="N24" i="23"/>
  <c r="J24" i="23"/>
  <c r="J23" i="23"/>
  <c r="L23" i="23" s="1"/>
  <c r="C57" i="22"/>
  <c r="N22" i="23"/>
  <c r="J22" i="23"/>
  <c r="C56" i="22" s="1"/>
  <c r="I56" i="22" s="1"/>
  <c r="T22" i="23"/>
  <c r="J21" i="23"/>
  <c r="T21" i="23"/>
  <c r="N20" i="23"/>
  <c r="J20" i="23"/>
  <c r="C54" i="22" s="1"/>
  <c r="I54" i="22" s="1"/>
  <c r="N19" i="23"/>
  <c r="J19" i="23"/>
  <c r="P19" i="23" s="1"/>
  <c r="N18" i="23"/>
  <c r="J18" i="23"/>
  <c r="C52" i="22" s="1"/>
  <c r="I52" i="22" s="1"/>
  <c r="O17" i="23"/>
  <c r="J17" i="23"/>
  <c r="O15" i="23"/>
  <c r="J15" i="23"/>
  <c r="U15" i="23"/>
  <c r="N14" i="23"/>
  <c r="J14" i="23"/>
  <c r="C49" i="22" s="1"/>
  <c r="I49" i="22" s="1"/>
  <c r="N13" i="23"/>
  <c r="J13" i="23"/>
  <c r="C48" i="22" s="1"/>
  <c r="I48" i="22" s="1"/>
  <c r="N12" i="23"/>
  <c r="J12" i="23"/>
  <c r="C47" i="22" s="1"/>
  <c r="I47" i="22" s="1"/>
  <c r="N11" i="23"/>
  <c r="J11" i="23"/>
  <c r="C46" i="22" s="1"/>
  <c r="I46" i="22" s="1"/>
  <c r="N10" i="23"/>
  <c r="J10" i="23"/>
  <c r="P10" i="23" s="1"/>
  <c r="T10" i="23"/>
  <c r="N9" i="23"/>
  <c r="J9" i="23"/>
  <c r="P9" i="23" s="1"/>
  <c r="O8" i="23"/>
  <c r="O7" i="23"/>
  <c r="J7" i="23"/>
  <c r="C43" i="22" s="1"/>
  <c r="I43" i="22" s="1"/>
  <c r="O6" i="23"/>
  <c r="U6" i="23"/>
  <c r="N5" i="23"/>
  <c r="S5" i="23"/>
  <c r="N4" i="23"/>
  <c r="J4" i="23"/>
  <c r="R4" i="23" s="1"/>
  <c r="N3" i="23"/>
  <c r="J3" i="23"/>
  <c r="A1" i="23"/>
  <c r="C35" i="23" s="1"/>
  <c r="I37" i="2"/>
  <c r="B25" i="1" s="1"/>
  <c r="B17" i="22" s="1"/>
  <c r="H37" i="2"/>
  <c r="B18" i="1" s="1"/>
  <c r="O17" i="2"/>
  <c r="O15" i="2"/>
  <c r="O8" i="2"/>
  <c r="O7" i="2"/>
  <c r="O6" i="2"/>
  <c r="N26" i="2"/>
  <c r="N24" i="2"/>
  <c r="N22" i="2"/>
  <c r="N20" i="2"/>
  <c r="N19" i="2"/>
  <c r="N18" i="2"/>
  <c r="N14" i="2"/>
  <c r="N13" i="2"/>
  <c r="N12" i="2"/>
  <c r="N11" i="2"/>
  <c r="N10" i="2"/>
  <c r="N9" i="2"/>
  <c r="N5" i="2"/>
  <c r="N4" i="2"/>
  <c r="N3" i="2"/>
  <c r="T10" i="24"/>
  <c r="N31" i="25"/>
  <c r="J31" i="25"/>
  <c r="P31" i="25" s="1"/>
  <c r="N27" i="25"/>
  <c r="N28" i="24"/>
  <c r="P6" i="23"/>
  <c r="N30" i="23"/>
  <c r="J27" i="23"/>
  <c r="C61" i="22"/>
  <c r="I61" i="22" s="1"/>
  <c r="L27" i="23"/>
  <c r="A1" i="2"/>
  <c r="C33" i="2" s="1"/>
  <c r="B39" i="1"/>
  <c r="B38" i="22" s="1"/>
  <c r="C36" i="1"/>
  <c r="C35" i="22" s="1"/>
  <c r="D36" i="1"/>
  <c r="D35" i="22" s="1"/>
  <c r="E36" i="1"/>
  <c r="E35" i="22" s="1"/>
  <c r="B36" i="1"/>
  <c r="B35" i="22" s="1"/>
  <c r="E35" i="1"/>
  <c r="E34" i="22" s="1"/>
  <c r="D35" i="1"/>
  <c r="D34" i="22" s="1"/>
  <c r="C35" i="1"/>
  <c r="C34" i="22" s="1"/>
  <c r="B35" i="1"/>
  <c r="B34" i="22" s="1"/>
  <c r="E32" i="1"/>
  <c r="E33" i="22" s="1"/>
  <c r="D32" i="1"/>
  <c r="D33" i="22" s="1"/>
  <c r="C32" i="1"/>
  <c r="C33" i="22" s="1"/>
  <c r="B32" i="1"/>
  <c r="B33" i="22" s="1"/>
  <c r="E31" i="1"/>
  <c r="E32" i="22" s="1"/>
  <c r="D31" i="1"/>
  <c r="D32" i="22" s="1"/>
  <c r="C31" i="1"/>
  <c r="C32" i="22" s="1"/>
  <c r="B31" i="1"/>
  <c r="F8" i="7"/>
  <c r="B36" i="2"/>
  <c r="B35" i="2"/>
  <c r="B34" i="2"/>
  <c r="B33" i="2"/>
  <c r="F10" i="7"/>
  <c r="F9" i="7"/>
  <c r="F98" i="16"/>
  <c r="E98" i="16"/>
  <c r="F97" i="16"/>
  <c r="E97" i="16"/>
  <c r="F96" i="16"/>
  <c r="E96" i="16"/>
  <c r="F95" i="16"/>
  <c r="E95" i="16"/>
  <c r="F94" i="16"/>
  <c r="E94" i="16"/>
  <c r="F93" i="16"/>
  <c r="E93" i="16"/>
  <c r="F92" i="16"/>
  <c r="E92" i="16"/>
  <c r="F91" i="16"/>
  <c r="E91" i="16"/>
  <c r="F90" i="16"/>
  <c r="E90" i="16"/>
  <c r="F89" i="16"/>
  <c r="E89" i="16"/>
  <c r="F88" i="16"/>
  <c r="E88" i="16"/>
  <c r="F87" i="16"/>
  <c r="E87" i="16"/>
  <c r="F86" i="16"/>
  <c r="E86" i="16"/>
  <c r="F85" i="16"/>
  <c r="E85" i="16"/>
  <c r="F84" i="16"/>
  <c r="E84" i="16"/>
  <c r="F83" i="16"/>
  <c r="E83" i="16"/>
  <c r="F82" i="16"/>
  <c r="E82" i="16"/>
  <c r="F81" i="16"/>
  <c r="E81" i="16"/>
  <c r="F80" i="16"/>
  <c r="E80" i="16"/>
  <c r="F79" i="16"/>
  <c r="E79" i="16"/>
  <c r="F73" i="16"/>
  <c r="E73" i="16"/>
  <c r="F72" i="16"/>
  <c r="E72" i="16"/>
  <c r="F71" i="16"/>
  <c r="E71" i="16"/>
  <c r="F70" i="16"/>
  <c r="E70" i="16"/>
  <c r="F69" i="16"/>
  <c r="E69" i="16"/>
  <c r="F68" i="16"/>
  <c r="E68" i="16"/>
  <c r="F67" i="16"/>
  <c r="E67" i="16"/>
  <c r="F66" i="16"/>
  <c r="E66" i="16"/>
  <c r="F65" i="16"/>
  <c r="E65" i="16"/>
  <c r="F64" i="16"/>
  <c r="E64" i="16"/>
  <c r="F63" i="16"/>
  <c r="E63" i="16"/>
  <c r="F62" i="16"/>
  <c r="E62" i="16"/>
  <c r="F61" i="16"/>
  <c r="E61" i="16"/>
  <c r="F60" i="16"/>
  <c r="E60" i="16"/>
  <c r="F59" i="16"/>
  <c r="E59" i="16"/>
  <c r="F58" i="16"/>
  <c r="E58" i="16"/>
  <c r="F57" i="16"/>
  <c r="E57" i="16"/>
  <c r="F56" i="16"/>
  <c r="E56" i="16"/>
  <c r="F55" i="16"/>
  <c r="E55" i="16"/>
  <c r="F54" i="16"/>
  <c r="F74" i="16" s="1"/>
  <c r="E54" i="16"/>
  <c r="F48" i="16"/>
  <c r="E48" i="16"/>
  <c r="F47" i="16"/>
  <c r="E47" i="16"/>
  <c r="F46" i="16"/>
  <c r="E46" i="16"/>
  <c r="F45" i="16"/>
  <c r="E45" i="16"/>
  <c r="F44" i="16"/>
  <c r="E44" i="16"/>
  <c r="F43" i="16"/>
  <c r="E43" i="16"/>
  <c r="F42" i="16"/>
  <c r="E42" i="16"/>
  <c r="F41" i="16"/>
  <c r="E41" i="16"/>
  <c r="F40" i="16"/>
  <c r="E40" i="16"/>
  <c r="F39" i="16"/>
  <c r="E39" i="16"/>
  <c r="F38" i="16"/>
  <c r="E38" i="16"/>
  <c r="F37" i="16"/>
  <c r="E37" i="16"/>
  <c r="F36" i="16"/>
  <c r="E36" i="16"/>
  <c r="F35" i="16"/>
  <c r="E35" i="16"/>
  <c r="F34" i="16"/>
  <c r="E34" i="16"/>
  <c r="F33" i="16"/>
  <c r="E33" i="16"/>
  <c r="F32" i="16"/>
  <c r="E32" i="16"/>
  <c r="F31" i="16"/>
  <c r="E31" i="16"/>
  <c r="F30" i="16"/>
  <c r="E30" i="16"/>
  <c r="F29" i="16"/>
  <c r="F49" i="16" s="1"/>
  <c r="E29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F4" i="16"/>
  <c r="E4" i="16"/>
  <c r="T3" i="2"/>
  <c r="J4" i="2"/>
  <c r="R4" i="2" s="1"/>
  <c r="J5" i="2"/>
  <c r="J9" i="2"/>
  <c r="B44" i="22" s="1"/>
  <c r="J29" i="2"/>
  <c r="B63" i="22" s="1"/>
  <c r="N30" i="2"/>
  <c r="J31" i="2"/>
  <c r="L31" i="2"/>
  <c r="N32" i="2"/>
  <c r="J6" i="2"/>
  <c r="J7" i="2"/>
  <c r="R7" i="2" s="1"/>
  <c r="J8" i="2"/>
  <c r="S8" i="2" s="1"/>
  <c r="J10" i="2"/>
  <c r="T10" i="2" s="1"/>
  <c r="J11" i="2"/>
  <c r="B46" i="22" s="1"/>
  <c r="H46" i="22" s="1"/>
  <c r="J12" i="2"/>
  <c r="T12" i="2" s="1"/>
  <c r="J13" i="2"/>
  <c r="J14" i="2"/>
  <c r="T14" i="2"/>
  <c r="J15" i="2"/>
  <c r="T15" i="2"/>
  <c r="J17" i="2"/>
  <c r="B52" i="22"/>
  <c r="H52" i="22" s="1"/>
  <c r="T18" i="2"/>
  <c r="J19" i="2"/>
  <c r="B53" i="22" s="1"/>
  <c r="T20" i="2"/>
  <c r="B54" i="22"/>
  <c r="H54" i="22" s="1"/>
  <c r="J21" i="2"/>
  <c r="J22" i="2"/>
  <c r="J23" i="2"/>
  <c r="B57" i="22" s="1"/>
  <c r="J24" i="2"/>
  <c r="B58" i="22"/>
  <c r="J25" i="2"/>
  <c r="B59" i="22" s="1"/>
  <c r="H59" i="22" s="1"/>
  <c r="L25" i="2"/>
  <c r="T25" i="2"/>
  <c r="J26" i="2"/>
  <c r="P26" i="2" s="1"/>
  <c r="M29" i="2"/>
  <c r="M31" i="2"/>
  <c r="F5" i="7"/>
  <c r="AF5" i="3"/>
  <c r="AF6" i="3"/>
  <c r="AF10" i="3"/>
  <c r="AF11" i="3"/>
  <c r="AF12" i="3"/>
  <c r="AF18" i="3"/>
  <c r="AF19" i="3"/>
  <c r="AF20" i="3"/>
  <c r="AF21" i="3"/>
  <c r="AF27" i="3"/>
  <c r="AF29" i="3"/>
  <c r="AF30" i="3"/>
  <c r="AF33" i="3"/>
  <c r="AF34" i="3"/>
  <c r="AF26" i="3"/>
  <c r="AF15" i="3"/>
  <c r="AF16" i="3"/>
  <c r="AF5" i="10"/>
  <c r="AF8" i="10"/>
  <c r="AF9" i="10"/>
  <c r="AF10" i="10"/>
  <c r="AF25" i="10"/>
  <c r="H5" i="3"/>
  <c r="J5" i="3"/>
  <c r="L5" i="3"/>
  <c r="N5" i="3"/>
  <c r="P5" i="3"/>
  <c r="R5" i="3"/>
  <c r="T5" i="3"/>
  <c r="V5" i="3"/>
  <c r="X5" i="3"/>
  <c r="Z5" i="3"/>
  <c r="H6" i="3"/>
  <c r="J6" i="3"/>
  <c r="L6" i="3"/>
  <c r="N6" i="3"/>
  <c r="P6" i="3"/>
  <c r="R6" i="3"/>
  <c r="T6" i="3"/>
  <c r="V6" i="3"/>
  <c r="X6" i="3"/>
  <c r="Z6" i="3"/>
  <c r="L10" i="3"/>
  <c r="N10" i="3"/>
  <c r="P10" i="3"/>
  <c r="R10" i="3"/>
  <c r="T10" i="3"/>
  <c r="V10" i="3"/>
  <c r="X10" i="3"/>
  <c r="F5" i="10"/>
  <c r="H5" i="10"/>
  <c r="J5" i="10"/>
  <c r="L5" i="10"/>
  <c r="N5" i="10"/>
  <c r="P5" i="10"/>
  <c r="R5" i="10"/>
  <c r="T5" i="10"/>
  <c r="V5" i="10"/>
  <c r="X5" i="10"/>
  <c r="Z5" i="10"/>
  <c r="F8" i="10"/>
  <c r="H8" i="10"/>
  <c r="J8" i="10"/>
  <c r="L8" i="10"/>
  <c r="N8" i="10"/>
  <c r="P8" i="10"/>
  <c r="R8" i="10"/>
  <c r="T8" i="10"/>
  <c r="V8" i="10"/>
  <c r="X8" i="10"/>
  <c r="Z8" i="10"/>
  <c r="F9" i="10"/>
  <c r="H9" i="10"/>
  <c r="J9" i="10"/>
  <c r="L9" i="10"/>
  <c r="N9" i="10"/>
  <c r="P9" i="10"/>
  <c r="R9" i="10"/>
  <c r="T9" i="10"/>
  <c r="V9" i="10"/>
  <c r="X9" i="10"/>
  <c r="Z9" i="10"/>
  <c r="F10" i="10"/>
  <c r="H10" i="10"/>
  <c r="J10" i="10"/>
  <c r="L10" i="10"/>
  <c r="N10" i="10"/>
  <c r="P10" i="10"/>
  <c r="R10" i="10"/>
  <c r="T10" i="10"/>
  <c r="V10" i="10"/>
  <c r="X10" i="10"/>
  <c r="Z10" i="10"/>
  <c r="J25" i="10"/>
  <c r="N25" i="10"/>
  <c r="R25" i="10"/>
  <c r="AF28" i="3"/>
  <c r="AF7" i="10"/>
  <c r="AF6" i="10"/>
  <c r="AF21" i="10"/>
  <c r="AF11" i="10"/>
  <c r="BH5" i="3"/>
  <c r="BH6" i="3"/>
  <c r="BH10" i="3"/>
  <c r="BH11" i="3"/>
  <c r="BH12" i="3"/>
  <c r="BH15" i="3"/>
  <c r="BH18" i="3"/>
  <c r="BH19" i="3"/>
  <c r="BH20" i="3"/>
  <c r="BH21" i="3"/>
  <c r="BH29" i="3"/>
  <c r="DL5" i="3"/>
  <c r="DL15" i="3"/>
  <c r="DL13" i="9"/>
  <c r="DL14" i="9"/>
  <c r="DL16" i="9"/>
  <c r="DL30" i="9"/>
  <c r="DL31" i="9"/>
  <c r="DL35" i="9"/>
  <c r="DL38" i="9"/>
  <c r="DL40" i="9"/>
  <c r="DL41" i="9"/>
  <c r="DL5" i="10"/>
  <c r="DL10" i="10"/>
  <c r="DL21" i="10"/>
  <c r="DL38" i="10"/>
  <c r="DL40" i="10"/>
  <c r="AF13" i="9"/>
  <c r="AF14" i="9"/>
  <c r="AF16" i="9"/>
  <c r="AF30" i="9"/>
  <c r="AF31" i="9"/>
  <c r="J34" i="2"/>
  <c r="L34" i="2"/>
  <c r="AF35" i="9"/>
  <c r="AF38" i="9"/>
  <c r="AF40" i="9"/>
  <c r="AF41" i="9"/>
  <c r="AF38" i="10"/>
  <c r="AF40" i="10"/>
  <c r="BH13" i="9"/>
  <c r="BH14" i="9"/>
  <c r="BH16" i="9"/>
  <c r="BH30" i="9"/>
  <c r="BH31" i="9"/>
  <c r="BH35" i="9"/>
  <c r="BH38" i="9"/>
  <c r="BH40" i="9"/>
  <c r="BH41" i="9"/>
  <c r="BH5" i="10"/>
  <c r="BH10" i="10"/>
  <c r="BH21" i="10"/>
  <c r="BH38" i="10"/>
  <c r="BH40" i="10"/>
  <c r="CJ5" i="3"/>
  <c r="CJ15" i="3"/>
  <c r="CJ13" i="9"/>
  <c r="CJ14" i="9"/>
  <c r="CJ16" i="9"/>
  <c r="CJ30" i="9"/>
  <c r="CJ31" i="9"/>
  <c r="CJ35" i="9"/>
  <c r="CJ38" i="9"/>
  <c r="CJ40" i="9"/>
  <c r="CJ41" i="9"/>
  <c r="CJ5" i="10"/>
  <c r="CJ10" i="10"/>
  <c r="CJ21" i="10"/>
  <c r="CJ38" i="10"/>
  <c r="CJ40" i="10"/>
  <c r="AB5" i="3"/>
  <c r="AD5" i="3"/>
  <c r="AB6" i="3"/>
  <c r="AD6" i="3"/>
  <c r="H10" i="3"/>
  <c r="J10" i="3"/>
  <c r="AB10" i="3"/>
  <c r="AD10" i="3"/>
  <c r="AB11" i="3"/>
  <c r="AD11" i="3"/>
  <c r="AB12" i="3"/>
  <c r="AB15" i="3"/>
  <c r="AD15" i="3"/>
  <c r="AD16" i="3"/>
  <c r="AD18" i="3"/>
  <c r="AD19" i="3"/>
  <c r="AD20" i="3"/>
  <c r="AD21" i="3"/>
  <c r="AH5" i="3"/>
  <c r="AH6" i="3"/>
  <c r="AH10" i="3"/>
  <c r="AH11" i="3"/>
  <c r="AH12" i="3"/>
  <c r="AH15" i="3"/>
  <c r="AH18" i="3"/>
  <c r="AH19" i="3"/>
  <c r="AH20" i="3"/>
  <c r="AH21" i="3"/>
  <c r="AH29" i="3"/>
  <c r="F7" i="10"/>
  <c r="H7" i="10"/>
  <c r="T7" i="10"/>
  <c r="L7" i="10"/>
  <c r="N7" i="10"/>
  <c r="P7" i="10"/>
  <c r="AB8" i="10"/>
  <c r="AD8" i="10"/>
  <c r="AB9" i="10"/>
  <c r="AD9" i="10"/>
  <c r="AB10" i="10"/>
  <c r="AD10" i="10"/>
  <c r="H6" i="10"/>
  <c r="T6" i="10"/>
  <c r="L6" i="10"/>
  <c r="N6" i="10"/>
  <c r="P6" i="10"/>
  <c r="F21" i="10"/>
  <c r="H21" i="10"/>
  <c r="J21" i="10"/>
  <c r="L21" i="10"/>
  <c r="N21" i="10"/>
  <c r="P21" i="10"/>
  <c r="R21" i="10"/>
  <c r="T21" i="10"/>
  <c r="V25" i="10"/>
  <c r="X25" i="10"/>
  <c r="Z25" i="10"/>
  <c r="AB25" i="10"/>
  <c r="AD25" i="10"/>
  <c r="L25" i="10"/>
  <c r="J11" i="10"/>
  <c r="F29" i="9"/>
  <c r="F30" i="9"/>
  <c r="F31" i="9"/>
  <c r="F32" i="9"/>
  <c r="F33" i="9"/>
  <c r="F34" i="9"/>
  <c r="H29" i="9"/>
  <c r="H30" i="9"/>
  <c r="H31" i="9"/>
  <c r="H32" i="9"/>
  <c r="H33" i="9"/>
  <c r="H34" i="9"/>
  <c r="J29" i="9"/>
  <c r="J30" i="9"/>
  <c r="J31" i="9"/>
  <c r="J32" i="9"/>
  <c r="J33" i="9"/>
  <c r="J34" i="9"/>
  <c r="L29" i="9"/>
  <c r="L30" i="9"/>
  <c r="L31" i="9"/>
  <c r="L32" i="9"/>
  <c r="L33" i="9"/>
  <c r="L34" i="9"/>
  <c r="N29" i="9"/>
  <c r="N30" i="9"/>
  <c r="N31" i="9"/>
  <c r="N32" i="9"/>
  <c r="N33" i="9"/>
  <c r="N34" i="9"/>
  <c r="P29" i="9"/>
  <c r="P30" i="9"/>
  <c r="P31" i="9"/>
  <c r="P32" i="9"/>
  <c r="P33" i="9"/>
  <c r="P34" i="9"/>
  <c r="R29" i="9"/>
  <c r="R30" i="9"/>
  <c r="R31" i="9"/>
  <c r="R32" i="9"/>
  <c r="R33" i="9"/>
  <c r="R34" i="9"/>
  <c r="T29" i="9"/>
  <c r="T30" i="9"/>
  <c r="T31" i="9"/>
  <c r="T32" i="9"/>
  <c r="T33" i="9"/>
  <c r="T34" i="9"/>
  <c r="V29" i="9"/>
  <c r="V30" i="9"/>
  <c r="V31" i="9"/>
  <c r="V32" i="9"/>
  <c r="V33" i="9"/>
  <c r="V34" i="9"/>
  <c r="X29" i="9"/>
  <c r="X30" i="9"/>
  <c r="X31" i="9"/>
  <c r="X32" i="9"/>
  <c r="X33" i="9"/>
  <c r="X34" i="9"/>
  <c r="Z29" i="9"/>
  <c r="Z30" i="9"/>
  <c r="Z31" i="9"/>
  <c r="Z32" i="9"/>
  <c r="Z33" i="9"/>
  <c r="Z34" i="9"/>
  <c r="AB29" i="9"/>
  <c r="AB30" i="9"/>
  <c r="AB31" i="9"/>
  <c r="AB32" i="9"/>
  <c r="AB33" i="9"/>
  <c r="AB34" i="9"/>
  <c r="AH29" i="9"/>
  <c r="AH30" i="9"/>
  <c r="AH31" i="9"/>
  <c r="AH32" i="9"/>
  <c r="AH33" i="9"/>
  <c r="AH34" i="9"/>
  <c r="AJ29" i="9"/>
  <c r="AJ30" i="9"/>
  <c r="AJ31" i="9"/>
  <c r="AJ32" i="9"/>
  <c r="AJ33" i="9"/>
  <c r="AJ34" i="9"/>
  <c r="AL29" i="9"/>
  <c r="AL30" i="9"/>
  <c r="AL31" i="9"/>
  <c r="AL32" i="9"/>
  <c r="AL33" i="9"/>
  <c r="AL34" i="9"/>
  <c r="AN29" i="9"/>
  <c r="AN30" i="9"/>
  <c r="AN31" i="9"/>
  <c r="AN32" i="9"/>
  <c r="AN33" i="9"/>
  <c r="AN34" i="9"/>
  <c r="AP29" i="9"/>
  <c r="AP30" i="9"/>
  <c r="AP31" i="9"/>
  <c r="AP32" i="9"/>
  <c r="AP33" i="9"/>
  <c r="AP34" i="9"/>
  <c r="AR29" i="9"/>
  <c r="AR30" i="9"/>
  <c r="AR31" i="9"/>
  <c r="AR32" i="9"/>
  <c r="AR33" i="9"/>
  <c r="AR34" i="9"/>
  <c r="AT29" i="9"/>
  <c r="AT30" i="9"/>
  <c r="AT31" i="9"/>
  <c r="AT32" i="9"/>
  <c r="AT33" i="9"/>
  <c r="AT34" i="9"/>
  <c r="AV29" i="9"/>
  <c r="AV30" i="9"/>
  <c r="AV31" i="9"/>
  <c r="AV32" i="9"/>
  <c r="AV33" i="9"/>
  <c r="AV34" i="9"/>
  <c r="AX29" i="9"/>
  <c r="AX30" i="9"/>
  <c r="AX31" i="9"/>
  <c r="AX32" i="9"/>
  <c r="AX33" i="9"/>
  <c r="AX34" i="9"/>
  <c r="AZ29" i="9"/>
  <c r="AZ30" i="9"/>
  <c r="AZ31" i="9"/>
  <c r="AZ32" i="9"/>
  <c r="AZ33" i="9"/>
  <c r="AZ34" i="9"/>
  <c r="BB29" i="9"/>
  <c r="BB30" i="9"/>
  <c r="BB31" i="9"/>
  <c r="BB32" i="9"/>
  <c r="BB33" i="9"/>
  <c r="BB34" i="9"/>
  <c r="BD29" i="9"/>
  <c r="BD30" i="9"/>
  <c r="BD31" i="9"/>
  <c r="BD32" i="9"/>
  <c r="BD33" i="9"/>
  <c r="BD34" i="9"/>
  <c r="BJ29" i="9"/>
  <c r="BJ30" i="9"/>
  <c r="BJ31" i="9"/>
  <c r="CI31" i="9" s="1"/>
  <c r="BJ32" i="9"/>
  <c r="BJ33" i="9"/>
  <c r="BJ34" i="9"/>
  <c r="BL29" i="9"/>
  <c r="BL30" i="9"/>
  <c r="BL31" i="9"/>
  <c r="BL32" i="9"/>
  <c r="BL33" i="9"/>
  <c r="BL34" i="9"/>
  <c r="BN29" i="9"/>
  <c r="BN30" i="9"/>
  <c r="BN31" i="9"/>
  <c r="BN32" i="9"/>
  <c r="BN33" i="9"/>
  <c r="BN34" i="9"/>
  <c r="BP29" i="9"/>
  <c r="BP30" i="9"/>
  <c r="BP31" i="9"/>
  <c r="BP32" i="9"/>
  <c r="BP33" i="9"/>
  <c r="BP34" i="9"/>
  <c r="BR29" i="9"/>
  <c r="BR30" i="9"/>
  <c r="BR31" i="9"/>
  <c r="BR32" i="9"/>
  <c r="BR33" i="9"/>
  <c r="BR34" i="9"/>
  <c r="BT29" i="9"/>
  <c r="BT30" i="9"/>
  <c r="BT31" i="9"/>
  <c r="BT32" i="9"/>
  <c r="BT33" i="9"/>
  <c r="BT34" i="9"/>
  <c r="BV29" i="9"/>
  <c r="BV30" i="9"/>
  <c r="BV31" i="9"/>
  <c r="BV32" i="9"/>
  <c r="BV33" i="9"/>
  <c r="BV34" i="9"/>
  <c r="BX29" i="9"/>
  <c r="BX30" i="9"/>
  <c r="BX31" i="9"/>
  <c r="BX32" i="9"/>
  <c r="BX33" i="9"/>
  <c r="BX34" i="9"/>
  <c r="BZ29" i="9"/>
  <c r="BZ30" i="9"/>
  <c r="BZ31" i="9"/>
  <c r="BZ32" i="9"/>
  <c r="BZ33" i="9"/>
  <c r="BZ34" i="9"/>
  <c r="CB29" i="9"/>
  <c r="CB30" i="9"/>
  <c r="CB31" i="9"/>
  <c r="CB32" i="9"/>
  <c r="CB33" i="9"/>
  <c r="CB34" i="9"/>
  <c r="CB35" i="9"/>
  <c r="CD29" i="9"/>
  <c r="CD30" i="9"/>
  <c r="CD31" i="9"/>
  <c r="CD32" i="9"/>
  <c r="CD33" i="9"/>
  <c r="CD34" i="9"/>
  <c r="CF29" i="9"/>
  <c r="CF30" i="9"/>
  <c r="CF31" i="9"/>
  <c r="CF32" i="9"/>
  <c r="CF33" i="9"/>
  <c r="CF34" i="9"/>
  <c r="CH29" i="9"/>
  <c r="CH30" i="9"/>
  <c r="CI30" i="9" s="1"/>
  <c r="CH31" i="9"/>
  <c r="CH32" i="9"/>
  <c r="CH33" i="9"/>
  <c r="CH34" i="9"/>
  <c r="CJ29" i="9"/>
  <c r="CJ32" i="9"/>
  <c r="CJ33" i="9"/>
  <c r="CJ34" i="9"/>
  <c r="CL29" i="9"/>
  <c r="CL30" i="9"/>
  <c r="CL31" i="9"/>
  <c r="CL32" i="9"/>
  <c r="CL33" i="9"/>
  <c r="CL34" i="9"/>
  <c r="CN29" i="9"/>
  <c r="CN30" i="9"/>
  <c r="CN31" i="9"/>
  <c r="CN32" i="9"/>
  <c r="CN33" i="9"/>
  <c r="CN34" i="9"/>
  <c r="CP29" i="9"/>
  <c r="CP30" i="9"/>
  <c r="CP31" i="9"/>
  <c r="CP32" i="9"/>
  <c r="CP33" i="9"/>
  <c r="CP34" i="9"/>
  <c r="CR29" i="9"/>
  <c r="CR30" i="9"/>
  <c r="CR31" i="9"/>
  <c r="CR32" i="9"/>
  <c r="CR33" i="9"/>
  <c r="CT29" i="9"/>
  <c r="CT30" i="9"/>
  <c r="CT31" i="9"/>
  <c r="CT32" i="9"/>
  <c r="CT33" i="9"/>
  <c r="CT34" i="9"/>
  <c r="CV29" i="9"/>
  <c r="CV30" i="9"/>
  <c r="CV31" i="9"/>
  <c r="CV32" i="9"/>
  <c r="CV33" i="9"/>
  <c r="CV34" i="9"/>
  <c r="CX29" i="9"/>
  <c r="CX30" i="9"/>
  <c r="CX31" i="9"/>
  <c r="CX32" i="9"/>
  <c r="CX33" i="9"/>
  <c r="CX34" i="9"/>
  <c r="CZ29" i="9"/>
  <c r="CZ30" i="9"/>
  <c r="CZ31" i="9"/>
  <c r="CZ32" i="9"/>
  <c r="CZ33" i="9"/>
  <c r="CZ34" i="9"/>
  <c r="DB29" i="9"/>
  <c r="DB30" i="9"/>
  <c r="DB31" i="9"/>
  <c r="DB32" i="9"/>
  <c r="DB33" i="9"/>
  <c r="DB34" i="9"/>
  <c r="DD29" i="9"/>
  <c r="DD30" i="9"/>
  <c r="DD31" i="9"/>
  <c r="DD32" i="9"/>
  <c r="DD33" i="9"/>
  <c r="DD34" i="9"/>
  <c r="DF29" i="9"/>
  <c r="DF30" i="9"/>
  <c r="DF31" i="9"/>
  <c r="DF32" i="9"/>
  <c r="DF33" i="9"/>
  <c r="DF34" i="9"/>
  <c r="DH29" i="9"/>
  <c r="DH30" i="9"/>
  <c r="DH31" i="9"/>
  <c r="DH32" i="9"/>
  <c r="DH33" i="9"/>
  <c r="DH34" i="9"/>
  <c r="DL39" i="10"/>
  <c r="DL41" i="10"/>
  <c r="DL42" i="10"/>
  <c r="DJ39" i="10"/>
  <c r="DJ40" i="10"/>
  <c r="DJ41" i="10"/>
  <c r="DJ42" i="10"/>
  <c r="DH39" i="10"/>
  <c r="DH40" i="10"/>
  <c r="DH41" i="10"/>
  <c r="DH42" i="10"/>
  <c r="DF39" i="10"/>
  <c r="DF40" i="10"/>
  <c r="DF41" i="10"/>
  <c r="DF42" i="10"/>
  <c r="DL28" i="10"/>
  <c r="DL29" i="10"/>
  <c r="DL30" i="10"/>
  <c r="DL31" i="10"/>
  <c r="DL32" i="10"/>
  <c r="DL33" i="10"/>
  <c r="DJ28" i="10"/>
  <c r="DJ29" i="10"/>
  <c r="DJ30" i="10"/>
  <c r="DJ31" i="10"/>
  <c r="DJ32" i="10"/>
  <c r="DJ33" i="10"/>
  <c r="DH28" i="10"/>
  <c r="DH29" i="10"/>
  <c r="DH30" i="10"/>
  <c r="DH31" i="10"/>
  <c r="DH32" i="10"/>
  <c r="DH33" i="10"/>
  <c r="DF28" i="10"/>
  <c r="DF29" i="10"/>
  <c r="DF30" i="10"/>
  <c r="DF31" i="10"/>
  <c r="DF32" i="10"/>
  <c r="DF33" i="10"/>
  <c r="DL63" i="10"/>
  <c r="DL64" i="10"/>
  <c r="DJ63" i="10"/>
  <c r="DJ64" i="10"/>
  <c r="DL51" i="10"/>
  <c r="DL52" i="10"/>
  <c r="DL54" i="10"/>
  <c r="DL55" i="10"/>
  <c r="DJ51" i="10"/>
  <c r="DJ52" i="10"/>
  <c r="DJ54" i="10"/>
  <c r="DJ55" i="10"/>
  <c r="DH51" i="10"/>
  <c r="DH52" i="10"/>
  <c r="DH54" i="10"/>
  <c r="DH55" i="10"/>
  <c r="DF51" i="10"/>
  <c r="DF52" i="10"/>
  <c r="DF54" i="10"/>
  <c r="DF55" i="10"/>
  <c r="DH63" i="10"/>
  <c r="DH64" i="10"/>
  <c r="DF63" i="10"/>
  <c r="DF64" i="10"/>
  <c r="DD63" i="10"/>
  <c r="DD64" i="10"/>
  <c r="DB63" i="10"/>
  <c r="DB64" i="10"/>
  <c r="CZ63" i="10"/>
  <c r="CZ64" i="10"/>
  <c r="CX63" i="10"/>
  <c r="CX64" i="10"/>
  <c r="CV63" i="10"/>
  <c r="CV64" i="10"/>
  <c r="CT63" i="10"/>
  <c r="CT64" i="10"/>
  <c r="CR63" i="10"/>
  <c r="CR64" i="10"/>
  <c r="DD51" i="10"/>
  <c r="DD52" i="10"/>
  <c r="DD54" i="10"/>
  <c r="DD55" i="10"/>
  <c r="DB51" i="10"/>
  <c r="DB52" i="10"/>
  <c r="DB54" i="10"/>
  <c r="DB55" i="10"/>
  <c r="CZ51" i="10"/>
  <c r="CZ52" i="10"/>
  <c r="CZ54" i="10"/>
  <c r="CZ55" i="10"/>
  <c r="CX51" i="10"/>
  <c r="CX52" i="10"/>
  <c r="CX54" i="10"/>
  <c r="CX55" i="10"/>
  <c r="CV51" i="10"/>
  <c r="CV52" i="10"/>
  <c r="CV54" i="10"/>
  <c r="CV55" i="10"/>
  <c r="CT51" i="10"/>
  <c r="CT52" i="10"/>
  <c r="CT54" i="10"/>
  <c r="CT55" i="10"/>
  <c r="CR51" i="10"/>
  <c r="CR52" i="10"/>
  <c r="CR54" i="10"/>
  <c r="CR55" i="10"/>
  <c r="DD39" i="10"/>
  <c r="DD40" i="10"/>
  <c r="DD41" i="10"/>
  <c r="DD42" i="10"/>
  <c r="DB39" i="10"/>
  <c r="DB40" i="10"/>
  <c r="DB41" i="10"/>
  <c r="DB42" i="10"/>
  <c r="CZ39" i="10"/>
  <c r="CZ40" i="10"/>
  <c r="CZ41" i="10"/>
  <c r="CZ42" i="10"/>
  <c r="CX39" i="10"/>
  <c r="CX40" i="10"/>
  <c r="CX41" i="10"/>
  <c r="CX42" i="10"/>
  <c r="CV39" i="10"/>
  <c r="CV40" i="10"/>
  <c r="CV41" i="10"/>
  <c r="CV42" i="10"/>
  <c r="CT39" i="10"/>
  <c r="CT40" i="10"/>
  <c r="CT41" i="10"/>
  <c r="CT42" i="10"/>
  <c r="CR39" i="10"/>
  <c r="CR40" i="10"/>
  <c r="CR41" i="10"/>
  <c r="CR42" i="10"/>
  <c r="CP39" i="10"/>
  <c r="CP40" i="10"/>
  <c r="CP41" i="10"/>
  <c r="CP42" i="10"/>
  <c r="CN39" i="10"/>
  <c r="CN40" i="10"/>
  <c r="CN41" i="10"/>
  <c r="CN42" i="10"/>
  <c r="CL39" i="10"/>
  <c r="CL40" i="10"/>
  <c r="DK40" i="10" s="1"/>
  <c r="CL41" i="10"/>
  <c r="CL42" i="10"/>
  <c r="DK42" i="10" s="1"/>
  <c r="DD28" i="10"/>
  <c r="DD29" i="10"/>
  <c r="DD30" i="10"/>
  <c r="DD31" i="10"/>
  <c r="DD32" i="10"/>
  <c r="DD33" i="10"/>
  <c r="DB28" i="10"/>
  <c r="DB29" i="10"/>
  <c r="DB30" i="10"/>
  <c r="DB31" i="10"/>
  <c r="DB32" i="10"/>
  <c r="DB33" i="10"/>
  <c r="CZ28" i="10"/>
  <c r="CZ29" i="10"/>
  <c r="CZ30" i="10"/>
  <c r="CZ31" i="10"/>
  <c r="CZ32" i="10"/>
  <c r="CZ33" i="10"/>
  <c r="CX28" i="10"/>
  <c r="CX29" i="10"/>
  <c r="CX30" i="10"/>
  <c r="CX31" i="10"/>
  <c r="CX32" i="10"/>
  <c r="CX33" i="10"/>
  <c r="CV28" i="10"/>
  <c r="CV29" i="10"/>
  <c r="CV30" i="10"/>
  <c r="CV31" i="10"/>
  <c r="CV32" i="10"/>
  <c r="CV33" i="10"/>
  <c r="CT28" i="10"/>
  <c r="CT29" i="10"/>
  <c r="CT30" i="10"/>
  <c r="CT31" i="10"/>
  <c r="CT32" i="10"/>
  <c r="CT33" i="10"/>
  <c r="CR28" i="10"/>
  <c r="CR29" i="10"/>
  <c r="CR30" i="10"/>
  <c r="CR31" i="10"/>
  <c r="CR32" i="10"/>
  <c r="CR33" i="10"/>
  <c r="CP28" i="10"/>
  <c r="CP29" i="10"/>
  <c r="CP30" i="10"/>
  <c r="CP31" i="10"/>
  <c r="CP32" i="10"/>
  <c r="CP33" i="10"/>
  <c r="CN28" i="10"/>
  <c r="CN29" i="10"/>
  <c r="CN30" i="10"/>
  <c r="CN31" i="10"/>
  <c r="CN32" i="10"/>
  <c r="CN33" i="10"/>
  <c r="DK33" i="10" s="1"/>
  <c r="CL28" i="10"/>
  <c r="CL29" i="10"/>
  <c r="DK29" i="10" s="1"/>
  <c r="CL30" i="10"/>
  <c r="CL31" i="10"/>
  <c r="CL32" i="10"/>
  <c r="CL33" i="10"/>
  <c r="CB28" i="10"/>
  <c r="CB29" i="10"/>
  <c r="CB30" i="10"/>
  <c r="CB31" i="10"/>
  <c r="CB32" i="10"/>
  <c r="CB33" i="10"/>
  <c r="CD28" i="10"/>
  <c r="CD29" i="10"/>
  <c r="CD30" i="10"/>
  <c r="CD31" i="10"/>
  <c r="CD32" i="10"/>
  <c r="CD33" i="10"/>
  <c r="CF28" i="10"/>
  <c r="CF29" i="10"/>
  <c r="CF30" i="10"/>
  <c r="CF31" i="10"/>
  <c r="CF32" i="10"/>
  <c r="CF33" i="10"/>
  <c r="CJ28" i="10"/>
  <c r="CJ29" i="10"/>
  <c r="CJ30" i="10"/>
  <c r="CJ31" i="10"/>
  <c r="CJ32" i="10"/>
  <c r="CJ33" i="10"/>
  <c r="CH28" i="10"/>
  <c r="CH29" i="10"/>
  <c r="CH30" i="10"/>
  <c r="CH31" i="10"/>
  <c r="CH32" i="10"/>
  <c r="CH33" i="10"/>
  <c r="CN51" i="10"/>
  <c r="CN52" i="10"/>
  <c r="CN54" i="10"/>
  <c r="CN55" i="10"/>
  <c r="CP51" i="10"/>
  <c r="CP52" i="10"/>
  <c r="CP54" i="10"/>
  <c r="CP55" i="10"/>
  <c r="CP63" i="10"/>
  <c r="CP64" i="10"/>
  <c r="CN63" i="10"/>
  <c r="CN64" i="10"/>
  <c r="DK64" i="10" s="1"/>
  <c r="CL51" i="10"/>
  <c r="CL52" i="10"/>
  <c r="CL54" i="10"/>
  <c r="DK54" i="10" s="1"/>
  <c r="CL55" i="10"/>
  <c r="CL63" i="10"/>
  <c r="CL64" i="10"/>
  <c r="CJ63" i="10"/>
  <c r="CJ64" i="10"/>
  <c r="CH63" i="10"/>
  <c r="CH64" i="10"/>
  <c r="CF63" i="10"/>
  <c r="CF64" i="10"/>
  <c r="CD63" i="10"/>
  <c r="CD64" i="10"/>
  <c r="CB63" i="10"/>
  <c r="CB64" i="10"/>
  <c r="BZ63" i="10"/>
  <c r="BZ64" i="10"/>
  <c r="CJ51" i="10"/>
  <c r="CJ52" i="10"/>
  <c r="CJ54" i="10"/>
  <c r="CJ55" i="10"/>
  <c r="CH51" i="10"/>
  <c r="CH52" i="10"/>
  <c r="CH54" i="10"/>
  <c r="CH55" i="10"/>
  <c r="CF51" i="10"/>
  <c r="CF52" i="10"/>
  <c r="CF54" i="10"/>
  <c r="CF55" i="10"/>
  <c r="CD51" i="10"/>
  <c r="CD52" i="10"/>
  <c r="CD54" i="10"/>
  <c r="CD55" i="10"/>
  <c r="CB51" i="10"/>
  <c r="CB52" i="10"/>
  <c r="CB54" i="10"/>
  <c r="CB55" i="10"/>
  <c r="BZ51" i="10"/>
  <c r="BZ52" i="10"/>
  <c r="BZ54" i="10"/>
  <c r="BZ55" i="10"/>
  <c r="BX63" i="10"/>
  <c r="BX64" i="10"/>
  <c r="BX51" i="10"/>
  <c r="BX52" i="10"/>
  <c r="BX54" i="10"/>
  <c r="BX55" i="10"/>
  <c r="BV51" i="10"/>
  <c r="BV52" i="10"/>
  <c r="BV54" i="10"/>
  <c r="BV55" i="10"/>
  <c r="BT63" i="10"/>
  <c r="BT64" i="10"/>
  <c r="BT65" i="10"/>
  <c r="BT51" i="10"/>
  <c r="BT52" i="10"/>
  <c r="BT54" i="10"/>
  <c r="BT55" i="10"/>
  <c r="BR63" i="10"/>
  <c r="BR64" i="10"/>
  <c r="BR51" i="10"/>
  <c r="BR52" i="10"/>
  <c r="BR54" i="10"/>
  <c r="BR55" i="10"/>
  <c r="BP63" i="10"/>
  <c r="CI63" i="10" s="1"/>
  <c r="BP64" i="10"/>
  <c r="BP65" i="10"/>
  <c r="BP51" i="10"/>
  <c r="BP52" i="10"/>
  <c r="BP54" i="10"/>
  <c r="BP55" i="10"/>
  <c r="BN63" i="10"/>
  <c r="BN64" i="10"/>
  <c r="BN51" i="10"/>
  <c r="BN52" i="10"/>
  <c r="BN54" i="10"/>
  <c r="BN55" i="10"/>
  <c r="BL51" i="10"/>
  <c r="BL52" i="10"/>
  <c r="BL54" i="10"/>
  <c r="BL55" i="10"/>
  <c r="BL63" i="10"/>
  <c r="BL64" i="10"/>
  <c r="BJ63" i="10"/>
  <c r="BJ64" i="10"/>
  <c r="BJ51" i="10"/>
  <c r="BJ52" i="10"/>
  <c r="BJ54" i="10"/>
  <c r="BJ55" i="10"/>
  <c r="CJ39" i="10"/>
  <c r="CJ41" i="10"/>
  <c r="CJ42" i="10"/>
  <c r="CH39" i="10"/>
  <c r="CH40" i="10"/>
  <c r="CH41" i="10"/>
  <c r="CH42" i="10"/>
  <c r="CF39" i="10"/>
  <c r="CF40" i="10"/>
  <c r="CF41" i="10"/>
  <c r="CF42" i="10"/>
  <c r="CD39" i="10"/>
  <c r="CD40" i="10"/>
  <c r="CD41" i="10"/>
  <c r="CD42" i="10"/>
  <c r="CB39" i="10"/>
  <c r="CB40" i="10"/>
  <c r="CB41" i="10"/>
  <c r="CB42" i="10"/>
  <c r="BZ39" i="10"/>
  <c r="BZ40" i="10"/>
  <c r="BZ41" i="10"/>
  <c r="BZ42" i="10"/>
  <c r="BX39" i="10"/>
  <c r="BX40" i="10"/>
  <c r="BX41" i="10"/>
  <c r="BX42" i="10"/>
  <c r="BV39" i="10"/>
  <c r="BV40" i="10"/>
  <c r="BV41" i="10"/>
  <c r="BV42" i="10"/>
  <c r="BT39" i="10"/>
  <c r="BT40" i="10"/>
  <c r="BT41" i="10"/>
  <c r="BT42" i="10"/>
  <c r="BR39" i="10"/>
  <c r="BR40" i="10"/>
  <c r="BR41" i="10"/>
  <c r="BR42" i="10"/>
  <c r="BP39" i="10"/>
  <c r="BP40" i="10"/>
  <c r="BP41" i="10"/>
  <c r="BP42" i="10"/>
  <c r="BN39" i="10"/>
  <c r="BN40" i="10"/>
  <c r="BN41" i="10"/>
  <c r="BN42" i="10"/>
  <c r="BL39" i="10"/>
  <c r="BL40" i="10"/>
  <c r="BL41" i="10"/>
  <c r="BL42" i="10"/>
  <c r="BJ39" i="10"/>
  <c r="BJ40" i="10"/>
  <c r="BJ41" i="10"/>
  <c r="CI41" i="10" s="1"/>
  <c r="BJ42" i="10"/>
  <c r="CI42" i="10" s="1"/>
  <c r="BZ28" i="10"/>
  <c r="BZ29" i="10"/>
  <c r="BZ30" i="10"/>
  <c r="BZ31" i="10"/>
  <c r="BZ32" i="10"/>
  <c r="BZ33" i="10"/>
  <c r="BX28" i="10"/>
  <c r="BX29" i="10"/>
  <c r="BX30" i="10"/>
  <c r="BX31" i="10"/>
  <c r="BX32" i="10"/>
  <c r="BX33" i="10"/>
  <c r="BV28" i="10"/>
  <c r="BV29" i="10"/>
  <c r="BV30" i="10"/>
  <c r="BV31" i="10"/>
  <c r="BV32" i="10"/>
  <c r="BV33" i="10"/>
  <c r="BT28" i="10"/>
  <c r="BT29" i="10"/>
  <c r="BT30" i="10"/>
  <c r="BT31" i="10"/>
  <c r="BT32" i="10"/>
  <c r="BT33" i="10"/>
  <c r="BR28" i="10"/>
  <c r="BR29" i="10"/>
  <c r="BR30" i="10"/>
  <c r="BR31" i="10"/>
  <c r="BR32" i="10"/>
  <c r="BR33" i="10"/>
  <c r="BP28" i="10"/>
  <c r="BP29" i="10"/>
  <c r="BP30" i="10"/>
  <c r="BP31" i="10"/>
  <c r="BP32" i="10"/>
  <c r="BP33" i="10"/>
  <c r="BN28" i="10"/>
  <c r="BN29" i="10"/>
  <c r="BN30" i="10"/>
  <c r="BN31" i="10"/>
  <c r="BN32" i="10"/>
  <c r="BN33" i="10"/>
  <c r="BL28" i="10"/>
  <c r="BL29" i="10"/>
  <c r="BL30" i="10"/>
  <c r="BL31" i="10"/>
  <c r="BL32" i="10"/>
  <c r="BL33" i="10"/>
  <c r="BJ28" i="10"/>
  <c r="CI28" i="10" s="1"/>
  <c r="BJ29" i="10"/>
  <c r="BJ30" i="10"/>
  <c r="BJ31" i="10"/>
  <c r="BJ32" i="10"/>
  <c r="BJ33" i="10"/>
  <c r="DL25" i="10"/>
  <c r="DJ25" i="10"/>
  <c r="DH25" i="10"/>
  <c r="DF25" i="10"/>
  <c r="DD25" i="10"/>
  <c r="DB25" i="10"/>
  <c r="CZ25" i="10"/>
  <c r="CX25" i="10"/>
  <c r="CV25" i="10"/>
  <c r="CT25" i="10"/>
  <c r="CR25" i="10"/>
  <c r="CP25" i="10"/>
  <c r="CN25" i="10"/>
  <c r="CL25" i="10"/>
  <c r="CJ25" i="10"/>
  <c r="CH25" i="10"/>
  <c r="CF25" i="10"/>
  <c r="CD25" i="10"/>
  <c r="CB25" i="10"/>
  <c r="BZ25" i="10"/>
  <c r="BX25" i="10"/>
  <c r="BV25" i="10"/>
  <c r="BT25" i="10"/>
  <c r="BR25" i="10"/>
  <c r="BP25" i="10"/>
  <c r="BN25" i="10"/>
  <c r="BL25" i="10"/>
  <c r="BJ25" i="10"/>
  <c r="DL8" i="10"/>
  <c r="DJ8" i="10"/>
  <c r="DH8" i="10"/>
  <c r="DF8" i="10"/>
  <c r="DD8" i="10"/>
  <c r="DB8" i="10"/>
  <c r="CZ8" i="10"/>
  <c r="CX8" i="10"/>
  <c r="CV8" i="10"/>
  <c r="CT8" i="10"/>
  <c r="CR8" i="10"/>
  <c r="CP8" i="10"/>
  <c r="CN8" i="10"/>
  <c r="CL8" i="10"/>
  <c r="CJ8" i="10"/>
  <c r="CH8" i="10"/>
  <c r="CF8" i="10"/>
  <c r="CD8" i="10"/>
  <c r="CB8" i="10"/>
  <c r="BZ8" i="10"/>
  <c r="BX8" i="10"/>
  <c r="BV8" i="10"/>
  <c r="BT8" i="10"/>
  <c r="BR8" i="10"/>
  <c r="BP8" i="10"/>
  <c r="BN8" i="10"/>
  <c r="BL8" i="10"/>
  <c r="BJ8" i="10"/>
  <c r="BH8" i="10"/>
  <c r="BD8" i="10"/>
  <c r="BF8" i="10"/>
  <c r="BH25" i="10"/>
  <c r="BF25" i="10"/>
  <c r="BD25" i="10"/>
  <c r="BH28" i="10"/>
  <c r="BH29" i="10"/>
  <c r="BH30" i="10"/>
  <c r="BH31" i="10"/>
  <c r="BH32" i="10"/>
  <c r="BH33" i="10"/>
  <c r="BF28" i="10"/>
  <c r="BF29" i="10"/>
  <c r="BF30" i="10"/>
  <c r="BF31" i="10"/>
  <c r="BF32" i="10"/>
  <c r="BF33" i="10"/>
  <c r="BD28" i="10"/>
  <c r="BD29" i="10"/>
  <c r="BD30" i="10"/>
  <c r="BD31" i="10"/>
  <c r="BD32" i="10"/>
  <c r="BD33" i="10"/>
  <c r="BH39" i="10"/>
  <c r="BH41" i="10"/>
  <c r="BH42" i="10"/>
  <c r="BF39" i="10"/>
  <c r="BF40" i="10"/>
  <c r="BF41" i="10"/>
  <c r="BF42" i="10"/>
  <c r="BD39" i="10"/>
  <c r="BD40" i="10"/>
  <c r="BD41" i="10"/>
  <c r="BD42" i="10"/>
  <c r="BH51" i="10"/>
  <c r="BH52" i="10"/>
  <c r="BH54" i="10"/>
  <c r="BH55" i="10"/>
  <c r="BD51" i="10"/>
  <c r="BD52" i="10"/>
  <c r="BD54" i="10"/>
  <c r="BD55" i="10"/>
  <c r="BF51" i="10"/>
  <c r="BF52" i="10"/>
  <c r="BF54" i="10"/>
  <c r="BF55" i="10"/>
  <c r="BH63" i="10"/>
  <c r="BH64" i="10"/>
  <c r="BF63" i="10"/>
  <c r="BF64" i="10"/>
  <c r="BD63" i="10"/>
  <c r="BD64" i="10"/>
  <c r="BB63" i="10"/>
  <c r="BB64" i="10"/>
  <c r="AZ63" i="10"/>
  <c r="AZ64" i="10"/>
  <c r="AX63" i="10"/>
  <c r="AX64" i="10"/>
  <c r="AV63" i="10"/>
  <c r="AV64" i="10"/>
  <c r="AT63" i="10"/>
  <c r="AT64" i="10"/>
  <c r="AR63" i="10"/>
  <c r="AR64" i="10"/>
  <c r="AP63" i="10"/>
  <c r="AP64" i="10"/>
  <c r="AN63" i="10"/>
  <c r="AN64" i="10"/>
  <c r="AL63" i="10"/>
  <c r="AL64" i="10"/>
  <c r="AJ63" i="10"/>
  <c r="AJ64" i="10"/>
  <c r="AH63" i="10"/>
  <c r="AH64" i="10"/>
  <c r="BG64" i="10" s="1"/>
  <c r="BB51" i="10"/>
  <c r="BB52" i="10"/>
  <c r="BB54" i="10"/>
  <c r="BB55" i="10"/>
  <c r="AZ51" i="10"/>
  <c r="AZ52" i="10"/>
  <c r="AZ54" i="10"/>
  <c r="AZ55" i="10"/>
  <c r="AX51" i="10"/>
  <c r="AX52" i="10"/>
  <c r="AX54" i="10"/>
  <c r="AX55" i="10"/>
  <c r="AV51" i="10"/>
  <c r="AV52" i="10"/>
  <c r="AV54" i="10"/>
  <c r="AV55" i="10"/>
  <c r="AT51" i="10"/>
  <c r="AT52" i="10"/>
  <c r="AT54" i="10"/>
  <c r="AT55" i="10"/>
  <c r="AR51" i="10"/>
  <c r="AR52" i="10"/>
  <c r="AR54" i="10"/>
  <c r="AR55" i="10"/>
  <c r="AP51" i="10"/>
  <c r="AP52" i="10"/>
  <c r="AP54" i="10"/>
  <c r="AP55" i="10"/>
  <c r="AN51" i="10"/>
  <c r="AN52" i="10"/>
  <c r="AN54" i="10"/>
  <c r="AN55" i="10"/>
  <c r="AL51" i="10"/>
  <c r="AL52" i="10"/>
  <c r="AL54" i="10"/>
  <c r="AL55" i="10"/>
  <c r="AJ51" i="10"/>
  <c r="AJ52" i="10"/>
  <c r="BG52" i="10" s="1"/>
  <c r="AJ54" i="10"/>
  <c r="BG54" i="10"/>
  <c r="AJ55" i="10"/>
  <c r="AH51" i="10"/>
  <c r="AH52" i="10"/>
  <c r="AH54" i="10"/>
  <c r="AH55" i="10"/>
  <c r="BB39" i="10"/>
  <c r="BB40" i="10"/>
  <c r="BB41" i="10"/>
  <c r="BB42" i="10"/>
  <c r="AZ39" i="10"/>
  <c r="AZ40" i="10"/>
  <c r="AZ41" i="10"/>
  <c r="AZ42" i="10"/>
  <c r="AX39" i="10"/>
  <c r="AX40" i="10"/>
  <c r="AX41" i="10"/>
  <c r="AX42" i="10"/>
  <c r="AV39" i="10"/>
  <c r="AV40" i="10"/>
  <c r="AV41" i="10"/>
  <c r="AV42" i="10"/>
  <c r="AT39" i="10"/>
  <c r="AT40" i="10"/>
  <c r="AT41" i="10"/>
  <c r="AT42" i="10"/>
  <c r="AR39" i="10"/>
  <c r="AR40" i="10"/>
  <c r="AR41" i="10"/>
  <c r="AR42" i="10"/>
  <c r="AP39" i="10"/>
  <c r="AP40" i="10"/>
  <c r="AP41" i="10"/>
  <c r="AP42" i="10"/>
  <c r="AN39" i="10"/>
  <c r="AN40" i="10"/>
  <c r="AN41" i="10"/>
  <c r="AN42" i="10"/>
  <c r="AL39" i="10"/>
  <c r="AL40" i="10"/>
  <c r="AL41" i="10"/>
  <c r="AL42" i="10"/>
  <c r="AJ39" i="10"/>
  <c r="AJ40" i="10"/>
  <c r="AJ41" i="10"/>
  <c r="AJ42" i="10"/>
  <c r="AH39" i="10"/>
  <c r="BG39" i="10" s="1"/>
  <c r="AH40" i="10"/>
  <c r="AH41" i="10"/>
  <c r="AH42" i="10"/>
  <c r="BB28" i="10"/>
  <c r="BB29" i="10"/>
  <c r="BB30" i="10"/>
  <c r="BB31" i="10"/>
  <c r="BB32" i="10"/>
  <c r="BB33" i="10"/>
  <c r="AZ28" i="10"/>
  <c r="AZ29" i="10"/>
  <c r="AZ30" i="10"/>
  <c r="AZ31" i="10"/>
  <c r="AZ32" i="10"/>
  <c r="AZ33" i="10"/>
  <c r="AX28" i="10"/>
  <c r="AX29" i="10"/>
  <c r="AX30" i="10"/>
  <c r="AX31" i="10"/>
  <c r="AX32" i="10"/>
  <c r="AX33" i="10"/>
  <c r="AV28" i="10"/>
  <c r="AV29" i="10"/>
  <c r="AV30" i="10"/>
  <c r="AV31" i="10"/>
  <c r="AV32" i="10"/>
  <c r="AV33" i="10"/>
  <c r="AT28" i="10"/>
  <c r="AT29" i="10"/>
  <c r="AT30" i="10"/>
  <c r="AT31" i="10"/>
  <c r="AT32" i="10"/>
  <c r="AT33" i="10"/>
  <c r="AR28" i="10"/>
  <c r="AR29" i="10"/>
  <c r="AR30" i="10"/>
  <c r="AR31" i="10"/>
  <c r="AR32" i="10"/>
  <c r="AR33" i="10"/>
  <c r="AP28" i="10"/>
  <c r="AP29" i="10"/>
  <c r="AP30" i="10"/>
  <c r="AP31" i="10"/>
  <c r="AP32" i="10"/>
  <c r="AP33" i="10"/>
  <c r="AN28" i="10"/>
  <c r="AN29" i="10"/>
  <c r="AN30" i="10"/>
  <c r="AN31" i="10"/>
  <c r="AN32" i="10"/>
  <c r="AN33" i="10"/>
  <c r="AL28" i="10"/>
  <c r="AL29" i="10"/>
  <c r="AL30" i="10"/>
  <c r="AL31" i="10"/>
  <c r="AL32" i="10"/>
  <c r="AL33" i="10"/>
  <c r="AJ28" i="10"/>
  <c r="AJ29" i="10"/>
  <c r="AJ30" i="10"/>
  <c r="AJ31" i="10"/>
  <c r="AJ32" i="10"/>
  <c r="AJ33" i="10"/>
  <c r="AH28" i="10"/>
  <c r="AH29" i="10"/>
  <c r="AH30" i="10"/>
  <c r="AH31" i="10"/>
  <c r="AH32" i="10"/>
  <c r="AH33" i="10"/>
  <c r="BB25" i="10"/>
  <c r="AZ25" i="10"/>
  <c r="AX25" i="10"/>
  <c r="AV25" i="10"/>
  <c r="AT25" i="10"/>
  <c r="AR25" i="10"/>
  <c r="AP25" i="10"/>
  <c r="AN25" i="10"/>
  <c r="AL25" i="10"/>
  <c r="AJ25" i="10"/>
  <c r="AH25" i="10"/>
  <c r="BB8" i="10"/>
  <c r="AZ8" i="10"/>
  <c r="AX8" i="10"/>
  <c r="AV8" i="10"/>
  <c r="AT8" i="10"/>
  <c r="AR8" i="10"/>
  <c r="AP8" i="10"/>
  <c r="AN8" i="10"/>
  <c r="AL8" i="10"/>
  <c r="AJ8" i="10"/>
  <c r="AH8" i="10"/>
  <c r="AB39" i="10"/>
  <c r="AB40" i="10"/>
  <c r="AB41" i="10"/>
  <c r="AB42" i="10"/>
  <c r="Z39" i="10"/>
  <c r="Z40" i="10"/>
  <c r="Z41" i="10"/>
  <c r="Z42" i="10"/>
  <c r="X39" i="10"/>
  <c r="X40" i="10"/>
  <c r="X41" i="10"/>
  <c r="X42" i="10"/>
  <c r="V39" i="10"/>
  <c r="V40" i="10"/>
  <c r="V41" i="10"/>
  <c r="V42" i="10"/>
  <c r="V28" i="10"/>
  <c r="V29" i="10"/>
  <c r="V30" i="10"/>
  <c r="V31" i="10"/>
  <c r="V32" i="10"/>
  <c r="V33" i="10"/>
  <c r="T39" i="10"/>
  <c r="T40" i="10"/>
  <c r="T41" i="10"/>
  <c r="T42" i="10"/>
  <c r="T28" i="10"/>
  <c r="T29" i="10"/>
  <c r="T30" i="10"/>
  <c r="T31" i="10"/>
  <c r="T32" i="10"/>
  <c r="T33" i="10"/>
  <c r="R28" i="10"/>
  <c r="R29" i="10"/>
  <c r="R30" i="10"/>
  <c r="R31" i="10"/>
  <c r="R32" i="10"/>
  <c r="R33" i="10"/>
  <c r="P28" i="10"/>
  <c r="P29" i="10"/>
  <c r="P30" i="10"/>
  <c r="P31" i="10"/>
  <c r="P32" i="10"/>
  <c r="P33" i="10"/>
  <c r="R39" i="10"/>
  <c r="R40" i="10"/>
  <c r="R41" i="10"/>
  <c r="R42" i="10"/>
  <c r="P39" i="10"/>
  <c r="P40" i="10"/>
  <c r="P41" i="10"/>
  <c r="P42" i="10"/>
  <c r="N39" i="10"/>
  <c r="N40" i="10"/>
  <c r="N41" i="10"/>
  <c r="N42" i="10"/>
  <c r="N28" i="10"/>
  <c r="N29" i="10"/>
  <c r="N30" i="10"/>
  <c r="N31" i="10"/>
  <c r="N32" i="10"/>
  <c r="N33" i="10"/>
  <c r="L39" i="10"/>
  <c r="L40" i="10"/>
  <c r="L41" i="10"/>
  <c r="L42" i="10"/>
  <c r="L28" i="10"/>
  <c r="L29" i="10"/>
  <c r="L30" i="10"/>
  <c r="L31" i="10"/>
  <c r="L32" i="10"/>
  <c r="L33" i="10"/>
  <c r="J39" i="10"/>
  <c r="J40" i="10"/>
  <c r="J41" i="10"/>
  <c r="J42" i="10"/>
  <c r="J28" i="10"/>
  <c r="J29" i="10"/>
  <c r="J30" i="10"/>
  <c r="J31" i="10"/>
  <c r="J32" i="10"/>
  <c r="J33" i="10"/>
  <c r="H39" i="10"/>
  <c r="H40" i="10"/>
  <c r="H41" i="10"/>
  <c r="H42" i="10"/>
  <c r="H28" i="10"/>
  <c r="H29" i="10"/>
  <c r="H30" i="10"/>
  <c r="H31" i="10"/>
  <c r="H32" i="10"/>
  <c r="H33" i="10"/>
  <c r="F39" i="10"/>
  <c r="F40" i="10"/>
  <c r="F41" i="10"/>
  <c r="F42" i="10"/>
  <c r="F28" i="10"/>
  <c r="F29" i="10"/>
  <c r="F30" i="10"/>
  <c r="F31" i="10"/>
  <c r="F32" i="10"/>
  <c r="F33" i="10"/>
  <c r="T25" i="10"/>
  <c r="P25" i="10"/>
  <c r="H25" i="10"/>
  <c r="F25" i="10"/>
  <c r="X28" i="10"/>
  <c r="X29" i="10"/>
  <c r="X30" i="10"/>
  <c r="X31" i="10"/>
  <c r="X32" i="10"/>
  <c r="X33" i="10"/>
  <c r="Z28" i="10"/>
  <c r="Z29" i="10"/>
  <c r="Z30" i="10"/>
  <c r="Z31" i="10"/>
  <c r="Z32" i="10"/>
  <c r="Z33" i="10"/>
  <c r="AB28" i="10"/>
  <c r="AB29" i="10"/>
  <c r="AB30" i="10"/>
  <c r="AB31" i="10"/>
  <c r="AB32" i="10"/>
  <c r="AB33" i="10"/>
  <c r="AB63" i="10"/>
  <c r="AB64" i="10"/>
  <c r="AB51" i="10"/>
  <c r="AB52" i="10"/>
  <c r="AB54" i="10"/>
  <c r="AB55" i="10"/>
  <c r="Z51" i="10"/>
  <c r="Z52" i="10"/>
  <c r="Z54" i="10"/>
  <c r="Z55" i="10"/>
  <c r="Z63" i="10"/>
  <c r="Z64" i="10"/>
  <c r="X63" i="10"/>
  <c r="X64" i="10"/>
  <c r="V63" i="10"/>
  <c r="V64" i="10"/>
  <c r="T63" i="10"/>
  <c r="T64" i="10"/>
  <c r="R63" i="10"/>
  <c r="R64" i="10"/>
  <c r="X51" i="10"/>
  <c r="X52" i="10"/>
  <c r="X54" i="10"/>
  <c r="X55" i="10"/>
  <c r="V51" i="10"/>
  <c r="V52" i="10"/>
  <c r="V54" i="10"/>
  <c r="V55" i="10"/>
  <c r="T51" i="10"/>
  <c r="T52" i="10"/>
  <c r="T54" i="10"/>
  <c r="T55" i="10"/>
  <c r="R51" i="10"/>
  <c r="R52" i="10"/>
  <c r="R54" i="10"/>
  <c r="R55" i="10"/>
  <c r="P51" i="10"/>
  <c r="P52" i="10"/>
  <c r="P54" i="10"/>
  <c r="P55" i="10"/>
  <c r="P63" i="10"/>
  <c r="P64" i="10"/>
  <c r="N63" i="10"/>
  <c r="N64" i="10"/>
  <c r="L63" i="10"/>
  <c r="L64" i="10"/>
  <c r="J63" i="10"/>
  <c r="J64" i="10"/>
  <c r="H63" i="10"/>
  <c r="AE63" i="10" s="1"/>
  <c r="H64" i="10"/>
  <c r="N51" i="10"/>
  <c r="N52" i="10"/>
  <c r="N54" i="10"/>
  <c r="N55" i="10"/>
  <c r="L51" i="10"/>
  <c r="L52" i="10"/>
  <c r="L54" i="10"/>
  <c r="L55" i="10"/>
  <c r="J51" i="10"/>
  <c r="J52" i="10"/>
  <c r="J54" i="10"/>
  <c r="J55" i="10"/>
  <c r="H51" i="10"/>
  <c r="H52" i="10"/>
  <c r="H54" i="10"/>
  <c r="H55" i="10"/>
  <c r="F63" i="10"/>
  <c r="F64" i="10"/>
  <c r="F51" i="10"/>
  <c r="F52" i="10"/>
  <c r="F54" i="10"/>
  <c r="F55" i="10"/>
  <c r="AF28" i="10"/>
  <c r="AF29" i="10"/>
  <c r="AF30" i="10"/>
  <c r="AF31" i="10"/>
  <c r="AF32" i="10"/>
  <c r="AF33" i="10"/>
  <c r="AD28" i="10"/>
  <c r="AD29" i="10"/>
  <c r="AD30" i="10"/>
  <c r="AD31" i="10"/>
  <c r="AD32" i="10"/>
  <c r="AD33" i="10"/>
  <c r="AF39" i="10"/>
  <c r="AF41" i="10"/>
  <c r="AF42" i="10"/>
  <c r="AD39" i="10"/>
  <c r="AD40" i="10"/>
  <c r="AD41" i="10"/>
  <c r="AD42" i="10"/>
  <c r="AF63" i="10"/>
  <c r="AF64" i="10"/>
  <c r="AD63" i="10"/>
  <c r="AD64" i="10"/>
  <c r="AD51" i="10"/>
  <c r="AD52" i="10"/>
  <c r="AD54" i="10"/>
  <c r="AD55" i="10"/>
  <c r="AF51" i="10"/>
  <c r="AF52" i="10"/>
  <c r="AF54" i="10"/>
  <c r="AF55" i="10"/>
  <c r="G3" i="10"/>
  <c r="I3" i="10" s="1"/>
  <c r="K3" i="10" s="1"/>
  <c r="M3" i="10" s="1"/>
  <c r="O3" i="10" s="1"/>
  <c r="Q3" i="10" s="1"/>
  <c r="S3" i="10" s="1"/>
  <c r="U3" i="10" s="1"/>
  <c r="W3" i="10" s="1"/>
  <c r="Y3" i="10" s="1"/>
  <c r="AA3" i="10" s="1"/>
  <c r="AC3" i="10" s="1"/>
  <c r="AG3" i="10" s="1"/>
  <c r="AI3" i="10" s="1"/>
  <c r="AK3" i="10" s="1"/>
  <c r="AM3" i="10" s="1"/>
  <c r="AO3" i="10" s="1"/>
  <c r="AQ3" i="10" s="1"/>
  <c r="AS3" i="10" s="1"/>
  <c r="AU3" i="10" s="1"/>
  <c r="AW3" i="10" s="1"/>
  <c r="AY3" i="10" s="1"/>
  <c r="BA3" i="10" s="1"/>
  <c r="BC3" i="10" s="1"/>
  <c r="BE3" i="10" s="1"/>
  <c r="BI3" i="10" s="1"/>
  <c r="BK3" i="10" s="1"/>
  <c r="BM3" i="10" s="1"/>
  <c r="BO3" i="10" s="1"/>
  <c r="BQ3" i="10" s="1"/>
  <c r="BS3" i="10" s="1"/>
  <c r="BU3" i="10" s="1"/>
  <c r="BW3" i="10" s="1"/>
  <c r="BY3" i="10" s="1"/>
  <c r="CA3" i="10" s="1"/>
  <c r="CC3" i="10" s="1"/>
  <c r="CE3" i="10" s="1"/>
  <c r="CG3" i="10" s="1"/>
  <c r="CK3" i="10" s="1"/>
  <c r="CM3" i="10" s="1"/>
  <c r="CO3" i="10" s="1"/>
  <c r="CQ3" i="10" s="1"/>
  <c r="CS3" i="10" s="1"/>
  <c r="CU3" i="10" s="1"/>
  <c r="CW3" i="10" s="1"/>
  <c r="CY3" i="10" s="1"/>
  <c r="DA3" i="10" s="1"/>
  <c r="DC3" i="10" s="1"/>
  <c r="DE3" i="10" s="1"/>
  <c r="DG3" i="10" s="1"/>
  <c r="DI3" i="10" s="1"/>
  <c r="AB5" i="10"/>
  <c r="AD5" i="10"/>
  <c r="AE5" i="10" s="1"/>
  <c r="AH5" i="10"/>
  <c r="AJ5" i="10"/>
  <c r="AL5" i="10"/>
  <c r="AN5" i="10"/>
  <c r="AP5" i="10"/>
  <c r="AR5" i="10"/>
  <c r="BG5" i="10" s="1"/>
  <c r="AT5" i="10"/>
  <c r="AV5" i="10"/>
  <c r="AX5" i="10"/>
  <c r="AZ5" i="10"/>
  <c r="BB5" i="10"/>
  <c r="BD5" i="10"/>
  <c r="BF5" i="10"/>
  <c r="BJ5" i="10"/>
  <c r="BL5" i="10"/>
  <c r="BN5" i="10"/>
  <c r="BP5" i="10"/>
  <c r="BR5" i="10"/>
  <c r="BT5" i="10"/>
  <c r="BV5" i="10"/>
  <c r="BX5" i="10"/>
  <c r="BZ5" i="10"/>
  <c r="CB5" i="10"/>
  <c r="CD5" i="10"/>
  <c r="CF5" i="10"/>
  <c r="CH5" i="10"/>
  <c r="CL5" i="10"/>
  <c r="CN5" i="10"/>
  <c r="CP5" i="10"/>
  <c r="CR5" i="10"/>
  <c r="CT5" i="10"/>
  <c r="CV5" i="10"/>
  <c r="CX5" i="10"/>
  <c r="CZ5" i="10"/>
  <c r="DB5" i="10"/>
  <c r="DD5" i="10"/>
  <c r="DF5" i="10"/>
  <c r="DH5" i="10"/>
  <c r="DJ5" i="10"/>
  <c r="F6" i="10"/>
  <c r="J6" i="10"/>
  <c r="R6" i="10"/>
  <c r="V6" i="10"/>
  <c r="X6" i="10"/>
  <c r="Z6" i="10"/>
  <c r="AB6" i="10"/>
  <c r="AD6" i="10"/>
  <c r="AH6" i="10"/>
  <c r="AJ6" i="10"/>
  <c r="AL6" i="10"/>
  <c r="AN6" i="10"/>
  <c r="AP6" i="10"/>
  <c r="AR6" i="10"/>
  <c r="AT6" i="10"/>
  <c r="AV6" i="10"/>
  <c r="AX6" i="10"/>
  <c r="AZ6" i="10"/>
  <c r="BB6" i="10"/>
  <c r="BD6" i="10"/>
  <c r="BF6" i="10"/>
  <c r="BH6" i="10"/>
  <c r="BJ6" i="10"/>
  <c r="BL6" i="10"/>
  <c r="BN6" i="10"/>
  <c r="BP6" i="10"/>
  <c r="BR6" i="10"/>
  <c r="BT6" i="10"/>
  <c r="BV6" i="10"/>
  <c r="BX6" i="10"/>
  <c r="BZ6" i="10"/>
  <c r="CB6" i="10"/>
  <c r="CD6" i="10"/>
  <c r="CF6" i="10"/>
  <c r="CH6" i="10"/>
  <c r="CJ6" i="10"/>
  <c r="CL6" i="10"/>
  <c r="CN6" i="10"/>
  <c r="CP6" i="10"/>
  <c r="CR6" i="10"/>
  <c r="CT6" i="10"/>
  <c r="CV6" i="10"/>
  <c r="CX6" i="10"/>
  <c r="CZ6" i="10"/>
  <c r="DB6" i="10"/>
  <c r="DD6" i="10"/>
  <c r="DF6" i="10"/>
  <c r="DH6" i="10"/>
  <c r="DJ6" i="10"/>
  <c r="DL6" i="10"/>
  <c r="J7" i="10"/>
  <c r="R7" i="10"/>
  <c r="V7" i="10"/>
  <c r="X7" i="10"/>
  <c r="Z7" i="10"/>
  <c r="AB7" i="10"/>
  <c r="AD7" i="10"/>
  <c r="AH7" i="10"/>
  <c r="AJ7" i="10"/>
  <c r="AL7" i="10"/>
  <c r="AN7" i="10"/>
  <c r="AP7" i="10"/>
  <c r="AR7" i="10"/>
  <c r="AT7" i="10"/>
  <c r="AV7" i="10"/>
  <c r="AX7" i="10"/>
  <c r="AZ7" i="10"/>
  <c r="BB7" i="10"/>
  <c r="BD7" i="10"/>
  <c r="BF7" i="10"/>
  <c r="BH7" i="10"/>
  <c r="BJ7" i="10"/>
  <c r="BL7" i="10"/>
  <c r="BN7" i="10"/>
  <c r="BP7" i="10"/>
  <c r="BR7" i="10"/>
  <c r="BT7" i="10"/>
  <c r="BV7" i="10"/>
  <c r="BX7" i="10"/>
  <c r="BZ7" i="10"/>
  <c r="CB7" i="10"/>
  <c r="CD7" i="10"/>
  <c r="CF7" i="10"/>
  <c r="CH7" i="10"/>
  <c r="CJ7" i="10"/>
  <c r="CL7" i="10"/>
  <c r="CN7" i="10"/>
  <c r="CP7" i="10"/>
  <c r="CR7" i="10"/>
  <c r="CT7" i="10"/>
  <c r="CV7" i="10"/>
  <c r="CX7" i="10"/>
  <c r="CZ7" i="10"/>
  <c r="DB7" i="10"/>
  <c r="DD7" i="10"/>
  <c r="DF7" i="10"/>
  <c r="DH7" i="10"/>
  <c r="DJ7" i="10"/>
  <c r="DL7" i="10"/>
  <c r="AH9" i="10"/>
  <c r="AJ9" i="10"/>
  <c r="AL9" i="10"/>
  <c r="AN9" i="10"/>
  <c r="AP9" i="10"/>
  <c r="AR9" i="10"/>
  <c r="AT9" i="10"/>
  <c r="AV9" i="10"/>
  <c r="AX9" i="10"/>
  <c r="AZ9" i="10"/>
  <c r="BB9" i="10"/>
  <c r="BD9" i="10"/>
  <c r="BF9" i="10"/>
  <c r="BH9" i="10"/>
  <c r="BJ9" i="10"/>
  <c r="BL9" i="10"/>
  <c r="BN9" i="10"/>
  <c r="BP9" i="10"/>
  <c r="BR9" i="10"/>
  <c r="BT9" i="10"/>
  <c r="BV9" i="10"/>
  <c r="BX9" i="10"/>
  <c r="BZ9" i="10"/>
  <c r="CB9" i="10"/>
  <c r="CD9" i="10"/>
  <c r="CF9" i="10"/>
  <c r="CH9" i="10"/>
  <c r="CJ9" i="10"/>
  <c r="CL9" i="10"/>
  <c r="CN9" i="10"/>
  <c r="CP9" i="10"/>
  <c r="CR9" i="10"/>
  <c r="CT9" i="10"/>
  <c r="CV9" i="10"/>
  <c r="CX9" i="10"/>
  <c r="CZ9" i="10"/>
  <c r="DB9" i="10"/>
  <c r="DD9" i="10"/>
  <c r="DF9" i="10"/>
  <c r="DH9" i="10"/>
  <c r="DJ9" i="10"/>
  <c r="DL9" i="10"/>
  <c r="AH10" i="10"/>
  <c r="AJ10" i="10"/>
  <c r="AL10" i="10"/>
  <c r="AN10" i="10"/>
  <c r="AP10" i="10"/>
  <c r="AR10" i="10"/>
  <c r="AT10" i="10"/>
  <c r="AV10" i="10"/>
  <c r="AX10" i="10"/>
  <c r="AZ10" i="10"/>
  <c r="BB10" i="10"/>
  <c r="BD10" i="10"/>
  <c r="BF10" i="10"/>
  <c r="BJ10" i="10"/>
  <c r="BL10" i="10"/>
  <c r="BN10" i="10"/>
  <c r="BP10" i="10"/>
  <c r="BR10" i="10"/>
  <c r="BT10" i="10"/>
  <c r="BV10" i="10"/>
  <c r="BX10" i="10"/>
  <c r="BZ10" i="10"/>
  <c r="CB10" i="10"/>
  <c r="CD10" i="10"/>
  <c r="CF10" i="10"/>
  <c r="CH10" i="10"/>
  <c r="CL10" i="10"/>
  <c r="CN10" i="10"/>
  <c r="CP10" i="10"/>
  <c r="CR10" i="10"/>
  <c r="CT10" i="10"/>
  <c r="CV10" i="10"/>
  <c r="CX10" i="10"/>
  <c r="CZ10" i="10"/>
  <c r="DB10" i="10"/>
  <c r="DD10" i="10"/>
  <c r="DF10" i="10"/>
  <c r="DH10" i="10"/>
  <c r="DJ10" i="10"/>
  <c r="F11" i="10"/>
  <c r="H11" i="10"/>
  <c r="L11" i="10"/>
  <c r="N11" i="10"/>
  <c r="P11" i="10"/>
  <c r="R11" i="10"/>
  <c r="T11" i="10"/>
  <c r="V11" i="10"/>
  <c r="X11" i="10"/>
  <c r="Z11" i="10"/>
  <c r="AB11" i="10"/>
  <c r="AD11" i="10"/>
  <c r="AH11" i="10"/>
  <c r="AJ11" i="10"/>
  <c r="AL11" i="10"/>
  <c r="AN11" i="10"/>
  <c r="AP11" i="10"/>
  <c r="AR11" i="10"/>
  <c r="AT11" i="10"/>
  <c r="AV11" i="10"/>
  <c r="AX11" i="10"/>
  <c r="AZ11" i="10"/>
  <c r="BB11" i="10"/>
  <c r="BD11" i="10"/>
  <c r="BF11" i="10"/>
  <c r="BH11" i="10"/>
  <c r="BJ11" i="10"/>
  <c r="BL11" i="10"/>
  <c r="BN11" i="10"/>
  <c r="BP11" i="10"/>
  <c r="BR11" i="10"/>
  <c r="BT11" i="10"/>
  <c r="BV11" i="10"/>
  <c r="BX11" i="10"/>
  <c r="BZ11" i="10"/>
  <c r="CB11" i="10"/>
  <c r="CD11" i="10"/>
  <c r="CF11" i="10"/>
  <c r="CH11" i="10"/>
  <c r="CJ11" i="10"/>
  <c r="CL11" i="10"/>
  <c r="CN11" i="10"/>
  <c r="CP11" i="10"/>
  <c r="CR11" i="10"/>
  <c r="CT11" i="10"/>
  <c r="CV11" i="10"/>
  <c r="CX11" i="10"/>
  <c r="CZ11" i="10"/>
  <c r="DB11" i="10"/>
  <c r="DD11" i="10"/>
  <c r="DF11" i="10"/>
  <c r="DH11" i="10"/>
  <c r="DJ11" i="10"/>
  <c r="DL11" i="10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AJ12" i="10"/>
  <c r="AL12" i="10"/>
  <c r="AN12" i="10"/>
  <c r="AP12" i="10"/>
  <c r="AR12" i="10"/>
  <c r="AT12" i="10"/>
  <c r="AV12" i="10"/>
  <c r="AX12" i="10"/>
  <c r="AZ12" i="10"/>
  <c r="BB12" i="10"/>
  <c r="BD12" i="10"/>
  <c r="BF12" i="10"/>
  <c r="BH12" i="10"/>
  <c r="BJ12" i="10"/>
  <c r="BL12" i="10"/>
  <c r="BN12" i="10"/>
  <c r="BP12" i="10"/>
  <c r="BR12" i="10"/>
  <c r="BT12" i="10"/>
  <c r="BV12" i="10"/>
  <c r="BX12" i="10"/>
  <c r="BZ12" i="10"/>
  <c r="CB12" i="10"/>
  <c r="CD12" i="10"/>
  <c r="CF12" i="10"/>
  <c r="CH12" i="10"/>
  <c r="CJ12" i="10"/>
  <c r="CL12" i="10"/>
  <c r="CN12" i="10"/>
  <c r="CP12" i="10"/>
  <c r="CR12" i="10"/>
  <c r="CT12" i="10"/>
  <c r="CV12" i="10"/>
  <c r="CX12" i="10"/>
  <c r="CZ12" i="10"/>
  <c r="DB12" i="10"/>
  <c r="DD12" i="10"/>
  <c r="DF12" i="10"/>
  <c r="DH12" i="10"/>
  <c r="DJ12" i="10"/>
  <c r="DL12" i="10"/>
  <c r="V21" i="10"/>
  <c r="X21" i="10"/>
  <c r="Z21" i="10"/>
  <c r="AB21" i="10"/>
  <c r="AD21" i="10"/>
  <c r="AH21" i="10"/>
  <c r="AJ21" i="10"/>
  <c r="AL21" i="10"/>
  <c r="AN21" i="10"/>
  <c r="AP21" i="10"/>
  <c r="AR21" i="10"/>
  <c r="AT21" i="10"/>
  <c r="AV21" i="10"/>
  <c r="AX21" i="10"/>
  <c r="AZ21" i="10"/>
  <c r="BB21" i="10"/>
  <c r="BD21" i="10"/>
  <c r="BF21" i="10"/>
  <c r="BJ21" i="10"/>
  <c r="BL21" i="10"/>
  <c r="BN21" i="10"/>
  <c r="BP21" i="10"/>
  <c r="BR21" i="10"/>
  <c r="BT21" i="10"/>
  <c r="BV21" i="10"/>
  <c r="BX21" i="10"/>
  <c r="BZ21" i="10"/>
  <c r="CB21" i="10"/>
  <c r="CD21" i="10"/>
  <c r="CF21" i="10"/>
  <c r="CH21" i="10"/>
  <c r="CL21" i="10"/>
  <c r="CN21" i="10"/>
  <c r="CP21" i="10"/>
  <c r="CR21" i="10"/>
  <c r="CT21" i="10"/>
  <c r="CV21" i="10"/>
  <c r="CX21" i="10"/>
  <c r="CZ21" i="10"/>
  <c r="DB21" i="10"/>
  <c r="DD21" i="10"/>
  <c r="DF21" i="10"/>
  <c r="DH21" i="10"/>
  <c r="DJ21" i="10"/>
  <c r="F26" i="10"/>
  <c r="H26" i="10"/>
  <c r="J26" i="10"/>
  <c r="L26" i="10"/>
  <c r="N26" i="10"/>
  <c r="P26" i="10"/>
  <c r="R26" i="10"/>
  <c r="T26" i="10"/>
  <c r="V26" i="10"/>
  <c r="X26" i="10"/>
  <c r="Z26" i="10"/>
  <c r="AB26" i="10"/>
  <c r="AD26" i="10"/>
  <c r="AF26" i="10"/>
  <c r="AH26" i="10"/>
  <c r="AJ26" i="10"/>
  <c r="AL26" i="10"/>
  <c r="AN26" i="10"/>
  <c r="AP26" i="10"/>
  <c r="AR26" i="10"/>
  <c r="AT26" i="10"/>
  <c r="AV26" i="10"/>
  <c r="AX26" i="10"/>
  <c r="AZ26" i="10"/>
  <c r="BB26" i="10"/>
  <c r="BD26" i="10"/>
  <c r="BF26" i="10"/>
  <c r="BH26" i="10"/>
  <c r="BJ26" i="10"/>
  <c r="BL26" i="10"/>
  <c r="BN26" i="10"/>
  <c r="BP26" i="10"/>
  <c r="BR26" i="10"/>
  <c r="BT26" i="10"/>
  <c r="BV26" i="10"/>
  <c r="BX26" i="10"/>
  <c r="BZ26" i="10"/>
  <c r="CB26" i="10"/>
  <c r="CD26" i="10"/>
  <c r="CF26" i="10"/>
  <c r="CH26" i="10"/>
  <c r="CJ26" i="10"/>
  <c r="CL26" i="10"/>
  <c r="CN26" i="10"/>
  <c r="CP26" i="10"/>
  <c r="CR26" i="10"/>
  <c r="CT26" i="10"/>
  <c r="CV26" i="10"/>
  <c r="CX26" i="10"/>
  <c r="CZ26" i="10"/>
  <c r="DB26" i="10"/>
  <c r="DD26" i="10"/>
  <c r="DF26" i="10"/>
  <c r="DH26" i="10"/>
  <c r="DJ26" i="10"/>
  <c r="DL26" i="10"/>
  <c r="F34" i="10"/>
  <c r="H34" i="10"/>
  <c r="J34" i="10"/>
  <c r="L34" i="10"/>
  <c r="N34" i="10"/>
  <c r="P34" i="10"/>
  <c r="R34" i="10"/>
  <c r="T34" i="10"/>
  <c r="V34" i="10"/>
  <c r="X34" i="10"/>
  <c r="Z34" i="10"/>
  <c r="AB34" i="10"/>
  <c r="AD34" i="10"/>
  <c r="AF34" i="10"/>
  <c r="AH34" i="10"/>
  <c r="AJ34" i="10"/>
  <c r="AL34" i="10"/>
  <c r="AN34" i="10"/>
  <c r="AP34" i="10"/>
  <c r="AR34" i="10"/>
  <c r="AT34" i="10"/>
  <c r="AV34" i="10"/>
  <c r="AX34" i="10"/>
  <c r="AZ34" i="10"/>
  <c r="BB34" i="10"/>
  <c r="BD34" i="10"/>
  <c r="BF34" i="10"/>
  <c r="BH34" i="10"/>
  <c r="BJ34" i="10"/>
  <c r="BL34" i="10"/>
  <c r="BN34" i="10"/>
  <c r="BP34" i="10"/>
  <c r="BR34" i="10"/>
  <c r="BT34" i="10"/>
  <c r="BV34" i="10"/>
  <c r="BX34" i="10"/>
  <c r="BZ34" i="10"/>
  <c r="CB34" i="10"/>
  <c r="CD34" i="10"/>
  <c r="CF34" i="10"/>
  <c r="CH34" i="10"/>
  <c r="CJ34" i="10"/>
  <c r="CL34" i="10"/>
  <c r="CN34" i="10"/>
  <c r="CP34" i="10"/>
  <c r="CR34" i="10"/>
  <c r="CT34" i="10"/>
  <c r="CV34" i="10"/>
  <c r="CX34" i="10"/>
  <c r="CZ34" i="10"/>
  <c r="DB34" i="10"/>
  <c r="DD34" i="10"/>
  <c r="DF34" i="10"/>
  <c r="DH34" i="10"/>
  <c r="DJ34" i="10"/>
  <c r="DL34" i="10"/>
  <c r="F35" i="10"/>
  <c r="H35" i="10"/>
  <c r="J35" i="10"/>
  <c r="L35" i="10"/>
  <c r="N35" i="10"/>
  <c r="P35" i="10"/>
  <c r="R35" i="10"/>
  <c r="T35" i="10"/>
  <c r="V35" i="10"/>
  <c r="X35" i="10"/>
  <c r="Z35" i="10"/>
  <c r="AB35" i="10"/>
  <c r="AD35" i="10"/>
  <c r="AF35" i="10"/>
  <c r="AH35" i="10"/>
  <c r="AJ35" i="10"/>
  <c r="AL35" i="10"/>
  <c r="AN35" i="10"/>
  <c r="AP35" i="10"/>
  <c r="AR35" i="10"/>
  <c r="AT35" i="10"/>
  <c r="AV35" i="10"/>
  <c r="AX35" i="10"/>
  <c r="AZ35" i="10"/>
  <c r="BB35" i="10"/>
  <c r="BD35" i="10"/>
  <c r="BF35" i="10"/>
  <c r="BH35" i="10"/>
  <c r="BJ35" i="10"/>
  <c r="BL35" i="10"/>
  <c r="BN35" i="10"/>
  <c r="BP35" i="10"/>
  <c r="BR35" i="10"/>
  <c r="BT35" i="10"/>
  <c r="BV35" i="10"/>
  <c r="BX35" i="10"/>
  <c r="BZ35" i="10"/>
  <c r="CB35" i="10"/>
  <c r="CD35" i="10"/>
  <c r="CF35" i="10"/>
  <c r="CH35" i="10"/>
  <c r="CJ35" i="10"/>
  <c r="CL35" i="10"/>
  <c r="CN35" i="10"/>
  <c r="CP35" i="10"/>
  <c r="CR35" i="10"/>
  <c r="CT35" i="10"/>
  <c r="CV35" i="10"/>
  <c r="CX35" i="10"/>
  <c r="CZ35" i="10"/>
  <c r="DB35" i="10"/>
  <c r="DD35" i="10"/>
  <c r="DF35" i="10"/>
  <c r="DH35" i="10"/>
  <c r="DJ35" i="10"/>
  <c r="DL35" i="10"/>
  <c r="F36" i="10"/>
  <c r="H36" i="10"/>
  <c r="J36" i="10"/>
  <c r="L36" i="10"/>
  <c r="N36" i="10"/>
  <c r="P36" i="10"/>
  <c r="R36" i="10"/>
  <c r="T36" i="10"/>
  <c r="V36" i="10"/>
  <c r="X36" i="10"/>
  <c r="Z36" i="10"/>
  <c r="AB36" i="10"/>
  <c r="AD36" i="10"/>
  <c r="AF36" i="10"/>
  <c r="AH36" i="10"/>
  <c r="AJ36" i="10"/>
  <c r="AL36" i="10"/>
  <c r="AN36" i="10"/>
  <c r="AP36" i="10"/>
  <c r="AR36" i="10"/>
  <c r="AT36" i="10"/>
  <c r="AV36" i="10"/>
  <c r="AX36" i="10"/>
  <c r="AZ36" i="10"/>
  <c r="BB36" i="10"/>
  <c r="BD36" i="10"/>
  <c r="BF36" i="10"/>
  <c r="BH36" i="10"/>
  <c r="BJ36" i="10"/>
  <c r="BL36" i="10"/>
  <c r="BN36" i="10"/>
  <c r="BP36" i="10"/>
  <c r="BR36" i="10"/>
  <c r="BT36" i="10"/>
  <c r="BV36" i="10"/>
  <c r="BX36" i="10"/>
  <c r="BZ36" i="10"/>
  <c r="CB36" i="10"/>
  <c r="CD36" i="10"/>
  <c r="CF36" i="10"/>
  <c r="CH36" i="10"/>
  <c r="CJ36" i="10"/>
  <c r="CL36" i="10"/>
  <c r="CN36" i="10"/>
  <c r="CP36" i="10"/>
  <c r="CR36" i="10"/>
  <c r="CT36" i="10"/>
  <c r="CV36" i="10"/>
  <c r="CX36" i="10"/>
  <c r="CZ36" i="10"/>
  <c r="DB36" i="10"/>
  <c r="DD36" i="10"/>
  <c r="DF36" i="10"/>
  <c r="DH36" i="10"/>
  <c r="DJ36" i="10"/>
  <c r="DL36" i="10"/>
  <c r="F38" i="10"/>
  <c r="H38" i="10"/>
  <c r="J38" i="10"/>
  <c r="L38" i="10"/>
  <c r="N38" i="10"/>
  <c r="P38" i="10"/>
  <c r="R38" i="10"/>
  <c r="T38" i="10"/>
  <c r="V38" i="10"/>
  <c r="X38" i="10"/>
  <c r="Z38" i="10"/>
  <c r="AB38" i="10"/>
  <c r="AD38" i="10"/>
  <c r="AH38" i="10"/>
  <c r="AJ38" i="10"/>
  <c r="AL38" i="10"/>
  <c r="AN38" i="10"/>
  <c r="AP38" i="10"/>
  <c r="AR38" i="10"/>
  <c r="AT38" i="10"/>
  <c r="AV38" i="10"/>
  <c r="AX38" i="10"/>
  <c r="AZ38" i="10"/>
  <c r="BB38" i="10"/>
  <c r="BD38" i="10"/>
  <c r="BF38" i="10"/>
  <c r="BJ38" i="10"/>
  <c r="BL38" i="10"/>
  <c r="BN38" i="10"/>
  <c r="BP38" i="10"/>
  <c r="BR38" i="10"/>
  <c r="BT38" i="10"/>
  <c r="BV38" i="10"/>
  <c r="BX38" i="10"/>
  <c r="BZ38" i="10"/>
  <c r="CB38" i="10"/>
  <c r="CD38" i="10"/>
  <c r="CF38" i="10"/>
  <c r="CH38" i="10"/>
  <c r="CL38" i="10"/>
  <c r="CN38" i="10"/>
  <c r="CP38" i="10"/>
  <c r="CR38" i="10"/>
  <c r="CT38" i="10"/>
  <c r="CV38" i="10"/>
  <c r="CX38" i="10"/>
  <c r="CZ38" i="10"/>
  <c r="DB38" i="10"/>
  <c r="DD38" i="10"/>
  <c r="DF38" i="10"/>
  <c r="DH38" i="10"/>
  <c r="DJ38" i="10"/>
  <c r="F43" i="10"/>
  <c r="H43" i="10"/>
  <c r="J43" i="10"/>
  <c r="L43" i="10"/>
  <c r="N43" i="10"/>
  <c r="P43" i="10"/>
  <c r="R43" i="10"/>
  <c r="T43" i="10"/>
  <c r="V43" i="10"/>
  <c r="X43" i="10"/>
  <c r="Z43" i="10"/>
  <c r="AB43" i="10"/>
  <c r="AD43" i="10"/>
  <c r="AF43" i="10"/>
  <c r="AH43" i="10"/>
  <c r="AJ43" i="10"/>
  <c r="AL43" i="10"/>
  <c r="AN43" i="10"/>
  <c r="AP43" i="10"/>
  <c r="AR43" i="10"/>
  <c r="AT43" i="10"/>
  <c r="AV43" i="10"/>
  <c r="AX43" i="10"/>
  <c r="AZ43" i="10"/>
  <c r="BB43" i="10"/>
  <c r="BD43" i="10"/>
  <c r="BF43" i="10"/>
  <c r="BH43" i="10"/>
  <c r="BJ43" i="10"/>
  <c r="BL43" i="10"/>
  <c r="BN43" i="10"/>
  <c r="BP43" i="10"/>
  <c r="BR43" i="10"/>
  <c r="BT43" i="10"/>
  <c r="BV43" i="10"/>
  <c r="BX43" i="10"/>
  <c r="BZ43" i="10"/>
  <c r="CB43" i="10"/>
  <c r="CD43" i="10"/>
  <c r="CF43" i="10"/>
  <c r="CH43" i="10"/>
  <c r="CJ43" i="10"/>
  <c r="CL43" i="10"/>
  <c r="CN43" i="10"/>
  <c r="CP43" i="10"/>
  <c r="CR43" i="10"/>
  <c r="CT43" i="10"/>
  <c r="CV43" i="10"/>
  <c r="CX43" i="10"/>
  <c r="CZ43" i="10"/>
  <c r="DB43" i="10"/>
  <c r="DD43" i="10"/>
  <c r="DF43" i="10"/>
  <c r="DH43" i="10"/>
  <c r="DJ43" i="10"/>
  <c r="DL43" i="10"/>
  <c r="F44" i="10"/>
  <c r="H44" i="10"/>
  <c r="J44" i="10"/>
  <c r="L44" i="10"/>
  <c r="N44" i="10"/>
  <c r="P44" i="10"/>
  <c r="R44" i="10"/>
  <c r="T44" i="10"/>
  <c r="V44" i="10"/>
  <c r="X44" i="10"/>
  <c r="Z44" i="10"/>
  <c r="AB44" i="10"/>
  <c r="AD44" i="10"/>
  <c r="AF44" i="10"/>
  <c r="AH44" i="10"/>
  <c r="AJ44" i="10"/>
  <c r="AL44" i="10"/>
  <c r="AN44" i="10"/>
  <c r="AP44" i="10"/>
  <c r="AR44" i="10"/>
  <c r="AT44" i="10"/>
  <c r="AV44" i="10"/>
  <c r="AX44" i="10"/>
  <c r="AZ44" i="10"/>
  <c r="BB44" i="10"/>
  <c r="BD44" i="10"/>
  <c r="BF44" i="10"/>
  <c r="BH44" i="10"/>
  <c r="BJ44" i="10"/>
  <c r="BL44" i="10"/>
  <c r="BN44" i="10"/>
  <c r="BP44" i="10"/>
  <c r="BR44" i="10"/>
  <c r="BT44" i="10"/>
  <c r="BV44" i="10"/>
  <c r="BX44" i="10"/>
  <c r="BZ44" i="10"/>
  <c r="CB44" i="10"/>
  <c r="CD44" i="10"/>
  <c r="CF44" i="10"/>
  <c r="CH44" i="10"/>
  <c r="CJ44" i="10"/>
  <c r="CL44" i="10"/>
  <c r="CN44" i="10"/>
  <c r="CP44" i="10"/>
  <c r="DK44" i="10" s="1"/>
  <c r="CR44" i="10"/>
  <c r="CT44" i="10"/>
  <c r="CV44" i="10"/>
  <c r="CX44" i="10"/>
  <c r="CZ44" i="10"/>
  <c r="DB44" i="10"/>
  <c r="DD44" i="10"/>
  <c r="DF44" i="10"/>
  <c r="DH44" i="10"/>
  <c r="DJ44" i="10"/>
  <c r="DL44" i="10"/>
  <c r="F45" i="10"/>
  <c r="H45" i="10"/>
  <c r="J45" i="10"/>
  <c r="L45" i="10"/>
  <c r="N45" i="10"/>
  <c r="P45" i="10"/>
  <c r="R45" i="10"/>
  <c r="T45" i="10"/>
  <c r="V45" i="10"/>
  <c r="X45" i="10"/>
  <c r="Z45" i="10"/>
  <c r="AB45" i="10"/>
  <c r="AD45" i="10"/>
  <c r="AF45" i="10"/>
  <c r="AH45" i="10"/>
  <c r="AJ45" i="10"/>
  <c r="AL45" i="10"/>
  <c r="AN45" i="10"/>
  <c r="AP45" i="10"/>
  <c r="AR45" i="10"/>
  <c r="AT45" i="10"/>
  <c r="AV45" i="10"/>
  <c r="AX45" i="10"/>
  <c r="AZ45" i="10"/>
  <c r="BB45" i="10"/>
  <c r="BD45" i="10"/>
  <c r="BF45" i="10"/>
  <c r="BH45" i="10"/>
  <c r="BJ45" i="10"/>
  <c r="BL45" i="10"/>
  <c r="BN45" i="10"/>
  <c r="BP45" i="10"/>
  <c r="BR45" i="10"/>
  <c r="BT45" i="10"/>
  <c r="BV45" i="10"/>
  <c r="BX45" i="10"/>
  <c r="BZ45" i="10"/>
  <c r="CB45" i="10"/>
  <c r="CD45" i="10"/>
  <c r="CF45" i="10"/>
  <c r="CH45" i="10"/>
  <c r="CJ45" i="10"/>
  <c r="CL45" i="10"/>
  <c r="CN45" i="10"/>
  <c r="CP45" i="10"/>
  <c r="CR45" i="10"/>
  <c r="CT45" i="10"/>
  <c r="CV45" i="10"/>
  <c r="CX45" i="10"/>
  <c r="CZ45" i="10"/>
  <c r="DB45" i="10"/>
  <c r="DD45" i="10"/>
  <c r="DF45" i="10"/>
  <c r="DH45" i="10"/>
  <c r="DJ45" i="10"/>
  <c r="DL45" i="10"/>
  <c r="F46" i="10"/>
  <c r="H46" i="10"/>
  <c r="J46" i="10"/>
  <c r="L46" i="10"/>
  <c r="N46" i="10"/>
  <c r="P46" i="10"/>
  <c r="R46" i="10"/>
  <c r="T46" i="10"/>
  <c r="V46" i="10"/>
  <c r="X46" i="10"/>
  <c r="Z46" i="10"/>
  <c r="AB46" i="10"/>
  <c r="AD46" i="10"/>
  <c r="AF46" i="10"/>
  <c r="AH46" i="10"/>
  <c r="AJ46" i="10"/>
  <c r="AL46" i="10"/>
  <c r="AN46" i="10"/>
  <c r="AP46" i="10"/>
  <c r="AR46" i="10"/>
  <c r="AT46" i="10"/>
  <c r="AV46" i="10"/>
  <c r="AX46" i="10"/>
  <c r="AZ46" i="10"/>
  <c r="BB46" i="10"/>
  <c r="BD46" i="10"/>
  <c r="BF46" i="10"/>
  <c r="BH46" i="10"/>
  <c r="BJ46" i="10"/>
  <c r="BL46" i="10"/>
  <c r="BN46" i="10"/>
  <c r="BP46" i="10"/>
  <c r="BR46" i="10"/>
  <c r="BT46" i="10"/>
  <c r="BV46" i="10"/>
  <c r="BX46" i="10"/>
  <c r="BZ46" i="10"/>
  <c r="CB46" i="10"/>
  <c r="CD46" i="10"/>
  <c r="CF46" i="10"/>
  <c r="CH46" i="10"/>
  <c r="CJ46" i="10"/>
  <c r="CL46" i="10"/>
  <c r="CN46" i="10"/>
  <c r="CP46" i="10"/>
  <c r="DK46" i="10" s="1"/>
  <c r="CR46" i="10"/>
  <c r="CT46" i="10"/>
  <c r="CV46" i="10"/>
  <c r="CX46" i="10"/>
  <c r="CZ46" i="10"/>
  <c r="DB46" i="10"/>
  <c r="DD46" i="10"/>
  <c r="DF46" i="10"/>
  <c r="DH46" i="10"/>
  <c r="DJ46" i="10"/>
  <c r="DL46" i="10"/>
  <c r="F47" i="10"/>
  <c r="H47" i="10"/>
  <c r="J47" i="10"/>
  <c r="L47" i="10"/>
  <c r="N47" i="10"/>
  <c r="P47" i="10"/>
  <c r="R47" i="10"/>
  <c r="T47" i="10"/>
  <c r="V47" i="10"/>
  <c r="X47" i="10"/>
  <c r="Z47" i="10"/>
  <c r="AB47" i="10"/>
  <c r="AD47" i="10"/>
  <c r="AF47" i="10"/>
  <c r="AH47" i="10"/>
  <c r="AJ47" i="10"/>
  <c r="AL47" i="10"/>
  <c r="AN47" i="10"/>
  <c r="AP47" i="10"/>
  <c r="AR47" i="10"/>
  <c r="AT47" i="10"/>
  <c r="AV47" i="10"/>
  <c r="AX47" i="10"/>
  <c r="AZ47" i="10"/>
  <c r="BB47" i="10"/>
  <c r="BD47" i="10"/>
  <c r="BF47" i="10"/>
  <c r="BH47" i="10"/>
  <c r="BJ47" i="10"/>
  <c r="BL47" i="10"/>
  <c r="BN47" i="10"/>
  <c r="BP47" i="10"/>
  <c r="BR47" i="10"/>
  <c r="BT47" i="10"/>
  <c r="BV47" i="10"/>
  <c r="BX47" i="10"/>
  <c r="BZ47" i="10"/>
  <c r="CB47" i="10"/>
  <c r="CD47" i="10"/>
  <c r="CF47" i="10"/>
  <c r="CH47" i="10"/>
  <c r="CJ47" i="10"/>
  <c r="CL47" i="10"/>
  <c r="CN47" i="10"/>
  <c r="CP47" i="10"/>
  <c r="CR47" i="10"/>
  <c r="CT47" i="10"/>
  <c r="CV47" i="10"/>
  <c r="CX47" i="10"/>
  <c r="CZ47" i="10"/>
  <c r="DB47" i="10"/>
  <c r="DD47" i="10"/>
  <c r="DF47" i="10"/>
  <c r="DH47" i="10"/>
  <c r="DJ47" i="10"/>
  <c r="DL47" i="10"/>
  <c r="F48" i="10"/>
  <c r="H48" i="10"/>
  <c r="J48" i="10"/>
  <c r="L48" i="10"/>
  <c r="N48" i="10"/>
  <c r="P48" i="10"/>
  <c r="R48" i="10"/>
  <c r="T48" i="10"/>
  <c r="V48" i="10"/>
  <c r="X48" i="10"/>
  <c r="Z48" i="10"/>
  <c r="AB48" i="10"/>
  <c r="AD48" i="10"/>
  <c r="AF48" i="10"/>
  <c r="AH48" i="10"/>
  <c r="AJ48" i="10"/>
  <c r="AL48" i="10"/>
  <c r="AN48" i="10"/>
  <c r="AP48" i="10"/>
  <c r="AR48" i="10"/>
  <c r="AT48" i="10"/>
  <c r="AV48" i="10"/>
  <c r="AX48" i="10"/>
  <c r="AZ48" i="10"/>
  <c r="BB48" i="10"/>
  <c r="BD48" i="10"/>
  <c r="BF48" i="10"/>
  <c r="BH48" i="10"/>
  <c r="BJ48" i="10"/>
  <c r="BL48" i="10"/>
  <c r="BN48" i="10"/>
  <c r="BP48" i="10"/>
  <c r="BR48" i="10"/>
  <c r="BT48" i="10"/>
  <c r="BV48" i="10"/>
  <c r="BX48" i="10"/>
  <c r="BZ48" i="10"/>
  <c r="CB48" i="10"/>
  <c r="CD48" i="10"/>
  <c r="CF48" i="10"/>
  <c r="CH48" i="10"/>
  <c r="CJ48" i="10"/>
  <c r="CL48" i="10"/>
  <c r="CN48" i="10"/>
  <c r="CP48" i="10"/>
  <c r="CR48" i="10"/>
  <c r="CT48" i="10"/>
  <c r="CV48" i="10"/>
  <c r="CX48" i="10"/>
  <c r="CZ48" i="10"/>
  <c r="DB48" i="10"/>
  <c r="DD48" i="10"/>
  <c r="DF48" i="10"/>
  <c r="DH48" i="10"/>
  <c r="DJ48" i="10"/>
  <c r="DL48" i="10"/>
  <c r="F50" i="10"/>
  <c r="H50" i="10"/>
  <c r="J50" i="10"/>
  <c r="L50" i="10"/>
  <c r="N50" i="10"/>
  <c r="P50" i="10"/>
  <c r="R50" i="10"/>
  <c r="T50" i="10"/>
  <c r="V50" i="10"/>
  <c r="X50" i="10"/>
  <c r="Z50" i="10"/>
  <c r="AB50" i="10"/>
  <c r="AD50" i="10"/>
  <c r="AF50" i="10"/>
  <c r="AH50" i="10"/>
  <c r="AJ50" i="10"/>
  <c r="AL50" i="10"/>
  <c r="AN50" i="10"/>
  <c r="AP50" i="10"/>
  <c r="AR50" i="10"/>
  <c r="AT50" i="10"/>
  <c r="AV50" i="10"/>
  <c r="AX50" i="10"/>
  <c r="AZ50" i="10"/>
  <c r="BB50" i="10"/>
  <c r="BD50" i="10"/>
  <c r="BF50" i="10"/>
  <c r="BH50" i="10"/>
  <c r="BJ50" i="10"/>
  <c r="BL50" i="10"/>
  <c r="BN50" i="10"/>
  <c r="BP50" i="10"/>
  <c r="BR50" i="10"/>
  <c r="BT50" i="10"/>
  <c r="BV50" i="10"/>
  <c r="BX50" i="10"/>
  <c r="BZ50" i="10"/>
  <c r="CB50" i="10"/>
  <c r="CD50" i="10"/>
  <c r="CF50" i="10"/>
  <c r="CH50" i="10"/>
  <c r="CJ50" i="10"/>
  <c r="CL50" i="10"/>
  <c r="CN50" i="10"/>
  <c r="CP50" i="10"/>
  <c r="CR50" i="10"/>
  <c r="CT50" i="10"/>
  <c r="CV50" i="10"/>
  <c r="CX50" i="10"/>
  <c r="CZ50" i="10"/>
  <c r="DB50" i="10"/>
  <c r="DD50" i="10"/>
  <c r="DF50" i="10"/>
  <c r="DH50" i="10"/>
  <c r="DJ50" i="10"/>
  <c r="DL50" i="10"/>
  <c r="F65" i="10"/>
  <c r="H65" i="10"/>
  <c r="J65" i="10"/>
  <c r="L65" i="10"/>
  <c r="N65" i="10"/>
  <c r="P65" i="10"/>
  <c r="R65" i="10"/>
  <c r="T65" i="10"/>
  <c r="V65" i="10"/>
  <c r="X65" i="10"/>
  <c r="Z65" i="10"/>
  <c r="AB65" i="10"/>
  <c r="AD65" i="10"/>
  <c r="AF65" i="10"/>
  <c r="AH65" i="10"/>
  <c r="AJ65" i="10"/>
  <c r="AL65" i="10"/>
  <c r="AN65" i="10"/>
  <c r="AP65" i="10"/>
  <c r="AR65" i="10"/>
  <c r="AT65" i="10"/>
  <c r="AV65" i="10"/>
  <c r="AX65" i="10"/>
  <c r="AZ65" i="10"/>
  <c r="BB65" i="10"/>
  <c r="BD65" i="10"/>
  <c r="BF65" i="10"/>
  <c r="BH65" i="10"/>
  <c r="BJ65" i="10"/>
  <c r="BL65" i="10"/>
  <c r="BN65" i="10"/>
  <c r="BR65" i="10"/>
  <c r="BV65" i="10"/>
  <c r="BX65" i="10"/>
  <c r="BZ65" i="10"/>
  <c r="CB65" i="10"/>
  <c r="CD65" i="10"/>
  <c r="CF65" i="10"/>
  <c r="CH65" i="10"/>
  <c r="CJ65" i="10"/>
  <c r="CL65" i="10"/>
  <c r="CN65" i="10"/>
  <c r="CP65" i="10"/>
  <c r="CR65" i="10"/>
  <c r="CT65" i="10"/>
  <c r="CV65" i="10"/>
  <c r="CX65" i="10"/>
  <c r="CZ65" i="10"/>
  <c r="DB65" i="10"/>
  <c r="DD65" i="10"/>
  <c r="DF65" i="10"/>
  <c r="DH65" i="10"/>
  <c r="DJ65" i="10"/>
  <c r="DL65" i="10"/>
  <c r="F66" i="10"/>
  <c r="H66" i="10"/>
  <c r="J66" i="10"/>
  <c r="L66" i="10"/>
  <c r="N66" i="10"/>
  <c r="P66" i="10"/>
  <c r="R66" i="10"/>
  <c r="T66" i="10"/>
  <c r="V66" i="10"/>
  <c r="X66" i="10"/>
  <c r="Z66" i="10"/>
  <c r="AB66" i="10"/>
  <c r="AD66" i="10"/>
  <c r="AF66" i="10"/>
  <c r="AH66" i="10"/>
  <c r="AJ66" i="10"/>
  <c r="AL66" i="10"/>
  <c r="AN66" i="10"/>
  <c r="AP66" i="10"/>
  <c r="AR66" i="10"/>
  <c r="AT66" i="10"/>
  <c r="AV66" i="10"/>
  <c r="AX66" i="10"/>
  <c r="AZ66" i="10"/>
  <c r="BB66" i="10"/>
  <c r="BD66" i="10"/>
  <c r="BF66" i="10"/>
  <c r="BH66" i="10"/>
  <c r="BJ66" i="10"/>
  <c r="BL66" i="10"/>
  <c r="BN66" i="10"/>
  <c r="BP66" i="10"/>
  <c r="BR66" i="10"/>
  <c r="BT66" i="10"/>
  <c r="BV66" i="10"/>
  <c r="BX66" i="10"/>
  <c r="BZ66" i="10"/>
  <c r="CB66" i="10"/>
  <c r="CD66" i="10"/>
  <c r="CF66" i="10"/>
  <c r="CH66" i="10"/>
  <c r="CJ66" i="10"/>
  <c r="CL66" i="10"/>
  <c r="CN66" i="10"/>
  <c r="CP66" i="10"/>
  <c r="CR66" i="10"/>
  <c r="CT66" i="10"/>
  <c r="CV66" i="10"/>
  <c r="CX66" i="10"/>
  <c r="CZ66" i="10"/>
  <c r="DB66" i="10"/>
  <c r="DD66" i="10"/>
  <c r="DF66" i="10"/>
  <c r="DH66" i="10"/>
  <c r="DJ66" i="10"/>
  <c r="DL66" i="10"/>
  <c r="F67" i="10"/>
  <c r="AE67" i="10" s="1"/>
  <c r="H67" i="10"/>
  <c r="J67" i="10"/>
  <c r="L67" i="10"/>
  <c r="N67" i="10"/>
  <c r="P67" i="10"/>
  <c r="R67" i="10"/>
  <c r="T67" i="10"/>
  <c r="V67" i="10"/>
  <c r="X67" i="10"/>
  <c r="Z67" i="10"/>
  <c r="AB67" i="10"/>
  <c r="AD67" i="10"/>
  <c r="AF67" i="10"/>
  <c r="AH67" i="10"/>
  <c r="BG67" i="10" s="1"/>
  <c r="AJ67" i="10"/>
  <c r="AL67" i="10"/>
  <c r="AN67" i="10"/>
  <c r="AP67" i="10"/>
  <c r="AR67" i="10"/>
  <c r="AT67" i="10"/>
  <c r="AV67" i="10"/>
  <c r="AX67" i="10"/>
  <c r="AZ67" i="10"/>
  <c r="BB67" i="10"/>
  <c r="BD67" i="10"/>
  <c r="BF67" i="10"/>
  <c r="BH67" i="10"/>
  <c r="BJ67" i="10"/>
  <c r="BL67" i="10"/>
  <c r="BN67" i="10"/>
  <c r="BP67" i="10"/>
  <c r="BR67" i="10"/>
  <c r="BT67" i="10"/>
  <c r="BV67" i="10"/>
  <c r="BX67" i="10"/>
  <c r="BZ67" i="10"/>
  <c r="CB67" i="10"/>
  <c r="CD67" i="10"/>
  <c r="CF67" i="10"/>
  <c r="CH67" i="10"/>
  <c r="CJ67" i="10"/>
  <c r="CL67" i="10"/>
  <c r="CN67" i="10"/>
  <c r="CP67" i="10"/>
  <c r="CR67" i="10"/>
  <c r="CT67" i="10"/>
  <c r="CV67" i="10"/>
  <c r="CX67" i="10"/>
  <c r="CZ67" i="10"/>
  <c r="DB67" i="10"/>
  <c r="DD67" i="10"/>
  <c r="DF67" i="10"/>
  <c r="DH67" i="10"/>
  <c r="DJ67" i="10"/>
  <c r="DL67" i="10"/>
  <c r="DJ29" i="9"/>
  <c r="DJ30" i="9"/>
  <c r="DJ31" i="9"/>
  <c r="DJ32" i="9"/>
  <c r="DJ33" i="9"/>
  <c r="DJ34" i="9"/>
  <c r="DL29" i="9"/>
  <c r="DL32" i="9"/>
  <c r="DL33" i="9"/>
  <c r="DL34" i="9"/>
  <c r="AD29" i="9"/>
  <c r="AD30" i="9"/>
  <c r="AD31" i="9"/>
  <c r="AD32" i="9"/>
  <c r="AD33" i="9"/>
  <c r="AD34" i="9"/>
  <c r="AE34" i="9" s="1"/>
  <c r="AF29" i="9"/>
  <c r="AF32" i="9"/>
  <c r="AF33" i="9"/>
  <c r="AF34" i="9"/>
  <c r="BF29" i="9"/>
  <c r="BF30" i="9"/>
  <c r="BF31" i="9"/>
  <c r="BF32" i="9"/>
  <c r="BF33" i="9"/>
  <c r="BF34" i="9"/>
  <c r="BH29" i="9"/>
  <c r="BH32" i="9"/>
  <c r="BH33" i="9"/>
  <c r="BH34" i="9"/>
  <c r="G3" i="9"/>
  <c r="I3" i="9" s="1"/>
  <c r="K3" i="9" s="1"/>
  <c r="M3" i="9" s="1"/>
  <c r="O3" i="9" s="1"/>
  <c r="Q3" i="9" s="1"/>
  <c r="S3" i="9" s="1"/>
  <c r="U3" i="9" s="1"/>
  <c r="W3" i="9" s="1"/>
  <c r="Y3" i="9" s="1"/>
  <c r="AA3" i="9" s="1"/>
  <c r="AC3" i="9" s="1"/>
  <c r="AG3" i="9" s="1"/>
  <c r="AI3" i="9" s="1"/>
  <c r="AK3" i="9" s="1"/>
  <c r="AM3" i="9" s="1"/>
  <c r="AO3" i="9" s="1"/>
  <c r="AQ3" i="9" s="1"/>
  <c r="AS3" i="9" s="1"/>
  <c r="AU3" i="9" s="1"/>
  <c r="AW3" i="9" s="1"/>
  <c r="AY3" i="9" s="1"/>
  <c r="BA3" i="9" s="1"/>
  <c r="BC3" i="9" s="1"/>
  <c r="BE3" i="9" s="1"/>
  <c r="BI3" i="9" s="1"/>
  <c r="BK3" i="9" s="1"/>
  <c r="BM3" i="9" s="1"/>
  <c r="BO3" i="9" s="1"/>
  <c r="BQ3" i="9" s="1"/>
  <c r="BS3" i="9" s="1"/>
  <c r="BU3" i="9" s="1"/>
  <c r="BW3" i="9" s="1"/>
  <c r="BY3" i="9" s="1"/>
  <c r="CA3" i="9" s="1"/>
  <c r="CC3" i="9" s="1"/>
  <c r="CE3" i="9" s="1"/>
  <c r="CG3" i="9" s="1"/>
  <c r="CK3" i="9" s="1"/>
  <c r="CM3" i="9" s="1"/>
  <c r="CO3" i="9" s="1"/>
  <c r="CQ3" i="9" s="1"/>
  <c r="CS3" i="9" s="1"/>
  <c r="CU3" i="9" s="1"/>
  <c r="CW3" i="9" s="1"/>
  <c r="CY3" i="9" s="1"/>
  <c r="DA3" i="9" s="1"/>
  <c r="DC3" i="9" s="1"/>
  <c r="DE3" i="9" s="1"/>
  <c r="DG3" i="9" s="1"/>
  <c r="DI3" i="9" s="1"/>
  <c r="F5" i="9"/>
  <c r="H5" i="9"/>
  <c r="J5" i="9"/>
  <c r="L5" i="9"/>
  <c r="N5" i="9"/>
  <c r="P5" i="9"/>
  <c r="R5" i="9"/>
  <c r="T5" i="9"/>
  <c r="V5" i="9"/>
  <c r="X5" i="9"/>
  <c r="Z5" i="9"/>
  <c r="AB5" i="9"/>
  <c r="AD5" i="9"/>
  <c r="AF5" i="9"/>
  <c r="AH5" i="9"/>
  <c r="AJ5" i="9"/>
  <c r="AL5" i="9"/>
  <c r="AN5" i="9"/>
  <c r="AP5" i="9"/>
  <c r="AR5" i="9"/>
  <c r="AT5" i="9"/>
  <c r="AV5" i="9"/>
  <c r="AX5" i="9"/>
  <c r="AZ5" i="9"/>
  <c r="BB5" i="9"/>
  <c r="BD5" i="9"/>
  <c r="BF5" i="9"/>
  <c r="BH5" i="9"/>
  <c r="BJ5" i="9"/>
  <c r="BL5" i="9"/>
  <c r="BN5" i="9"/>
  <c r="BP5" i="9"/>
  <c r="BR5" i="9"/>
  <c r="BT5" i="9"/>
  <c r="BV5" i="9"/>
  <c r="BX5" i="9"/>
  <c r="BZ5" i="9"/>
  <c r="CB5" i="9"/>
  <c r="CD5" i="9"/>
  <c r="CF5" i="9"/>
  <c r="CH5" i="9"/>
  <c r="CJ5" i="9"/>
  <c r="CL5" i="9"/>
  <c r="CN5" i="9"/>
  <c r="CP5" i="9"/>
  <c r="CR5" i="9"/>
  <c r="CT5" i="9"/>
  <c r="CV5" i="9"/>
  <c r="CX5" i="9"/>
  <c r="CZ5" i="9"/>
  <c r="DB5" i="9"/>
  <c r="DD5" i="9"/>
  <c r="DF5" i="9"/>
  <c r="DH5" i="9"/>
  <c r="DJ5" i="9"/>
  <c r="DL5" i="9"/>
  <c r="F6" i="9"/>
  <c r="H6" i="9"/>
  <c r="J6" i="9"/>
  <c r="L6" i="9"/>
  <c r="N6" i="9"/>
  <c r="P6" i="9"/>
  <c r="R6" i="9"/>
  <c r="T6" i="9"/>
  <c r="V6" i="9"/>
  <c r="X6" i="9"/>
  <c r="Z6" i="9"/>
  <c r="AB6" i="9"/>
  <c r="AD6" i="9"/>
  <c r="AF6" i="9"/>
  <c r="AH6" i="9"/>
  <c r="AJ6" i="9"/>
  <c r="AL6" i="9"/>
  <c r="AN6" i="9"/>
  <c r="AP6" i="9"/>
  <c r="AR6" i="9"/>
  <c r="AT6" i="9"/>
  <c r="AV6" i="9"/>
  <c r="AX6" i="9"/>
  <c r="AZ6" i="9"/>
  <c r="BB6" i="9"/>
  <c r="BD6" i="9"/>
  <c r="BF6" i="9"/>
  <c r="BH6" i="9"/>
  <c r="BJ6" i="9"/>
  <c r="BL6" i="9"/>
  <c r="BN6" i="9"/>
  <c r="BP6" i="9"/>
  <c r="BR6" i="9"/>
  <c r="BT6" i="9"/>
  <c r="BV6" i="9"/>
  <c r="BX6" i="9"/>
  <c r="BZ6" i="9"/>
  <c r="CB6" i="9"/>
  <c r="CD6" i="9"/>
  <c r="CF6" i="9"/>
  <c r="CH6" i="9"/>
  <c r="CJ6" i="9"/>
  <c r="CL6" i="9"/>
  <c r="CN6" i="9"/>
  <c r="CP6" i="9"/>
  <c r="CR6" i="9"/>
  <c r="CT6" i="9"/>
  <c r="CV6" i="9"/>
  <c r="CX6" i="9"/>
  <c r="CZ6" i="9"/>
  <c r="DB6" i="9"/>
  <c r="DD6" i="9"/>
  <c r="DF6" i="9"/>
  <c r="DH6" i="9"/>
  <c r="DJ6" i="9"/>
  <c r="DL6" i="9"/>
  <c r="H8" i="9"/>
  <c r="J8" i="9"/>
  <c r="L8" i="9"/>
  <c r="N8" i="9"/>
  <c r="P8" i="9"/>
  <c r="R8" i="9"/>
  <c r="T8" i="9"/>
  <c r="V8" i="9"/>
  <c r="X8" i="9"/>
  <c r="Z8" i="9"/>
  <c r="AB8" i="9"/>
  <c r="AD8" i="9"/>
  <c r="AF8" i="9"/>
  <c r="AH8" i="9"/>
  <c r="AJ8" i="9"/>
  <c r="AL8" i="9"/>
  <c r="AN8" i="9"/>
  <c r="AP8" i="9"/>
  <c r="AR8" i="9"/>
  <c r="AT8" i="9"/>
  <c r="AV8" i="9"/>
  <c r="AX8" i="9"/>
  <c r="AZ8" i="9"/>
  <c r="BB8" i="9"/>
  <c r="BD8" i="9"/>
  <c r="BF8" i="9"/>
  <c r="BH8" i="9"/>
  <c r="BJ8" i="9"/>
  <c r="BL8" i="9"/>
  <c r="BN8" i="9"/>
  <c r="BP8" i="9"/>
  <c r="BR8" i="9"/>
  <c r="BT8" i="9"/>
  <c r="BV8" i="9"/>
  <c r="BX8" i="9"/>
  <c r="BZ8" i="9"/>
  <c r="CB8" i="9"/>
  <c r="CD8" i="9"/>
  <c r="CF8" i="9"/>
  <c r="CH8" i="9"/>
  <c r="CJ8" i="9"/>
  <c r="CL8" i="9"/>
  <c r="CN8" i="9"/>
  <c r="CP8" i="9"/>
  <c r="CR8" i="9"/>
  <c r="CT8" i="9"/>
  <c r="CV8" i="9"/>
  <c r="CX8" i="9"/>
  <c r="CZ8" i="9"/>
  <c r="DB8" i="9"/>
  <c r="DD8" i="9"/>
  <c r="DF8" i="9"/>
  <c r="DH8" i="9"/>
  <c r="DJ8" i="9"/>
  <c r="DL8" i="9"/>
  <c r="F10" i="9"/>
  <c r="H10" i="9"/>
  <c r="J10" i="9"/>
  <c r="L10" i="9"/>
  <c r="N10" i="9"/>
  <c r="P10" i="9"/>
  <c r="R10" i="9"/>
  <c r="T10" i="9"/>
  <c r="V10" i="9"/>
  <c r="X10" i="9"/>
  <c r="Z10" i="9"/>
  <c r="AB10" i="9"/>
  <c r="AD10" i="9"/>
  <c r="AF10" i="9"/>
  <c r="AH10" i="9"/>
  <c r="AJ10" i="9"/>
  <c r="AL10" i="9"/>
  <c r="AN10" i="9"/>
  <c r="AP10" i="9"/>
  <c r="AR10" i="9"/>
  <c r="AT10" i="9"/>
  <c r="AV10" i="9"/>
  <c r="AX10" i="9"/>
  <c r="AZ10" i="9"/>
  <c r="BB10" i="9"/>
  <c r="BD10" i="9"/>
  <c r="BF10" i="9"/>
  <c r="BH10" i="9"/>
  <c r="BJ10" i="9"/>
  <c r="BL10" i="9"/>
  <c r="BN10" i="9"/>
  <c r="BP10" i="9"/>
  <c r="BR10" i="9"/>
  <c r="BT10" i="9"/>
  <c r="BV10" i="9"/>
  <c r="BX10" i="9"/>
  <c r="BZ10" i="9"/>
  <c r="CB10" i="9"/>
  <c r="CD10" i="9"/>
  <c r="CF10" i="9"/>
  <c r="CH10" i="9"/>
  <c r="CJ10" i="9"/>
  <c r="CL10" i="9"/>
  <c r="CN10" i="9"/>
  <c r="CP10" i="9"/>
  <c r="CR10" i="9"/>
  <c r="CT10" i="9"/>
  <c r="CV10" i="9"/>
  <c r="CX10" i="9"/>
  <c r="CZ10" i="9"/>
  <c r="DB10" i="9"/>
  <c r="DD10" i="9"/>
  <c r="DF10" i="9"/>
  <c r="DH10" i="9"/>
  <c r="DJ10" i="9"/>
  <c r="DL10" i="9"/>
  <c r="F12" i="9"/>
  <c r="H12" i="9"/>
  <c r="J12" i="9"/>
  <c r="L12" i="9"/>
  <c r="N12" i="9"/>
  <c r="P12" i="9"/>
  <c r="R12" i="9"/>
  <c r="T12" i="9"/>
  <c r="V12" i="9"/>
  <c r="X12" i="9"/>
  <c r="Z12" i="9"/>
  <c r="AB12" i="9"/>
  <c r="AD12" i="9"/>
  <c r="AF12" i="9"/>
  <c r="AH12" i="9"/>
  <c r="AJ12" i="9"/>
  <c r="AL12" i="9"/>
  <c r="AN12" i="9"/>
  <c r="AP12" i="9"/>
  <c r="AR12" i="9"/>
  <c r="AT12" i="9"/>
  <c r="AV12" i="9"/>
  <c r="AX12" i="9"/>
  <c r="AZ12" i="9"/>
  <c r="BB12" i="9"/>
  <c r="BD12" i="9"/>
  <c r="BF12" i="9"/>
  <c r="BH12" i="9"/>
  <c r="BJ12" i="9"/>
  <c r="BL12" i="9"/>
  <c r="BN12" i="9"/>
  <c r="BP12" i="9"/>
  <c r="BR12" i="9"/>
  <c r="BT12" i="9"/>
  <c r="BV12" i="9"/>
  <c r="BX12" i="9"/>
  <c r="BZ12" i="9"/>
  <c r="CB12" i="9"/>
  <c r="CD12" i="9"/>
  <c r="CF12" i="9"/>
  <c r="CH12" i="9"/>
  <c r="CJ12" i="9"/>
  <c r="CL12" i="9"/>
  <c r="CN12" i="9"/>
  <c r="CP12" i="9"/>
  <c r="CR12" i="9"/>
  <c r="CT12" i="9"/>
  <c r="CV12" i="9"/>
  <c r="CX12" i="9"/>
  <c r="CZ12" i="9"/>
  <c r="DB12" i="9"/>
  <c r="DD12" i="9"/>
  <c r="DF12" i="9"/>
  <c r="DH12" i="9"/>
  <c r="DJ12" i="9"/>
  <c r="DL12" i="9"/>
  <c r="F13" i="9"/>
  <c r="H13" i="9"/>
  <c r="J13" i="9"/>
  <c r="L13" i="9"/>
  <c r="N13" i="9"/>
  <c r="P13" i="9"/>
  <c r="R13" i="9"/>
  <c r="T13" i="9"/>
  <c r="V13" i="9"/>
  <c r="X13" i="9"/>
  <c r="Z13" i="9"/>
  <c r="AB13" i="9"/>
  <c r="AD13" i="9"/>
  <c r="AH13" i="9"/>
  <c r="AJ13" i="9"/>
  <c r="AL13" i="9"/>
  <c r="AN13" i="9"/>
  <c r="AP13" i="9"/>
  <c r="AR13" i="9"/>
  <c r="AT13" i="9"/>
  <c r="AV13" i="9"/>
  <c r="AX13" i="9"/>
  <c r="AZ13" i="9"/>
  <c r="BB13" i="9"/>
  <c r="BD13" i="9"/>
  <c r="BF13" i="9"/>
  <c r="BJ13" i="9"/>
  <c r="BL13" i="9"/>
  <c r="BN13" i="9"/>
  <c r="BP13" i="9"/>
  <c r="BR13" i="9"/>
  <c r="BT13" i="9"/>
  <c r="BV13" i="9"/>
  <c r="BX13" i="9"/>
  <c r="CI13" i="9" s="1"/>
  <c r="BZ13" i="9"/>
  <c r="CB13" i="9"/>
  <c r="CD13" i="9"/>
  <c r="CF13" i="9"/>
  <c r="CH13" i="9"/>
  <c r="CL13" i="9"/>
  <c r="CN13" i="9"/>
  <c r="CP13" i="9"/>
  <c r="CR13" i="9"/>
  <c r="CT13" i="9"/>
  <c r="CV13" i="9"/>
  <c r="CX13" i="9"/>
  <c r="CZ13" i="9"/>
  <c r="DB13" i="9"/>
  <c r="DD13" i="9"/>
  <c r="DF13" i="9"/>
  <c r="DH13" i="9"/>
  <c r="DJ13" i="9"/>
  <c r="F14" i="9"/>
  <c r="H14" i="9"/>
  <c r="J14" i="9"/>
  <c r="L14" i="9"/>
  <c r="N14" i="9"/>
  <c r="P14" i="9"/>
  <c r="R14" i="9"/>
  <c r="T14" i="9"/>
  <c r="V14" i="9"/>
  <c r="X14" i="9"/>
  <c r="Z14" i="9"/>
  <c r="AB14" i="9"/>
  <c r="AD14" i="9"/>
  <c r="AH14" i="9"/>
  <c r="AJ14" i="9"/>
  <c r="AL14" i="9"/>
  <c r="AN14" i="9"/>
  <c r="AP14" i="9"/>
  <c r="AR14" i="9"/>
  <c r="AT14" i="9"/>
  <c r="AV14" i="9"/>
  <c r="AX14" i="9"/>
  <c r="AZ14" i="9"/>
  <c r="BB14" i="9"/>
  <c r="BD14" i="9"/>
  <c r="BF14" i="9"/>
  <c r="BJ14" i="9"/>
  <c r="BL14" i="9"/>
  <c r="BN14" i="9"/>
  <c r="BP14" i="9"/>
  <c r="BR14" i="9"/>
  <c r="BT14" i="9"/>
  <c r="BV14" i="9"/>
  <c r="BX14" i="9"/>
  <c r="BZ14" i="9"/>
  <c r="CB14" i="9"/>
  <c r="CD14" i="9"/>
  <c r="CF14" i="9"/>
  <c r="CH14" i="9"/>
  <c r="CL14" i="9"/>
  <c r="CN14" i="9"/>
  <c r="CP14" i="9"/>
  <c r="CR14" i="9"/>
  <c r="CT14" i="9"/>
  <c r="CV14" i="9"/>
  <c r="CX14" i="9"/>
  <c r="CZ14" i="9"/>
  <c r="DB14" i="9"/>
  <c r="DD14" i="9"/>
  <c r="DF14" i="9"/>
  <c r="DH14" i="9"/>
  <c r="DJ14" i="9"/>
  <c r="F16" i="9"/>
  <c r="H16" i="9"/>
  <c r="J16" i="9"/>
  <c r="L16" i="9"/>
  <c r="N16" i="9"/>
  <c r="P16" i="9"/>
  <c r="R16" i="9"/>
  <c r="T16" i="9"/>
  <c r="V16" i="9"/>
  <c r="X16" i="9"/>
  <c r="Z16" i="9"/>
  <c r="AB16" i="9"/>
  <c r="AD16" i="9"/>
  <c r="AH16" i="9"/>
  <c r="AJ16" i="9"/>
  <c r="AL16" i="9"/>
  <c r="AN16" i="9"/>
  <c r="AP16" i="9"/>
  <c r="AR16" i="9"/>
  <c r="AT16" i="9"/>
  <c r="AV16" i="9"/>
  <c r="AX16" i="9"/>
  <c r="AZ16" i="9"/>
  <c r="BB16" i="9"/>
  <c r="BD16" i="9"/>
  <c r="BF16" i="9"/>
  <c r="BJ16" i="9"/>
  <c r="BL16" i="9"/>
  <c r="BN16" i="9"/>
  <c r="BP16" i="9"/>
  <c r="BR16" i="9"/>
  <c r="BT16" i="9"/>
  <c r="BV16" i="9"/>
  <c r="BX16" i="9"/>
  <c r="BZ16" i="9"/>
  <c r="CB16" i="9"/>
  <c r="CD16" i="9"/>
  <c r="CF16" i="9"/>
  <c r="CH16" i="9"/>
  <c r="CL16" i="9"/>
  <c r="DK16" i="9" s="1"/>
  <c r="CN16" i="9"/>
  <c r="CP16" i="9"/>
  <c r="CR16" i="9"/>
  <c r="CT16" i="9"/>
  <c r="CV16" i="9"/>
  <c r="CX16" i="9"/>
  <c r="CZ16" i="9"/>
  <c r="DB16" i="9"/>
  <c r="DD16" i="9"/>
  <c r="DF16" i="9"/>
  <c r="DH16" i="9"/>
  <c r="DJ16" i="9"/>
  <c r="F19" i="9"/>
  <c r="H19" i="9"/>
  <c r="J19" i="9"/>
  <c r="AE19" i="9" s="1"/>
  <c r="L19" i="9"/>
  <c r="N19" i="9"/>
  <c r="P19" i="9"/>
  <c r="R19" i="9"/>
  <c r="T19" i="9"/>
  <c r="V19" i="9"/>
  <c r="X19" i="9"/>
  <c r="Z19" i="9"/>
  <c r="AB19" i="9"/>
  <c r="AD19" i="9"/>
  <c r="AF19" i="9"/>
  <c r="AH19" i="9"/>
  <c r="AJ19" i="9"/>
  <c r="AL19" i="9"/>
  <c r="AN19" i="9"/>
  <c r="AP19" i="9"/>
  <c r="AR19" i="9"/>
  <c r="AT19" i="9"/>
  <c r="AV19" i="9"/>
  <c r="AX19" i="9"/>
  <c r="AZ19" i="9"/>
  <c r="BB19" i="9"/>
  <c r="BD19" i="9"/>
  <c r="BF19" i="9"/>
  <c r="BH19" i="9"/>
  <c r="BJ19" i="9"/>
  <c r="BL19" i="9"/>
  <c r="BN19" i="9"/>
  <c r="BP19" i="9"/>
  <c r="BR19" i="9"/>
  <c r="BT19" i="9"/>
  <c r="BV19" i="9"/>
  <c r="BX19" i="9"/>
  <c r="BZ19" i="9"/>
  <c r="CB19" i="9"/>
  <c r="CD19" i="9"/>
  <c r="CF19" i="9"/>
  <c r="CH19" i="9"/>
  <c r="CJ19" i="9"/>
  <c r="CL19" i="9"/>
  <c r="CN19" i="9"/>
  <c r="CP19" i="9"/>
  <c r="CR19" i="9"/>
  <c r="CT19" i="9"/>
  <c r="CV19" i="9"/>
  <c r="CX19" i="9"/>
  <c r="CZ19" i="9"/>
  <c r="DB19" i="9"/>
  <c r="DD19" i="9"/>
  <c r="DF19" i="9"/>
  <c r="DH19" i="9"/>
  <c r="DJ19" i="9"/>
  <c r="DL19" i="9"/>
  <c r="F20" i="9"/>
  <c r="H20" i="9"/>
  <c r="J20" i="9"/>
  <c r="L20" i="9"/>
  <c r="N20" i="9"/>
  <c r="P20" i="9"/>
  <c r="R20" i="9"/>
  <c r="T20" i="9"/>
  <c r="V20" i="9"/>
  <c r="X20" i="9"/>
  <c r="Z20" i="9"/>
  <c r="AB20" i="9"/>
  <c r="AD20" i="9"/>
  <c r="AF20" i="9"/>
  <c r="AH20" i="9"/>
  <c r="AJ20" i="9"/>
  <c r="AL20" i="9"/>
  <c r="AN20" i="9"/>
  <c r="AP20" i="9"/>
  <c r="AR20" i="9"/>
  <c r="AT20" i="9"/>
  <c r="AV20" i="9"/>
  <c r="AX20" i="9"/>
  <c r="AZ20" i="9"/>
  <c r="BB20" i="9"/>
  <c r="BD20" i="9"/>
  <c r="BF20" i="9"/>
  <c r="BH20" i="9"/>
  <c r="BJ20" i="9"/>
  <c r="CI20" i="9" s="1"/>
  <c r="BL20" i="9"/>
  <c r="BN20" i="9"/>
  <c r="BP20" i="9"/>
  <c r="BR20" i="9"/>
  <c r="BT20" i="9"/>
  <c r="BV20" i="9"/>
  <c r="BX20" i="9"/>
  <c r="BZ20" i="9"/>
  <c r="CB20" i="9"/>
  <c r="CD20" i="9"/>
  <c r="CF20" i="9"/>
  <c r="CH20" i="9"/>
  <c r="CJ20" i="9"/>
  <c r="CL20" i="9"/>
  <c r="CN20" i="9"/>
  <c r="CP20" i="9"/>
  <c r="CR20" i="9"/>
  <c r="CT20" i="9"/>
  <c r="CV20" i="9"/>
  <c r="CX20" i="9"/>
  <c r="CZ20" i="9"/>
  <c r="DB20" i="9"/>
  <c r="DD20" i="9"/>
  <c r="DF20" i="9"/>
  <c r="DH20" i="9"/>
  <c r="DJ20" i="9"/>
  <c r="DL20" i="9"/>
  <c r="F21" i="9"/>
  <c r="H21" i="9"/>
  <c r="J21" i="9"/>
  <c r="L21" i="9"/>
  <c r="N21" i="9"/>
  <c r="P21" i="9"/>
  <c r="R21" i="9"/>
  <c r="T21" i="9"/>
  <c r="V21" i="9"/>
  <c r="X21" i="9"/>
  <c r="Z21" i="9"/>
  <c r="AB21" i="9"/>
  <c r="AD21" i="9"/>
  <c r="AF21" i="9"/>
  <c r="AH21" i="9"/>
  <c r="AJ21" i="9"/>
  <c r="AL21" i="9"/>
  <c r="AN21" i="9"/>
  <c r="AP21" i="9"/>
  <c r="AR21" i="9"/>
  <c r="AT21" i="9"/>
  <c r="AV21" i="9"/>
  <c r="AX21" i="9"/>
  <c r="AZ21" i="9"/>
  <c r="BB21" i="9"/>
  <c r="BD21" i="9"/>
  <c r="BF21" i="9"/>
  <c r="BH21" i="9"/>
  <c r="BJ21" i="9"/>
  <c r="BL21" i="9"/>
  <c r="BN21" i="9"/>
  <c r="BP21" i="9"/>
  <c r="BR21" i="9"/>
  <c r="BT21" i="9"/>
  <c r="BV21" i="9"/>
  <c r="BX21" i="9"/>
  <c r="BZ21" i="9"/>
  <c r="CB21" i="9"/>
  <c r="CD21" i="9"/>
  <c r="CF21" i="9"/>
  <c r="CH21" i="9"/>
  <c r="CJ21" i="9"/>
  <c r="CL21" i="9"/>
  <c r="CN21" i="9"/>
  <c r="CP21" i="9"/>
  <c r="CR21" i="9"/>
  <c r="CT21" i="9"/>
  <c r="CV21" i="9"/>
  <c r="CX21" i="9"/>
  <c r="CZ21" i="9"/>
  <c r="DB21" i="9"/>
  <c r="DD21" i="9"/>
  <c r="DF21" i="9"/>
  <c r="DH21" i="9"/>
  <c r="DJ21" i="9"/>
  <c r="DL21" i="9"/>
  <c r="F22" i="9"/>
  <c r="H22" i="9"/>
  <c r="J22" i="9"/>
  <c r="L22" i="9"/>
  <c r="N22" i="9"/>
  <c r="P22" i="9"/>
  <c r="R22" i="9"/>
  <c r="T22" i="9"/>
  <c r="V22" i="9"/>
  <c r="X22" i="9"/>
  <c r="Z22" i="9"/>
  <c r="AB22" i="9"/>
  <c r="AD22" i="9"/>
  <c r="AF22" i="9"/>
  <c r="AH22" i="9"/>
  <c r="AJ22" i="9"/>
  <c r="AL22" i="9"/>
  <c r="AN22" i="9"/>
  <c r="AP22" i="9"/>
  <c r="AR22" i="9"/>
  <c r="AT22" i="9"/>
  <c r="AV22" i="9"/>
  <c r="AX22" i="9"/>
  <c r="AZ22" i="9"/>
  <c r="BB22" i="9"/>
  <c r="BD22" i="9"/>
  <c r="BF22" i="9"/>
  <c r="BH22" i="9"/>
  <c r="BJ22" i="9"/>
  <c r="BL22" i="9"/>
  <c r="BN22" i="9"/>
  <c r="BP22" i="9"/>
  <c r="BR22" i="9"/>
  <c r="BT22" i="9"/>
  <c r="BV22" i="9"/>
  <c r="BX22" i="9"/>
  <c r="BZ22" i="9"/>
  <c r="CB22" i="9"/>
  <c r="CD22" i="9"/>
  <c r="CF22" i="9"/>
  <c r="CH22" i="9"/>
  <c r="CJ22" i="9"/>
  <c r="CL22" i="9"/>
  <c r="CN22" i="9"/>
  <c r="CP22" i="9"/>
  <c r="CR22" i="9"/>
  <c r="CT22" i="9"/>
  <c r="CV22" i="9"/>
  <c r="CX22" i="9"/>
  <c r="CZ22" i="9"/>
  <c r="DB22" i="9"/>
  <c r="DD22" i="9"/>
  <c r="DF22" i="9"/>
  <c r="DH22" i="9"/>
  <c r="DJ22" i="9"/>
  <c r="DL22" i="9"/>
  <c r="F23" i="9"/>
  <c r="J23" i="9"/>
  <c r="L23" i="9"/>
  <c r="N23" i="9"/>
  <c r="P23" i="9"/>
  <c r="R23" i="9"/>
  <c r="T23" i="9"/>
  <c r="V23" i="9"/>
  <c r="X23" i="9"/>
  <c r="Z23" i="9"/>
  <c r="AB23" i="9"/>
  <c r="AD23" i="9"/>
  <c r="AF23" i="9"/>
  <c r="AH23" i="9"/>
  <c r="AJ23" i="9"/>
  <c r="AL23" i="9"/>
  <c r="AN23" i="9"/>
  <c r="AP23" i="9"/>
  <c r="AR23" i="9"/>
  <c r="AT23" i="9"/>
  <c r="AV23" i="9"/>
  <c r="AX23" i="9"/>
  <c r="AZ23" i="9"/>
  <c r="BB23" i="9"/>
  <c r="BD23" i="9"/>
  <c r="BF23" i="9"/>
  <c r="BH23" i="9"/>
  <c r="BJ23" i="9"/>
  <c r="BL23" i="9"/>
  <c r="BN23" i="9"/>
  <c r="BP23" i="9"/>
  <c r="BR23" i="9"/>
  <c r="BT23" i="9"/>
  <c r="BV23" i="9"/>
  <c r="BX23" i="9"/>
  <c r="BZ23" i="9"/>
  <c r="CB23" i="9"/>
  <c r="CD23" i="9"/>
  <c r="CF23" i="9"/>
  <c r="CH23" i="9"/>
  <c r="CJ23" i="9"/>
  <c r="CL23" i="9"/>
  <c r="CN23" i="9"/>
  <c r="CP23" i="9"/>
  <c r="CR23" i="9"/>
  <c r="CT23" i="9"/>
  <c r="CV23" i="9"/>
  <c r="CX23" i="9"/>
  <c r="CZ23" i="9"/>
  <c r="DB23" i="9"/>
  <c r="DD23" i="9"/>
  <c r="DF23" i="9"/>
  <c r="DH23" i="9"/>
  <c r="DJ23" i="9"/>
  <c r="DL23" i="9"/>
  <c r="F24" i="9"/>
  <c r="H24" i="9"/>
  <c r="J24" i="9"/>
  <c r="L24" i="9"/>
  <c r="AE24" i="9" s="1"/>
  <c r="N24" i="9"/>
  <c r="P24" i="9"/>
  <c r="R24" i="9"/>
  <c r="T24" i="9"/>
  <c r="V24" i="9"/>
  <c r="X24" i="9"/>
  <c r="Z24" i="9"/>
  <c r="AB24" i="9"/>
  <c r="AD24" i="9"/>
  <c r="AF24" i="9"/>
  <c r="AH24" i="9"/>
  <c r="AJ24" i="9"/>
  <c r="AL24" i="9"/>
  <c r="AN24" i="9"/>
  <c r="AP24" i="9"/>
  <c r="AR24" i="9"/>
  <c r="AT24" i="9"/>
  <c r="AV24" i="9"/>
  <c r="AX24" i="9"/>
  <c r="AZ24" i="9"/>
  <c r="BB24" i="9"/>
  <c r="BD24" i="9"/>
  <c r="BF24" i="9"/>
  <c r="BH24" i="9"/>
  <c r="BJ24" i="9"/>
  <c r="BL24" i="9"/>
  <c r="BN24" i="9"/>
  <c r="BP24" i="9"/>
  <c r="BR24" i="9"/>
  <c r="BT24" i="9"/>
  <c r="BV24" i="9"/>
  <c r="BX24" i="9"/>
  <c r="BZ24" i="9"/>
  <c r="CB24" i="9"/>
  <c r="CD24" i="9"/>
  <c r="CF24" i="9"/>
  <c r="CH24" i="9"/>
  <c r="CJ24" i="9"/>
  <c r="CL24" i="9"/>
  <c r="CN24" i="9"/>
  <c r="CP24" i="9"/>
  <c r="CR24" i="9"/>
  <c r="CT24" i="9"/>
  <c r="CV24" i="9"/>
  <c r="CX24" i="9"/>
  <c r="CZ24" i="9"/>
  <c r="DB24" i="9"/>
  <c r="DD24" i="9"/>
  <c r="DF24" i="9"/>
  <c r="DH24" i="9"/>
  <c r="DJ24" i="9"/>
  <c r="DL24" i="9"/>
  <c r="F25" i="9"/>
  <c r="H25" i="9"/>
  <c r="J25" i="9"/>
  <c r="L25" i="9"/>
  <c r="N25" i="9"/>
  <c r="P25" i="9"/>
  <c r="R25" i="9"/>
  <c r="T25" i="9"/>
  <c r="V25" i="9"/>
  <c r="X25" i="9"/>
  <c r="Z25" i="9"/>
  <c r="AB25" i="9"/>
  <c r="AD25" i="9"/>
  <c r="AF25" i="9"/>
  <c r="AH25" i="9"/>
  <c r="AJ25" i="9"/>
  <c r="AL25" i="9"/>
  <c r="AN25" i="9"/>
  <c r="AP25" i="9"/>
  <c r="AR25" i="9"/>
  <c r="AT25" i="9"/>
  <c r="AV25" i="9"/>
  <c r="AX25" i="9"/>
  <c r="AZ25" i="9"/>
  <c r="BB25" i="9"/>
  <c r="BD25" i="9"/>
  <c r="BF25" i="9"/>
  <c r="BH25" i="9"/>
  <c r="BJ25" i="9"/>
  <c r="BL25" i="9"/>
  <c r="BN25" i="9"/>
  <c r="BP25" i="9"/>
  <c r="BR25" i="9"/>
  <c r="BT25" i="9"/>
  <c r="BV25" i="9"/>
  <c r="BX25" i="9"/>
  <c r="BZ25" i="9"/>
  <c r="CB25" i="9"/>
  <c r="CD25" i="9"/>
  <c r="CF25" i="9"/>
  <c r="CH25" i="9"/>
  <c r="CJ25" i="9"/>
  <c r="CL25" i="9"/>
  <c r="CN25" i="9"/>
  <c r="CP25" i="9"/>
  <c r="CR25" i="9"/>
  <c r="CT25" i="9"/>
  <c r="CV25" i="9"/>
  <c r="CX25" i="9"/>
  <c r="CZ25" i="9"/>
  <c r="DB25" i="9"/>
  <c r="DD25" i="9"/>
  <c r="DF25" i="9"/>
  <c r="DH25" i="9"/>
  <c r="DJ25" i="9"/>
  <c r="DL25" i="9"/>
  <c r="J33" i="25"/>
  <c r="L33" i="25" s="1"/>
  <c r="F28" i="9"/>
  <c r="H28" i="9"/>
  <c r="J28" i="9"/>
  <c r="L28" i="9"/>
  <c r="N28" i="9"/>
  <c r="P28" i="9"/>
  <c r="R28" i="9"/>
  <c r="T28" i="9"/>
  <c r="V28" i="9"/>
  <c r="X28" i="9"/>
  <c r="Z28" i="9"/>
  <c r="AB28" i="9"/>
  <c r="AD28" i="9"/>
  <c r="AF28" i="9"/>
  <c r="AH28" i="9"/>
  <c r="AJ28" i="9"/>
  <c r="AL28" i="9"/>
  <c r="AN28" i="9"/>
  <c r="AP28" i="9"/>
  <c r="AR28" i="9"/>
  <c r="AT28" i="9"/>
  <c r="AV28" i="9"/>
  <c r="AX28" i="9"/>
  <c r="AZ28" i="9"/>
  <c r="BB28" i="9"/>
  <c r="BD28" i="9"/>
  <c r="BF28" i="9"/>
  <c r="BH28" i="9"/>
  <c r="BJ28" i="9"/>
  <c r="BL28" i="9"/>
  <c r="BN28" i="9"/>
  <c r="BP28" i="9"/>
  <c r="BR28" i="9"/>
  <c r="BT28" i="9"/>
  <c r="BV28" i="9"/>
  <c r="BX28" i="9"/>
  <c r="BZ28" i="9"/>
  <c r="CB28" i="9"/>
  <c r="CD28" i="9"/>
  <c r="CF28" i="9"/>
  <c r="CH28" i="9"/>
  <c r="CJ28" i="9"/>
  <c r="CL28" i="9"/>
  <c r="CN28" i="9"/>
  <c r="CP28" i="9"/>
  <c r="CR28" i="9"/>
  <c r="CT28" i="9"/>
  <c r="CV28" i="9"/>
  <c r="CX28" i="9"/>
  <c r="CZ28" i="9"/>
  <c r="DB28" i="9"/>
  <c r="DD28" i="9"/>
  <c r="DF28" i="9"/>
  <c r="DH28" i="9"/>
  <c r="DJ28" i="9"/>
  <c r="DL28" i="9"/>
  <c r="F35" i="9"/>
  <c r="H35" i="9"/>
  <c r="J35" i="9"/>
  <c r="L35" i="9"/>
  <c r="N35" i="9"/>
  <c r="P35" i="9"/>
  <c r="R35" i="9"/>
  <c r="T35" i="9"/>
  <c r="V35" i="9"/>
  <c r="X35" i="9"/>
  <c r="Z35" i="9"/>
  <c r="AB35" i="9"/>
  <c r="AD35" i="9"/>
  <c r="AH35" i="9"/>
  <c r="AJ35" i="9"/>
  <c r="AL35" i="9"/>
  <c r="AN35" i="9"/>
  <c r="AP35" i="9"/>
  <c r="AR35" i="9"/>
  <c r="AT35" i="9"/>
  <c r="AV35" i="9"/>
  <c r="AX35" i="9"/>
  <c r="AZ35" i="9"/>
  <c r="BB35" i="9"/>
  <c r="BD35" i="9"/>
  <c r="BF35" i="9"/>
  <c r="BJ35" i="9"/>
  <c r="BL35" i="9"/>
  <c r="BN35" i="9"/>
  <c r="BP35" i="9"/>
  <c r="BR35" i="9"/>
  <c r="BT35" i="9"/>
  <c r="BV35" i="9"/>
  <c r="BX35" i="9"/>
  <c r="BZ35" i="9"/>
  <c r="CD35" i="9"/>
  <c r="CF35" i="9"/>
  <c r="CH35" i="9"/>
  <c r="CL35" i="9"/>
  <c r="CN35" i="9"/>
  <c r="CP35" i="9"/>
  <c r="CR35" i="9"/>
  <c r="CT35" i="9"/>
  <c r="CV35" i="9"/>
  <c r="CX35" i="9"/>
  <c r="CZ35" i="9"/>
  <c r="DB35" i="9"/>
  <c r="DD35" i="9"/>
  <c r="DF35" i="9"/>
  <c r="DH35" i="9"/>
  <c r="DJ35" i="9"/>
  <c r="F36" i="9"/>
  <c r="H36" i="9"/>
  <c r="J36" i="9"/>
  <c r="L36" i="9"/>
  <c r="N36" i="9"/>
  <c r="P36" i="9"/>
  <c r="R36" i="9"/>
  <c r="T36" i="9"/>
  <c r="V36" i="9"/>
  <c r="X36" i="9"/>
  <c r="Z36" i="9"/>
  <c r="AB36" i="9"/>
  <c r="AD36" i="9"/>
  <c r="AF36" i="9"/>
  <c r="AH36" i="9"/>
  <c r="AJ36" i="9"/>
  <c r="AL36" i="9"/>
  <c r="AN36" i="9"/>
  <c r="AP36" i="9"/>
  <c r="AR36" i="9"/>
  <c r="AT36" i="9"/>
  <c r="AV36" i="9"/>
  <c r="AX36" i="9"/>
  <c r="AZ36" i="9"/>
  <c r="BB36" i="9"/>
  <c r="BD36" i="9"/>
  <c r="BF36" i="9"/>
  <c r="BH36" i="9"/>
  <c r="BJ36" i="9"/>
  <c r="BL36" i="9"/>
  <c r="BN36" i="9"/>
  <c r="BP36" i="9"/>
  <c r="BR36" i="9"/>
  <c r="BT36" i="9"/>
  <c r="BV36" i="9"/>
  <c r="BX36" i="9"/>
  <c r="BZ36" i="9"/>
  <c r="CB36" i="9"/>
  <c r="CD36" i="9"/>
  <c r="CF36" i="9"/>
  <c r="CH36" i="9"/>
  <c r="CJ36" i="9"/>
  <c r="CL36" i="9"/>
  <c r="CN36" i="9"/>
  <c r="CP36" i="9"/>
  <c r="CR36" i="9"/>
  <c r="CT36" i="9"/>
  <c r="CV36" i="9"/>
  <c r="CX36" i="9"/>
  <c r="CZ36" i="9"/>
  <c r="DB36" i="9"/>
  <c r="DD36" i="9"/>
  <c r="DF36" i="9"/>
  <c r="DH36" i="9"/>
  <c r="DJ36" i="9"/>
  <c r="DL36" i="9"/>
  <c r="F37" i="9"/>
  <c r="H37" i="9"/>
  <c r="J37" i="9"/>
  <c r="L37" i="9"/>
  <c r="N37" i="9"/>
  <c r="P37" i="9"/>
  <c r="R37" i="9"/>
  <c r="T37" i="9"/>
  <c r="V37" i="9"/>
  <c r="X37" i="9"/>
  <c r="Z37" i="9"/>
  <c r="AB37" i="9"/>
  <c r="AD37" i="9"/>
  <c r="AF37" i="9"/>
  <c r="AH37" i="9"/>
  <c r="AJ37" i="9"/>
  <c r="AL37" i="9"/>
  <c r="AN37" i="9"/>
  <c r="AP37" i="9"/>
  <c r="AR37" i="9"/>
  <c r="AT37" i="9"/>
  <c r="AV37" i="9"/>
  <c r="AX37" i="9"/>
  <c r="AZ37" i="9"/>
  <c r="BB37" i="9"/>
  <c r="BD37" i="9"/>
  <c r="BF37" i="9"/>
  <c r="BH37" i="9"/>
  <c r="BJ37" i="9"/>
  <c r="BL37" i="9"/>
  <c r="BN37" i="9"/>
  <c r="BP37" i="9"/>
  <c r="BR37" i="9"/>
  <c r="BT37" i="9"/>
  <c r="BV37" i="9"/>
  <c r="BX37" i="9"/>
  <c r="BZ37" i="9"/>
  <c r="CB37" i="9"/>
  <c r="CD37" i="9"/>
  <c r="CF37" i="9"/>
  <c r="CH37" i="9"/>
  <c r="CJ37" i="9"/>
  <c r="CL37" i="9"/>
  <c r="CN37" i="9"/>
  <c r="CP37" i="9"/>
  <c r="CR37" i="9"/>
  <c r="CT37" i="9"/>
  <c r="CV37" i="9"/>
  <c r="CX37" i="9"/>
  <c r="CZ37" i="9"/>
  <c r="DB37" i="9"/>
  <c r="DD37" i="9"/>
  <c r="DF37" i="9"/>
  <c r="DH37" i="9"/>
  <c r="DJ37" i="9"/>
  <c r="DL37" i="9"/>
  <c r="F38" i="9"/>
  <c r="H38" i="9"/>
  <c r="J38" i="9"/>
  <c r="L38" i="9"/>
  <c r="N38" i="9"/>
  <c r="P38" i="9"/>
  <c r="R38" i="9"/>
  <c r="T38" i="9"/>
  <c r="V38" i="9"/>
  <c r="X38" i="9"/>
  <c r="Z38" i="9"/>
  <c r="AB38" i="9"/>
  <c r="AD38" i="9"/>
  <c r="AH38" i="9"/>
  <c r="AJ38" i="9"/>
  <c r="AL38" i="9"/>
  <c r="AN38" i="9"/>
  <c r="AP38" i="9"/>
  <c r="AR38" i="9"/>
  <c r="AT38" i="9"/>
  <c r="AV38" i="9"/>
  <c r="AX38" i="9"/>
  <c r="AZ38" i="9"/>
  <c r="BB38" i="9"/>
  <c r="BD38" i="9"/>
  <c r="BF38" i="9"/>
  <c r="BJ38" i="9"/>
  <c r="BL38" i="9"/>
  <c r="BN38" i="9"/>
  <c r="BP38" i="9"/>
  <c r="BR38" i="9"/>
  <c r="BT38" i="9"/>
  <c r="BV38" i="9"/>
  <c r="BX38" i="9"/>
  <c r="BZ38" i="9"/>
  <c r="CB38" i="9"/>
  <c r="CD38" i="9"/>
  <c r="CF38" i="9"/>
  <c r="CH38" i="9"/>
  <c r="CL38" i="9"/>
  <c r="CN38" i="9"/>
  <c r="CP38" i="9"/>
  <c r="CR38" i="9"/>
  <c r="CT38" i="9"/>
  <c r="CV38" i="9"/>
  <c r="CX38" i="9"/>
  <c r="CZ38" i="9"/>
  <c r="DB38" i="9"/>
  <c r="DD38" i="9"/>
  <c r="DF38" i="9"/>
  <c r="DH38" i="9"/>
  <c r="DJ38" i="9"/>
  <c r="F39" i="9"/>
  <c r="H39" i="9"/>
  <c r="J39" i="9"/>
  <c r="L39" i="9"/>
  <c r="N39" i="9"/>
  <c r="P39" i="9"/>
  <c r="R39" i="9"/>
  <c r="T39" i="9"/>
  <c r="V39" i="9"/>
  <c r="X39" i="9"/>
  <c r="Z39" i="9"/>
  <c r="AB39" i="9"/>
  <c r="AD39" i="9"/>
  <c r="AF39" i="9"/>
  <c r="AH39" i="9"/>
  <c r="BG39" i="9" s="1"/>
  <c r="AJ39" i="9"/>
  <c r="AL39" i="9"/>
  <c r="AN39" i="9"/>
  <c r="AP39" i="9"/>
  <c r="AR39" i="9"/>
  <c r="AT39" i="9"/>
  <c r="AV39" i="9"/>
  <c r="AX39" i="9"/>
  <c r="AZ39" i="9"/>
  <c r="BB39" i="9"/>
  <c r="BD39" i="9"/>
  <c r="BF39" i="9"/>
  <c r="BH39" i="9"/>
  <c r="BJ39" i="9"/>
  <c r="BL39" i="9"/>
  <c r="BN39" i="9"/>
  <c r="BP39" i="9"/>
  <c r="BR39" i="9"/>
  <c r="BT39" i="9"/>
  <c r="BV39" i="9"/>
  <c r="BX39" i="9"/>
  <c r="BZ39" i="9"/>
  <c r="CB39" i="9"/>
  <c r="CD39" i="9"/>
  <c r="CF39" i="9"/>
  <c r="CH39" i="9"/>
  <c r="CJ39" i="9"/>
  <c r="CL39" i="9"/>
  <c r="CN39" i="9"/>
  <c r="CP39" i="9"/>
  <c r="CR39" i="9"/>
  <c r="CT39" i="9"/>
  <c r="CV39" i="9"/>
  <c r="CX39" i="9"/>
  <c r="CZ39" i="9"/>
  <c r="DB39" i="9"/>
  <c r="DD39" i="9"/>
  <c r="DF39" i="9"/>
  <c r="DH39" i="9"/>
  <c r="DJ39" i="9"/>
  <c r="DL39" i="9"/>
  <c r="F40" i="9"/>
  <c r="H40" i="9"/>
  <c r="J40" i="9"/>
  <c r="L40" i="9"/>
  <c r="N40" i="9"/>
  <c r="P40" i="9"/>
  <c r="R40" i="9"/>
  <c r="T40" i="9"/>
  <c r="V40" i="9"/>
  <c r="X40" i="9"/>
  <c r="Z40" i="9"/>
  <c r="AB40" i="9"/>
  <c r="AD40" i="9"/>
  <c r="AH40" i="9"/>
  <c r="AJ40" i="9"/>
  <c r="AL40" i="9"/>
  <c r="AN40" i="9"/>
  <c r="AP40" i="9"/>
  <c r="AR40" i="9"/>
  <c r="AT40" i="9"/>
  <c r="AV40" i="9"/>
  <c r="AX40" i="9"/>
  <c r="AZ40" i="9"/>
  <c r="BB40" i="9"/>
  <c r="BD40" i="9"/>
  <c r="BF40" i="9"/>
  <c r="BJ40" i="9"/>
  <c r="BL40" i="9"/>
  <c r="BN40" i="9"/>
  <c r="BP40" i="9"/>
  <c r="BR40" i="9"/>
  <c r="BT40" i="9"/>
  <c r="BV40" i="9"/>
  <c r="BX40" i="9"/>
  <c r="BZ40" i="9"/>
  <c r="CB40" i="9"/>
  <c r="CD40" i="9"/>
  <c r="CF40" i="9"/>
  <c r="CH40" i="9"/>
  <c r="CL40" i="9"/>
  <c r="CN40" i="9"/>
  <c r="CP40" i="9"/>
  <c r="CR40" i="9"/>
  <c r="CT40" i="9"/>
  <c r="CV40" i="9"/>
  <c r="DK40" i="9" s="1"/>
  <c r="CX40" i="9"/>
  <c r="CZ40" i="9"/>
  <c r="DB40" i="9"/>
  <c r="DD40" i="9"/>
  <c r="DF40" i="9"/>
  <c r="DH40" i="9"/>
  <c r="DJ40" i="9"/>
  <c r="F41" i="9"/>
  <c r="H41" i="9"/>
  <c r="J41" i="9"/>
  <c r="L41" i="9"/>
  <c r="N41" i="9"/>
  <c r="P41" i="9"/>
  <c r="R41" i="9"/>
  <c r="T41" i="9"/>
  <c r="V41" i="9"/>
  <c r="X41" i="9"/>
  <c r="Z41" i="9"/>
  <c r="AB41" i="9"/>
  <c r="AD41" i="9"/>
  <c r="AH41" i="9"/>
  <c r="AJ41" i="9"/>
  <c r="AL41" i="9"/>
  <c r="AN41" i="9"/>
  <c r="AP41" i="9"/>
  <c r="AR41" i="9"/>
  <c r="AT41" i="9"/>
  <c r="AV41" i="9"/>
  <c r="AX41" i="9"/>
  <c r="AZ41" i="9"/>
  <c r="BB41" i="9"/>
  <c r="BD41" i="9"/>
  <c r="BF41" i="9"/>
  <c r="BJ41" i="9"/>
  <c r="BL41" i="9"/>
  <c r="BN41" i="9"/>
  <c r="BP41" i="9"/>
  <c r="BR41" i="9"/>
  <c r="BT41" i="9"/>
  <c r="BV41" i="9"/>
  <c r="BX41" i="9"/>
  <c r="BZ41" i="9"/>
  <c r="CB41" i="9"/>
  <c r="CD41" i="9"/>
  <c r="CF41" i="9"/>
  <c r="CH41" i="9"/>
  <c r="CL41" i="9"/>
  <c r="CN41" i="9"/>
  <c r="CP41" i="9"/>
  <c r="CR41" i="9"/>
  <c r="CT41" i="9"/>
  <c r="CV41" i="9"/>
  <c r="CX41" i="9"/>
  <c r="CZ41" i="9"/>
  <c r="DB41" i="9"/>
  <c r="DD41" i="9"/>
  <c r="DF41" i="9"/>
  <c r="DH41" i="9"/>
  <c r="DJ41" i="9"/>
  <c r="F42" i="9"/>
  <c r="H42" i="9"/>
  <c r="J42" i="9"/>
  <c r="L42" i="9"/>
  <c r="N42" i="9"/>
  <c r="P42" i="9"/>
  <c r="R42" i="9"/>
  <c r="T42" i="9"/>
  <c r="V42" i="9"/>
  <c r="X42" i="9"/>
  <c r="Z42" i="9"/>
  <c r="AB42" i="9"/>
  <c r="AD42" i="9"/>
  <c r="AF42" i="9"/>
  <c r="AH42" i="9"/>
  <c r="BG42" i="9" s="1"/>
  <c r="AJ42" i="9"/>
  <c r="AL42" i="9"/>
  <c r="AN42" i="9"/>
  <c r="AP42" i="9"/>
  <c r="AR42" i="9"/>
  <c r="AT42" i="9"/>
  <c r="AV42" i="9"/>
  <c r="AX42" i="9"/>
  <c r="AZ42" i="9"/>
  <c r="BB42" i="9"/>
  <c r="BD42" i="9"/>
  <c r="BF42" i="9"/>
  <c r="BH42" i="9"/>
  <c r="BJ42" i="9"/>
  <c r="BL42" i="9"/>
  <c r="BN42" i="9"/>
  <c r="BP42" i="9"/>
  <c r="BR42" i="9"/>
  <c r="BT42" i="9"/>
  <c r="BV42" i="9"/>
  <c r="BX42" i="9"/>
  <c r="BZ42" i="9"/>
  <c r="CB42" i="9"/>
  <c r="CD42" i="9"/>
  <c r="CF42" i="9"/>
  <c r="CH42" i="9"/>
  <c r="CJ42" i="9"/>
  <c r="CL42" i="9"/>
  <c r="CN42" i="9"/>
  <c r="CP42" i="9"/>
  <c r="CR42" i="9"/>
  <c r="CT42" i="9"/>
  <c r="CV42" i="9"/>
  <c r="CX42" i="9"/>
  <c r="CZ42" i="9"/>
  <c r="DB42" i="9"/>
  <c r="DD42" i="9"/>
  <c r="DF42" i="9"/>
  <c r="DH42" i="9"/>
  <c r="DJ42" i="9"/>
  <c r="DL42" i="9"/>
  <c r="DL6" i="3"/>
  <c r="DL8" i="3"/>
  <c r="DL10" i="3"/>
  <c r="DL11" i="3"/>
  <c r="DL12" i="3"/>
  <c r="DL14" i="3"/>
  <c r="DL16" i="3"/>
  <c r="DL18" i="3"/>
  <c r="DL19" i="3"/>
  <c r="DL20" i="3"/>
  <c r="DL21" i="3"/>
  <c r="DL23" i="3"/>
  <c r="DL24" i="3"/>
  <c r="DL26" i="3"/>
  <c r="DL27" i="3"/>
  <c r="DL28" i="3"/>
  <c r="DL29" i="3"/>
  <c r="DL30" i="3"/>
  <c r="DL32" i="3"/>
  <c r="DL33" i="3"/>
  <c r="DL34" i="3"/>
  <c r="DL36" i="3"/>
  <c r="DL37" i="3"/>
  <c r="DL38" i="3"/>
  <c r="DL39" i="3"/>
  <c r="CL5" i="3"/>
  <c r="CN5" i="3"/>
  <c r="CP5" i="3"/>
  <c r="CR5" i="3"/>
  <c r="CT5" i="3"/>
  <c r="CV5" i="3"/>
  <c r="CX5" i="3"/>
  <c r="CZ5" i="3"/>
  <c r="DB5" i="3"/>
  <c r="DD5" i="3"/>
  <c r="DF5" i="3"/>
  <c r="DH5" i="3"/>
  <c r="DJ5" i="3"/>
  <c r="CL6" i="3"/>
  <c r="CN6" i="3"/>
  <c r="CP6" i="3"/>
  <c r="CR6" i="3"/>
  <c r="CT6" i="3"/>
  <c r="CV6" i="3"/>
  <c r="CX6" i="3"/>
  <c r="CZ6" i="3"/>
  <c r="DB6" i="3"/>
  <c r="DD6" i="3"/>
  <c r="DF6" i="3"/>
  <c r="DH6" i="3"/>
  <c r="DJ6" i="3"/>
  <c r="CL8" i="3"/>
  <c r="CN8" i="3"/>
  <c r="CP8" i="3"/>
  <c r="CR8" i="3"/>
  <c r="CT8" i="3"/>
  <c r="CV8" i="3"/>
  <c r="CX8" i="3"/>
  <c r="CZ8" i="3"/>
  <c r="DB8" i="3"/>
  <c r="DD8" i="3"/>
  <c r="DF8" i="3"/>
  <c r="DH8" i="3"/>
  <c r="DJ8" i="3"/>
  <c r="CL10" i="3"/>
  <c r="CN10" i="3"/>
  <c r="CP10" i="3"/>
  <c r="CR10" i="3"/>
  <c r="CT10" i="3"/>
  <c r="CV10" i="3"/>
  <c r="CX10" i="3"/>
  <c r="CZ10" i="3"/>
  <c r="DB10" i="3"/>
  <c r="DD10" i="3"/>
  <c r="DF10" i="3"/>
  <c r="DH10" i="3"/>
  <c r="DJ10" i="3"/>
  <c r="CL11" i="3"/>
  <c r="DK11" i="3" s="1"/>
  <c r="CN11" i="3"/>
  <c r="CP11" i="3"/>
  <c r="CR11" i="3"/>
  <c r="CT11" i="3"/>
  <c r="CV11" i="3"/>
  <c r="CX11" i="3"/>
  <c r="CZ11" i="3"/>
  <c r="DB11" i="3"/>
  <c r="DD11" i="3"/>
  <c r="DF11" i="3"/>
  <c r="DH11" i="3"/>
  <c r="DJ11" i="3"/>
  <c r="CL12" i="3"/>
  <c r="CN12" i="3"/>
  <c r="CP12" i="3"/>
  <c r="CR12" i="3"/>
  <c r="CT12" i="3"/>
  <c r="CV12" i="3"/>
  <c r="CX12" i="3"/>
  <c r="CZ12" i="3"/>
  <c r="DB12" i="3"/>
  <c r="DD12" i="3"/>
  <c r="DF12" i="3"/>
  <c r="DH12" i="3"/>
  <c r="DJ12" i="3"/>
  <c r="CL14" i="3"/>
  <c r="CN14" i="3"/>
  <c r="CP14" i="3"/>
  <c r="CR14" i="3"/>
  <c r="CT14" i="3"/>
  <c r="DK14" i="3" s="1"/>
  <c r="CV14" i="3"/>
  <c r="CX14" i="3"/>
  <c r="CZ14" i="3"/>
  <c r="DB14" i="3"/>
  <c r="DD14" i="3"/>
  <c r="DF14" i="3"/>
  <c r="DH14" i="3"/>
  <c r="DJ14" i="3"/>
  <c r="CL15" i="3"/>
  <c r="DK15" i="3" s="1"/>
  <c r="CN15" i="3"/>
  <c r="CP15" i="3"/>
  <c r="CR15" i="3"/>
  <c r="CT15" i="3"/>
  <c r="CV15" i="3"/>
  <c r="CX15" i="3"/>
  <c r="CZ15" i="3"/>
  <c r="DB15" i="3"/>
  <c r="DD15" i="3"/>
  <c r="DF15" i="3"/>
  <c r="DH15" i="3"/>
  <c r="DJ15" i="3"/>
  <c r="CL16" i="3"/>
  <c r="CN16" i="3"/>
  <c r="CP16" i="3"/>
  <c r="CR16" i="3"/>
  <c r="CT16" i="3"/>
  <c r="CV16" i="3"/>
  <c r="CX16" i="3"/>
  <c r="CZ16" i="3"/>
  <c r="DB16" i="3"/>
  <c r="DD16" i="3"/>
  <c r="DF16" i="3"/>
  <c r="DH16" i="3"/>
  <c r="DJ16" i="3"/>
  <c r="CL18" i="3"/>
  <c r="DK18" i="3" s="1"/>
  <c r="CN18" i="3"/>
  <c r="CP18" i="3"/>
  <c r="CR18" i="3"/>
  <c r="CT18" i="3"/>
  <c r="CV18" i="3"/>
  <c r="CX18" i="3"/>
  <c r="CZ18" i="3"/>
  <c r="DB18" i="3"/>
  <c r="DD18" i="3"/>
  <c r="DF18" i="3"/>
  <c r="DH18" i="3"/>
  <c r="DJ18" i="3"/>
  <c r="CL19" i="3"/>
  <c r="CN19" i="3"/>
  <c r="CP19" i="3"/>
  <c r="CR19" i="3"/>
  <c r="CT19" i="3"/>
  <c r="CV19" i="3"/>
  <c r="CX19" i="3"/>
  <c r="CZ19" i="3"/>
  <c r="DB19" i="3"/>
  <c r="DD19" i="3"/>
  <c r="DF19" i="3"/>
  <c r="DH19" i="3"/>
  <c r="DJ19" i="3"/>
  <c r="CL20" i="3"/>
  <c r="CN20" i="3"/>
  <c r="CP20" i="3"/>
  <c r="CR20" i="3"/>
  <c r="CT20" i="3"/>
  <c r="CV20" i="3"/>
  <c r="CX20" i="3"/>
  <c r="CZ20" i="3"/>
  <c r="DB20" i="3"/>
  <c r="DD20" i="3"/>
  <c r="DF20" i="3"/>
  <c r="DH20" i="3"/>
  <c r="DJ20" i="3"/>
  <c r="CL21" i="3"/>
  <c r="DK21" i="3" s="1"/>
  <c r="CN21" i="3"/>
  <c r="CP21" i="3"/>
  <c r="CR21" i="3"/>
  <c r="CT21" i="3"/>
  <c r="CV21" i="3"/>
  <c r="CX21" i="3"/>
  <c r="CZ21" i="3"/>
  <c r="DB21" i="3"/>
  <c r="DD21" i="3"/>
  <c r="DF21" i="3"/>
  <c r="DH21" i="3"/>
  <c r="DJ21" i="3"/>
  <c r="CL23" i="3"/>
  <c r="CN23" i="3"/>
  <c r="CP23" i="3"/>
  <c r="CR23" i="3"/>
  <c r="CT23" i="3"/>
  <c r="CV23" i="3"/>
  <c r="CX23" i="3"/>
  <c r="CZ23" i="3"/>
  <c r="DB23" i="3"/>
  <c r="DD23" i="3"/>
  <c r="DF23" i="3"/>
  <c r="DH23" i="3"/>
  <c r="DJ23" i="3"/>
  <c r="CL24" i="3"/>
  <c r="CN24" i="3"/>
  <c r="CP24" i="3"/>
  <c r="CR24" i="3"/>
  <c r="CT24" i="3"/>
  <c r="CV24" i="3"/>
  <c r="CX24" i="3"/>
  <c r="CZ24" i="3"/>
  <c r="DB24" i="3"/>
  <c r="DD24" i="3"/>
  <c r="DF24" i="3"/>
  <c r="DH24" i="3"/>
  <c r="DJ24" i="3"/>
  <c r="CL26" i="3"/>
  <c r="CN26" i="3"/>
  <c r="CP26" i="3"/>
  <c r="CR26" i="3"/>
  <c r="CT26" i="3"/>
  <c r="CV26" i="3"/>
  <c r="CX26" i="3"/>
  <c r="CZ26" i="3"/>
  <c r="DB26" i="3"/>
  <c r="DD26" i="3"/>
  <c r="DF26" i="3"/>
  <c r="DH26" i="3"/>
  <c r="DJ26" i="3"/>
  <c r="CL27" i="3"/>
  <c r="CN27" i="3"/>
  <c r="CP27" i="3"/>
  <c r="CR27" i="3"/>
  <c r="CT27" i="3"/>
  <c r="CV27" i="3"/>
  <c r="CX27" i="3"/>
  <c r="CZ27" i="3"/>
  <c r="DB27" i="3"/>
  <c r="DD27" i="3"/>
  <c r="DF27" i="3"/>
  <c r="DH27" i="3"/>
  <c r="DJ27" i="3"/>
  <c r="CL28" i="3"/>
  <c r="CN28" i="3"/>
  <c r="CP28" i="3"/>
  <c r="CR28" i="3"/>
  <c r="CT28" i="3"/>
  <c r="CV28" i="3"/>
  <c r="CX28" i="3"/>
  <c r="CZ28" i="3"/>
  <c r="DB28" i="3"/>
  <c r="DD28" i="3"/>
  <c r="DF28" i="3"/>
  <c r="DH28" i="3"/>
  <c r="DJ28" i="3"/>
  <c r="CL29" i="3"/>
  <c r="CN29" i="3"/>
  <c r="CP29" i="3"/>
  <c r="CR29" i="3"/>
  <c r="CT29" i="3"/>
  <c r="CV29" i="3"/>
  <c r="CX29" i="3"/>
  <c r="CZ29" i="3"/>
  <c r="DD29" i="3"/>
  <c r="DF29" i="3"/>
  <c r="DH29" i="3"/>
  <c r="DJ29" i="3"/>
  <c r="CL30" i="3"/>
  <c r="CN30" i="3"/>
  <c r="CP30" i="3"/>
  <c r="CR30" i="3"/>
  <c r="CT30" i="3"/>
  <c r="CV30" i="3"/>
  <c r="CX30" i="3"/>
  <c r="CZ30" i="3"/>
  <c r="DB30" i="3"/>
  <c r="DD30" i="3"/>
  <c r="DF30" i="3"/>
  <c r="DH30" i="3"/>
  <c r="DJ30" i="3"/>
  <c r="CL32" i="3"/>
  <c r="CN32" i="3"/>
  <c r="CP32" i="3"/>
  <c r="CR32" i="3"/>
  <c r="CT32" i="3"/>
  <c r="CV32" i="3"/>
  <c r="CX32" i="3"/>
  <c r="CZ32" i="3"/>
  <c r="DB32" i="3"/>
  <c r="DD32" i="3"/>
  <c r="DF32" i="3"/>
  <c r="DH32" i="3"/>
  <c r="DJ32" i="3"/>
  <c r="CL33" i="3"/>
  <c r="CN33" i="3"/>
  <c r="CP33" i="3"/>
  <c r="CR33" i="3"/>
  <c r="CT33" i="3"/>
  <c r="CV33" i="3"/>
  <c r="CX33" i="3"/>
  <c r="CZ33" i="3"/>
  <c r="DB33" i="3"/>
  <c r="DD33" i="3"/>
  <c r="DF33" i="3"/>
  <c r="DH33" i="3"/>
  <c r="DJ33" i="3"/>
  <c r="CL34" i="3"/>
  <c r="CN34" i="3"/>
  <c r="CP34" i="3"/>
  <c r="CR34" i="3"/>
  <c r="CT34" i="3"/>
  <c r="CV34" i="3"/>
  <c r="CX34" i="3"/>
  <c r="CZ34" i="3"/>
  <c r="DB34" i="3"/>
  <c r="DD34" i="3"/>
  <c r="DF34" i="3"/>
  <c r="DH34" i="3"/>
  <c r="DJ34" i="3"/>
  <c r="CL36" i="3"/>
  <c r="CN36" i="3"/>
  <c r="CP36" i="3"/>
  <c r="CR36" i="3"/>
  <c r="CT36" i="3"/>
  <c r="CV36" i="3"/>
  <c r="CX36" i="3"/>
  <c r="CZ36" i="3"/>
  <c r="DB36" i="3"/>
  <c r="DD36" i="3"/>
  <c r="DF36" i="3"/>
  <c r="DH36" i="3"/>
  <c r="DJ36" i="3"/>
  <c r="CL37" i="3"/>
  <c r="CN37" i="3"/>
  <c r="CP37" i="3"/>
  <c r="CR37" i="3"/>
  <c r="CT37" i="3"/>
  <c r="CV37" i="3"/>
  <c r="CX37" i="3"/>
  <c r="CZ37" i="3"/>
  <c r="DB37" i="3"/>
  <c r="DD37" i="3"/>
  <c r="DF37" i="3"/>
  <c r="DH37" i="3"/>
  <c r="DJ37" i="3"/>
  <c r="CL38" i="3"/>
  <c r="DK38" i="3" s="1"/>
  <c r="CN38" i="3"/>
  <c r="CP38" i="3"/>
  <c r="CR38" i="3"/>
  <c r="CT38" i="3"/>
  <c r="CV38" i="3"/>
  <c r="CX38" i="3"/>
  <c r="CZ38" i="3"/>
  <c r="DB38" i="3"/>
  <c r="DD38" i="3"/>
  <c r="DF38" i="3"/>
  <c r="DH38" i="3"/>
  <c r="DJ38" i="3"/>
  <c r="CL39" i="3"/>
  <c r="CN39" i="3"/>
  <c r="CP39" i="3"/>
  <c r="CR39" i="3"/>
  <c r="CT39" i="3"/>
  <c r="CV39" i="3"/>
  <c r="CX39" i="3"/>
  <c r="CZ39" i="3"/>
  <c r="DB39" i="3"/>
  <c r="DD39" i="3"/>
  <c r="DF39" i="3"/>
  <c r="DH39" i="3"/>
  <c r="DJ39" i="3"/>
  <c r="CL40" i="3"/>
  <c r="CN40" i="3"/>
  <c r="CP40" i="3"/>
  <c r="CR40" i="3"/>
  <c r="CT40" i="3"/>
  <c r="CV40" i="3"/>
  <c r="CX40" i="3"/>
  <c r="CZ40" i="3"/>
  <c r="DK40" i="3" s="1"/>
  <c r="DB40" i="3"/>
  <c r="DD40" i="3"/>
  <c r="DF40" i="3"/>
  <c r="DH40" i="3"/>
  <c r="DJ40" i="3"/>
  <c r="CJ6" i="3"/>
  <c r="CJ8" i="3"/>
  <c r="CJ10" i="3"/>
  <c r="CJ11" i="3"/>
  <c r="CJ12" i="3"/>
  <c r="CJ14" i="3"/>
  <c r="CJ16" i="3"/>
  <c r="CJ18" i="3"/>
  <c r="CJ19" i="3"/>
  <c r="CJ20" i="3"/>
  <c r="CJ21" i="3"/>
  <c r="CJ23" i="3"/>
  <c r="CJ24" i="3"/>
  <c r="CJ26" i="3"/>
  <c r="CJ27" i="3"/>
  <c r="CJ28" i="3"/>
  <c r="CJ29" i="3"/>
  <c r="CJ30" i="3"/>
  <c r="CJ32" i="3"/>
  <c r="CJ33" i="3"/>
  <c r="CJ34" i="3"/>
  <c r="CJ36" i="3"/>
  <c r="CJ37" i="3"/>
  <c r="CJ38" i="3"/>
  <c r="CJ39" i="3"/>
  <c r="CJ40" i="3"/>
  <c r="BH8" i="3"/>
  <c r="BH14" i="3"/>
  <c r="BH16" i="3"/>
  <c r="BH23" i="3"/>
  <c r="BH24" i="3"/>
  <c r="BH26" i="3"/>
  <c r="BH27" i="3"/>
  <c r="BH28" i="3"/>
  <c r="BH30" i="3"/>
  <c r="BH32" i="3"/>
  <c r="BH33" i="3"/>
  <c r="BH34" i="3"/>
  <c r="BH36" i="3"/>
  <c r="BH37" i="3"/>
  <c r="BH38" i="3"/>
  <c r="BH39" i="3"/>
  <c r="BH40" i="3"/>
  <c r="G3" i="3"/>
  <c r="I3" i="3" s="1"/>
  <c r="K3" i="3" s="1"/>
  <c r="M3" i="3" s="1"/>
  <c r="O3" i="3" s="1"/>
  <c r="Q3" i="3" s="1"/>
  <c r="S3" i="3" s="1"/>
  <c r="U3" i="3" s="1"/>
  <c r="W3" i="3" s="1"/>
  <c r="Y3" i="3" s="1"/>
  <c r="AA3" i="3" s="1"/>
  <c r="AC3" i="3" s="1"/>
  <c r="AG3" i="3" s="1"/>
  <c r="AI3" i="3" s="1"/>
  <c r="AK3" i="3" s="1"/>
  <c r="AM3" i="3" s="1"/>
  <c r="AO3" i="3" s="1"/>
  <c r="AQ3" i="3" s="1"/>
  <c r="AS3" i="3" s="1"/>
  <c r="AU3" i="3" s="1"/>
  <c r="AW3" i="3" s="1"/>
  <c r="AY3" i="3" s="1"/>
  <c r="BA3" i="3" s="1"/>
  <c r="BC3" i="3" s="1"/>
  <c r="BE3" i="3" s="1"/>
  <c r="BI3" i="3" s="1"/>
  <c r="BK3" i="3" s="1"/>
  <c r="BM3" i="3" s="1"/>
  <c r="BO3" i="3" s="1"/>
  <c r="BQ3" i="3" s="1"/>
  <c r="BS3" i="3" s="1"/>
  <c r="BU3" i="3" s="1"/>
  <c r="BW3" i="3" s="1"/>
  <c r="BY3" i="3" s="1"/>
  <c r="CA3" i="3" s="1"/>
  <c r="CC3" i="3" s="1"/>
  <c r="CE3" i="3" s="1"/>
  <c r="CG3" i="3" s="1"/>
  <c r="CK3" i="3" s="1"/>
  <c r="CM3" i="3" s="1"/>
  <c r="CO3" i="3" s="1"/>
  <c r="CQ3" i="3" s="1"/>
  <c r="CS3" i="3" s="1"/>
  <c r="CU3" i="3" s="1"/>
  <c r="CW3" i="3" s="1"/>
  <c r="CY3" i="3" s="1"/>
  <c r="DA3" i="3" s="1"/>
  <c r="DC3" i="3" s="1"/>
  <c r="DE3" i="3" s="1"/>
  <c r="DG3" i="3" s="1"/>
  <c r="DI3" i="3" s="1"/>
  <c r="BJ5" i="3"/>
  <c r="BL5" i="3"/>
  <c r="BN5" i="3"/>
  <c r="BP5" i="3"/>
  <c r="BR5" i="3"/>
  <c r="BT5" i="3"/>
  <c r="BV5" i="3"/>
  <c r="BX5" i="3"/>
  <c r="BZ5" i="3"/>
  <c r="CB5" i="3"/>
  <c r="CD5" i="3"/>
  <c r="CF5" i="3"/>
  <c r="CH5" i="3"/>
  <c r="BJ6" i="3"/>
  <c r="BL6" i="3"/>
  <c r="BN6" i="3"/>
  <c r="BP6" i="3"/>
  <c r="BR6" i="3"/>
  <c r="BT6" i="3"/>
  <c r="BV6" i="3"/>
  <c r="BX6" i="3"/>
  <c r="BZ6" i="3"/>
  <c r="CB6" i="3"/>
  <c r="CD6" i="3"/>
  <c r="CF6" i="3"/>
  <c r="CH6" i="3"/>
  <c r="BJ8" i="3"/>
  <c r="BL8" i="3"/>
  <c r="BN8" i="3"/>
  <c r="BP8" i="3"/>
  <c r="BR8" i="3"/>
  <c r="BT8" i="3"/>
  <c r="BV8" i="3"/>
  <c r="BX8" i="3"/>
  <c r="BZ8" i="3"/>
  <c r="CB8" i="3"/>
  <c r="CD8" i="3"/>
  <c r="CF8" i="3"/>
  <c r="CH8" i="3"/>
  <c r="BJ10" i="3"/>
  <c r="BL10" i="3"/>
  <c r="BN10" i="3"/>
  <c r="BP10" i="3"/>
  <c r="BR10" i="3"/>
  <c r="BT10" i="3"/>
  <c r="BV10" i="3"/>
  <c r="BX10" i="3"/>
  <c r="BZ10" i="3"/>
  <c r="CB10" i="3"/>
  <c r="CD10" i="3"/>
  <c r="CF10" i="3"/>
  <c r="CH10" i="3"/>
  <c r="BJ11" i="3"/>
  <c r="BL11" i="3"/>
  <c r="BN11" i="3"/>
  <c r="BP11" i="3"/>
  <c r="BR11" i="3"/>
  <c r="BT11" i="3"/>
  <c r="BV11" i="3"/>
  <c r="BX11" i="3"/>
  <c r="BZ11" i="3"/>
  <c r="CB11" i="3"/>
  <c r="CD11" i="3"/>
  <c r="CF11" i="3"/>
  <c r="CH11" i="3"/>
  <c r="BJ12" i="3"/>
  <c r="BL12" i="3"/>
  <c r="BN12" i="3"/>
  <c r="BP12" i="3"/>
  <c r="BR12" i="3"/>
  <c r="BT12" i="3"/>
  <c r="BV12" i="3"/>
  <c r="BX12" i="3"/>
  <c r="BZ12" i="3"/>
  <c r="CB12" i="3"/>
  <c r="CD12" i="3"/>
  <c r="CF12" i="3"/>
  <c r="CH12" i="3"/>
  <c r="BJ14" i="3"/>
  <c r="CI14" i="3" s="1"/>
  <c r="BL14" i="3"/>
  <c r="BN14" i="3"/>
  <c r="BP14" i="3"/>
  <c r="BR14" i="3"/>
  <c r="BT14" i="3"/>
  <c r="BV14" i="3"/>
  <c r="BX14" i="3"/>
  <c r="BZ14" i="3"/>
  <c r="CB14" i="3"/>
  <c r="CD14" i="3"/>
  <c r="CF14" i="3"/>
  <c r="CH14" i="3"/>
  <c r="BJ15" i="3"/>
  <c r="BL15" i="3"/>
  <c r="BN15" i="3"/>
  <c r="BP15" i="3"/>
  <c r="BR15" i="3"/>
  <c r="BT15" i="3"/>
  <c r="BV15" i="3"/>
  <c r="BX15" i="3"/>
  <c r="BZ15" i="3"/>
  <c r="CB15" i="3"/>
  <c r="CD15" i="3"/>
  <c r="CF15" i="3"/>
  <c r="CH15" i="3"/>
  <c r="BJ16" i="3"/>
  <c r="BL16" i="3"/>
  <c r="BN16" i="3"/>
  <c r="BP16" i="3"/>
  <c r="BR16" i="3"/>
  <c r="BT16" i="3"/>
  <c r="BV16" i="3"/>
  <c r="BX16" i="3"/>
  <c r="BZ16" i="3"/>
  <c r="CB16" i="3"/>
  <c r="CD16" i="3"/>
  <c r="CF16" i="3"/>
  <c r="CH16" i="3"/>
  <c r="BJ18" i="3"/>
  <c r="BL18" i="3"/>
  <c r="BN18" i="3"/>
  <c r="BP18" i="3"/>
  <c r="BR18" i="3"/>
  <c r="BT18" i="3"/>
  <c r="BV18" i="3"/>
  <c r="BX18" i="3"/>
  <c r="BZ18" i="3"/>
  <c r="CB18" i="3"/>
  <c r="CD18" i="3"/>
  <c r="CF18" i="3"/>
  <c r="CH18" i="3"/>
  <c r="BJ19" i="3"/>
  <c r="BL19" i="3"/>
  <c r="BN19" i="3"/>
  <c r="BP19" i="3"/>
  <c r="BR19" i="3"/>
  <c r="BT19" i="3"/>
  <c r="BV19" i="3"/>
  <c r="BX19" i="3"/>
  <c r="BZ19" i="3"/>
  <c r="CB19" i="3"/>
  <c r="CD19" i="3"/>
  <c r="CF19" i="3"/>
  <c r="CH19" i="3"/>
  <c r="BJ20" i="3"/>
  <c r="BL20" i="3"/>
  <c r="BN20" i="3"/>
  <c r="BP20" i="3"/>
  <c r="BR20" i="3"/>
  <c r="BT20" i="3"/>
  <c r="BV20" i="3"/>
  <c r="BX20" i="3"/>
  <c r="BZ20" i="3"/>
  <c r="CB20" i="3"/>
  <c r="CD20" i="3"/>
  <c r="CF20" i="3"/>
  <c r="CH20" i="3"/>
  <c r="BJ21" i="3"/>
  <c r="BL21" i="3"/>
  <c r="BN21" i="3"/>
  <c r="BP21" i="3"/>
  <c r="BR21" i="3"/>
  <c r="BT21" i="3"/>
  <c r="BV21" i="3"/>
  <c r="BX21" i="3"/>
  <c r="BZ21" i="3"/>
  <c r="CB21" i="3"/>
  <c r="CD21" i="3"/>
  <c r="CF21" i="3"/>
  <c r="CH21" i="3"/>
  <c r="BJ23" i="3"/>
  <c r="BL23" i="3"/>
  <c r="BN23" i="3"/>
  <c r="BP23" i="3"/>
  <c r="BR23" i="3"/>
  <c r="BT23" i="3"/>
  <c r="BV23" i="3"/>
  <c r="BX23" i="3"/>
  <c r="BZ23" i="3"/>
  <c r="CB23" i="3"/>
  <c r="CD23" i="3"/>
  <c r="CF23" i="3"/>
  <c r="CH23" i="3"/>
  <c r="BJ24" i="3"/>
  <c r="CI24" i="3" s="1"/>
  <c r="BL24" i="3"/>
  <c r="BN24" i="3"/>
  <c r="BP24" i="3"/>
  <c r="BR24" i="3"/>
  <c r="BT24" i="3"/>
  <c r="BV24" i="3"/>
  <c r="BX24" i="3"/>
  <c r="BZ24" i="3"/>
  <c r="CB24" i="3"/>
  <c r="CD24" i="3"/>
  <c r="CF24" i="3"/>
  <c r="CH24" i="3"/>
  <c r="BJ26" i="3"/>
  <c r="BL26" i="3"/>
  <c r="BN26" i="3"/>
  <c r="BP26" i="3"/>
  <c r="BR26" i="3"/>
  <c r="BT26" i="3"/>
  <c r="BV26" i="3"/>
  <c r="BX26" i="3"/>
  <c r="BZ26" i="3"/>
  <c r="CB26" i="3"/>
  <c r="CD26" i="3"/>
  <c r="CF26" i="3"/>
  <c r="CH26" i="3"/>
  <c r="BJ27" i="3"/>
  <c r="BL27" i="3"/>
  <c r="BN27" i="3"/>
  <c r="BP27" i="3"/>
  <c r="BR27" i="3"/>
  <c r="BT27" i="3"/>
  <c r="BV27" i="3"/>
  <c r="BX27" i="3"/>
  <c r="BZ27" i="3"/>
  <c r="CB27" i="3"/>
  <c r="CD27" i="3"/>
  <c r="CF27" i="3"/>
  <c r="CH27" i="3"/>
  <c r="BJ28" i="3"/>
  <c r="BL28" i="3"/>
  <c r="BN28" i="3"/>
  <c r="BP28" i="3"/>
  <c r="BR28" i="3"/>
  <c r="BT28" i="3"/>
  <c r="BV28" i="3"/>
  <c r="BX28" i="3"/>
  <c r="BZ28" i="3"/>
  <c r="CB28" i="3"/>
  <c r="CD28" i="3"/>
  <c r="CF28" i="3"/>
  <c r="CH28" i="3"/>
  <c r="BJ29" i="3"/>
  <c r="BL29" i="3"/>
  <c r="CI29" i="3" s="1"/>
  <c r="BN29" i="3"/>
  <c r="BP29" i="3"/>
  <c r="BR29" i="3"/>
  <c r="BT29" i="3"/>
  <c r="BV29" i="3"/>
  <c r="BX29" i="3"/>
  <c r="BZ29" i="3"/>
  <c r="CB29" i="3"/>
  <c r="CD29" i="3"/>
  <c r="CF29" i="3"/>
  <c r="CH29" i="3"/>
  <c r="BJ30" i="3"/>
  <c r="BL30" i="3"/>
  <c r="BN30" i="3"/>
  <c r="BP30" i="3"/>
  <c r="BR30" i="3"/>
  <c r="BT30" i="3"/>
  <c r="BV30" i="3"/>
  <c r="BX30" i="3"/>
  <c r="BZ30" i="3"/>
  <c r="CB30" i="3"/>
  <c r="CD30" i="3"/>
  <c r="CF30" i="3"/>
  <c r="CH30" i="3"/>
  <c r="BJ32" i="3"/>
  <c r="BL32" i="3"/>
  <c r="BN32" i="3"/>
  <c r="BP32" i="3"/>
  <c r="BR32" i="3"/>
  <c r="BT32" i="3"/>
  <c r="BV32" i="3"/>
  <c r="BX32" i="3"/>
  <c r="BZ32" i="3"/>
  <c r="CB32" i="3"/>
  <c r="CD32" i="3"/>
  <c r="CF32" i="3"/>
  <c r="CH32" i="3"/>
  <c r="BJ33" i="3"/>
  <c r="BL33" i="3"/>
  <c r="BN33" i="3"/>
  <c r="BP33" i="3"/>
  <c r="CI33" i="3" s="1"/>
  <c r="BR33" i="3"/>
  <c r="BT33" i="3"/>
  <c r="BV33" i="3"/>
  <c r="BX33" i="3"/>
  <c r="BZ33" i="3"/>
  <c r="CB33" i="3"/>
  <c r="CD33" i="3"/>
  <c r="CF33" i="3"/>
  <c r="CH33" i="3"/>
  <c r="BJ34" i="3"/>
  <c r="BL34" i="3"/>
  <c r="BN34" i="3"/>
  <c r="BP34" i="3"/>
  <c r="BR34" i="3"/>
  <c r="BT34" i="3"/>
  <c r="BV34" i="3"/>
  <c r="BX34" i="3"/>
  <c r="BZ34" i="3"/>
  <c r="CB34" i="3"/>
  <c r="CD34" i="3"/>
  <c r="CF34" i="3"/>
  <c r="CH34" i="3"/>
  <c r="BJ36" i="3"/>
  <c r="BL36" i="3"/>
  <c r="BN36" i="3"/>
  <c r="BP36" i="3"/>
  <c r="BR36" i="3"/>
  <c r="BT36" i="3"/>
  <c r="BV36" i="3"/>
  <c r="BX36" i="3"/>
  <c r="BZ36" i="3"/>
  <c r="CB36" i="3"/>
  <c r="CD36" i="3"/>
  <c r="CF36" i="3"/>
  <c r="CH36" i="3"/>
  <c r="BJ37" i="3"/>
  <c r="BL37" i="3"/>
  <c r="BN37" i="3"/>
  <c r="BP37" i="3"/>
  <c r="BR37" i="3"/>
  <c r="BT37" i="3"/>
  <c r="BV37" i="3"/>
  <c r="BX37" i="3"/>
  <c r="BZ37" i="3"/>
  <c r="CB37" i="3"/>
  <c r="CD37" i="3"/>
  <c r="CF37" i="3"/>
  <c r="CH37" i="3"/>
  <c r="BJ38" i="3"/>
  <c r="CI38" i="3" s="1"/>
  <c r="BL38" i="3"/>
  <c r="BN38" i="3"/>
  <c r="BP38" i="3"/>
  <c r="BR38" i="3"/>
  <c r="BT38" i="3"/>
  <c r="BV38" i="3"/>
  <c r="BX38" i="3"/>
  <c r="BZ38" i="3"/>
  <c r="CB38" i="3"/>
  <c r="CD38" i="3"/>
  <c r="CF38" i="3"/>
  <c r="CH38" i="3"/>
  <c r="BJ39" i="3"/>
  <c r="BL39" i="3"/>
  <c r="BN39" i="3"/>
  <c r="BP39" i="3"/>
  <c r="BR39" i="3"/>
  <c r="BT39" i="3"/>
  <c r="BV39" i="3"/>
  <c r="BX39" i="3"/>
  <c r="BZ39" i="3"/>
  <c r="CB39" i="3"/>
  <c r="CD39" i="3"/>
  <c r="CF39" i="3"/>
  <c r="CH39" i="3"/>
  <c r="BJ40" i="3"/>
  <c r="BL40" i="3"/>
  <c r="BN40" i="3"/>
  <c r="BP40" i="3"/>
  <c r="BR40" i="3"/>
  <c r="BT40" i="3"/>
  <c r="BV40" i="3"/>
  <c r="BX40" i="3"/>
  <c r="BZ40" i="3"/>
  <c r="CB40" i="3"/>
  <c r="CD40" i="3"/>
  <c r="CF40" i="3"/>
  <c r="CH40" i="3"/>
  <c r="AF14" i="3"/>
  <c r="AF23" i="3"/>
  <c r="AF24" i="3"/>
  <c r="AF32" i="3"/>
  <c r="AF36" i="3"/>
  <c r="AF37" i="3"/>
  <c r="AF38" i="3"/>
  <c r="AF39" i="3"/>
  <c r="AF40" i="3"/>
  <c r="AJ5" i="3"/>
  <c r="BG5" i="3" s="1"/>
  <c r="AL5" i="3"/>
  <c r="AN5" i="3"/>
  <c r="AP5" i="3"/>
  <c r="AR5" i="3"/>
  <c r="AT5" i="3"/>
  <c r="AV5" i="3"/>
  <c r="AX5" i="3"/>
  <c r="AZ5" i="3"/>
  <c r="BB5" i="3"/>
  <c r="BD5" i="3"/>
  <c r="BF5" i="3"/>
  <c r="AJ6" i="3"/>
  <c r="AL6" i="3"/>
  <c r="AN6" i="3"/>
  <c r="AP6" i="3"/>
  <c r="BG6" i="3" s="1"/>
  <c r="AR6" i="3"/>
  <c r="AT6" i="3"/>
  <c r="AV6" i="3"/>
  <c r="AX6" i="3"/>
  <c r="AZ6" i="3"/>
  <c r="BB6" i="3"/>
  <c r="BD6" i="3"/>
  <c r="BF6" i="3"/>
  <c r="AH8" i="3"/>
  <c r="AJ8" i="3"/>
  <c r="AL8" i="3"/>
  <c r="AN8" i="3"/>
  <c r="AP8" i="3"/>
  <c r="AR8" i="3"/>
  <c r="AT8" i="3"/>
  <c r="AV8" i="3"/>
  <c r="AX8" i="3"/>
  <c r="AZ8" i="3"/>
  <c r="BB8" i="3"/>
  <c r="BD8" i="3"/>
  <c r="BF8" i="3"/>
  <c r="AJ10" i="3"/>
  <c r="AL10" i="3"/>
  <c r="AN10" i="3"/>
  <c r="AP10" i="3"/>
  <c r="AR10" i="3"/>
  <c r="AT10" i="3"/>
  <c r="AV10" i="3"/>
  <c r="AX10" i="3"/>
  <c r="AZ10" i="3"/>
  <c r="BB10" i="3"/>
  <c r="BD10" i="3"/>
  <c r="BF10" i="3"/>
  <c r="AJ11" i="3"/>
  <c r="AL11" i="3"/>
  <c r="AN11" i="3"/>
  <c r="AP11" i="3"/>
  <c r="AR11" i="3"/>
  <c r="AT11" i="3"/>
  <c r="AV11" i="3"/>
  <c r="AX11" i="3"/>
  <c r="AZ11" i="3"/>
  <c r="BB11" i="3"/>
  <c r="BD11" i="3"/>
  <c r="BF11" i="3"/>
  <c r="AJ12" i="3"/>
  <c r="AL12" i="3"/>
  <c r="AN12" i="3"/>
  <c r="AP12" i="3"/>
  <c r="AR12" i="3"/>
  <c r="AT12" i="3"/>
  <c r="AV12" i="3"/>
  <c r="AX12" i="3"/>
  <c r="AZ12" i="3"/>
  <c r="BB12" i="3"/>
  <c r="BD12" i="3"/>
  <c r="BF12" i="3"/>
  <c r="AH14" i="3"/>
  <c r="AJ14" i="3"/>
  <c r="AL14" i="3"/>
  <c r="AN14" i="3"/>
  <c r="AP14" i="3"/>
  <c r="AR14" i="3"/>
  <c r="AT14" i="3"/>
  <c r="AV14" i="3"/>
  <c r="AX14" i="3"/>
  <c r="AZ14" i="3"/>
  <c r="BB14" i="3"/>
  <c r="BD14" i="3"/>
  <c r="BF14" i="3"/>
  <c r="AJ15" i="3"/>
  <c r="AL15" i="3"/>
  <c r="AN15" i="3"/>
  <c r="AP15" i="3"/>
  <c r="AR15" i="3"/>
  <c r="AT15" i="3"/>
  <c r="AV15" i="3"/>
  <c r="AX15" i="3"/>
  <c r="AZ15" i="3"/>
  <c r="BB15" i="3"/>
  <c r="BD15" i="3"/>
  <c r="BF15" i="3"/>
  <c r="AH16" i="3"/>
  <c r="AJ16" i="3"/>
  <c r="AL16" i="3"/>
  <c r="AN16" i="3"/>
  <c r="AP16" i="3"/>
  <c r="AR16" i="3"/>
  <c r="AT16" i="3"/>
  <c r="AV16" i="3"/>
  <c r="AX16" i="3"/>
  <c r="AZ16" i="3"/>
  <c r="BB16" i="3"/>
  <c r="BD16" i="3"/>
  <c r="BF16" i="3"/>
  <c r="AJ18" i="3"/>
  <c r="AL18" i="3"/>
  <c r="AN18" i="3"/>
  <c r="BG18" i="3" s="1"/>
  <c r="AP18" i="3"/>
  <c r="AR18" i="3"/>
  <c r="AT18" i="3"/>
  <c r="AV18" i="3"/>
  <c r="AX18" i="3"/>
  <c r="AZ18" i="3"/>
  <c r="BB18" i="3"/>
  <c r="BD18" i="3"/>
  <c r="BF18" i="3"/>
  <c r="AJ19" i="3"/>
  <c r="AL19" i="3"/>
  <c r="AN19" i="3"/>
  <c r="AP19" i="3"/>
  <c r="AR19" i="3"/>
  <c r="AT19" i="3"/>
  <c r="AV19" i="3"/>
  <c r="AX19" i="3"/>
  <c r="AZ19" i="3"/>
  <c r="BB19" i="3"/>
  <c r="BD19" i="3"/>
  <c r="BF19" i="3"/>
  <c r="AJ20" i="3"/>
  <c r="AL20" i="3"/>
  <c r="AN20" i="3"/>
  <c r="AP20" i="3"/>
  <c r="AR20" i="3"/>
  <c r="AT20" i="3"/>
  <c r="AV20" i="3"/>
  <c r="AX20" i="3"/>
  <c r="AZ20" i="3"/>
  <c r="BB20" i="3"/>
  <c r="BD20" i="3"/>
  <c r="BF20" i="3"/>
  <c r="AJ21" i="3"/>
  <c r="AL21" i="3"/>
  <c r="AN21" i="3"/>
  <c r="AP21" i="3"/>
  <c r="AR21" i="3"/>
  <c r="AT21" i="3"/>
  <c r="AV21" i="3"/>
  <c r="AX21" i="3"/>
  <c r="AZ21" i="3"/>
  <c r="BB21" i="3"/>
  <c r="BD21" i="3"/>
  <c r="BF21" i="3"/>
  <c r="AH23" i="3"/>
  <c r="AJ23" i="3"/>
  <c r="AL23" i="3"/>
  <c r="AN23" i="3"/>
  <c r="AP23" i="3"/>
  <c r="AR23" i="3"/>
  <c r="AT23" i="3"/>
  <c r="AV23" i="3"/>
  <c r="AX23" i="3"/>
  <c r="AZ23" i="3"/>
  <c r="BB23" i="3"/>
  <c r="BD23" i="3"/>
  <c r="BF23" i="3"/>
  <c r="AH24" i="3"/>
  <c r="AJ24" i="3"/>
  <c r="AL24" i="3"/>
  <c r="AN24" i="3"/>
  <c r="AP24" i="3"/>
  <c r="AR24" i="3"/>
  <c r="AT24" i="3"/>
  <c r="AV24" i="3"/>
  <c r="AX24" i="3"/>
  <c r="AZ24" i="3"/>
  <c r="BB24" i="3"/>
  <c r="BD24" i="3"/>
  <c r="BF24" i="3"/>
  <c r="AH26" i="3"/>
  <c r="AJ26" i="3"/>
  <c r="AL26" i="3"/>
  <c r="AN26" i="3"/>
  <c r="AP26" i="3"/>
  <c r="AR26" i="3"/>
  <c r="AT26" i="3"/>
  <c r="AV26" i="3"/>
  <c r="AX26" i="3"/>
  <c r="AZ26" i="3"/>
  <c r="BB26" i="3"/>
  <c r="BD26" i="3"/>
  <c r="BF26" i="3"/>
  <c r="AH27" i="3"/>
  <c r="AJ27" i="3"/>
  <c r="AL27" i="3"/>
  <c r="AN27" i="3"/>
  <c r="AP27" i="3"/>
  <c r="AR27" i="3"/>
  <c r="AT27" i="3"/>
  <c r="AV27" i="3"/>
  <c r="AX27" i="3"/>
  <c r="AZ27" i="3"/>
  <c r="BB27" i="3"/>
  <c r="BD27" i="3"/>
  <c r="BF27" i="3"/>
  <c r="AH28" i="3"/>
  <c r="AJ28" i="3"/>
  <c r="AL28" i="3"/>
  <c r="AN28" i="3"/>
  <c r="AP28" i="3"/>
  <c r="AR28" i="3"/>
  <c r="AT28" i="3"/>
  <c r="AV28" i="3"/>
  <c r="AX28" i="3"/>
  <c r="AZ28" i="3"/>
  <c r="BB28" i="3"/>
  <c r="BD28" i="3"/>
  <c r="BF28" i="3"/>
  <c r="AJ29" i="3"/>
  <c r="BG29" i="3" s="1"/>
  <c r="AL29" i="3"/>
  <c r="AN29" i="3"/>
  <c r="AP29" i="3"/>
  <c r="AR29" i="3"/>
  <c r="AT29" i="3"/>
  <c r="AV29" i="3"/>
  <c r="AX29" i="3"/>
  <c r="AZ29" i="3"/>
  <c r="BB29" i="3"/>
  <c r="BD29" i="3"/>
  <c r="BF29" i="3"/>
  <c r="AH30" i="3"/>
  <c r="AJ30" i="3"/>
  <c r="AL30" i="3"/>
  <c r="AN30" i="3"/>
  <c r="AP30" i="3"/>
  <c r="AR30" i="3"/>
  <c r="AT30" i="3"/>
  <c r="AV30" i="3"/>
  <c r="AX30" i="3"/>
  <c r="AZ30" i="3"/>
  <c r="BB30" i="3"/>
  <c r="BD30" i="3"/>
  <c r="BF30" i="3"/>
  <c r="AH32" i="3"/>
  <c r="BG32" i="3" s="1"/>
  <c r="AJ32" i="3"/>
  <c r="AL32" i="3"/>
  <c r="AN32" i="3"/>
  <c r="AP32" i="3"/>
  <c r="AR32" i="3"/>
  <c r="AT32" i="3"/>
  <c r="AV32" i="3"/>
  <c r="AX32" i="3"/>
  <c r="AZ32" i="3"/>
  <c r="BB32" i="3"/>
  <c r="BD32" i="3"/>
  <c r="BF32" i="3"/>
  <c r="AH33" i="3"/>
  <c r="AJ33" i="3"/>
  <c r="AL33" i="3"/>
  <c r="AN33" i="3"/>
  <c r="AP33" i="3"/>
  <c r="AR33" i="3"/>
  <c r="AT33" i="3"/>
  <c r="AV33" i="3"/>
  <c r="AX33" i="3"/>
  <c r="AZ33" i="3"/>
  <c r="BB33" i="3"/>
  <c r="BD33" i="3"/>
  <c r="BF33" i="3"/>
  <c r="AH34" i="3"/>
  <c r="AJ34" i="3"/>
  <c r="AL34" i="3"/>
  <c r="AN34" i="3"/>
  <c r="AP34" i="3"/>
  <c r="AR34" i="3"/>
  <c r="AT34" i="3"/>
  <c r="AV34" i="3"/>
  <c r="AX34" i="3"/>
  <c r="AZ34" i="3"/>
  <c r="BB34" i="3"/>
  <c r="BD34" i="3"/>
  <c r="BF34" i="3"/>
  <c r="AH36" i="3"/>
  <c r="AJ36" i="3"/>
  <c r="BG36" i="3" s="1"/>
  <c r="AL36" i="3"/>
  <c r="AN36" i="3"/>
  <c r="AP36" i="3"/>
  <c r="AR36" i="3"/>
  <c r="AT36" i="3"/>
  <c r="AV36" i="3"/>
  <c r="AX36" i="3"/>
  <c r="AZ36" i="3"/>
  <c r="BB36" i="3"/>
  <c r="BD36" i="3"/>
  <c r="BF36" i="3"/>
  <c r="AH37" i="3"/>
  <c r="AJ37" i="3"/>
  <c r="AL37" i="3"/>
  <c r="BG37" i="3" s="1"/>
  <c r="AN37" i="3"/>
  <c r="AP37" i="3"/>
  <c r="AR37" i="3"/>
  <c r="AT37" i="3"/>
  <c r="AV37" i="3"/>
  <c r="AX37" i="3"/>
  <c r="AZ37" i="3"/>
  <c r="BB37" i="3"/>
  <c r="BD37" i="3"/>
  <c r="BF37" i="3"/>
  <c r="AH38" i="3"/>
  <c r="AJ38" i="3"/>
  <c r="AL38" i="3"/>
  <c r="AN38" i="3"/>
  <c r="AP38" i="3"/>
  <c r="AR38" i="3"/>
  <c r="AT38" i="3"/>
  <c r="AV38" i="3"/>
  <c r="AX38" i="3"/>
  <c r="AZ38" i="3"/>
  <c r="BB38" i="3"/>
  <c r="BD38" i="3"/>
  <c r="BF38" i="3"/>
  <c r="AH39" i="3"/>
  <c r="AJ39" i="3"/>
  <c r="AL39" i="3"/>
  <c r="AN39" i="3"/>
  <c r="AP39" i="3"/>
  <c r="AR39" i="3"/>
  <c r="AT39" i="3"/>
  <c r="AV39" i="3"/>
  <c r="AX39" i="3"/>
  <c r="AZ39" i="3"/>
  <c r="BB39" i="3"/>
  <c r="BD39" i="3"/>
  <c r="BF39" i="3"/>
  <c r="AH40" i="3"/>
  <c r="AJ40" i="3"/>
  <c r="AL40" i="3"/>
  <c r="AN40" i="3"/>
  <c r="AP40" i="3"/>
  <c r="AR40" i="3"/>
  <c r="AT40" i="3"/>
  <c r="AV40" i="3"/>
  <c r="AX40" i="3"/>
  <c r="AZ40" i="3"/>
  <c r="BB40" i="3"/>
  <c r="BD40" i="3"/>
  <c r="BF40" i="3"/>
  <c r="AD40" i="3"/>
  <c r="AD24" i="3"/>
  <c r="AD23" i="3"/>
  <c r="AB16" i="3"/>
  <c r="AB14" i="3"/>
  <c r="AD14" i="3"/>
  <c r="AD12" i="3"/>
  <c r="H8" i="3"/>
  <c r="J8" i="3"/>
  <c r="L8" i="3"/>
  <c r="N8" i="3"/>
  <c r="P8" i="3"/>
  <c r="R8" i="3"/>
  <c r="T8" i="3"/>
  <c r="V8" i="3"/>
  <c r="X8" i="3"/>
  <c r="AB8" i="3"/>
  <c r="AD8" i="3"/>
  <c r="J36" i="2"/>
  <c r="B64" i="22"/>
  <c r="H64" i="22" s="1"/>
  <c r="J27" i="2"/>
  <c r="P20" i="2"/>
  <c r="J30" i="2"/>
  <c r="P30" i="2" s="1"/>
  <c r="N28" i="2"/>
  <c r="P28" i="2"/>
  <c r="CI26" i="10"/>
  <c r="CI48" i="10"/>
  <c r="AE24" i="10"/>
  <c r="Q21" i="25"/>
  <c r="T14" i="25"/>
  <c r="D69" i="22"/>
  <c r="P13" i="23"/>
  <c r="T11" i="23"/>
  <c r="T26" i="2"/>
  <c r="B55" i="22"/>
  <c r="AE20" i="3"/>
  <c r="J35" i="2"/>
  <c r="L35" i="2" s="1"/>
  <c r="BG65" i="10"/>
  <c r="AE65" i="10"/>
  <c r="DK47" i="10"/>
  <c r="AE44" i="10"/>
  <c r="DK37" i="9"/>
  <c r="J34" i="23"/>
  <c r="L34" i="23" s="1"/>
  <c r="BG9" i="9"/>
  <c r="CI9" i="9"/>
  <c r="DK9" i="9"/>
  <c r="J34" i="24"/>
  <c r="L34" i="24" s="1"/>
  <c r="AE20" i="9"/>
  <c r="DK19" i="9"/>
  <c r="BG19" i="9"/>
  <c r="J35" i="23"/>
  <c r="L35" i="23" s="1"/>
  <c r="J35" i="24"/>
  <c r="J34" i="25"/>
  <c r="L34" i="25"/>
  <c r="L35" i="24"/>
  <c r="T23" i="25"/>
  <c r="E57" i="22"/>
  <c r="K57" i="22" s="1"/>
  <c r="E69" i="22"/>
  <c r="P19" i="25"/>
  <c r="P17" i="25"/>
  <c r="T12" i="25"/>
  <c r="P9" i="25"/>
  <c r="D50" i="22"/>
  <c r="J50" i="22" s="1"/>
  <c r="T15" i="24"/>
  <c r="D47" i="22"/>
  <c r="J47" i="22" s="1"/>
  <c r="T9" i="24"/>
  <c r="T3" i="24"/>
  <c r="T19" i="24"/>
  <c r="P14" i="24"/>
  <c r="T14" i="24"/>
  <c r="D56" i="22"/>
  <c r="J56" i="22" s="1"/>
  <c r="Q22" i="24"/>
  <c r="P9" i="24"/>
  <c r="L25" i="23"/>
  <c r="Q22" i="23"/>
  <c r="C69" i="22"/>
  <c r="T13" i="23"/>
  <c r="P12" i="23"/>
  <c r="T20" i="23"/>
  <c r="T18" i="23"/>
  <c r="T12" i="23"/>
  <c r="C55" i="22"/>
  <c r="I55" i="22" s="1"/>
  <c r="P32" i="2"/>
  <c r="P3" i="2"/>
  <c r="L29" i="2"/>
  <c r="L23" i="2"/>
  <c r="L21" i="2"/>
  <c r="P13" i="2"/>
  <c r="E43" i="22"/>
  <c r="K43" i="22" s="1"/>
  <c r="C32" i="25"/>
  <c r="F36" i="1"/>
  <c r="F35" i="1"/>
  <c r="P27" i="25"/>
  <c r="E62" i="22"/>
  <c r="K62" i="22" s="1"/>
  <c r="T25" i="25"/>
  <c r="E60" i="22"/>
  <c r="K60" i="22" s="1"/>
  <c r="E56" i="22"/>
  <c r="K56" i="22" s="1"/>
  <c r="T11" i="25"/>
  <c r="P11" i="25"/>
  <c r="T10" i="25"/>
  <c r="O36" i="25"/>
  <c r="E22" i="22" s="1"/>
  <c r="T13" i="25"/>
  <c r="E68" i="22"/>
  <c r="P15" i="25"/>
  <c r="E50" i="22"/>
  <c r="K50" i="22" s="1"/>
  <c r="E45" i="22"/>
  <c r="K45" i="22"/>
  <c r="T3" i="25"/>
  <c r="P3" i="25"/>
  <c r="D59" i="22"/>
  <c r="J59" i="22" s="1"/>
  <c r="F74" i="22"/>
  <c r="D63" i="22"/>
  <c r="J63" i="22" s="1"/>
  <c r="L29" i="24"/>
  <c r="Q24" i="24"/>
  <c r="T24" i="24"/>
  <c r="D43" i="22"/>
  <c r="J43" i="22" s="1"/>
  <c r="U6" i="24"/>
  <c r="O37" i="23"/>
  <c r="C22" i="22" s="1"/>
  <c r="R7" i="23"/>
  <c r="R37" i="23" s="1"/>
  <c r="T26" i="23"/>
  <c r="P14" i="23"/>
  <c r="T14" i="23"/>
  <c r="C45" i="22"/>
  <c r="I45" i="22" s="1"/>
  <c r="T9" i="23"/>
  <c r="C44" i="22"/>
  <c r="I44" i="22" s="1"/>
  <c r="P3" i="23"/>
  <c r="C53" i="22"/>
  <c r="I53" i="22" s="1"/>
  <c r="C68" i="22"/>
  <c r="L21" i="23"/>
  <c r="T23" i="23"/>
  <c r="P28" i="23"/>
  <c r="T24" i="23"/>
  <c r="P20" i="23"/>
  <c r="T19" i="23"/>
  <c r="L36" i="2"/>
  <c r="H63" i="22"/>
  <c r="B60" i="22"/>
  <c r="H60" i="22" s="1"/>
  <c r="P18" i="2"/>
  <c r="O37" i="2"/>
  <c r="B22" i="22" s="1"/>
  <c r="B49" i="22"/>
  <c r="H49" i="22" s="1"/>
  <c r="F46" i="22"/>
  <c r="U6" i="2"/>
  <c r="H57" i="22"/>
  <c r="Q24" i="2"/>
  <c r="B51" i="22"/>
  <c r="H51" i="22" s="1"/>
  <c r="B47" i="22"/>
  <c r="H47" i="22" s="1"/>
  <c r="T24" i="2"/>
  <c r="U17" i="2"/>
  <c r="Q22" i="2"/>
  <c r="P14" i="2"/>
  <c r="P12" i="2"/>
  <c r="B62" i="22"/>
  <c r="H62" i="22" s="1"/>
  <c r="H53" i="22"/>
  <c r="T19" i="2"/>
  <c r="B45" i="22"/>
  <c r="H45" i="22" s="1"/>
  <c r="H44" i="22"/>
  <c r="T9" i="2"/>
  <c r="P9" i="2"/>
  <c r="DK34" i="9"/>
  <c r="CI34" i="9"/>
  <c r="BG28" i="9"/>
  <c r="DK31" i="9"/>
  <c r="AE31" i="9"/>
  <c r="BG30" i="9"/>
  <c r="AE30" i="9"/>
  <c r="CI39" i="3"/>
  <c r="J33" i="24"/>
  <c r="L33" i="24" s="1"/>
  <c r="J33" i="23"/>
  <c r="L33" i="23" s="1"/>
  <c r="AE21" i="3"/>
  <c r="AE5" i="3"/>
  <c r="AE19" i="3"/>
  <c r="BG28" i="3"/>
  <c r="J32" i="25"/>
  <c r="L32" i="25" s="1"/>
  <c r="G36" i="25"/>
  <c r="G37" i="23"/>
  <c r="C27" i="1"/>
  <c r="C19" i="22" s="1"/>
  <c r="G37" i="2"/>
  <c r="G37" i="24"/>
  <c r="T18" i="25"/>
  <c r="B15" i="22"/>
  <c r="B27" i="1"/>
  <c r="B19" i="22" s="1"/>
  <c r="E55" i="22" l="1"/>
  <c r="K55" i="22" s="1"/>
  <c r="C35" i="24"/>
  <c r="F71" i="22"/>
  <c r="F45" i="22"/>
  <c r="C33" i="23"/>
  <c r="L49" i="22"/>
  <c r="C34" i="23"/>
  <c r="C35" i="2"/>
  <c r="C34" i="2"/>
  <c r="F70" i="22"/>
  <c r="E53" i="22"/>
  <c r="K53" i="22" s="1"/>
  <c r="L53" i="22" s="1"/>
  <c r="CI39" i="9"/>
  <c r="DK37" i="3"/>
  <c r="DK21" i="9"/>
  <c r="D42" i="22"/>
  <c r="J42" i="22" s="1"/>
  <c r="CI30" i="3"/>
  <c r="CI12" i="3"/>
  <c r="CI8" i="3"/>
  <c r="BG38" i="9"/>
  <c r="BG37" i="9"/>
  <c r="CI67" i="10"/>
  <c r="DK50" i="10"/>
  <c r="AE11" i="10"/>
  <c r="BG33" i="10"/>
  <c r="DK32" i="9"/>
  <c r="BH42" i="3"/>
  <c r="E74" i="16"/>
  <c r="M36" i="24" s="1"/>
  <c r="E99" i="16"/>
  <c r="M35" i="25" s="1"/>
  <c r="P20" i="24"/>
  <c r="D54" i="22"/>
  <c r="T20" i="24"/>
  <c r="N30" i="24"/>
  <c r="J30" i="24"/>
  <c r="DK16" i="10"/>
  <c r="CI32" i="3"/>
  <c r="CI36" i="3"/>
  <c r="AE28" i="9"/>
  <c r="DK24" i="9"/>
  <c r="CI37" i="3"/>
  <c r="DK10" i="9"/>
  <c r="DK8" i="9"/>
  <c r="CI8" i="9"/>
  <c r="DK65" i="10"/>
  <c r="DK5" i="10"/>
  <c r="P17" i="2"/>
  <c r="T17" i="2"/>
  <c r="P17" i="24"/>
  <c r="D51" i="22"/>
  <c r="J51" i="22" s="1"/>
  <c r="T17" i="24"/>
  <c r="T37" i="24" s="1"/>
  <c r="D28" i="22" s="1"/>
  <c r="D15" i="22"/>
  <c r="D27" i="1"/>
  <c r="D19" i="22" s="1"/>
  <c r="T9" i="25"/>
  <c r="E44" i="22"/>
  <c r="K44" i="22" s="1"/>
  <c r="E51" i="22"/>
  <c r="K51" i="22" s="1"/>
  <c r="BG39" i="3"/>
  <c r="B68" i="22"/>
  <c r="T21" i="2"/>
  <c r="N32" i="23"/>
  <c r="N37" i="23" s="1"/>
  <c r="C21" i="22" s="1"/>
  <c r="J32" i="23"/>
  <c r="D60" i="22"/>
  <c r="J60" i="22" s="1"/>
  <c r="P26" i="24"/>
  <c r="CI32" i="9"/>
  <c r="BG34" i="9"/>
  <c r="BG32" i="9"/>
  <c r="AE32" i="9"/>
  <c r="U15" i="2"/>
  <c r="P15" i="2"/>
  <c r="B50" i="22"/>
  <c r="H50" i="22" s="1"/>
  <c r="C50" i="22"/>
  <c r="I50" i="22" s="1"/>
  <c r="P15" i="23"/>
  <c r="T15" i="23"/>
  <c r="T18" i="24"/>
  <c r="D52" i="22"/>
  <c r="J52" i="22" s="1"/>
  <c r="L52" i="22" s="1"/>
  <c r="P18" i="24"/>
  <c r="DK6" i="3"/>
  <c r="CJ44" i="9"/>
  <c r="AE66" i="10"/>
  <c r="BG50" i="10"/>
  <c r="BG47" i="10"/>
  <c r="BG33" i="9"/>
  <c r="C58" i="22"/>
  <c r="I58" i="22" s="1"/>
  <c r="Q24" i="23"/>
  <c r="AE18" i="3"/>
  <c r="CI28" i="3"/>
  <c r="CI6" i="3"/>
  <c r="CI21" i="9"/>
  <c r="CI19" i="9"/>
  <c r="AE10" i="9"/>
  <c r="AE54" i="10"/>
  <c r="AE39" i="10"/>
  <c r="AE41" i="10"/>
  <c r="DK28" i="10"/>
  <c r="N37" i="2"/>
  <c r="B21" i="22" s="1"/>
  <c r="U17" i="23"/>
  <c r="U37" i="23" s="1"/>
  <c r="C29" i="22" s="1"/>
  <c r="P17" i="23"/>
  <c r="T17" i="23"/>
  <c r="C51" i="22"/>
  <c r="I51" i="22" s="1"/>
  <c r="CI29" i="9"/>
  <c r="H58" i="22"/>
  <c r="T13" i="2"/>
  <c r="B48" i="22"/>
  <c r="H48" i="22" s="1"/>
  <c r="L22" i="25"/>
  <c r="T22" i="25"/>
  <c r="L28" i="25"/>
  <c r="E63" i="22"/>
  <c r="E15" i="22"/>
  <c r="F15" i="22" s="1"/>
  <c r="E27" i="1"/>
  <c r="E19" i="22" s="1"/>
  <c r="F19" i="22" s="1"/>
  <c r="AE11" i="3"/>
  <c r="AE27" i="3"/>
  <c r="AE33" i="3"/>
  <c r="AE28" i="3"/>
  <c r="BG58" i="10"/>
  <c r="BG8" i="3"/>
  <c r="BG23" i="3"/>
  <c r="AE38" i="9"/>
  <c r="BG30" i="3"/>
  <c r="DK5" i="3"/>
  <c r="BG7" i="10"/>
  <c r="CI33" i="10"/>
  <c r="CI29" i="10"/>
  <c r="DK33" i="9"/>
  <c r="B32" i="22"/>
  <c r="F32" i="22" s="1"/>
  <c r="F31" i="1"/>
  <c r="F34" i="22"/>
  <c r="T15" i="25"/>
  <c r="T36" i="25" s="1"/>
  <c r="E22" i="1" s="1"/>
  <c r="U15" i="25"/>
  <c r="U36" i="25" s="1"/>
  <c r="E29" i="22" s="1"/>
  <c r="N29" i="25"/>
  <c r="J29" i="25"/>
  <c r="AE15" i="10"/>
  <c r="BG22" i="10"/>
  <c r="BG59" i="10"/>
  <c r="CI18" i="10"/>
  <c r="AE39" i="3"/>
  <c r="CI39" i="10"/>
  <c r="CI52" i="10"/>
  <c r="C33" i="24"/>
  <c r="BG34" i="3"/>
  <c r="BG40" i="10"/>
  <c r="F35" i="22"/>
  <c r="P10" i="2"/>
  <c r="Q37" i="2"/>
  <c r="B25" i="22" s="1"/>
  <c r="D61" i="22"/>
  <c r="J61" i="22" s="1"/>
  <c r="C35" i="25"/>
  <c r="T11" i="2"/>
  <c r="C34" i="24"/>
  <c r="CI30" i="10"/>
  <c r="DK22" i="10"/>
  <c r="DK15" i="9"/>
  <c r="C36" i="23"/>
  <c r="C36" i="2"/>
  <c r="CI64" i="10"/>
  <c r="CI51" i="10"/>
  <c r="DK39" i="10"/>
  <c r="C33" i="25"/>
  <c r="AE51" i="10"/>
  <c r="CI31" i="10"/>
  <c r="AE8" i="10"/>
  <c r="F33" i="22"/>
  <c r="C42" i="22"/>
  <c r="I42" i="22" s="1"/>
  <c r="P19" i="2"/>
  <c r="T3" i="23"/>
  <c r="F32" i="1"/>
  <c r="Q37" i="23"/>
  <c r="C25" i="22" s="1"/>
  <c r="AE24" i="3"/>
  <c r="BG38" i="3"/>
  <c r="BG30" i="10"/>
  <c r="BG41" i="10"/>
  <c r="CI25" i="10"/>
  <c r="DK31" i="10"/>
  <c r="P10" i="24"/>
  <c r="AE19" i="10"/>
  <c r="CI57" i="10"/>
  <c r="DK15" i="10"/>
  <c r="C26" i="22"/>
  <c r="C20" i="1"/>
  <c r="AE8" i="3"/>
  <c r="BG24" i="3"/>
  <c r="CI40" i="3"/>
  <c r="CI34" i="3"/>
  <c r="CI27" i="3"/>
  <c r="DK33" i="3"/>
  <c r="AE42" i="9"/>
  <c r="AE12" i="3"/>
  <c r="F60" i="22"/>
  <c r="L44" i="22"/>
  <c r="F49" i="22"/>
  <c r="F52" i="22"/>
  <c r="F44" i="22"/>
  <c r="BG33" i="3"/>
  <c r="CI19" i="3"/>
  <c r="BG12" i="3"/>
  <c r="BG11" i="3"/>
  <c r="CI26" i="3"/>
  <c r="CI23" i="3"/>
  <c r="CI20" i="3"/>
  <c r="DK36" i="3"/>
  <c r="DK42" i="9"/>
  <c r="Q37" i="24"/>
  <c r="D25" i="22" s="1"/>
  <c r="J37" i="2"/>
  <c r="CI16" i="3"/>
  <c r="CI5" i="3"/>
  <c r="DK34" i="3"/>
  <c r="DK27" i="3"/>
  <c r="DK26" i="3"/>
  <c r="CI42" i="9"/>
  <c r="AE40" i="9"/>
  <c r="AE39" i="9"/>
  <c r="CI37" i="9"/>
  <c r="AE37" i="9"/>
  <c r="CI35" i="9"/>
  <c r="AE23" i="9"/>
  <c r="AE14" i="9"/>
  <c r="AE13" i="9"/>
  <c r="BG46" i="10"/>
  <c r="BG44" i="10"/>
  <c r="BG35" i="10"/>
  <c r="DK34" i="10"/>
  <c r="BG34" i="10"/>
  <c r="BG26" i="10"/>
  <c r="DK6" i="10"/>
  <c r="AE64" i="10"/>
  <c r="AE40" i="10"/>
  <c r="AE42" i="10"/>
  <c r="BG8" i="10"/>
  <c r="DK8" i="10"/>
  <c r="CI32" i="10"/>
  <c r="DK55" i="10"/>
  <c r="DK51" i="10"/>
  <c r="DK63" i="10"/>
  <c r="AE9" i="10"/>
  <c r="R37" i="2"/>
  <c r="F24" i="16"/>
  <c r="L37" i="23"/>
  <c r="C13" i="1" s="1"/>
  <c r="C16" i="22" s="1"/>
  <c r="F18" i="1"/>
  <c r="P18" i="23"/>
  <c r="L60" i="22"/>
  <c r="T26" i="24"/>
  <c r="P28" i="24"/>
  <c r="N36" i="25"/>
  <c r="E21" i="22" s="1"/>
  <c r="E47" i="22"/>
  <c r="K47" i="22" s="1"/>
  <c r="L47" i="22" s="1"/>
  <c r="T19" i="25"/>
  <c r="E59" i="22"/>
  <c r="AE23" i="10"/>
  <c r="AE15" i="9"/>
  <c r="BG57" i="10"/>
  <c r="DK58" i="10"/>
  <c r="DK60" i="10"/>
  <c r="AE14" i="10"/>
  <c r="BG15" i="10"/>
  <c r="CI17" i="10"/>
  <c r="AE18" i="10"/>
  <c r="BG18" i="10"/>
  <c r="AE11" i="9"/>
  <c r="AF44" i="9"/>
  <c r="DK35" i="9"/>
  <c r="CI25" i="9"/>
  <c r="AE25" i="9"/>
  <c r="DK5" i="9"/>
  <c r="BG66" i="10"/>
  <c r="AF69" i="10"/>
  <c r="CI36" i="10"/>
  <c r="CI35" i="10"/>
  <c r="DK10" i="10"/>
  <c r="CI10" i="10"/>
  <c r="CI55" i="10"/>
  <c r="L46" i="22"/>
  <c r="BG24" i="10"/>
  <c r="DK53" i="10"/>
  <c r="BG53" i="10"/>
  <c r="AE53" i="10"/>
  <c r="DK11" i="9"/>
  <c r="DK39" i="3"/>
  <c r="DK12" i="3"/>
  <c r="CI41" i="9"/>
  <c r="CI38" i="9"/>
  <c r="DK36" i="9"/>
  <c r="CI36" i="9"/>
  <c r="DK23" i="9"/>
  <c r="CI16" i="9"/>
  <c r="BG14" i="9"/>
  <c r="BG12" i="9"/>
  <c r="BG8" i="9"/>
  <c r="CI66" i="10"/>
  <c r="CI65" i="10"/>
  <c r="AE50" i="10"/>
  <c r="DK48" i="10"/>
  <c r="CI47" i="10"/>
  <c r="AE47" i="10"/>
  <c r="AE46" i="10"/>
  <c r="CI44" i="10"/>
  <c r="AE38" i="10"/>
  <c r="CI5" i="10"/>
  <c r="AE55" i="10"/>
  <c r="BG51" i="10"/>
  <c r="CI8" i="10"/>
  <c r="P11" i="2"/>
  <c r="P13" i="24"/>
  <c r="S36" i="25"/>
  <c r="AE30" i="3"/>
  <c r="AE34" i="3"/>
  <c r="AE9" i="3"/>
  <c r="CI9" i="3"/>
  <c r="CJ42" i="3"/>
  <c r="AE22" i="10"/>
  <c r="BG23" i="10"/>
  <c r="DK23" i="10"/>
  <c r="CI53" i="10"/>
  <c r="AE58" i="10"/>
  <c r="AE59" i="10"/>
  <c r="DK59" i="10"/>
  <c r="CI61" i="10"/>
  <c r="CI14" i="10"/>
  <c r="CI11" i="9"/>
  <c r="DK25" i="9"/>
  <c r="BG16" i="9"/>
  <c r="BG13" i="9"/>
  <c r="CI12" i="9"/>
  <c r="CI6" i="9"/>
  <c r="CI5" i="9"/>
  <c r="AE45" i="10"/>
  <c r="AE43" i="10"/>
  <c r="BG36" i="10"/>
  <c r="DL69" i="10"/>
  <c r="DK21" i="10"/>
  <c r="BG12" i="10"/>
  <c r="BG11" i="10"/>
  <c r="BG10" i="10"/>
  <c r="CI9" i="10"/>
  <c r="DK7" i="10"/>
  <c r="BG42" i="10"/>
  <c r="BG31" i="9"/>
  <c r="BG29" i="9"/>
  <c r="E49" i="16"/>
  <c r="M36" i="23" s="1"/>
  <c r="R37" i="24"/>
  <c r="F72" i="22"/>
  <c r="F73" i="22"/>
  <c r="F75" i="22"/>
  <c r="DK9" i="3"/>
  <c r="CI22" i="10"/>
  <c r="BG15" i="9"/>
  <c r="DK57" i="10"/>
  <c r="BG14" i="10"/>
  <c r="AE16" i="10"/>
  <c r="DK18" i="10"/>
  <c r="DK19" i="10"/>
  <c r="BG11" i="9"/>
  <c r="AE32" i="3"/>
  <c r="AE9" i="9"/>
  <c r="S37" i="23"/>
  <c r="C27" i="22" s="1"/>
  <c r="F53" i="22"/>
  <c r="L62" i="22"/>
  <c r="L33" i="2"/>
  <c r="U37" i="2"/>
  <c r="B29" i="22" s="1"/>
  <c r="L45" i="22"/>
  <c r="F68" i="22"/>
  <c r="BG19" i="3"/>
  <c r="BG16" i="3"/>
  <c r="DK30" i="3"/>
  <c r="DK29" i="3"/>
  <c r="DK28" i="3"/>
  <c r="BG43" i="10"/>
  <c r="DK36" i="10"/>
  <c r="BG20" i="3"/>
  <c r="B56" i="22"/>
  <c r="B69" i="22"/>
  <c r="F69" i="22" s="1"/>
  <c r="T22" i="2"/>
  <c r="P6" i="2"/>
  <c r="B43" i="22"/>
  <c r="I57" i="22"/>
  <c r="L57" i="22" s="1"/>
  <c r="F57" i="22"/>
  <c r="AE16" i="3"/>
  <c r="AE37" i="3"/>
  <c r="AE40" i="3"/>
  <c r="BG5" i="9"/>
  <c r="BG21" i="10"/>
  <c r="S5" i="2"/>
  <c r="S37" i="2" s="1"/>
  <c r="B42" i="22"/>
  <c r="C21" i="1"/>
  <c r="H55" i="22"/>
  <c r="L27" i="2"/>
  <c r="B61" i="22"/>
  <c r="BG27" i="3"/>
  <c r="DK8" i="3"/>
  <c r="BG41" i="9"/>
  <c r="CI40" i="9"/>
  <c r="BG40" i="9"/>
  <c r="BG25" i="9"/>
  <c r="CI24" i="9"/>
  <c r="CI10" i="9"/>
  <c r="BH44" i="9"/>
  <c r="DL44" i="9"/>
  <c r="DK6" i="9"/>
  <c r="BH69" i="10"/>
  <c r="BG6" i="10"/>
  <c r="AE6" i="10"/>
  <c r="AE33" i="9"/>
  <c r="AE29" i="9"/>
  <c r="BG14" i="3"/>
  <c r="C17" i="22"/>
  <c r="F17" i="22" s="1"/>
  <c r="F25" i="1"/>
  <c r="J48" i="22"/>
  <c r="L48" i="22" s="1"/>
  <c r="F48" i="22"/>
  <c r="N32" i="24"/>
  <c r="N37" i="24" s="1"/>
  <c r="D21" i="22" s="1"/>
  <c r="J32" i="24"/>
  <c r="R4" i="25"/>
  <c r="J36" i="25"/>
  <c r="CJ69" i="10"/>
  <c r="F62" i="22"/>
  <c r="BG40" i="3"/>
  <c r="CI21" i="3"/>
  <c r="CI18" i="3"/>
  <c r="DK24" i="3"/>
  <c r="DK23" i="3"/>
  <c r="DK20" i="3"/>
  <c r="DK10" i="3"/>
  <c r="DL42" i="3"/>
  <c r="BG35" i="9"/>
  <c r="AE35" i="9"/>
  <c r="DK28" i="9"/>
  <c r="CI28" i="9"/>
  <c r="CI23" i="9"/>
  <c r="AE22" i="9"/>
  <c r="AE21" i="9"/>
  <c r="DK20" i="9"/>
  <c r="AE16" i="9"/>
  <c r="CI6" i="10"/>
  <c r="AE29" i="10"/>
  <c r="AE33" i="10"/>
  <c r="DK30" i="9"/>
  <c r="DK29" i="9"/>
  <c r="AE57" i="10"/>
  <c r="CI19" i="10"/>
  <c r="CI11" i="3"/>
  <c r="DK19" i="3"/>
  <c r="BG36" i="9"/>
  <c r="BG24" i="9"/>
  <c r="BG23" i="9"/>
  <c r="BG22" i="9"/>
  <c r="BG10" i="9"/>
  <c r="AE6" i="9"/>
  <c r="CI50" i="10"/>
  <c r="AE48" i="10"/>
  <c r="CI46" i="10"/>
  <c r="DK43" i="10"/>
  <c r="DK38" i="10"/>
  <c r="BG38" i="10"/>
  <c r="CI34" i="10"/>
  <c r="DK26" i="10"/>
  <c r="CI12" i="10"/>
  <c r="CI11" i="10"/>
  <c r="CI7" i="10"/>
  <c r="AE31" i="10"/>
  <c r="DK25" i="10"/>
  <c r="BG26" i="3"/>
  <c r="CI15" i="3"/>
  <c r="CI10" i="3"/>
  <c r="DK32" i="3"/>
  <c r="DK41" i="9"/>
  <c r="AE41" i="9"/>
  <c r="AE36" i="9"/>
  <c r="DK22" i="9"/>
  <c r="CI22" i="9"/>
  <c r="CI14" i="9"/>
  <c r="DK13" i="9"/>
  <c r="CI45" i="10"/>
  <c r="AE36" i="10"/>
  <c r="DK35" i="10"/>
  <c r="DK12" i="10"/>
  <c r="AE28" i="10"/>
  <c r="AE30" i="10"/>
  <c r="BG31" i="10"/>
  <c r="DK32" i="10"/>
  <c r="CI33" i="9"/>
  <c r="AE21" i="10"/>
  <c r="BG21" i="3"/>
  <c r="BG15" i="3"/>
  <c r="BG21" i="9"/>
  <c r="BG20" i="9"/>
  <c r="DK14" i="9"/>
  <c r="DK67" i="10"/>
  <c r="DK66" i="10"/>
  <c r="CI38" i="10"/>
  <c r="AE35" i="10"/>
  <c r="CI21" i="10"/>
  <c r="DK11" i="10"/>
  <c r="BG9" i="10"/>
  <c r="AE32" i="10"/>
  <c r="BG25" i="10"/>
  <c r="BG32" i="10"/>
  <c r="BG29" i="10"/>
  <c r="BG63" i="10"/>
  <c r="DK52" i="10"/>
  <c r="DK41" i="10"/>
  <c r="AE10" i="10"/>
  <c r="DK24" i="10"/>
  <c r="CI24" i="10"/>
  <c r="DK16" i="3"/>
  <c r="DK39" i="9"/>
  <c r="DK38" i="9"/>
  <c r="DK12" i="9"/>
  <c r="AE12" i="9"/>
  <c r="AE8" i="9"/>
  <c r="BG6" i="9"/>
  <c r="AE5" i="9"/>
  <c r="BG48" i="10"/>
  <c r="DK45" i="10"/>
  <c r="BG45" i="10"/>
  <c r="CI43" i="10"/>
  <c r="AE34" i="10"/>
  <c r="AE26" i="10"/>
  <c r="AE12" i="10"/>
  <c r="DK9" i="10"/>
  <c r="AE52" i="10"/>
  <c r="BG28" i="10"/>
  <c r="BG55" i="10"/>
  <c r="CI40" i="10"/>
  <c r="CI54" i="10"/>
  <c r="DK30" i="10"/>
  <c r="E61" i="22"/>
  <c r="K61" i="22" s="1"/>
  <c r="L26" i="25"/>
  <c r="L36" i="25" s="1"/>
  <c r="R36" i="25"/>
  <c r="AE10" i="3"/>
  <c r="AE15" i="3"/>
  <c r="AE25" i="10"/>
  <c r="AE7" i="10"/>
  <c r="T23" i="2"/>
  <c r="P30" i="23"/>
  <c r="C64" i="22"/>
  <c r="S37" i="24"/>
  <c r="L21" i="24"/>
  <c r="L37" i="24" s="1"/>
  <c r="D13" i="1" s="1"/>
  <c r="D16" i="22" s="1"/>
  <c r="D55" i="22"/>
  <c r="F55" i="22" s="1"/>
  <c r="AE26" i="3"/>
  <c r="AE60" i="10"/>
  <c r="BG61" i="10"/>
  <c r="DK61" i="10"/>
  <c r="BG17" i="10"/>
  <c r="DK17" i="10"/>
  <c r="AE23" i="3"/>
  <c r="BG10" i="3"/>
  <c r="F99" i="16"/>
  <c r="O37" i="24"/>
  <c r="D22" i="22" s="1"/>
  <c r="F22" i="22" s="1"/>
  <c r="E42" i="22"/>
  <c r="AE36" i="3"/>
  <c r="CI15" i="9"/>
  <c r="DK14" i="10"/>
  <c r="CI16" i="10"/>
  <c r="BG19" i="10"/>
  <c r="AE14" i="3"/>
  <c r="AE29" i="3"/>
  <c r="AE38" i="3"/>
  <c r="AE6" i="3"/>
  <c r="E24" i="16"/>
  <c r="M36" i="2" s="1"/>
  <c r="P6" i="25"/>
  <c r="U17" i="24"/>
  <c r="U37" i="24" s="1"/>
  <c r="P11" i="23"/>
  <c r="T25" i="23"/>
  <c r="T37" i="23" s="1"/>
  <c r="P26" i="23"/>
  <c r="Q23" i="25"/>
  <c r="Q36" i="25" s="1"/>
  <c r="E25" i="22" s="1"/>
  <c r="F25" i="22" s="1"/>
  <c r="AF42" i="3"/>
  <c r="F51" i="22" l="1"/>
  <c r="F58" i="22"/>
  <c r="L58" i="22"/>
  <c r="D64" i="22"/>
  <c r="J64" i="22" s="1"/>
  <c r="P30" i="24"/>
  <c r="DK68" i="10"/>
  <c r="M34" i="25" s="1"/>
  <c r="AE43" i="9"/>
  <c r="M34" i="2" s="1"/>
  <c r="P37" i="2"/>
  <c r="F50" i="22"/>
  <c r="C17" i="1"/>
  <c r="C14" i="22" s="1"/>
  <c r="L50" i="22"/>
  <c r="AE68" i="10"/>
  <c r="M35" i="2" s="1"/>
  <c r="F27" i="1"/>
  <c r="K63" i="22"/>
  <c r="L63" i="22" s="1"/>
  <c r="F63" i="22"/>
  <c r="P37" i="23"/>
  <c r="C19" i="1" s="1"/>
  <c r="E64" i="22"/>
  <c r="K64" i="22" s="1"/>
  <c r="P29" i="25"/>
  <c r="P36" i="25" s="1"/>
  <c r="P32" i="23"/>
  <c r="J37" i="23"/>
  <c r="J54" i="22"/>
  <c r="L54" i="22" s="1"/>
  <c r="F54" i="22"/>
  <c r="L37" i="2"/>
  <c r="F21" i="22"/>
  <c r="AE41" i="3"/>
  <c r="M33" i="2" s="1"/>
  <c r="M37" i="2" s="1"/>
  <c r="B26" i="1" s="1"/>
  <c r="BG41" i="3"/>
  <c r="M33" i="23" s="1"/>
  <c r="CI43" i="9"/>
  <c r="M34" i="24" s="1"/>
  <c r="D20" i="1"/>
  <c r="D26" i="22"/>
  <c r="E27" i="22"/>
  <c r="E21" i="1"/>
  <c r="B20" i="1"/>
  <c r="B26" i="22"/>
  <c r="DK43" i="9"/>
  <c r="M33" i="25" s="1"/>
  <c r="T37" i="2"/>
  <c r="K59" i="22"/>
  <c r="L59" i="22" s="1"/>
  <c r="F59" i="22"/>
  <c r="F47" i="22"/>
  <c r="E28" i="22"/>
  <c r="E30" i="22" s="1"/>
  <c r="C22" i="1"/>
  <c r="C28" i="22"/>
  <c r="C30" i="22" s="1"/>
  <c r="D29" i="22"/>
  <c r="F29" i="22" s="1"/>
  <c r="D22" i="1"/>
  <c r="E17" i="1"/>
  <c r="E14" i="22" s="1"/>
  <c r="E13" i="1"/>
  <c r="E16" i="22" s="1"/>
  <c r="J55" i="22"/>
  <c r="L55" i="22" s="1"/>
  <c r="D65" i="22"/>
  <c r="CI41" i="3"/>
  <c r="M33" i="24" s="1"/>
  <c r="BG68" i="10"/>
  <c r="M35" i="23" s="1"/>
  <c r="D30" i="22"/>
  <c r="L51" i="22"/>
  <c r="K42" i="22"/>
  <c r="K65" i="22" s="1"/>
  <c r="E65" i="22"/>
  <c r="P32" i="24"/>
  <c r="P37" i="24" s="1"/>
  <c r="J37" i="24"/>
  <c r="F61" i="22"/>
  <c r="H61" i="22"/>
  <c r="L61" i="22" s="1"/>
  <c r="BG43" i="9"/>
  <c r="M34" i="23" s="1"/>
  <c r="H43" i="22"/>
  <c r="L43" i="22" s="1"/>
  <c r="F43" i="22"/>
  <c r="H56" i="22"/>
  <c r="L56" i="22" s="1"/>
  <c r="F56" i="22"/>
  <c r="I64" i="22"/>
  <c r="L64" i="22" s="1"/>
  <c r="F64" i="22"/>
  <c r="CI68" i="10"/>
  <c r="M35" i="24" s="1"/>
  <c r="B27" i="22"/>
  <c r="B21" i="1"/>
  <c r="B28" i="22"/>
  <c r="B30" i="22" s="1"/>
  <c r="B22" i="1"/>
  <c r="D21" i="1"/>
  <c r="D27" i="22"/>
  <c r="E26" i="22"/>
  <c r="E20" i="1"/>
  <c r="DK41" i="3"/>
  <c r="C65" i="22"/>
  <c r="F42" i="22"/>
  <c r="H42" i="22"/>
  <c r="B65" i="22"/>
  <c r="B24" i="22"/>
  <c r="B19" i="1"/>
  <c r="D17" i="1"/>
  <c r="D14" i="22" s="1"/>
  <c r="J65" i="22" l="1"/>
  <c r="F27" i="22"/>
  <c r="F22" i="1"/>
  <c r="F26" i="22"/>
  <c r="E24" i="22"/>
  <c r="E19" i="1"/>
  <c r="C24" i="22"/>
  <c r="M37" i="23"/>
  <c r="C26" i="1" s="1"/>
  <c r="C28" i="1" s="1"/>
  <c r="C20" i="22" s="1"/>
  <c r="B13" i="1"/>
  <c r="B17" i="1"/>
  <c r="B14" i="22" s="1"/>
  <c r="F14" i="22" s="1"/>
  <c r="F20" i="1"/>
  <c r="F30" i="22"/>
  <c r="M32" i="25"/>
  <c r="M36" i="25" s="1"/>
  <c r="E14" i="1" s="1"/>
  <c r="E18" i="22" s="1"/>
  <c r="M37" i="24"/>
  <c r="F65" i="22"/>
  <c r="D24" i="22"/>
  <c r="D19" i="1"/>
  <c r="F28" i="22"/>
  <c r="L42" i="22"/>
  <c r="L65" i="22" s="1"/>
  <c r="H65" i="22"/>
  <c r="F21" i="1"/>
  <c r="I65" i="22"/>
  <c r="B14" i="1"/>
  <c r="B28" i="1"/>
  <c r="C14" i="1" l="1"/>
  <c r="C18" i="22" s="1"/>
  <c r="F19" i="1"/>
  <c r="F24" i="22"/>
  <c r="B16" i="22"/>
  <c r="F16" i="22" s="1"/>
  <c r="F13" i="1"/>
  <c r="B9" i="1" s="1"/>
  <c r="B10" i="22" s="1"/>
  <c r="F17" i="1"/>
  <c r="B6" i="1" s="1"/>
  <c r="B7" i="22" s="1"/>
  <c r="E26" i="1"/>
  <c r="E28" i="1" s="1"/>
  <c r="E20" i="22" s="1"/>
  <c r="D14" i="1"/>
  <c r="D18" i="22" s="1"/>
  <c r="D26" i="1"/>
  <c r="B18" i="22"/>
  <c r="B20" i="22"/>
  <c r="B7" i="1" l="1"/>
  <c r="B8" i="22" s="1"/>
  <c r="B8" i="1"/>
  <c r="B9" i="22" s="1"/>
  <c r="F18" i="22"/>
  <c r="F14" i="1"/>
  <c r="D28" i="1"/>
  <c r="F26" i="1"/>
  <c r="D20" i="22" l="1"/>
  <c r="F20" i="22" s="1"/>
  <c r="F28" i="1"/>
</calcChain>
</file>

<file path=xl/sharedStrings.xml><?xml version="1.0" encoding="utf-8"?>
<sst xmlns="http://schemas.openxmlformats.org/spreadsheetml/2006/main" count="1418" uniqueCount="548">
  <si>
    <t xml:space="preserve">WASTE MANAGEMENT PERFORMANCE - EXECUTIVE SUMMARY 2020 / 2021                 </t>
  </si>
  <si>
    <t xml:space="preserve">Establishment </t>
  </si>
  <si>
    <t xml:space="preserve">HMP </t>
  </si>
  <si>
    <t>Form Completed by: (enter email address)</t>
  </si>
  <si>
    <t xml:space="preserve">Please enter the name of your current Facilities management provider </t>
  </si>
  <si>
    <t>TARGETS</t>
  </si>
  <si>
    <t>PERFORMANCE ACHIEVED</t>
  </si>
  <si>
    <t>Zero waste to landfill  100%</t>
  </si>
  <si>
    <t xml:space="preserve"> of waste generated was disposed in landfill </t>
  </si>
  <si>
    <t>Reuse / Recycling / Recovery Rate 80 %</t>
  </si>
  <si>
    <t xml:space="preserve"> of waste was reused, recycled or value recovered off-site</t>
  </si>
  <si>
    <t xml:space="preserve">Ratio </t>
  </si>
  <si>
    <t xml:space="preserve"> of waste was incinerated without value recovered</t>
  </si>
  <si>
    <t>Waste Reduction:</t>
  </si>
  <si>
    <t>tonnes of materials salvaged as resource for reuse on-site</t>
  </si>
  <si>
    <t>DATA REPORTING</t>
  </si>
  <si>
    <t>Quarter 1</t>
  </si>
  <si>
    <t>Quarter 2</t>
  </si>
  <si>
    <t>Quarter 3</t>
  </si>
  <si>
    <t>Quarter 4</t>
  </si>
  <si>
    <t>Annual Total</t>
  </si>
  <si>
    <t>TOTAL WASTE (tonnes)</t>
  </si>
  <si>
    <t>TOTAL DISPOSAL COSTS</t>
  </si>
  <si>
    <t>RESOURCE SALVAGED (tonnes)</t>
  </si>
  <si>
    <t>REVENUES RECEIVED</t>
  </si>
  <si>
    <t>SALVAGED RESOURCE VALUE</t>
  </si>
  <si>
    <t>DISPOSAL COST AVOIDANCE</t>
  </si>
  <si>
    <t>TOTAL FINANCIAL BENEFIT</t>
  </si>
  <si>
    <t>TOTAL HOUSEHOLD WASTE (tonnes)</t>
  </si>
  <si>
    <t>TOTAL HAZARDOUS WASTE (tonnes)</t>
  </si>
  <si>
    <t>REUSE / RECYCLING OFF-SITE (tonnes)</t>
  </si>
  <si>
    <t xml:space="preserve">COMPOSTING &amp; ANAEROBIC DIGESTION </t>
  </si>
  <si>
    <t>ENERGY-FROM-WASTE INCINERATION</t>
  </si>
  <si>
    <t>INCINERATION (not EfW)</t>
  </si>
  <si>
    <t>HOUSEHOLD WASTE TO LANDFILL (tonnes)</t>
  </si>
  <si>
    <t>HAZARDOUS WATE TO LANDFILL (tonnes)</t>
  </si>
  <si>
    <t>TOTAL WASTE TO LANDFILL (tonnes)</t>
  </si>
  <si>
    <t xml:space="preserve">OFFENDERS EMPLOYED IN WMU </t>
  </si>
  <si>
    <t>WMU WORKING HOURS PER WEEK</t>
  </si>
  <si>
    <t>OFFENDER WM QUALIFICATIONS</t>
  </si>
  <si>
    <t>OFFENDER OUT-WORKING / ROTOL</t>
  </si>
  <si>
    <t>STAFF TRAINING AND EDUCATION</t>
  </si>
  <si>
    <t>Achieved WM qualifications</t>
  </si>
  <si>
    <t>MATERIAL SPECIFIC DATA: TONNES</t>
  </si>
  <si>
    <r>
      <t>CARBON SAVING - TONNES   (tCO</t>
    </r>
    <r>
      <rPr>
        <b/>
        <vertAlign val="superscript"/>
        <sz val="12"/>
        <rFont val="Calibri"/>
        <family val="2"/>
      </rPr>
      <t>2</t>
    </r>
    <r>
      <rPr>
        <b/>
        <sz val="12"/>
        <rFont val="Calibri"/>
        <family val="2"/>
      </rPr>
      <t>e)</t>
    </r>
  </si>
  <si>
    <t>MATERIAL DIVERTED FROM 
LANDFILL DISPOSAL (tonnes)</t>
  </si>
  <si>
    <t>HOUSEHOLD WASTE</t>
  </si>
  <si>
    <t>HAZARDOUS WASTE (inc. Clinical)</t>
  </si>
  <si>
    <t>CARDBOARD</t>
  </si>
  <si>
    <t>PAPER</t>
  </si>
  <si>
    <t>PLASTICS</t>
  </si>
  <si>
    <t>METALS</t>
  </si>
  <si>
    <t>GLASS</t>
  </si>
  <si>
    <t>INACTIVE (rubble, soils, bricks, etc)</t>
  </si>
  <si>
    <t>WEEE - ELECTRICAL</t>
  </si>
  <si>
    <t>BATTERIES</t>
  </si>
  <si>
    <t>TONAR &amp; PRINT CARTRIDGES</t>
  </si>
  <si>
    <t>TEXTILES (including footwear)</t>
  </si>
  <si>
    <t>OTHER</t>
  </si>
  <si>
    <t>FOOD WASTE</t>
  </si>
  <si>
    <t>GARDENS WASTE</t>
  </si>
  <si>
    <t>WOOD</t>
  </si>
  <si>
    <t xml:space="preserve">USED COOKING OIL </t>
  </si>
  <si>
    <t>MATTRESSES</t>
  </si>
  <si>
    <t xml:space="preserve">PILLOWS </t>
  </si>
  <si>
    <t>SALVAGED CLOTHING</t>
  </si>
  <si>
    <t>SALVAGED FURNITURE</t>
  </si>
  <si>
    <t>SALVAGED EQUIPMENT</t>
  </si>
  <si>
    <t>SALVAGED ITEMS (other, non C&amp;E)</t>
  </si>
  <si>
    <t>TOTALS:</t>
  </si>
  <si>
    <t>SPECIFIC WASTE STREAM DATA</t>
  </si>
  <si>
    <t>Food waste composted on-site           (tonnes)</t>
  </si>
  <si>
    <t>Food waste to recycling contractor     (tonnes)</t>
  </si>
  <si>
    <t>Total UCO generated                              (litres)</t>
  </si>
  <si>
    <t>Total UCO to biofuel at prison              (litres)</t>
  </si>
  <si>
    <t>Total mattresses salvaged for reuse     (No.)</t>
  </si>
  <si>
    <t>Total mattresses to recycling                  (No.)</t>
  </si>
  <si>
    <t>Total pillows salvaged for reuse           (No.)</t>
  </si>
  <si>
    <t xml:space="preserve">Total pillows to recycling                         (No.) </t>
  </si>
  <si>
    <t>Zero waste to landfill:</t>
  </si>
  <si>
    <t>Reuse / Recycling / Recovery Rate:</t>
  </si>
  <si>
    <t>Waste Reduction rate:</t>
  </si>
  <si>
    <t>Tonnes of materials salvaged as resource for reuse on-site</t>
  </si>
  <si>
    <t>RESOURCE MANAGEMENT</t>
  </si>
  <si>
    <t xml:space="preserve">Salvaged Resource for reuse on-site  (tonnes) </t>
  </si>
  <si>
    <t>Salvaged Resource value
(C &amp; E and 'Other' items)</t>
  </si>
  <si>
    <t>WASTE AND  DISPOSAL COSTS</t>
  </si>
  <si>
    <t>Total waste produced measured in Tonnes</t>
  </si>
  <si>
    <t>Total waste disposal costs</t>
  </si>
  <si>
    <t xml:space="preserve">Total waste diverted to recycling measured in tonnes </t>
  </si>
  <si>
    <t>Total waste to off-site Energy-from-Waste</t>
  </si>
  <si>
    <t>Total waste to off-site Incineration
(not EFW)</t>
  </si>
  <si>
    <t>Total waste disposed to Landfill (tonnes)</t>
  </si>
  <si>
    <t>REVENUES AND COST AVOIDANCE</t>
  </si>
  <si>
    <t>Revenues received 
(from waste materials sold for recycling)</t>
  </si>
  <si>
    <t>Salvaged Resource Value 
(C&amp;E and other items salvaged for reuse on-site)</t>
  </si>
  <si>
    <t>Disposal cost avoidance
(diverting waste from disposal to reuse &amp; recycling)</t>
  </si>
  <si>
    <t>Total</t>
  </si>
  <si>
    <t>REGIME ACTIVITY</t>
  </si>
  <si>
    <t>Average 
per week</t>
  </si>
  <si>
    <t>Average</t>
  </si>
  <si>
    <t>Prisoners Employed per week:</t>
  </si>
  <si>
    <t>WMU working hours per week:</t>
  </si>
  <si>
    <t>OFFENDER TRAINING AND EDUCATION</t>
  </si>
  <si>
    <t>Offenders working out in waste and  recycling activities</t>
  </si>
  <si>
    <t>QUARTER 1:  APRIL;  MAY;  JUNE 2020</t>
  </si>
  <si>
    <t xml:space="preserve">Totals for quarter 1  </t>
  </si>
  <si>
    <t>Resource values</t>
  </si>
  <si>
    <t>Resource weight tonnes</t>
  </si>
  <si>
    <t>Resource value £'s</t>
  </si>
  <si>
    <t>Total Househod Waste</t>
  </si>
  <si>
    <t>Total haz &amp; clinical</t>
  </si>
  <si>
    <t>Total to reuse &amp; Recycling off-site</t>
  </si>
  <si>
    <t>Total to Composting &amp; AD 
off-site</t>
  </si>
  <si>
    <t>Total EfW</t>
  </si>
  <si>
    <t>Total incineration</t>
  </si>
  <si>
    <t>Household waste to landfill</t>
  </si>
  <si>
    <t>Hazardous &amp; Clinical waste to landfill</t>
  </si>
  <si>
    <t xml:space="preserve">Type of material </t>
  </si>
  <si>
    <t xml:space="preserve">How the material is disposed of
(final disposal point only) </t>
  </si>
  <si>
    <t xml:space="preserve">Contractors used </t>
  </si>
  <si>
    <t>Disposal Method and Frequency</t>
  </si>
  <si>
    <t>Percent Recycled</t>
  </si>
  <si>
    <t>Weight (tonnes)</t>
  </si>
  <si>
    <t>Disposal Cost 
  (£'s)</t>
  </si>
  <si>
    <t>Revenue from Waste (£'s)</t>
  </si>
  <si>
    <t xml:space="preserve">Tonnes diverted from landfill </t>
  </si>
  <si>
    <t>Total haz&amp; clinical</t>
  </si>
  <si>
    <t>Total reuse, recycling etc</t>
  </si>
  <si>
    <t xml:space="preserve">HOUSEHOLD AND GENERAL WASTE (NON HAZARDOUS) 
</t>
  </si>
  <si>
    <t>SENT TO LANDFILL</t>
  </si>
  <si>
    <t xml:space="preserve"> ENERGY FROM WASTE EFW</t>
  </si>
  <si>
    <t xml:space="preserve"> INCINERATION WITHOUT EFW</t>
  </si>
  <si>
    <r>
      <t xml:space="preserve">HAZARDOUS WASTE
</t>
    </r>
    <r>
      <rPr>
        <sz val="11"/>
        <color indexed="8"/>
        <rFont val="Calibri"/>
        <family val="2"/>
      </rPr>
      <t>(including clinical waste)</t>
    </r>
    <r>
      <rPr>
        <b/>
        <sz val="11"/>
        <color indexed="8"/>
        <rFont val="Calibri"/>
        <family val="2"/>
      </rPr>
      <t xml:space="preserve">
DISPOSED TO:</t>
    </r>
  </si>
  <si>
    <t>LANDFILL</t>
  </si>
  <si>
    <t xml:space="preserve"> ENERGY FROM WASTE EFW </t>
  </si>
  <si>
    <t>RECYCLED</t>
  </si>
  <si>
    <r>
      <t>INACTIVE</t>
    </r>
    <r>
      <rPr>
        <b/>
        <sz val="11"/>
        <color rgb="FFFF0000"/>
        <rFont val="Calibri"/>
        <family val="2"/>
      </rPr>
      <t>/INERT</t>
    </r>
    <r>
      <rPr>
        <b/>
        <sz val="11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(rubble, soils, bricks, etc)</t>
    </r>
  </si>
  <si>
    <r>
      <t xml:space="preserve">WASTE ELECTRONIC &amp; ELECTRICAL EQUIPMENT </t>
    </r>
    <r>
      <rPr>
        <b/>
        <sz val="11"/>
        <color rgb="FFFF0000"/>
        <rFont val="Calibri"/>
        <family val="2"/>
      </rPr>
      <t>(excl. ICT waste)</t>
    </r>
  </si>
  <si>
    <t>ICT WASTE</t>
  </si>
  <si>
    <t>TONAR &amp; PRINT 
CARTRIDGES</t>
  </si>
  <si>
    <t>TEXTILES
 (including footwear)</t>
  </si>
  <si>
    <t>Composted on-site</t>
  </si>
  <si>
    <t>Using In-vessel composting and/or
Anaerobic Digestion / food dryer</t>
  </si>
  <si>
    <t>RESOURCE</t>
  </si>
  <si>
    <t xml:space="preserve">Passed to a  recycling contractor / collection service </t>
  </si>
  <si>
    <t xml:space="preserve">240 l wheeled bins / weekly </t>
  </si>
  <si>
    <t>In-vessel composting or Windrow</t>
  </si>
  <si>
    <t>Passed to a  recycling contractor</t>
  </si>
  <si>
    <t>Incinerated on-site for energy (EfW)</t>
  </si>
  <si>
    <t>Heat and/or hot water</t>
  </si>
  <si>
    <t xml:space="preserve">Passed to a  recycling contractor and taken off site </t>
  </si>
  <si>
    <t xml:space="preserve">Processed on-site to make biofuel </t>
  </si>
  <si>
    <t xml:space="preserve">Enter number of litres </t>
  </si>
  <si>
    <t>Passed on to a  recycling contractor</t>
  </si>
  <si>
    <t>Recovered on-site for re-issue</t>
  </si>
  <si>
    <t xml:space="preserve">Enter number of mattresses </t>
  </si>
  <si>
    <t xml:space="preserve">Collected by NDC Branston to be recycled  </t>
  </si>
  <si>
    <t>Recovered  on-site for reuse</t>
  </si>
  <si>
    <t xml:space="preserve">Enter number of  pillows </t>
  </si>
  <si>
    <t>Enter number of  pillows</t>
  </si>
  <si>
    <t>Salvaged from waste and returned to stores for re-use</t>
  </si>
  <si>
    <t>Salvaged from the waste and returned to stores for re-use</t>
  </si>
  <si>
    <r>
      <t xml:space="preserve">SALVAGED ITEMS
</t>
    </r>
    <r>
      <rPr>
        <sz val="10"/>
        <color indexed="8"/>
        <rFont val="Calibri"/>
        <family val="2"/>
      </rPr>
      <t>(other, non C&amp;E)</t>
    </r>
  </si>
  <si>
    <t>TOTALS</t>
  </si>
  <si>
    <t>QUARTER 2:  JULY, AUGUST,SEPTEMBER 2020</t>
  </si>
  <si>
    <t xml:space="preserve">Totals for quarter 2  </t>
  </si>
  <si>
    <t xml:space="preserve"> ENERGY FROM WASTE  EFW </t>
  </si>
  <si>
    <t>OTHER ITEMS</t>
  </si>
  <si>
    <t>Material Composted on-site</t>
  </si>
  <si>
    <t xml:space="preserve">Passed on to a  recycling contractor /Collection service  </t>
  </si>
  <si>
    <t>Garden waste Composted on-site</t>
  </si>
  <si>
    <t>In-vessel composting and/or
Windrow</t>
  </si>
  <si>
    <t>Enter number of
 pillows</t>
  </si>
  <si>
    <t xml:space="preserve">Enter number of
 pillows </t>
  </si>
  <si>
    <t>QUARTER 3:  OCTOBER, NOVEMBER, DECEMBER 2020</t>
  </si>
  <si>
    <t xml:space="preserve">Totals for quarter 3  </t>
  </si>
  <si>
    <t xml:space="preserve">HOUSEHOLD  AND GENERAL WASTE  (NON HAZARDOUS) 
</t>
  </si>
  <si>
    <t xml:space="preserve">Passed on to a recycling contractor or collection service </t>
  </si>
  <si>
    <t>Recovered on-site for reuse</t>
  </si>
  <si>
    <t>QUARTER 4: JANUARY, FEBRUARY, MARCH 2021</t>
  </si>
  <si>
    <t xml:space="preserve">Totals for quarter 4  </t>
  </si>
  <si>
    <t xml:space="preserve">HOUSEHOLD AND GENERAL  WASTE (NON HAZARDOUS) 
</t>
  </si>
  <si>
    <t xml:space="preserve">Processed on-site into biofuel </t>
  </si>
  <si>
    <t>CLOTHING</t>
  </si>
  <si>
    <t>Quarter  3</t>
  </si>
  <si>
    <t>Week beginning:</t>
  </si>
  <si>
    <t>item code</t>
  </si>
  <si>
    <t>Item cost</t>
  </si>
  <si>
    <t>Item weight</t>
  </si>
  <si>
    <t>Underwear:</t>
  </si>
  <si>
    <t>items</t>
  </si>
  <si>
    <t>£</t>
  </si>
  <si>
    <t>Total £'s</t>
  </si>
  <si>
    <t>Tonne</t>
  </si>
  <si>
    <t>Boxer shorts</t>
  </si>
  <si>
    <t>T0000864-870</t>
  </si>
  <si>
    <t>Sock (pair)</t>
  </si>
  <si>
    <t>T0001006-1014</t>
  </si>
  <si>
    <t>General clothing:</t>
  </si>
  <si>
    <t>Short sleeve shirt</t>
  </si>
  <si>
    <t>T0001033-1039</t>
  </si>
  <si>
    <t>Long  sleeve shirt</t>
  </si>
  <si>
    <t>T0001034-1039</t>
  </si>
  <si>
    <t>Jeans</t>
  </si>
  <si>
    <t>T0001236-1250C</t>
  </si>
  <si>
    <t>T-shirt</t>
  </si>
  <si>
    <t>T0002910-2947</t>
  </si>
  <si>
    <t xml:space="preserve">Cagoule - raincoat </t>
  </si>
  <si>
    <t>T0004142-4145</t>
  </si>
  <si>
    <t>Night wear:</t>
  </si>
  <si>
    <t>Slippers</t>
  </si>
  <si>
    <t>T0000998-1005</t>
  </si>
  <si>
    <t>Pyjama jacket</t>
  </si>
  <si>
    <t>T0001041-1043</t>
  </si>
  <si>
    <t>Pyjama trousers</t>
  </si>
  <si>
    <t>T001044-1046</t>
  </si>
  <si>
    <t>P.E. wear:</t>
  </si>
  <si>
    <t>PE shorts</t>
  </si>
  <si>
    <t>T0000995-0997</t>
  </si>
  <si>
    <t>Sweatshirt</t>
  </si>
  <si>
    <t>T0002801-2816</t>
  </si>
  <si>
    <t>Jogging bottoms</t>
  </si>
  <si>
    <t>T0002851-2866</t>
  </si>
  <si>
    <t>Gym vest (blue)</t>
  </si>
  <si>
    <t>T0002950-2956</t>
  </si>
  <si>
    <t>Footwear:</t>
  </si>
  <si>
    <t>Sports shoe</t>
  </si>
  <si>
    <t>T0000850-0863</t>
  </si>
  <si>
    <t>Shoes</t>
  </si>
  <si>
    <t>T0001187-1197</t>
  </si>
  <si>
    <t>General workwear:</t>
  </si>
  <si>
    <t>Fleece jacket</t>
  </si>
  <si>
    <t>T0001902-1905</t>
  </si>
  <si>
    <t>Bodywarmer</t>
  </si>
  <si>
    <t>T0004136-4140</t>
  </si>
  <si>
    <t>Boilersuit</t>
  </si>
  <si>
    <t>T007040-7045</t>
  </si>
  <si>
    <t xml:space="preserve">Trousers - Grey workwear  </t>
  </si>
  <si>
    <t>T007002-7018</t>
  </si>
  <si>
    <t>Catering wear:</t>
  </si>
  <si>
    <t>Caterers apron</t>
  </si>
  <si>
    <t>T0000701</t>
  </si>
  <si>
    <t xml:space="preserve">Jacket - kitchen whites </t>
  </si>
  <si>
    <t>T0002201-2210</t>
  </si>
  <si>
    <t xml:space="preserve">Trousers - kitchen whites </t>
  </si>
  <si>
    <t>T0002244-2256</t>
  </si>
  <si>
    <t>Safety/protective wear:</t>
  </si>
  <si>
    <t xml:space="preserve">Apron - painters </t>
  </si>
  <si>
    <t>T0000836</t>
  </si>
  <si>
    <t>Apron - waterproof</t>
  </si>
  <si>
    <t>T0000837</t>
  </si>
  <si>
    <t>Safety boots</t>
  </si>
  <si>
    <t>T0001386-1396</t>
  </si>
  <si>
    <t>Hi vis reflective waistcoat</t>
  </si>
  <si>
    <t>1452-1453</t>
  </si>
  <si>
    <t xml:space="preserve">Safety cap - green &amp; Wite </t>
  </si>
  <si>
    <t>T0004193-4197</t>
  </si>
  <si>
    <t>Total value all clothing Q1:</t>
  </si>
  <si>
    <t>Total value all clothing Q2:</t>
  </si>
  <si>
    <t>Total value all clothing Q3:</t>
  </si>
  <si>
    <t>Total value all clothing Q4:</t>
  </si>
  <si>
    <t>Total weight all clothing Q1:</t>
  </si>
  <si>
    <t>Total weight all clothing Q2:</t>
  </si>
  <si>
    <t>Total weight all clothing Q3:</t>
  </si>
  <si>
    <t>Total weight all clothing Q4:</t>
  </si>
  <si>
    <t>OTHER ITEMS SALVAGED FOR REUSE</t>
  </si>
  <si>
    <t>Quarter 1 : April; May; June 2020</t>
  </si>
  <si>
    <t xml:space="preserve">For recording items not listed on any other sheet.
Enter the required data to calculate the salvage cost and weight. </t>
  </si>
  <si>
    <t>Description</t>
  </si>
  <si>
    <t>Total Number</t>
  </si>
  <si>
    <t>Total Cost</t>
  </si>
  <si>
    <t>Total Weight</t>
  </si>
  <si>
    <t>TOTAL</t>
  </si>
  <si>
    <t>Quarter 2 : July; August; September 2020</t>
  </si>
  <si>
    <t>Quarter 3 : October; November; December 2020</t>
  </si>
  <si>
    <t>Quarter 4 : January; February; March 2021</t>
  </si>
  <si>
    <t>EQUIPMENT</t>
  </si>
  <si>
    <t>Bedding:</t>
  </si>
  <si>
    <t>Blanket                            (maize)</t>
  </si>
  <si>
    <t>T0001465</t>
  </si>
  <si>
    <t>Hospital blanket            (white)</t>
  </si>
  <si>
    <t>T0001467</t>
  </si>
  <si>
    <t>Hospital sheet               (white)</t>
  </si>
  <si>
    <t>T0001476</t>
  </si>
  <si>
    <t>Sheet                         (green std)</t>
  </si>
  <si>
    <t>T0001478</t>
  </si>
  <si>
    <t>Pillow slip                (green std)</t>
  </si>
  <si>
    <t>T0001483</t>
  </si>
  <si>
    <t>Bed cover                  (green std)</t>
  </si>
  <si>
    <t>T0001485</t>
  </si>
  <si>
    <t>Duvet cover</t>
  </si>
  <si>
    <t>T0001486</t>
  </si>
  <si>
    <t>Hospital Pillow slip      (white)</t>
  </si>
  <si>
    <t>T0001494</t>
  </si>
  <si>
    <t xml:space="preserve">Mattresses &amp; pillows re issued </t>
  </si>
  <si>
    <t xml:space="preserve">Pillow </t>
  </si>
  <si>
    <t>T0000434</t>
  </si>
  <si>
    <t xml:space="preserve">Mattress Standard </t>
  </si>
  <si>
    <t>T0000435</t>
  </si>
  <si>
    <t xml:space="preserve">Mattress 7 foot </t>
  </si>
  <si>
    <t>T0000436</t>
  </si>
  <si>
    <t>Mattress Hospital</t>
  </si>
  <si>
    <t>T0000437</t>
  </si>
  <si>
    <t xml:space="preserve">Mattress Narrow </t>
  </si>
  <si>
    <t>T0000438</t>
  </si>
  <si>
    <t>Personal items:</t>
  </si>
  <si>
    <t xml:space="preserve">Laundry Bag with secure tie </t>
  </si>
  <si>
    <t>T0001535</t>
  </si>
  <si>
    <t xml:space="preserve">Laundry net Bag  </t>
  </si>
  <si>
    <t>T0001495</t>
  </si>
  <si>
    <t>Laundry net Bag  (Large red zip )</t>
  </si>
  <si>
    <t>T0001496</t>
  </si>
  <si>
    <t xml:space="preserve">Towel Bath  </t>
  </si>
  <si>
    <t>T0001531</t>
  </si>
  <si>
    <t>Laundry net Bag  (personal)</t>
  </si>
  <si>
    <t>T0001536</t>
  </si>
  <si>
    <t>Face cloth</t>
  </si>
  <si>
    <t>T0001537</t>
  </si>
  <si>
    <t>Crockery/Cutlery</t>
  </si>
  <si>
    <t>Plastic Tumbler</t>
  </si>
  <si>
    <t>PL0001668</t>
  </si>
  <si>
    <t xml:space="preserve">Bowl - soup/cereal </t>
  </si>
  <si>
    <t>PL0001669</t>
  </si>
  <si>
    <t>Mug 1 pint</t>
  </si>
  <si>
    <t>PL0001670</t>
  </si>
  <si>
    <t>Mug 0.5 pint</t>
  </si>
  <si>
    <t>PL0001671</t>
  </si>
  <si>
    <t>Plate - dinner</t>
  </si>
  <si>
    <t>PL0001673</t>
  </si>
  <si>
    <t>Jug</t>
  </si>
  <si>
    <t>PL0001678</t>
  </si>
  <si>
    <t>Knife</t>
  </si>
  <si>
    <t>PL0001679</t>
  </si>
  <si>
    <t>Spoon</t>
  </si>
  <si>
    <t>PL0001680</t>
  </si>
  <si>
    <t>Fork</t>
  </si>
  <si>
    <t>PL0001681</t>
  </si>
  <si>
    <t>Cleaning equipment</t>
  </si>
  <si>
    <t>Squeegee - head</t>
  </si>
  <si>
    <t>0532</t>
  </si>
  <si>
    <t>Mop bucket</t>
  </si>
  <si>
    <t>0539</t>
  </si>
  <si>
    <t>Squeegee - handle</t>
  </si>
  <si>
    <t>0544</t>
  </si>
  <si>
    <t>Tea cloth</t>
  </si>
  <si>
    <t>T0001526</t>
  </si>
  <si>
    <t>Dustpan</t>
  </si>
  <si>
    <t>PL0001653</t>
  </si>
  <si>
    <t>Wash-hand bowl</t>
  </si>
  <si>
    <t>PL0001688</t>
  </si>
  <si>
    <t xml:space="preserve">Bucket </t>
  </si>
  <si>
    <t>T0000470</t>
  </si>
  <si>
    <t>Broom - sweeping head</t>
  </si>
  <si>
    <t>Scrubbing brush</t>
  </si>
  <si>
    <t>Mop and Broom handles</t>
  </si>
  <si>
    <t>Mop head</t>
  </si>
  <si>
    <t>Miscellaneous</t>
  </si>
  <si>
    <t xml:space="preserve">Cell privicy curtain </t>
  </si>
  <si>
    <t>T0001208</t>
  </si>
  <si>
    <t>Dustbin</t>
  </si>
  <si>
    <t>Waste paper bin (cell)</t>
  </si>
  <si>
    <t>E0001810</t>
  </si>
  <si>
    <t xml:space="preserve">Electrical Items </t>
  </si>
  <si>
    <t xml:space="preserve">kettle </t>
  </si>
  <si>
    <t>DE0000001</t>
  </si>
  <si>
    <t xml:space="preserve">Television </t>
  </si>
  <si>
    <t>DE0000003</t>
  </si>
  <si>
    <t>Trollies:</t>
  </si>
  <si>
    <t>Total value all equipment Q1:</t>
  </si>
  <si>
    <t>Total value all equipment Q2:</t>
  </si>
  <si>
    <t>Total value all equipment Q3:</t>
  </si>
  <si>
    <t>Total value all equipment Q4:</t>
  </si>
  <si>
    <t>Total weight all equipment Q1:</t>
  </si>
  <si>
    <t>Total weight all equipment Q2:</t>
  </si>
  <si>
    <t>Total weight all equipment Q3:</t>
  </si>
  <si>
    <t>Total weight all equipment Q4:</t>
  </si>
  <si>
    <t>sdt</t>
  </si>
  <si>
    <t>FURNITURE</t>
  </si>
  <si>
    <t>Cell furniture:</t>
  </si>
  <si>
    <t xml:space="preserve">bedside cupboard floor standing   3 drawer </t>
  </si>
  <si>
    <t>W0001770</t>
  </si>
  <si>
    <t>Wardrobe floor standing 2 door</t>
  </si>
  <si>
    <t>W0001772</t>
  </si>
  <si>
    <t xml:space="preserve">Wardrobe wall mounted </t>
  </si>
  <si>
    <t>W0001845</t>
  </si>
  <si>
    <t xml:space="preserve">Self unit one door wall mounted </t>
  </si>
  <si>
    <t>W0001909</t>
  </si>
  <si>
    <t xml:space="preserve">Self unit Two  door wall mounted </t>
  </si>
  <si>
    <t>W0001910</t>
  </si>
  <si>
    <t xml:space="preserve">Pin Board </t>
  </si>
  <si>
    <t>W0001923</t>
  </si>
  <si>
    <t xml:space="preserve">Locker bedside one draw &amp; hanger </t>
  </si>
  <si>
    <t>W0001852</t>
  </si>
  <si>
    <t>Cell locker</t>
  </si>
  <si>
    <t>E0001916</t>
  </si>
  <si>
    <t>Bed frame - head, std</t>
  </si>
  <si>
    <t>E0002078</t>
  </si>
  <si>
    <t>Bed frame - foot, std</t>
  </si>
  <si>
    <t>E0002081</t>
  </si>
  <si>
    <t>Bed frame - mattress base, std</t>
  </si>
  <si>
    <t>E0002084</t>
  </si>
  <si>
    <t>Bed frame - mattress base, 7 Feet</t>
  </si>
  <si>
    <t>E0002089</t>
  </si>
  <si>
    <t xml:space="preserve">Tables , Desks and chairs </t>
  </si>
  <si>
    <t xml:space="preserve">Chair with arms Dining / cell </t>
  </si>
  <si>
    <t>W00030819</t>
  </si>
  <si>
    <t xml:space="preserve">Easy Recrational chair </t>
  </si>
  <si>
    <t>W0001816</t>
  </si>
  <si>
    <t xml:space="preserve">Wooden Stool </t>
  </si>
  <si>
    <t>W0001834</t>
  </si>
  <si>
    <t xml:space="preserve">Office desk 1400 X 800 no draws </t>
  </si>
  <si>
    <t>EWS/C/148/B</t>
  </si>
  <si>
    <t xml:space="preserve">Table - large </t>
  </si>
  <si>
    <t>W0002021</t>
  </si>
  <si>
    <t>Table - small</t>
  </si>
  <si>
    <t>W0002022</t>
  </si>
  <si>
    <t xml:space="preserve">Opperators / task office chair with arms </t>
  </si>
  <si>
    <t>SEVT41210A/8UR</t>
  </si>
  <si>
    <t>General Furniture</t>
  </si>
  <si>
    <t>Locker Single Door / Full Height / Dimensions 1880 x 305 x 455</t>
  </si>
  <si>
    <t>HMP1807A</t>
  </si>
  <si>
    <t xml:space="preserve">Locker Double Door / Full Height / Dimensions 1880 x 305 x 455 </t>
  </si>
  <si>
    <t>HMP1808A</t>
  </si>
  <si>
    <t>Filing cabinet 4 draw</t>
  </si>
  <si>
    <t>HMP2000</t>
  </si>
  <si>
    <t>Filing cabinet 3 draw</t>
  </si>
  <si>
    <t>HMP2001</t>
  </si>
  <si>
    <t>Filing cabinet 2 draw</t>
  </si>
  <si>
    <t>HMP2002</t>
  </si>
  <si>
    <t>Cupboard, (Steel Carcase) (2 Door with 3-Point Locking Mechanism) H1800 x W915mm (6' x 3') (c/w 3 shelves) (Light Grey Steel Carcass</t>
  </si>
  <si>
    <t>E1800NC</t>
  </si>
  <si>
    <t xml:space="preserve">Cupboard, System Storage (Light Grey Steel Carcass) (Side Opening Plastic Tambour with 3-Point Locking Mechanism) H2200 x W1000mm </t>
  </si>
  <si>
    <t>E221T/2</t>
  </si>
  <si>
    <t>Total value all furniture Q1:</t>
  </si>
  <si>
    <t>Total value all furniture Q2:</t>
  </si>
  <si>
    <t>Total value all furniture Q3:</t>
  </si>
  <si>
    <t>Total value all furniture Q4:</t>
  </si>
  <si>
    <t>Total weight all furniture Q1:</t>
  </si>
  <si>
    <t>Total weight all furniture Q2:</t>
  </si>
  <si>
    <t>Total weight all furniture Q3:</t>
  </si>
  <si>
    <t>Total weight all furniture Q4:</t>
  </si>
  <si>
    <t xml:space="preserve">Offender Employment and Education </t>
  </si>
  <si>
    <t>EMPLOYMENT</t>
  </si>
  <si>
    <t>Week 1 -   April</t>
  </si>
  <si>
    <t>Week 1 -    July</t>
  </si>
  <si>
    <t>Week 1 - October</t>
  </si>
  <si>
    <t>Week 1 -January</t>
  </si>
  <si>
    <t>Average per week</t>
  </si>
  <si>
    <t xml:space="preserve">Offenders employed per Week:          (WMU roll)   </t>
  </si>
  <si>
    <t xml:space="preserve">Workshop working hours per Week: </t>
  </si>
  <si>
    <t>EDUCATION - OFFENDERS</t>
  </si>
  <si>
    <t>Number of offenders undertaking accredited training in waste management and recycling.</t>
  </si>
  <si>
    <t>Number of offenders achieving qualifications in waste management and recycling.</t>
  </si>
  <si>
    <r>
      <t xml:space="preserve">Number of offenders out working in waste &amp; recycling activities                                         </t>
    </r>
    <r>
      <rPr>
        <sz val="12"/>
        <color indexed="8"/>
        <rFont val="Calibri"/>
        <family val="2"/>
      </rPr>
      <t>e.g. for the local council, waste collection/recycling company, etc.</t>
    </r>
  </si>
  <si>
    <t>EDUCATION - STAFF</t>
  </si>
  <si>
    <t>TOTAL FOR YEAR</t>
  </si>
  <si>
    <t>Number of staff achieving formal qualifications in waste management.</t>
  </si>
  <si>
    <t>Tally up the number of each item salvaged for reuse/recycling each week
Enter the total number for each item into the spreadsheet under the corresponding  week to calculate the cost saving.</t>
  </si>
  <si>
    <t>WEEK BEGINNING:</t>
  </si>
  <si>
    <t>ITEM</t>
  </si>
  <si>
    <t>CODE</t>
  </si>
  <si>
    <t>TALLY</t>
  </si>
  <si>
    <t>0864-0870</t>
  </si>
  <si>
    <t>1006-1014</t>
  </si>
  <si>
    <t>1033-1039</t>
  </si>
  <si>
    <t>Long sleved shirt</t>
  </si>
  <si>
    <t>Jacket - denim</t>
  </si>
  <si>
    <t>1223-1227</t>
  </si>
  <si>
    <t>1236-1250C</t>
  </si>
  <si>
    <t>2910 - 2948</t>
  </si>
  <si>
    <t xml:space="preserve">Kagoule - raincoat </t>
  </si>
  <si>
    <t>4141-4145</t>
  </si>
  <si>
    <t>0998-1005</t>
  </si>
  <si>
    <t>0994-0996</t>
  </si>
  <si>
    <t>2800-2827</t>
  </si>
  <si>
    <t>2850-2876</t>
  </si>
  <si>
    <t>2950-2954</t>
  </si>
  <si>
    <t>0855-0863</t>
  </si>
  <si>
    <t>1187-1197</t>
  </si>
  <si>
    <t>1901-1905</t>
  </si>
  <si>
    <t>4136-4140</t>
  </si>
  <si>
    <t>4157-4162</t>
  </si>
  <si>
    <t xml:space="preserve">Trousers - Grey </t>
  </si>
  <si>
    <t>4165-4180</t>
  </si>
  <si>
    <t>Jacket - Grey</t>
  </si>
  <si>
    <t>4184-4188</t>
  </si>
  <si>
    <t>Jacket - kitchen</t>
  </si>
  <si>
    <t>2200-2204</t>
  </si>
  <si>
    <t>Trousers - kitchen</t>
  </si>
  <si>
    <t>2244-2257</t>
  </si>
  <si>
    <t>1388-1394</t>
  </si>
  <si>
    <t xml:space="preserve">Safety cap </t>
  </si>
  <si>
    <t>4193-4194</t>
  </si>
  <si>
    <t xml:space="preserve">Cupboard - 3 drawer unit </t>
  </si>
  <si>
    <t>Wardrobe - 2 door</t>
  </si>
  <si>
    <t>Chair - cell, tubular</t>
  </si>
  <si>
    <t>Mirror - cell</t>
  </si>
  <si>
    <t>Bedside locker - cell</t>
  </si>
  <si>
    <t>Locker - cell</t>
  </si>
  <si>
    <t>Education/Hospital/Catering furniture:</t>
  </si>
  <si>
    <t>Table - dining, tubular</t>
  </si>
  <si>
    <t>Chair - easy, with arms (Hosp)</t>
  </si>
  <si>
    <t xml:space="preserve">Table - veg prep, stainless steel </t>
  </si>
  <si>
    <t>Table - large (Ed)</t>
  </si>
  <si>
    <t>Table - small (Ed)</t>
  </si>
  <si>
    <t>Chair - tubular, padded (Ed)</t>
  </si>
  <si>
    <t>General furniture:</t>
  </si>
  <si>
    <t>Locker - staff</t>
  </si>
  <si>
    <t>Locker - visits, 2 door</t>
  </si>
  <si>
    <t>Chair - easy, recreation</t>
  </si>
  <si>
    <t>Chair - back (replacement for 1816)</t>
  </si>
  <si>
    <t>Chair - seat replacement for 1816)</t>
  </si>
  <si>
    <t>Wall shelf unit - 1 door</t>
  </si>
  <si>
    <t>Wall shelf unit - 2 door</t>
  </si>
  <si>
    <t>Pin up board</t>
  </si>
  <si>
    <t>Shadowboard Cabinet - small</t>
  </si>
  <si>
    <t>Shadowboard Cabinet - large</t>
  </si>
  <si>
    <t>Peg board - large</t>
  </si>
  <si>
    <t>Shadowboard - large</t>
  </si>
  <si>
    <t>Peg board - small</t>
  </si>
  <si>
    <t>Shadowboard - small</t>
  </si>
  <si>
    <t>Wardrobe - wall mt</t>
  </si>
  <si>
    <t>1845-6</t>
  </si>
  <si>
    <t>Tally up the number of each item salvaged for reuse/recycling each week and enter the total number for each item into the spreadsheet under the corresponding  week to calculate the cost saving.</t>
  </si>
  <si>
    <t>Blanket                             (maize)</t>
  </si>
  <si>
    <t>Sheet                                 (green std)</t>
  </si>
  <si>
    <t>Pillow slip                      (green std)</t>
  </si>
  <si>
    <t>Bed cover                       (green std)</t>
  </si>
  <si>
    <t>Clothing bag</t>
  </si>
  <si>
    <t>Towel</t>
  </si>
  <si>
    <t>Laundry Bag  (personal)</t>
  </si>
  <si>
    <t>Crockery/Cutlery:</t>
  </si>
  <si>
    <t>Tumbler</t>
  </si>
  <si>
    <t>Cleaning equipment:</t>
  </si>
  <si>
    <t>Laundry bag - net</t>
  </si>
  <si>
    <t>Bucket</t>
  </si>
  <si>
    <t>Mop &amp; broom  handles</t>
  </si>
  <si>
    <t>Miscellaneous:</t>
  </si>
  <si>
    <t>Property box</t>
  </si>
  <si>
    <t>Bin - waste paper</t>
  </si>
  <si>
    <t>Dustbin lid</t>
  </si>
  <si>
    <t>Platform trolley</t>
  </si>
  <si>
    <t>Laundry trolley</t>
  </si>
  <si>
    <t>Soiled linen trolley</t>
  </si>
  <si>
    <t>For items not listed on any other sheet, enter the item description, cost and number salvaged for reuse/recycling to calculate the cost saving for each quarter.</t>
  </si>
  <si>
    <t>COST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</si>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</sst>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.00_);_(* \(#,##0.00\);_(* &quot;-&quot;??_);_(@_)"/>
    <numFmt numFmtId="165" formatCode="_(&quot;£&quot;* #,##0_);_(&quot;£&quot;* \(#,##0\);_(&quot;£&quot;* &quot;-&quot;_);_(@_)"/>
    <numFmt numFmtId="166" formatCode="_(&quot;£&quot;* #,##0.00_);_(&quot;£&quot;* \(#,##0.00\);_(&quot;£&quot;* &quot;-&quot;??_);_(@_)"/>
    <numFmt numFmtId="167" formatCode="#,##0_ ;\-#,##0\ "/>
    <numFmt numFmtId="168" formatCode="&quot;£&quot;0.00"/>
    <numFmt numFmtId="169" formatCode="dd\-mm\-yy"/>
    <numFmt numFmtId="170" formatCode="0.0%"/>
    <numFmt numFmtId="171" formatCode="0.0_ ;[Red]\-0.0\ "/>
    <numFmt numFmtId="172" formatCode="0.000"/>
    <numFmt numFmtId="173" formatCode="0.00000"/>
    <numFmt numFmtId="174" formatCode="#,##0.00000_ ;\-#,##0.00000\ "/>
    <numFmt numFmtId="175" formatCode="0.000000"/>
    <numFmt numFmtId="176" formatCode="#,##0.000"/>
    <numFmt numFmtId="177" formatCode="0_ ;[Red]\-0\ "/>
    <numFmt numFmtId="178" formatCode="0.0"/>
    <numFmt numFmtId="179" formatCode="#,##0.0"/>
  </numFmts>
  <fonts count="4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perscript"/>
      <sz val="12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sz val="12"/>
      <name val="Arial"/>
      <family val="2"/>
    </font>
    <font>
      <b/>
      <sz val="10"/>
      <color indexed="8"/>
      <name val="Calibri"/>
      <family val="2"/>
    </font>
    <font>
      <b/>
      <sz val="14"/>
      <name val="Arial"/>
      <family val="2"/>
    </font>
    <font>
      <b/>
      <sz val="16"/>
      <name val="Calibri"/>
      <family val="2"/>
    </font>
    <font>
      <sz val="14"/>
      <color indexed="8"/>
      <name val="Calibri"/>
      <family val="2"/>
    </font>
    <font>
      <sz val="10"/>
      <name val="Arial"/>
      <family val="2"/>
    </font>
    <font>
      <b/>
      <sz val="20"/>
      <name val="Calibri"/>
      <family val="2"/>
    </font>
    <font>
      <sz val="20"/>
      <name val="Calibri"/>
      <family val="2"/>
    </font>
    <font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</borders>
  <cellStyleXfs count="7">
    <xf numFmtId="0" fontId="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25" fillId="9" borderId="156" applyNumberFormat="0" applyFont="0" applyAlignment="0" applyProtection="0"/>
  </cellStyleXfs>
  <cellXfs count="870">
    <xf numFmtId="0" fontId="0" fillId="0" borderId="0" xfId="0"/>
    <xf numFmtId="0" fontId="3" fillId="0" borderId="0" xfId="0" applyFont="1"/>
    <xf numFmtId="0" fontId="2" fillId="0" borderId="0" xfId="0" quotePrefix="1" applyFont="1" applyAlignment="1">
      <alignment horizontal="left"/>
    </xf>
    <xf numFmtId="169" fontId="3" fillId="0" borderId="0" xfId="0" applyNumberFormat="1" applyFont="1"/>
    <xf numFmtId="169" fontId="4" fillId="0" borderId="0" xfId="0" applyNumberFormat="1" applyFont="1"/>
    <xf numFmtId="169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1" fontId="4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 applyProtection="1">
      <protection hidden="1"/>
    </xf>
    <xf numFmtId="0" fontId="10" fillId="0" borderId="1" xfId="0" quotePrefix="1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1" fontId="7" fillId="0" borderId="0" xfId="0" applyNumberFormat="1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0" borderId="0" xfId="0" applyFont="1"/>
    <xf numFmtId="0" fontId="7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2" fontId="10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5" fillId="0" borderId="0" xfId="0" applyFont="1"/>
    <xf numFmtId="0" fontId="11" fillId="0" borderId="3" xfId="0" quotePrefix="1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 applyAlignment="1">
      <alignment horizontal="left"/>
    </xf>
    <xf numFmtId="166" fontId="11" fillId="2" borderId="5" xfId="0" applyNumberFormat="1" applyFont="1" applyFill="1" applyBorder="1"/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166" fontId="11" fillId="2" borderId="7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166" fontId="11" fillId="0" borderId="0" xfId="0" applyNumberFormat="1" applyFont="1"/>
    <xf numFmtId="174" fontId="11" fillId="0" borderId="0" xfId="0" applyNumberFormat="1" applyFont="1"/>
    <xf numFmtId="0" fontId="11" fillId="0" borderId="8" xfId="0" applyFont="1" applyBorder="1" applyAlignment="1">
      <alignment horizontal="left"/>
    </xf>
    <xf numFmtId="166" fontId="11" fillId="0" borderId="8" xfId="0" applyNumberFormat="1" applyFont="1" applyBorder="1"/>
    <xf numFmtId="174" fontId="11" fillId="0" borderId="8" xfId="0" applyNumberFormat="1" applyFont="1" applyBorder="1"/>
    <xf numFmtId="0" fontId="11" fillId="0" borderId="4" xfId="0" applyFont="1" applyBorder="1" applyAlignment="1">
      <alignment horizontal="left"/>
    </xf>
    <xf numFmtId="0" fontId="11" fillId="0" borderId="9" xfId="0" applyFont="1" applyBorder="1"/>
    <xf numFmtId="166" fontId="11" fillId="2" borderId="10" xfId="0" applyNumberFormat="1" applyFont="1" applyFill="1" applyBorder="1"/>
    <xf numFmtId="0" fontId="11" fillId="0" borderId="6" xfId="0" quotePrefix="1" applyFont="1" applyBorder="1" applyAlignment="1">
      <alignment horizontal="left"/>
    </xf>
    <xf numFmtId="0" fontId="11" fillId="0" borderId="8" xfId="0" quotePrefix="1" applyFont="1" applyBorder="1" applyAlignment="1">
      <alignment horizontal="left"/>
    </xf>
    <xf numFmtId="0" fontId="11" fillId="0" borderId="4" xfId="0" quotePrefix="1" applyFont="1" applyBorder="1" applyAlignment="1">
      <alignment horizontal="left"/>
    </xf>
    <xf numFmtId="0" fontId="11" fillId="0" borderId="11" xfId="0" applyFont="1" applyBorder="1"/>
    <xf numFmtId="166" fontId="11" fillId="2" borderId="12" xfId="0" applyNumberFormat="1" applyFont="1" applyFill="1" applyBorder="1"/>
    <xf numFmtId="0" fontId="11" fillId="0" borderId="11" xfId="0" quotePrefix="1" applyFont="1" applyBorder="1" applyAlignment="1">
      <alignment horizontal="left"/>
    </xf>
    <xf numFmtId="0" fontId="15" fillId="0" borderId="14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169" fontId="17" fillId="0" borderId="0" xfId="0" applyNumberFormat="1" applyFont="1"/>
    <xf numFmtId="169" fontId="17" fillId="0" borderId="0" xfId="0" applyNumberFormat="1" applyFont="1" applyProtection="1">
      <protection hidden="1"/>
    </xf>
    <xf numFmtId="0" fontId="7" fillId="0" borderId="4" xfId="0" applyFont="1" applyBorder="1"/>
    <xf numFmtId="0" fontId="7" fillId="0" borderId="5" xfId="0" applyFont="1" applyBorder="1" applyProtection="1">
      <protection hidden="1"/>
    </xf>
    <xf numFmtId="166" fontId="7" fillId="2" borderId="5" xfId="0" applyNumberFormat="1" applyFont="1" applyFill="1" applyBorder="1"/>
    <xf numFmtId="0" fontId="7" fillId="0" borderId="11" xfId="0" applyFont="1" applyBorder="1"/>
    <xf numFmtId="166" fontId="7" fillId="2" borderId="12" xfId="0" applyNumberFormat="1" applyFont="1" applyFill="1" applyBorder="1"/>
    <xf numFmtId="166" fontId="7" fillId="2" borderId="10" xfId="0" applyNumberFormat="1" applyFont="1" applyFill="1" applyBorder="1"/>
    <xf numFmtId="166" fontId="7" fillId="2" borderId="7" xfId="0" applyNumberFormat="1" applyFont="1" applyFill="1" applyBorder="1"/>
    <xf numFmtId="0" fontId="7" fillId="0" borderId="12" xfId="0" applyFont="1" applyBorder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173" fontId="11" fillId="0" borderId="3" xfId="0" applyNumberFormat="1" applyFont="1" applyBorder="1"/>
    <xf numFmtId="0" fontId="11" fillId="0" borderId="14" xfId="0" applyFont="1" applyBorder="1"/>
    <xf numFmtId="173" fontId="11" fillId="2" borderId="5" xfId="0" applyNumberFormat="1" applyFont="1" applyFill="1" applyBorder="1"/>
    <xf numFmtId="173" fontId="11" fillId="2" borderId="7" xfId="0" applyNumberFormat="1" applyFont="1" applyFill="1" applyBorder="1"/>
    <xf numFmtId="0" fontId="15" fillId="0" borderId="15" xfId="0" quotePrefix="1" applyFont="1" applyBorder="1" applyAlignment="1">
      <alignment horizontal="left"/>
    </xf>
    <xf numFmtId="173" fontId="11" fillId="2" borderId="10" xfId="0" applyNumberFormat="1" applyFont="1" applyFill="1" applyBorder="1"/>
    <xf numFmtId="173" fontId="11" fillId="2" borderId="12" xfId="0" applyNumberFormat="1" applyFont="1" applyFill="1" applyBorder="1"/>
    <xf numFmtId="0" fontId="11" fillId="0" borderId="13" xfId="0" applyFont="1" applyBorder="1" applyAlignment="1">
      <alignment horizontal="left"/>
    </xf>
    <xf numFmtId="166" fontId="11" fillId="0" borderId="13" xfId="0" applyNumberFormat="1" applyFont="1" applyBorder="1"/>
    <xf numFmtId="174" fontId="11" fillId="0" borderId="13" xfId="0" applyNumberFormat="1" applyFont="1" applyBorder="1"/>
    <xf numFmtId="169" fontId="11" fillId="0" borderId="16" xfId="0" applyNumberFormat="1" applyFont="1" applyBorder="1"/>
    <xf numFmtId="0" fontId="11" fillId="0" borderId="3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quotePrefix="1" applyFont="1" applyBorder="1" applyAlignment="1">
      <alignment horizontal="center"/>
    </xf>
    <xf numFmtId="0" fontId="11" fillId="0" borderId="0" xfId="0" applyFont="1" applyAlignment="1" applyProtection="1">
      <alignment horizontal="center"/>
      <protection hidden="1"/>
    </xf>
    <xf numFmtId="0" fontId="15" fillId="0" borderId="3" xfId="0" quotePrefix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5" fillId="0" borderId="8" xfId="0" quotePrefix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8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 applyProtection="1">
      <alignment horizontal="center" vertical="distributed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20" xfId="0" applyFont="1" applyBorder="1" applyAlignment="1" applyProtection="1">
      <alignment horizontal="center" vertical="top" wrapText="1"/>
      <protection hidden="1"/>
    </xf>
    <xf numFmtId="0" fontId="11" fillId="0" borderId="20" xfId="0" applyFont="1" applyBorder="1" applyAlignment="1" applyProtection="1">
      <alignment wrapText="1"/>
      <protection hidden="1"/>
    </xf>
    <xf numFmtId="0" fontId="11" fillId="0" borderId="13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6" fillId="0" borderId="0" xfId="0" applyFont="1" applyAlignment="1" applyProtection="1">
      <alignment horizontal="left"/>
      <protection hidden="1"/>
    </xf>
    <xf numFmtId="173" fontId="19" fillId="0" borderId="0" xfId="0" applyNumberFormat="1" applyFont="1" applyAlignment="1" applyProtection="1">
      <alignment horizontal="centerContinuous"/>
      <protection hidden="1"/>
    </xf>
    <xf numFmtId="0" fontId="11" fillId="0" borderId="20" xfId="0" applyFont="1" applyBorder="1" applyAlignment="1" applyProtection="1">
      <alignment horizontal="left" vertical="top" wrapText="1"/>
      <protection hidden="1"/>
    </xf>
    <xf numFmtId="169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69" fontId="17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/>
    <xf numFmtId="164" fontId="3" fillId="0" borderId="0" xfId="0" applyNumberFormat="1" applyFont="1"/>
    <xf numFmtId="0" fontId="11" fillId="0" borderId="0" xfId="0" applyFont="1" applyAlignment="1">
      <alignment horizontal="centerContinuous" vertical="center"/>
    </xf>
    <xf numFmtId="0" fontId="15" fillId="0" borderId="25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7" xfId="0" quotePrefix="1" applyFont="1" applyBorder="1" applyAlignment="1">
      <alignment horizontal="left"/>
    </xf>
    <xf numFmtId="169" fontId="17" fillId="0" borderId="27" xfId="0" applyNumberFormat="1" applyFont="1" applyBorder="1"/>
    <xf numFmtId="169" fontId="17" fillId="0" borderId="27" xfId="0" applyNumberFormat="1" applyFont="1" applyBorder="1" applyProtection="1">
      <protection hidden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174" fontId="11" fillId="0" borderId="3" xfId="0" applyNumberFormat="1" applyFont="1" applyBorder="1"/>
    <xf numFmtId="166" fontId="11" fillId="0" borderId="3" xfId="0" applyNumberFormat="1" applyFont="1" applyBorder="1"/>
    <xf numFmtId="0" fontId="11" fillId="0" borderId="30" xfId="0" applyFont="1" applyBorder="1" applyAlignment="1">
      <alignment horizontal="left"/>
    </xf>
    <xf numFmtId="169" fontId="15" fillId="0" borderId="31" xfId="0" applyNumberFormat="1" applyFont="1" applyBorder="1" applyAlignment="1">
      <alignment horizontal="left"/>
    </xf>
    <xf numFmtId="169" fontId="15" fillId="0" borderId="31" xfId="0" quotePrefix="1" applyNumberFormat="1" applyFont="1" applyBorder="1" applyAlignment="1">
      <alignment horizontal="left"/>
    </xf>
    <xf numFmtId="169" fontId="15" fillId="0" borderId="31" xfId="0" applyNumberFormat="1" applyFont="1" applyBorder="1" applyAlignment="1">
      <alignment horizontal="center"/>
    </xf>
    <xf numFmtId="173" fontId="11" fillId="0" borderId="32" xfId="0" applyNumberFormat="1" applyFont="1" applyBorder="1"/>
    <xf numFmtId="0" fontId="15" fillId="0" borderId="31" xfId="0" applyFont="1" applyBorder="1" applyAlignment="1">
      <alignment horizontal="center"/>
    </xf>
    <xf numFmtId="0" fontId="19" fillId="0" borderId="0" xfId="0" applyFont="1" applyProtection="1">
      <protection hidden="1"/>
    </xf>
    <xf numFmtId="0" fontId="19" fillId="0" borderId="0" xfId="0" applyFont="1"/>
    <xf numFmtId="168" fontId="19" fillId="0" borderId="0" xfId="0" applyNumberFormat="1" applyFont="1" applyAlignment="1">
      <alignment vertical="center"/>
    </xf>
    <xf numFmtId="0" fontId="21" fillId="0" borderId="0" xfId="0" quotePrefix="1" applyFont="1" applyAlignment="1" applyProtection="1">
      <alignment horizontal="left"/>
      <protection hidden="1"/>
    </xf>
    <xf numFmtId="0" fontId="3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17" fillId="0" borderId="33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4" xfId="0" quotePrefix="1" applyFont="1" applyBorder="1" applyAlignment="1" applyProtection="1">
      <alignment horizontal="center" vertical="center" wrapText="1"/>
      <protection hidden="1"/>
    </xf>
    <xf numFmtId="166" fontId="17" fillId="0" borderId="35" xfId="0" applyNumberFormat="1" applyFont="1" applyBorder="1" applyAlignment="1" applyProtection="1">
      <alignment horizontal="center" vertical="center" wrapText="1"/>
      <protection hidden="1"/>
    </xf>
    <xf numFmtId="0" fontId="17" fillId="0" borderId="36" xfId="0" applyFont="1" applyBorder="1" applyAlignment="1" applyProtection="1">
      <alignment horizontal="center" vertical="justify" wrapText="1"/>
      <protection hidden="1"/>
    </xf>
    <xf numFmtId="0" fontId="17" fillId="0" borderId="9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left" vertical="center" wrapText="1"/>
      <protection hidden="1"/>
    </xf>
    <xf numFmtId="1" fontId="10" fillId="0" borderId="0" xfId="0" applyNumberFormat="1" applyFont="1" applyAlignment="1" applyProtection="1">
      <alignment horizontal="right" vertical="center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178" fontId="10" fillId="0" borderId="47" xfId="0" applyNumberFormat="1" applyFont="1" applyBorder="1" applyAlignment="1" applyProtection="1">
      <alignment horizontal="right" vertical="center"/>
      <protection hidden="1"/>
    </xf>
    <xf numFmtId="178" fontId="10" fillId="0" borderId="48" xfId="0" applyNumberFormat="1" applyFont="1" applyBorder="1" applyAlignment="1" applyProtection="1">
      <alignment horizontal="right" vertical="center"/>
      <protection hidden="1"/>
    </xf>
    <xf numFmtId="178" fontId="7" fillId="0" borderId="49" xfId="0" applyNumberFormat="1" applyFont="1" applyBorder="1" applyAlignment="1" applyProtection="1">
      <alignment horizontal="right" vertical="center"/>
      <protection hidden="1"/>
    </xf>
    <xf numFmtId="178" fontId="7" fillId="0" borderId="50" xfId="0" applyNumberFormat="1" applyFont="1" applyBorder="1" applyAlignment="1" applyProtection="1">
      <alignment horizontal="right" vertical="center"/>
      <protection hidden="1"/>
    </xf>
    <xf numFmtId="178" fontId="10" fillId="0" borderId="51" xfId="0" applyNumberFormat="1" applyFont="1" applyBorder="1" applyAlignment="1" applyProtection="1">
      <alignment horizontal="right" vertical="center"/>
      <protection hidden="1"/>
    </xf>
    <xf numFmtId="178" fontId="7" fillId="0" borderId="52" xfId="0" applyNumberFormat="1" applyFont="1" applyBorder="1" applyAlignment="1" applyProtection="1">
      <alignment horizontal="right" vertical="center"/>
      <protection hidden="1"/>
    </xf>
    <xf numFmtId="178" fontId="7" fillId="0" borderId="53" xfId="0" applyNumberFormat="1" applyFont="1" applyBorder="1" applyAlignment="1" applyProtection="1">
      <alignment horizontal="right" vertical="center"/>
      <protection hidden="1"/>
    </xf>
    <xf numFmtId="178" fontId="7" fillId="0" borderId="54" xfId="0" applyNumberFormat="1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quotePrefix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55" xfId="0" applyFont="1" applyBorder="1" applyAlignment="1" applyProtection="1">
      <alignment horizontal="center" vertical="center"/>
      <protection hidden="1"/>
    </xf>
    <xf numFmtId="0" fontId="8" fillId="0" borderId="37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3" fillId="0" borderId="37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0" borderId="37" xfId="0" applyFont="1" applyBorder="1" applyAlignment="1" applyProtection="1">
      <alignment horizontal="center" vertical="center"/>
      <protection hidden="1"/>
    </xf>
    <xf numFmtId="0" fontId="8" fillId="0" borderId="56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8" fillId="0" borderId="57" xfId="0" quotePrefix="1" applyFont="1" applyBorder="1" applyAlignment="1" applyProtection="1">
      <alignment horizontal="right" vertical="center" wrapText="1"/>
      <protection hidden="1"/>
    </xf>
    <xf numFmtId="165" fontId="8" fillId="0" borderId="57" xfId="0" applyNumberFormat="1" applyFont="1" applyBorder="1" applyAlignment="1" applyProtection="1">
      <alignment horizontal="right" vertical="center" wrapText="1"/>
      <protection hidden="1"/>
    </xf>
    <xf numFmtId="165" fontId="8" fillId="0" borderId="57" xfId="0" applyNumberFormat="1" applyFont="1" applyBorder="1" applyAlignment="1" applyProtection="1">
      <alignment horizontal="left" vertical="center" wrapText="1"/>
      <protection hidden="1"/>
    </xf>
    <xf numFmtId="0" fontId="15" fillId="0" borderId="20" xfId="0" applyFont="1" applyBorder="1" applyAlignment="1" applyProtection="1">
      <alignment horizontal="right" vertical="top" wrapText="1"/>
      <protection hidden="1"/>
    </xf>
    <xf numFmtId="0" fontId="15" fillId="0" borderId="20" xfId="0" applyFont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79" fontId="8" fillId="0" borderId="47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177" fontId="7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8" fillId="0" borderId="59" xfId="0" quotePrefix="1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0" fontId="8" fillId="0" borderId="20" xfId="0" quotePrefix="1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16" fillId="0" borderId="29" xfId="0" quotePrefix="1" applyFont="1" applyBorder="1" applyAlignment="1" applyProtection="1">
      <alignment horizontal="center" vertical="center" wrapText="1"/>
      <protection hidden="1"/>
    </xf>
    <xf numFmtId="176" fontId="9" fillId="0" borderId="60" xfId="0" applyNumberFormat="1" applyFont="1" applyBorder="1" applyAlignment="1" applyProtection="1">
      <alignment horizontal="right" vertical="center"/>
      <protection hidden="1"/>
    </xf>
    <xf numFmtId="1" fontId="9" fillId="0" borderId="0" xfId="0" applyNumberFormat="1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177" fontId="9" fillId="0" borderId="0" xfId="0" applyNumberFormat="1" applyFont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right" vertical="center" wrapText="1"/>
      <protection hidden="1"/>
    </xf>
    <xf numFmtId="3" fontId="8" fillId="0" borderId="0" xfId="0" applyNumberFormat="1" applyFont="1" applyAlignment="1" applyProtection="1">
      <alignment horizontal="right" vertical="center"/>
      <protection hidden="1"/>
    </xf>
    <xf numFmtId="0" fontId="8" fillId="0" borderId="37" xfId="0" applyFont="1" applyBorder="1" applyAlignment="1" applyProtection="1">
      <alignment vertical="center"/>
      <protection hidden="1"/>
    </xf>
    <xf numFmtId="0" fontId="8" fillId="0" borderId="61" xfId="0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33" fillId="0" borderId="9" xfId="0" applyFont="1" applyBorder="1"/>
    <xf numFmtId="0" fontId="33" fillId="0" borderId="38" xfId="0" applyFont="1" applyBorder="1"/>
    <xf numFmtId="172" fontId="33" fillId="0" borderId="38" xfId="0" applyNumberFormat="1" applyFont="1" applyBorder="1"/>
    <xf numFmtId="175" fontId="33" fillId="0" borderId="9" xfId="0" applyNumberFormat="1" applyFont="1" applyBorder="1" applyProtection="1">
      <protection hidden="1"/>
    </xf>
    <xf numFmtId="166" fontId="33" fillId="0" borderId="38" xfId="0" applyNumberFormat="1" applyFont="1" applyBorder="1"/>
    <xf numFmtId="166" fontId="33" fillId="0" borderId="9" xfId="0" applyNumberFormat="1" applyFont="1" applyBorder="1" applyProtection="1">
      <protection hidden="1"/>
    </xf>
    <xf numFmtId="0" fontId="33" fillId="0" borderId="28" xfId="0" applyFont="1" applyBorder="1"/>
    <xf numFmtId="166" fontId="33" fillId="0" borderId="45" xfId="0" applyNumberFormat="1" applyFont="1" applyBorder="1"/>
    <xf numFmtId="176" fontId="33" fillId="0" borderId="62" xfId="0" applyNumberFormat="1" applyFont="1" applyBorder="1"/>
    <xf numFmtId="176" fontId="33" fillId="0" borderId="63" xfId="0" applyNumberFormat="1" applyFont="1" applyBorder="1"/>
    <xf numFmtId="166" fontId="33" fillId="0" borderId="63" xfId="0" applyNumberFormat="1" applyFont="1" applyBorder="1"/>
    <xf numFmtId="172" fontId="33" fillId="0" borderId="45" xfId="0" applyNumberFormat="1" applyFont="1" applyBorder="1"/>
    <xf numFmtId="172" fontId="33" fillId="0" borderId="38" xfId="0" applyNumberFormat="1" applyFont="1" applyBorder="1" applyProtection="1">
      <protection hidden="1"/>
    </xf>
    <xf numFmtId="172" fontId="33" fillId="0" borderId="39" xfId="0" applyNumberFormat="1" applyFont="1" applyBorder="1"/>
    <xf numFmtId="172" fontId="33" fillId="0" borderId="46" xfId="0" applyNumberFormat="1" applyFont="1" applyBorder="1"/>
    <xf numFmtId="176" fontId="33" fillId="0" borderId="64" xfId="0" applyNumberFormat="1" applyFont="1" applyBorder="1"/>
    <xf numFmtId="0" fontId="34" fillId="0" borderId="5" xfId="0" applyFont="1" applyBorder="1" applyAlignment="1">
      <alignment horizontal="left"/>
    </xf>
    <xf numFmtId="0" fontId="34" fillId="0" borderId="7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167" fontId="34" fillId="0" borderId="5" xfId="0" applyNumberFormat="1" applyFont="1" applyBorder="1" applyAlignment="1">
      <alignment horizontal="left"/>
    </xf>
    <xf numFmtId="174" fontId="11" fillId="0" borderId="66" xfId="0" applyNumberFormat="1" applyFont="1" applyBorder="1"/>
    <xf numFmtId="174" fontId="11" fillId="0" borderId="20" xfId="0" applyNumberFormat="1" applyFont="1" applyBorder="1"/>
    <xf numFmtId="174" fontId="11" fillId="0" borderId="67" xfId="0" applyNumberFormat="1" applyFont="1" applyBorder="1"/>
    <xf numFmtId="164" fontId="1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9" fontId="17" fillId="0" borderId="27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5" xfId="0" applyFont="1" applyBorder="1" applyProtection="1">
      <protection hidden="1"/>
    </xf>
    <xf numFmtId="0" fontId="34" fillId="0" borderId="12" xfId="0" applyFont="1" applyBorder="1" applyProtection="1">
      <protection hidden="1"/>
    </xf>
    <xf numFmtId="0" fontId="16" fillId="0" borderId="29" xfId="0" quotePrefix="1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5" xfId="0" applyFont="1" applyBorder="1"/>
    <xf numFmtId="0" fontId="16" fillId="0" borderId="15" xfId="0" quotePrefix="1" applyFont="1" applyBorder="1" applyAlignment="1">
      <alignment horizontal="left"/>
    </xf>
    <xf numFmtId="0" fontId="35" fillId="0" borderId="29" xfId="0" quotePrefix="1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6" fillId="0" borderId="25" xfId="0" applyFont="1" applyBorder="1"/>
    <xf numFmtId="164" fontId="30" fillId="11" borderId="65" xfId="4" applyNumberFormat="1" applyFill="1" applyBorder="1" applyAlignment="1" applyProtection="1">
      <alignment horizontal="center"/>
    </xf>
    <xf numFmtId="164" fontId="29" fillId="8" borderId="70" xfId="4" applyNumberFormat="1" applyFont="1" applyBorder="1" applyAlignment="1" applyProtection="1">
      <alignment horizontal="center" vertical="center"/>
    </xf>
    <xf numFmtId="172" fontId="29" fillId="8" borderId="70" xfId="4" applyNumberFormat="1" applyFont="1" applyBorder="1" applyAlignment="1" applyProtection="1">
      <alignment horizontal="center" vertical="center"/>
      <protection hidden="1"/>
    </xf>
    <xf numFmtId="164" fontId="29" fillId="11" borderId="65" xfId="4" applyNumberFormat="1" applyFont="1" applyFill="1" applyBorder="1" applyAlignment="1" applyProtection="1">
      <alignment horizontal="center" vertical="center"/>
    </xf>
    <xf numFmtId="164" fontId="29" fillId="11" borderId="0" xfId="4" applyNumberFormat="1" applyFont="1" applyFill="1" applyBorder="1" applyAlignment="1" applyProtection="1">
      <alignment horizontal="center" vertical="center"/>
    </xf>
    <xf numFmtId="164" fontId="29" fillId="8" borderId="65" xfId="4" applyNumberFormat="1" applyFont="1" applyBorder="1" applyAlignment="1" applyProtection="1">
      <alignment horizontal="center" vertical="center"/>
    </xf>
    <xf numFmtId="166" fontId="29" fillId="8" borderId="70" xfId="4" applyNumberFormat="1" applyFont="1" applyBorder="1" applyAlignment="1" applyProtection="1">
      <alignment horizontal="center" vertical="center"/>
    </xf>
    <xf numFmtId="164" fontId="29" fillId="8" borderId="20" xfId="4" applyNumberFormat="1" applyFont="1" applyBorder="1" applyAlignment="1" applyProtection="1">
      <alignment horizontal="center" vertical="center"/>
    </xf>
    <xf numFmtId="172" fontId="29" fillId="11" borderId="65" xfId="4" applyNumberFormat="1" applyFont="1" applyFill="1" applyBorder="1" applyAlignment="1" applyProtection="1">
      <alignment horizontal="center" vertical="center"/>
      <protection hidden="1"/>
    </xf>
    <xf numFmtId="172" fontId="29" fillId="8" borderId="71" xfId="4" applyNumberFormat="1" applyFont="1" applyBorder="1" applyAlignment="1" applyProtection="1">
      <alignment horizontal="center" vertical="center"/>
      <protection hidden="1"/>
    </xf>
    <xf numFmtId="172" fontId="29" fillId="8" borderId="72" xfId="4" applyNumberFormat="1" applyFont="1" applyBorder="1" applyAlignment="1" applyProtection="1">
      <alignment horizontal="center" vertical="center"/>
      <protection hidden="1"/>
    </xf>
    <xf numFmtId="164" fontId="30" fillId="10" borderId="70" xfId="4" applyNumberFormat="1" applyFill="1" applyBorder="1" applyAlignment="1" applyProtection="1">
      <alignment horizontal="center"/>
    </xf>
    <xf numFmtId="164" fontId="30" fillId="10" borderId="74" xfId="4" applyNumberFormat="1" applyFill="1" applyBorder="1" applyAlignment="1" applyProtection="1">
      <alignment horizontal="center"/>
    </xf>
    <xf numFmtId="164" fontId="29" fillId="8" borderId="22" xfId="4" applyNumberFormat="1" applyFont="1" applyBorder="1" applyProtection="1"/>
    <xf numFmtId="172" fontId="29" fillId="8" borderId="75" xfId="4" applyNumberFormat="1" applyFont="1" applyBorder="1" applyProtection="1">
      <protection hidden="1"/>
    </xf>
    <xf numFmtId="164" fontId="29" fillId="11" borderId="65" xfId="4" applyNumberFormat="1" applyFont="1" applyFill="1" applyBorder="1" applyProtection="1"/>
    <xf numFmtId="172" fontId="29" fillId="11" borderId="76" xfId="4" applyNumberFormat="1" applyFont="1" applyFill="1" applyBorder="1" applyProtection="1">
      <protection hidden="1"/>
    </xf>
    <xf numFmtId="166" fontId="29" fillId="8" borderId="22" xfId="4" applyNumberFormat="1" applyFont="1" applyBorder="1" applyProtection="1"/>
    <xf numFmtId="164" fontId="29" fillId="8" borderId="77" xfId="4" applyNumberFormat="1" applyFont="1" applyBorder="1" applyProtection="1"/>
    <xf numFmtId="172" fontId="29" fillId="8" borderId="78" xfId="4" applyNumberFormat="1" applyFont="1" applyBorder="1" applyProtection="1">
      <protection hidden="1"/>
    </xf>
    <xf numFmtId="0" fontId="29" fillId="11" borderId="65" xfId="4" applyFont="1" applyFill="1" applyBorder="1" applyProtection="1"/>
    <xf numFmtId="0" fontId="16" fillId="0" borderId="29" xfId="0" applyFont="1" applyBorder="1" applyAlignment="1">
      <alignment horizontal="left"/>
    </xf>
    <xf numFmtId="164" fontId="36" fillId="8" borderId="22" xfId="4" applyNumberFormat="1" applyFont="1" applyBorder="1" applyProtection="1"/>
    <xf numFmtId="172" fontId="36" fillId="8" borderId="75" xfId="4" applyNumberFormat="1" applyFont="1" applyBorder="1" applyProtection="1">
      <protection hidden="1"/>
    </xf>
    <xf numFmtId="164" fontId="36" fillId="11" borderId="80" xfId="4" applyNumberFormat="1" applyFont="1" applyFill="1" applyBorder="1" applyProtection="1"/>
    <xf numFmtId="172" fontId="36" fillId="11" borderId="83" xfId="4" applyNumberFormat="1" applyFont="1" applyFill="1" applyBorder="1" applyProtection="1">
      <protection hidden="1"/>
    </xf>
    <xf numFmtId="164" fontId="36" fillId="11" borderId="82" xfId="4" applyNumberFormat="1" applyFont="1" applyFill="1" applyBorder="1" applyProtection="1"/>
    <xf numFmtId="172" fontId="36" fillId="11" borderId="84" xfId="4" applyNumberFormat="1" applyFont="1" applyFill="1" applyBorder="1" applyProtection="1">
      <protection hidden="1"/>
    </xf>
    <xf numFmtId="166" fontId="36" fillId="8" borderId="22" xfId="4" applyNumberFormat="1" applyFont="1" applyBorder="1" applyProtection="1"/>
    <xf numFmtId="164" fontId="36" fillId="8" borderId="77" xfId="4" applyNumberFormat="1" applyFont="1" applyBorder="1" applyProtection="1"/>
    <xf numFmtId="172" fontId="36" fillId="8" borderId="78" xfId="4" applyNumberFormat="1" applyFont="1" applyBorder="1" applyProtection="1">
      <protection hidden="1"/>
    </xf>
    <xf numFmtId="173" fontId="7" fillId="2" borderId="3" xfId="0" applyNumberFormat="1" applyFont="1" applyFill="1" applyBorder="1"/>
    <xf numFmtId="173" fontId="7" fillId="2" borderId="20" xfId="0" applyNumberFormat="1" applyFont="1" applyFill="1" applyBorder="1"/>
    <xf numFmtId="173" fontId="7" fillId="2" borderId="67" xfId="0" applyNumberFormat="1" applyFont="1" applyFill="1" applyBorder="1"/>
    <xf numFmtId="173" fontId="7" fillId="2" borderId="66" xfId="0" applyNumberFormat="1" applyFont="1" applyFill="1" applyBorder="1"/>
    <xf numFmtId="0" fontId="13" fillId="3" borderId="21" xfId="0" applyFont="1" applyFill="1" applyBorder="1" applyAlignment="1" applyProtection="1">
      <alignment horizontal="center"/>
      <protection locked="0"/>
    </xf>
    <xf numFmtId="164" fontId="13" fillId="12" borderId="22" xfId="0" applyNumberFormat="1" applyFont="1" applyFill="1" applyBorder="1" applyAlignment="1">
      <alignment horizontal="center"/>
    </xf>
    <xf numFmtId="0" fontId="13" fillId="3" borderId="22" xfId="0" applyFont="1" applyFill="1" applyBorder="1" applyAlignment="1" applyProtection="1">
      <alignment horizontal="center"/>
      <protection locked="0"/>
    </xf>
    <xf numFmtId="0" fontId="13" fillId="11" borderId="79" xfId="0" applyFont="1" applyFill="1" applyBorder="1" applyAlignment="1" applyProtection="1">
      <alignment horizontal="center"/>
      <protection locked="0"/>
    </xf>
    <xf numFmtId="164" fontId="13" fillId="11" borderId="80" xfId="0" applyNumberFormat="1" applyFont="1" applyFill="1" applyBorder="1" applyAlignment="1">
      <alignment horizontal="center"/>
    </xf>
    <xf numFmtId="0" fontId="13" fillId="11" borderId="80" xfId="0" applyFont="1" applyFill="1" applyBorder="1" applyAlignment="1" applyProtection="1">
      <alignment horizontal="center"/>
      <protection locked="0"/>
    </xf>
    <xf numFmtId="0" fontId="13" fillId="11" borderId="81" xfId="0" applyFont="1" applyFill="1" applyBorder="1" applyAlignment="1">
      <alignment horizontal="center"/>
    </xf>
    <xf numFmtId="164" fontId="13" fillId="11" borderId="82" xfId="0" applyNumberFormat="1" applyFont="1" applyFill="1" applyBorder="1" applyAlignment="1">
      <alignment horizontal="center"/>
    </xf>
    <xf numFmtId="0" fontId="13" fillId="11" borderId="82" xfId="0" applyFont="1" applyFill="1" applyBorder="1" applyAlignment="1">
      <alignment horizontal="center"/>
    </xf>
    <xf numFmtId="164" fontId="36" fillId="11" borderId="65" xfId="4" applyNumberFormat="1" applyFont="1" applyFill="1" applyBorder="1" applyProtection="1"/>
    <xf numFmtId="172" fontId="36" fillId="11" borderId="76" xfId="4" applyNumberFormat="1" applyFont="1" applyFill="1" applyBorder="1" applyProtection="1">
      <protection hidden="1"/>
    </xf>
    <xf numFmtId="172" fontId="36" fillId="8" borderId="70" xfId="4" applyNumberFormat="1" applyFont="1" applyBorder="1" applyProtection="1">
      <protection hidden="1"/>
    </xf>
    <xf numFmtId="164" fontId="13" fillId="13" borderId="22" xfId="0" applyNumberFormat="1" applyFont="1" applyFill="1" applyBorder="1" applyAlignment="1">
      <alignment horizontal="center"/>
    </xf>
    <xf numFmtId="0" fontId="13" fillId="11" borderId="73" xfId="0" applyFont="1" applyFill="1" applyBorder="1" applyAlignment="1">
      <alignment horizontal="center"/>
    </xf>
    <xf numFmtId="164" fontId="13" fillId="11" borderId="65" xfId="0" applyNumberFormat="1" applyFont="1" applyFill="1" applyBorder="1" applyAlignment="1">
      <alignment horizontal="center"/>
    </xf>
    <xf numFmtId="0" fontId="13" fillId="11" borderId="65" xfId="0" applyFont="1" applyFill="1" applyBorder="1" applyAlignment="1">
      <alignment horizontal="center"/>
    </xf>
    <xf numFmtId="0" fontId="13" fillId="11" borderId="73" xfId="0" applyFont="1" applyFill="1" applyBorder="1" applyAlignment="1" applyProtection="1">
      <alignment horizontal="center"/>
      <protection locked="0"/>
    </xf>
    <xf numFmtId="0" fontId="13" fillId="11" borderId="65" xfId="0" applyFont="1" applyFill="1" applyBorder="1" applyAlignment="1" applyProtection="1">
      <alignment horizontal="center"/>
      <protection locked="0"/>
    </xf>
    <xf numFmtId="172" fontId="36" fillId="11" borderId="65" xfId="4" applyNumberFormat="1" applyFont="1" applyFill="1" applyBorder="1" applyProtection="1">
      <protection hidden="1"/>
    </xf>
    <xf numFmtId="0" fontId="18" fillId="0" borderId="0" xfId="0" quotePrefix="1" applyFont="1" applyAlignment="1" applyProtection="1">
      <alignment horizontal="left"/>
      <protection hidden="1"/>
    </xf>
    <xf numFmtId="0" fontId="28" fillId="0" borderId="0" xfId="0" applyFont="1" applyProtection="1">
      <protection hidden="1"/>
    </xf>
    <xf numFmtId="0" fontId="16" fillId="0" borderId="15" xfId="0" applyFont="1" applyBorder="1" applyAlignment="1" applyProtection="1">
      <alignment horizontal="left" vertical="center"/>
      <protection hidden="1"/>
    </xf>
    <xf numFmtId="2" fontId="15" fillId="0" borderId="89" xfId="0" applyNumberFormat="1" applyFont="1" applyBorder="1" applyAlignment="1" applyProtection="1">
      <alignment horizontal="center" vertical="top" wrapText="1"/>
      <protection hidden="1"/>
    </xf>
    <xf numFmtId="168" fontId="15" fillId="0" borderId="90" xfId="0" applyNumberFormat="1" applyFont="1" applyBorder="1" applyAlignment="1" applyProtection="1">
      <alignment horizontal="center" vertical="top" wrapText="1"/>
      <protection hidden="1"/>
    </xf>
    <xf numFmtId="168" fontId="15" fillId="0" borderId="91" xfId="0" applyNumberFormat="1" applyFont="1" applyBorder="1" applyAlignment="1" applyProtection="1">
      <alignment horizontal="center" vertical="top" wrapText="1"/>
      <protection hidden="1"/>
    </xf>
    <xf numFmtId="2" fontId="15" fillId="0" borderId="92" xfId="0" applyNumberFormat="1" applyFont="1" applyBorder="1" applyAlignment="1" applyProtection="1">
      <alignment horizontal="center" vertical="center" wrapText="1"/>
      <protection hidden="1"/>
    </xf>
    <xf numFmtId="2" fontId="15" fillId="0" borderId="90" xfId="0" quotePrefix="1" applyNumberFormat="1" applyFont="1" applyBorder="1" applyAlignment="1">
      <alignment horizontal="center" vertical="center"/>
    </xf>
    <xf numFmtId="168" fontId="15" fillId="0" borderId="90" xfId="0" quotePrefix="1" applyNumberFormat="1" applyFont="1" applyBorder="1" applyAlignment="1">
      <alignment horizontal="center" vertical="center"/>
    </xf>
    <xf numFmtId="168" fontId="15" fillId="0" borderId="91" xfId="0" quotePrefix="1" applyNumberFormat="1" applyFont="1" applyBorder="1" applyAlignment="1">
      <alignment horizontal="center" vertical="center"/>
    </xf>
    <xf numFmtId="0" fontId="15" fillId="0" borderId="9" xfId="0" quotePrefix="1" applyFont="1" applyBorder="1" applyAlignment="1" applyProtection="1">
      <alignment horizontal="center" vertical="center" wrapText="1"/>
      <protection hidden="1"/>
    </xf>
    <xf numFmtId="0" fontId="15" fillId="0" borderId="6" xfId="0" quotePrefix="1" applyFont="1" applyBorder="1" applyAlignment="1" applyProtection="1">
      <alignment horizontal="center" vertical="center" wrapText="1"/>
      <protection hidden="1"/>
    </xf>
    <xf numFmtId="0" fontId="15" fillId="0" borderId="93" xfId="0" applyFont="1" applyBorder="1" applyAlignment="1" applyProtection="1">
      <alignment horizontal="center" vertical="center" wrapText="1"/>
      <protection hidden="1"/>
    </xf>
    <xf numFmtId="1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17" xfId="0" quotePrefix="1" applyNumberFormat="1" applyFont="1" applyFill="1" applyBorder="1" applyAlignment="1" applyProtection="1">
      <alignment horizontal="center" vertical="center"/>
      <protection locked="0"/>
    </xf>
    <xf numFmtId="1" fontId="11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38" xfId="0" applyNumberFormat="1" applyFont="1" applyFill="1" applyBorder="1" applyAlignment="1" applyProtection="1">
      <alignment horizontal="center" vertical="center"/>
      <protection locked="0"/>
    </xf>
    <xf numFmtId="1" fontId="11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94" xfId="0" applyFont="1" applyBorder="1" applyAlignment="1" applyProtection="1">
      <alignment horizontal="center" vertical="center" wrapText="1"/>
      <protection hidden="1"/>
    </xf>
    <xf numFmtId="1" fontId="11" fillId="4" borderId="6" xfId="0" applyNumberFormat="1" applyFont="1" applyFill="1" applyBorder="1" applyAlignment="1" applyProtection="1">
      <alignment horizontal="center" vertical="center"/>
      <protection locked="0"/>
    </xf>
    <xf numFmtId="1" fontId="11" fillId="4" borderId="18" xfId="0" applyNumberFormat="1" applyFont="1" applyFill="1" applyBorder="1" applyAlignment="1" applyProtection="1">
      <alignment horizontal="center" vertical="center"/>
      <protection locked="0"/>
    </xf>
    <xf numFmtId="2" fontId="15" fillId="0" borderId="91" xfId="0" applyNumberFormat="1" applyFont="1" applyBorder="1" applyAlignment="1" applyProtection="1">
      <alignment horizontal="center" vertical="center" wrapText="1"/>
      <protection hidden="1"/>
    </xf>
    <xf numFmtId="1" fontId="15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hidden="1"/>
    </xf>
    <xf numFmtId="1" fontId="36" fillId="8" borderId="41" xfId="4" applyNumberFormat="1" applyFont="1" applyBorder="1" applyAlignment="1" applyProtection="1">
      <alignment horizontal="right"/>
      <protection hidden="1"/>
    </xf>
    <xf numFmtId="2" fontId="36" fillId="8" borderId="95" xfId="4" applyNumberFormat="1" applyFont="1" applyBorder="1" applyAlignment="1" applyProtection="1">
      <alignment horizontal="right"/>
      <protection hidden="1"/>
    </xf>
    <xf numFmtId="1" fontId="36" fillId="8" borderId="96" xfId="4" quotePrefix="1" applyNumberFormat="1" applyFont="1" applyBorder="1" applyAlignment="1" applyProtection="1">
      <alignment horizontal="center" vertical="center"/>
      <protection hidden="1"/>
    </xf>
    <xf numFmtId="1" fontId="36" fillId="8" borderId="41" xfId="4" applyNumberFormat="1" applyFont="1" applyBorder="1" applyAlignment="1" applyProtection="1">
      <alignment horizontal="center" vertical="center"/>
      <protection hidden="1"/>
    </xf>
    <xf numFmtId="1" fontId="36" fillId="8" borderId="95" xfId="4" applyNumberFormat="1" applyFont="1" applyBorder="1" applyAlignment="1" applyProtection="1">
      <alignment horizontal="center" vertical="center"/>
      <protection hidden="1"/>
    </xf>
    <xf numFmtId="0" fontId="24" fillId="0" borderId="4" xfId="0" applyFont="1" applyBorder="1"/>
    <xf numFmtId="166" fontId="30" fillId="8" borderId="40" xfId="4" applyNumberFormat="1" applyBorder="1" applyProtection="1">
      <protection hidden="1"/>
    </xf>
    <xf numFmtId="172" fontId="30" fillId="8" borderId="41" xfId="4" applyNumberFormat="1" applyBorder="1" applyProtection="1">
      <protection hidden="1"/>
    </xf>
    <xf numFmtId="166" fontId="30" fillId="8" borderId="97" xfId="4" applyNumberFormat="1" applyBorder="1" applyProtection="1">
      <protection hidden="1"/>
    </xf>
    <xf numFmtId="172" fontId="30" fillId="8" borderId="98" xfId="4" applyNumberFormat="1" applyBorder="1" applyProtection="1">
      <protection hidden="1"/>
    </xf>
    <xf numFmtId="165" fontId="30" fillId="8" borderId="99" xfId="4" applyNumberFormat="1" applyBorder="1" applyProtection="1">
      <protection hidden="1"/>
    </xf>
    <xf numFmtId="1" fontId="30" fillId="8" borderId="100" xfId="4" applyNumberFormat="1" applyBorder="1" applyProtection="1">
      <protection hidden="1"/>
    </xf>
    <xf numFmtId="166" fontId="36" fillId="8" borderId="40" xfId="4" applyNumberFormat="1" applyFont="1" applyBorder="1" applyProtection="1">
      <protection hidden="1"/>
    </xf>
    <xf numFmtId="172" fontId="36" fillId="8" borderId="41" xfId="4" applyNumberFormat="1" applyFont="1" applyBorder="1" applyProtection="1">
      <protection hidden="1"/>
    </xf>
    <xf numFmtId="166" fontId="36" fillId="8" borderId="97" xfId="4" applyNumberFormat="1" applyFont="1" applyBorder="1" applyProtection="1">
      <protection hidden="1"/>
    </xf>
    <xf numFmtId="172" fontId="36" fillId="8" borderId="98" xfId="4" applyNumberFormat="1" applyFont="1" applyBorder="1" applyProtection="1">
      <protection hidden="1"/>
    </xf>
    <xf numFmtId="165" fontId="36" fillId="8" borderId="99" xfId="4" applyNumberFormat="1" applyFont="1" applyBorder="1" applyProtection="1">
      <protection hidden="1"/>
    </xf>
    <xf numFmtId="1" fontId="36" fillId="8" borderId="100" xfId="4" applyNumberFormat="1" applyFont="1" applyBorder="1" applyProtection="1">
      <protection hidden="1"/>
    </xf>
    <xf numFmtId="166" fontId="32" fillId="8" borderId="22" xfId="4" applyNumberFormat="1" applyFont="1" applyBorder="1" applyProtection="1"/>
    <xf numFmtId="172" fontId="32" fillId="8" borderId="75" xfId="4" applyNumberFormat="1" applyFont="1" applyBorder="1" applyProtection="1">
      <protection hidden="1"/>
    </xf>
    <xf numFmtId="164" fontId="32" fillId="8" borderId="77" xfId="4" applyNumberFormat="1" applyFont="1" applyBorder="1" applyProtection="1"/>
    <xf numFmtId="172" fontId="32" fillId="8" borderId="78" xfId="4" applyNumberFormat="1" applyFont="1" applyBorder="1" applyProtection="1">
      <protection hidden="1"/>
    </xf>
    <xf numFmtId="166" fontId="37" fillId="8" borderId="101" xfId="4" applyNumberFormat="1" applyFont="1" applyBorder="1" applyProtection="1"/>
    <xf numFmtId="172" fontId="37" fillId="8" borderId="102" xfId="4" applyNumberFormat="1" applyFont="1" applyBorder="1" applyProtection="1">
      <protection hidden="1"/>
    </xf>
    <xf numFmtId="164" fontId="37" fillId="8" borderId="77" xfId="4" applyNumberFormat="1" applyFont="1" applyBorder="1" applyProtection="1"/>
    <xf numFmtId="172" fontId="37" fillId="8" borderId="78" xfId="4" applyNumberFormat="1" applyFont="1" applyBorder="1" applyProtection="1">
      <protection hidden="1"/>
    </xf>
    <xf numFmtId="166" fontId="37" fillId="8" borderId="22" xfId="4" applyNumberFormat="1" applyFont="1" applyBorder="1" applyProtection="1"/>
    <xf numFmtId="172" fontId="37" fillId="8" borderId="75" xfId="4" applyNumberFormat="1" applyFont="1" applyBorder="1" applyProtection="1">
      <protection hidden="1"/>
    </xf>
    <xf numFmtId="0" fontId="34" fillId="0" borderId="10" xfId="0" applyFont="1" applyBorder="1" applyProtection="1">
      <protection hidden="1"/>
    </xf>
    <xf numFmtId="0" fontId="38" fillId="11" borderId="0" xfId="0" applyFont="1" applyFill="1" applyAlignment="1" applyProtection="1">
      <alignment horizontal="left" vertical="center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39" fillId="11" borderId="0" xfId="0" applyFont="1" applyFill="1" applyAlignment="1" applyProtection="1">
      <alignment horizontal="right" vertical="center"/>
      <protection hidden="1"/>
    </xf>
    <xf numFmtId="0" fontId="36" fillId="11" borderId="0" xfId="0" applyFont="1" applyFill="1" applyAlignment="1" applyProtection="1">
      <alignment horizontal="left" vertical="center"/>
      <protection hidden="1"/>
    </xf>
    <xf numFmtId="0" fontId="8" fillId="11" borderId="0" xfId="0" applyFont="1" applyFill="1" applyAlignment="1" applyProtection="1">
      <alignment horizontal="left" vertical="center"/>
      <protection hidden="1"/>
    </xf>
    <xf numFmtId="1" fontId="9" fillId="11" borderId="0" xfId="0" applyNumberFormat="1" applyFont="1" applyFill="1" applyAlignment="1" applyProtection="1">
      <alignment horizontal="center" vertical="center"/>
      <protection hidden="1"/>
    </xf>
    <xf numFmtId="0" fontId="8" fillId="11" borderId="0" xfId="0" applyFont="1" applyFill="1" applyAlignment="1" applyProtection="1">
      <alignment horizontal="right" vertical="center" wrapText="1"/>
      <protection hidden="1"/>
    </xf>
    <xf numFmtId="0" fontId="9" fillId="11" borderId="0" xfId="0" applyFont="1" applyFill="1" applyAlignment="1" applyProtection="1">
      <alignment horizontal="right" vertical="center" wrapText="1"/>
      <protection hidden="1"/>
    </xf>
    <xf numFmtId="0" fontId="8" fillId="11" borderId="0" xfId="0" applyFont="1" applyFill="1" applyAlignment="1" applyProtection="1">
      <alignment horizontal="left" vertical="center" wrapText="1"/>
      <protection hidden="1"/>
    </xf>
    <xf numFmtId="170" fontId="29" fillId="8" borderId="103" xfId="4" applyNumberFormat="1" applyFont="1" applyBorder="1" applyAlignment="1" applyProtection="1">
      <alignment horizontal="center" vertical="center"/>
      <protection hidden="1"/>
    </xf>
    <xf numFmtId="179" fontId="29" fillId="8" borderId="47" xfId="4" applyNumberFormat="1" applyFont="1" applyBorder="1" applyAlignment="1" applyProtection="1">
      <alignment horizontal="center" vertical="center"/>
      <protection hidden="1"/>
    </xf>
    <xf numFmtId="179" fontId="29" fillId="8" borderId="104" xfId="4" applyNumberFormat="1" applyFont="1" applyBorder="1" applyAlignment="1" applyProtection="1">
      <alignment horizontal="center" vertical="center"/>
      <protection hidden="1"/>
    </xf>
    <xf numFmtId="172" fontId="29" fillId="8" borderId="47" xfId="4" applyNumberFormat="1" applyFont="1" applyBorder="1" applyAlignment="1" applyProtection="1">
      <alignment horizontal="center" vertical="center"/>
      <protection hidden="1"/>
    </xf>
    <xf numFmtId="172" fontId="29" fillId="8" borderId="48" xfId="4" applyNumberFormat="1" applyFont="1" applyBorder="1" applyAlignment="1" applyProtection="1">
      <alignment horizontal="center" vertical="center"/>
      <protection hidden="1"/>
    </xf>
    <xf numFmtId="178" fontId="29" fillId="8" borderId="51" xfId="4" applyNumberFormat="1" applyFont="1" applyBorder="1" applyAlignment="1" applyProtection="1">
      <alignment horizontal="center" vertical="center"/>
      <protection hidden="1"/>
    </xf>
    <xf numFmtId="178" fontId="29" fillId="8" borderId="47" xfId="4" applyNumberFormat="1" applyFont="1" applyBorder="1" applyAlignment="1" applyProtection="1">
      <alignment horizontal="center" vertical="center"/>
      <protection hidden="1"/>
    </xf>
    <xf numFmtId="178" fontId="29" fillId="8" borderId="104" xfId="4" applyNumberFormat="1" applyFont="1" applyBorder="1" applyAlignment="1" applyProtection="1">
      <alignment horizontal="center" vertical="center"/>
      <protection hidden="1"/>
    </xf>
    <xf numFmtId="177" fontId="29" fillId="8" borderId="105" xfId="4" applyNumberFormat="1" applyFont="1" applyBorder="1" applyAlignment="1" applyProtection="1">
      <alignment horizontal="center" vertical="center"/>
      <protection hidden="1"/>
    </xf>
    <xf numFmtId="179" fontId="29" fillId="8" borderId="27" xfId="4" applyNumberFormat="1" applyFont="1" applyBorder="1" applyAlignment="1" applyProtection="1">
      <alignment horizontal="center" vertical="center"/>
      <protection hidden="1"/>
    </xf>
    <xf numFmtId="165" fontId="29" fillId="8" borderId="105" xfId="4" applyNumberFormat="1" applyFont="1" applyBorder="1" applyAlignment="1" applyProtection="1">
      <alignment horizontal="center" vertical="center" wrapText="1"/>
      <protection hidden="1"/>
    </xf>
    <xf numFmtId="176" fontId="29" fillId="8" borderId="103" xfId="4" applyNumberFormat="1" applyFont="1" applyBorder="1" applyAlignment="1" applyProtection="1">
      <alignment horizontal="center" vertical="center"/>
      <protection hidden="1"/>
    </xf>
    <xf numFmtId="9" fontId="29" fillId="7" borderId="38" xfId="3" applyNumberFormat="1" applyBorder="1" applyAlignment="1" applyProtection="1">
      <alignment horizontal="center" vertical="center"/>
      <protection hidden="1"/>
    </xf>
    <xf numFmtId="9" fontId="29" fillId="7" borderId="19" xfId="3" applyNumberFormat="1" applyBorder="1" applyAlignment="1" applyProtection="1">
      <alignment horizontal="center" vertical="center"/>
      <protection hidden="1"/>
    </xf>
    <xf numFmtId="9" fontId="29" fillId="7" borderId="45" xfId="3" applyNumberFormat="1" applyBorder="1" applyAlignment="1" applyProtection="1">
      <alignment horizontal="center" vertical="center"/>
      <protection hidden="1"/>
    </xf>
    <xf numFmtId="9" fontId="29" fillId="7" borderId="18" xfId="3" applyNumberFormat="1" applyBorder="1" applyAlignment="1" applyProtection="1">
      <alignment horizontal="center" vertical="center"/>
      <protection hidden="1"/>
    </xf>
    <xf numFmtId="0" fontId="29" fillId="7" borderId="38" xfId="3" applyBorder="1" applyAlignment="1" applyProtection="1">
      <alignment horizontal="center" vertical="center" wrapText="1"/>
      <protection hidden="1"/>
    </xf>
    <xf numFmtId="0" fontId="29" fillId="7" borderId="18" xfId="3" applyBorder="1" applyAlignment="1" applyProtection="1">
      <alignment horizontal="center" vertical="center" wrapText="1"/>
      <protection hidden="1"/>
    </xf>
    <xf numFmtId="0" fontId="29" fillId="7" borderId="39" xfId="3" applyBorder="1" applyAlignment="1" applyProtection="1">
      <alignment horizontal="left" vertical="center" wrapText="1"/>
      <protection hidden="1"/>
    </xf>
    <xf numFmtId="3" fontId="29" fillId="7" borderId="38" xfId="3" applyNumberFormat="1" applyBorder="1" applyAlignment="1" applyProtection="1">
      <alignment horizontal="center" vertical="center" wrapText="1"/>
      <protection locked="0"/>
    </xf>
    <xf numFmtId="172" fontId="29" fillId="7" borderId="38" xfId="3" applyNumberFormat="1" applyBorder="1" applyAlignment="1" applyProtection="1">
      <alignment horizontal="center" vertical="center"/>
      <protection hidden="1"/>
    </xf>
    <xf numFmtId="1" fontId="29" fillId="7" borderId="38" xfId="3" applyNumberFormat="1" applyBorder="1" applyAlignment="1" applyProtection="1">
      <alignment horizontal="center" vertical="center" wrapText="1"/>
      <protection locked="0"/>
    </xf>
    <xf numFmtId="0" fontId="29" fillId="7" borderId="38" xfId="3" applyBorder="1" applyAlignment="1" applyProtection="1">
      <alignment horizontal="left" vertical="center" wrapText="1"/>
      <protection hidden="1"/>
    </xf>
    <xf numFmtId="1" fontId="29" fillId="7" borderId="10" xfId="3" applyNumberFormat="1" applyBorder="1" applyAlignment="1" applyProtection="1">
      <alignment horizontal="right" vertical="center" wrapText="1"/>
      <protection locked="0"/>
    </xf>
    <xf numFmtId="166" fontId="29" fillId="7" borderId="41" xfId="3" applyNumberFormat="1" applyBorder="1" applyAlignment="1" applyProtection="1">
      <alignment vertical="center"/>
      <protection locked="0"/>
    </xf>
    <xf numFmtId="176" fontId="29" fillId="7" borderId="110" xfId="3" applyNumberFormat="1" applyBorder="1" applyAlignment="1" applyProtection="1">
      <alignment horizontal="center" vertical="center"/>
      <protection hidden="1"/>
    </xf>
    <xf numFmtId="166" fontId="29" fillId="14" borderId="67" xfId="3" applyNumberFormat="1" applyFill="1" applyBorder="1" applyAlignment="1" applyProtection="1">
      <alignment vertical="center"/>
      <protection locked="0"/>
    </xf>
    <xf numFmtId="166" fontId="29" fillId="14" borderId="41" xfId="3" applyNumberFormat="1" applyFill="1" applyBorder="1" applyAlignment="1" applyProtection="1">
      <alignment vertical="center"/>
      <protection locked="0"/>
    </xf>
    <xf numFmtId="0" fontId="1" fillId="14" borderId="39" xfId="0" applyFont="1" applyFill="1" applyBorder="1" applyAlignment="1" applyProtection="1">
      <alignment horizontal="left" vertical="center" wrapText="1"/>
      <protection hidden="1"/>
    </xf>
    <xf numFmtId="0" fontId="29" fillId="14" borderId="38" xfId="3" applyFill="1" applyBorder="1" applyAlignment="1" applyProtection="1">
      <alignment horizontal="left" vertical="center" wrapText="1"/>
      <protection hidden="1"/>
    </xf>
    <xf numFmtId="9" fontId="29" fillId="14" borderId="38" xfId="3" applyNumberFormat="1" applyFill="1" applyBorder="1" applyAlignment="1" applyProtection="1">
      <alignment horizontal="center" vertical="center"/>
      <protection hidden="1"/>
    </xf>
    <xf numFmtId="172" fontId="29" fillId="14" borderId="38" xfId="3" applyNumberFormat="1" applyFill="1" applyBorder="1" applyAlignment="1" applyProtection="1">
      <alignment horizontal="center" vertical="center"/>
      <protection hidden="1"/>
    </xf>
    <xf numFmtId="176" fontId="29" fillId="14" borderId="110" xfId="3" applyNumberFormat="1" applyFill="1" applyBorder="1" applyAlignment="1" applyProtection="1">
      <alignment horizontal="center" vertical="center"/>
      <protection hidden="1"/>
    </xf>
    <xf numFmtId="172" fontId="29" fillId="7" borderId="38" xfId="3" applyNumberFormat="1" applyBorder="1" applyAlignment="1" applyProtection="1">
      <alignment horizontal="center" vertical="center"/>
      <protection locked="0"/>
    </xf>
    <xf numFmtId="166" fontId="29" fillId="7" borderId="38" xfId="3" applyNumberFormat="1" applyBorder="1" applyAlignment="1" applyProtection="1">
      <alignment horizontal="right" vertical="center"/>
      <protection locked="0"/>
    </xf>
    <xf numFmtId="172" fontId="29" fillId="7" borderId="19" xfId="3" applyNumberFormat="1" applyBorder="1" applyAlignment="1" applyProtection="1">
      <alignment horizontal="center" vertical="center"/>
      <protection locked="0"/>
    </xf>
    <xf numFmtId="166" fontId="29" fillId="7" borderId="19" xfId="3" applyNumberFormat="1" applyBorder="1" applyAlignment="1" applyProtection="1">
      <alignment horizontal="right" vertical="center"/>
      <protection locked="0"/>
    </xf>
    <xf numFmtId="166" fontId="29" fillId="7" borderId="95" xfId="3" applyNumberFormat="1" applyBorder="1" applyAlignment="1" applyProtection="1">
      <alignment vertical="center"/>
      <protection locked="0"/>
    </xf>
    <xf numFmtId="176" fontId="29" fillId="7" borderId="111" xfId="3" applyNumberFormat="1" applyBorder="1" applyAlignment="1" applyProtection="1">
      <alignment horizontal="center" vertical="center"/>
      <protection hidden="1"/>
    </xf>
    <xf numFmtId="172" fontId="29" fillId="7" borderId="45" xfId="3" applyNumberFormat="1" applyBorder="1" applyAlignment="1" applyProtection="1">
      <alignment horizontal="center" vertical="center"/>
      <protection locked="0"/>
    </xf>
    <xf numFmtId="166" fontId="29" fillId="7" borderId="46" xfId="3" applyNumberFormat="1" applyBorder="1" applyAlignment="1" applyProtection="1">
      <alignment horizontal="right" vertical="center"/>
      <protection locked="0"/>
    </xf>
    <xf numFmtId="166" fontId="29" fillId="7" borderId="98" xfId="3" applyNumberFormat="1" applyBorder="1" applyAlignment="1" applyProtection="1">
      <alignment vertical="center"/>
      <protection locked="0"/>
    </xf>
    <xf numFmtId="172" fontId="29" fillId="7" borderId="18" xfId="3" applyNumberFormat="1" applyBorder="1" applyAlignment="1" applyProtection="1">
      <alignment horizontal="center" vertical="center"/>
      <protection locked="0"/>
    </xf>
    <xf numFmtId="166" fontId="29" fillId="7" borderId="112" xfId="3" applyNumberFormat="1" applyBorder="1" applyAlignment="1" applyProtection="1">
      <alignment horizontal="right" vertical="center"/>
      <protection locked="0"/>
    </xf>
    <xf numFmtId="0" fontId="1" fillId="14" borderId="67" xfId="0" applyFont="1" applyFill="1" applyBorder="1" applyAlignment="1" applyProtection="1">
      <alignment horizontal="center" vertical="center" wrapText="1"/>
      <protection locked="0"/>
    </xf>
    <xf numFmtId="9" fontId="29" fillId="14" borderId="106" xfId="4" applyNumberFormat="1" applyFont="1" applyFill="1" applyBorder="1" applyAlignment="1" applyProtection="1">
      <alignment horizontal="center" vertical="center"/>
      <protection locked="0"/>
    </xf>
    <xf numFmtId="172" fontId="29" fillId="14" borderId="106" xfId="4" applyNumberFormat="1" applyFont="1" applyFill="1" applyBorder="1" applyAlignment="1" applyProtection="1">
      <alignment horizontal="center" vertical="center"/>
      <protection locked="0"/>
    </xf>
    <xf numFmtId="176" fontId="29" fillId="14" borderId="113" xfId="4" applyNumberFormat="1" applyFont="1" applyFill="1" applyBorder="1" applyAlignment="1" applyProtection="1">
      <alignment horizontal="center" vertical="center"/>
      <protection hidden="1"/>
    </xf>
    <xf numFmtId="9" fontId="29" fillId="14" borderId="90" xfId="4" applyNumberFormat="1" applyFont="1" applyFill="1" applyBorder="1" applyAlignment="1" applyProtection="1">
      <alignment horizontal="center" vertical="center"/>
      <protection locked="0"/>
    </xf>
    <xf numFmtId="172" fontId="29" fillId="14" borderId="114" xfId="4" applyNumberFormat="1" applyFont="1" applyFill="1" applyBorder="1" applyAlignment="1" applyProtection="1">
      <alignment horizontal="center" vertical="center"/>
      <protection locked="0"/>
    </xf>
    <xf numFmtId="176" fontId="29" fillId="14" borderId="115" xfId="4" applyNumberFormat="1" applyFont="1" applyFill="1" applyBorder="1" applyAlignment="1" applyProtection="1">
      <alignment horizontal="center" vertical="center"/>
      <protection hidden="1"/>
    </xf>
    <xf numFmtId="172" fontId="29" fillId="14" borderId="38" xfId="4" applyNumberFormat="1" applyFont="1" applyFill="1" applyBorder="1" applyAlignment="1" applyProtection="1">
      <alignment horizontal="center" vertical="center"/>
      <protection locked="0"/>
    </xf>
    <xf numFmtId="176" fontId="29" fillId="14" borderId="36" xfId="4" applyNumberFormat="1" applyFont="1" applyFill="1" applyBorder="1" applyAlignment="1" applyProtection="1">
      <alignment horizontal="center" vertical="center"/>
      <protection hidden="1"/>
    </xf>
    <xf numFmtId="176" fontId="29" fillId="14" borderId="110" xfId="4" applyNumberFormat="1" applyFont="1" applyFill="1" applyBorder="1" applyAlignment="1" applyProtection="1">
      <alignment horizontal="center" vertical="center"/>
      <protection hidden="1"/>
    </xf>
    <xf numFmtId="9" fontId="29" fillId="9" borderId="156" xfId="6" applyNumberFormat="1" applyFont="1" applyAlignment="1" applyProtection="1">
      <alignment horizontal="center" vertical="center"/>
      <protection locked="0"/>
    </xf>
    <xf numFmtId="172" fontId="29" fillId="9" borderId="156" xfId="6" applyNumberFormat="1" applyFont="1" applyAlignment="1" applyProtection="1">
      <alignment horizontal="center" vertical="center"/>
      <protection locked="0"/>
    </xf>
    <xf numFmtId="176" fontId="29" fillId="9" borderId="156" xfId="6" applyNumberFormat="1" applyFont="1" applyAlignment="1" applyProtection="1">
      <alignment horizontal="center" vertical="center"/>
      <protection hidden="1"/>
    </xf>
    <xf numFmtId="9" fontId="29" fillId="9" borderId="156" xfId="6" applyNumberFormat="1" applyFont="1" applyAlignment="1" applyProtection="1">
      <alignment horizontal="center" vertical="center"/>
      <protection hidden="1"/>
    </xf>
    <xf numFmtId="172" fontId="29" fillId="9" borderId="156" xfId="6" applyNumberFormat="1" applyFont="1" applyAlignment="1" applyProtection="1">
      <alignment horizontal="center" vertical="center"/>
      <protection hidden="1"/>
    </xf>
    <xf numFmtId="9" fontId="29" fillId="7" borderId="156" xfId="3" applyNumberFormat="1" applyBorder="1" applyAlignment="1" applyProtection="1">
      <alignment horizontal="center" vertical="center"/>
      <protection hidden="1"/>
    </xf>
    <xf numFmtId="172" fontId="29" fillId="7" borderId="156" xfId="3" applyNumberFormat="1" applyBorder="1" applyAlignment="1" applyProtection="1">
      <alignment horizontal="center" vertical="center"/>
      <protection hidden="1"/>
    </xf>
    <xf numFmtId="176" fontId="29" fillId="7" borderId="116" xfId="3" applyNumberFormat="1" applyBorder="1" applyAlignment="1" applyProtection="1">
      <alignment horizontal="center" vertical="center"/>
      <protection hidden="1"/>
    </xf>
    <xf numFmtId="1" fontId="29" fillId="7" borderId="10" xfId="3" applyNumberFormat="1" applyBorder="1" applyAlignment="1" applyProtection="1">
      <alignment horizontal="center" vertical="center" wrapText="1"/>
      <protection locked="0"/>
    </xf>
    <xf numFmtId="1" fontId="29" fillId="14" borderId="10" xfId="3" applyNumberFormat="1" applyFill="1" applyBorder="1" applyAlignment="1" applyProtection="1">
      <alignment horizontal="center" vertical="center" wrapText="1"/>
      <protection locked="0"/>
    </xf>
    <xf numFmtId="0" fontId="1" fillId="14" borderId="117" xfId="0" applyFont="1" applyFill="1" applyBorder="1" applyAlignment="1" applyProtection="1">
      <alignment horizontal="center" vertical="center" wrapText="1"/>
      <protection locked="0"/>
    </xf>
    <xf numFmtId="0" fontId="29" fillId="7" borderId="39" xfId="3" applyBorder="1" applyAlignment="1" applyProtection="1">
      <alignment horizontal="center" vertical="center" wrapText="1"/>
      <protection locked="0"/>
    </xf>
    <xf numFmtId="0" fontId="29" fillId="7" borderId="20" xfId="3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29" fillId="7" borderId="118" xfId="3" applyBorder="1" applyAlignment="1" applyProtection="1">
      <alignment horizontal="center" vertical="center" wrapText="1"/>
      <protection locked="0"/>
    </xf>
    <xf numFmtId="0" fontId="29" fillId="7" borderId="66" xfId="3" applyBorder="1" applyAlignment="1" applyProtection="1">
      <alignment horizontal="center" vertical="center" wrapText="1"/>
      <protection locked="0"/>
    </xf>
    <xf numFmtId="0" fontId="1" fillId="14" borderId="90" xfId="0" applyFont="1" applyFill="1" applyBorder="1" applyAlignment="1" applyProtection="1">
      <alignment horizontal="center" vertical="center" wrapText="1"/>
      <protection hidden="1"/>
    </xf>
    <xf numFmtId="0" fontId="29" fillId="5" borderId="0" xfId="1" applyBorder="1" applyAlignment="1" applyProtection="1">
      <alignment vertical="center"/>
      <protection hidden="1"/>
    </xf>
    <xf numFmtId="0" fontId="29" fillId="5" borderId="27" xfId="1" applyBorder="1" applyAlignment="1" applyProtection="1">
      <alignment vertical="center"/>
      <protection hidden="1"/>
    </xf>
    <xf numFmtId="178" fontId="29" fillId="8" borderId="103" xfId="4" applyNumberFormat="1" applyFont="1" applyBorder="1" applyAlignment="1" applyProtection="1">
      <alignment horizontal="center" vertical="center"/>
      <protection hidden="1"/>
    </xf>
    <xf numFmtId="0" fontId="29" fillId="5" borderId="14" xfId="1" applyBorder="1" applyAlignment="1" applyProtection="1">
      <alignment horizontal="left" vertical="center"/>
      <protection hidden="1"/>
    </xf>
    <xf numFmtId="0" fontId="29" fillId="5" borderId="119" xfId="1" applyBorder="1" applyAlignment="1" applyProtection="1">
      <alignment horizontal="left" vertical="center"/>
      <protection hidden="1"/>
    </xf>
    <xf numFmtId="0" fontId="29" fillId="5" borderId="14" xfId="1" applyBorder="1" applyAlignment="1" applyProtection="1">
      <alignment vertical="center"/>
      <protection hidden="1"/>
    </xf>
    <xf numFmtId="0" fontId="29" fillId="11" borderId="0" xfId="1" applyFill="1" applyBorder="1" applyAlignment="1" applyProtection="1">
      <alignment horizontal="left" vertical="center"/>
      <protection hidden="1"/>
    </xf>
    <xf numFmtId="0" fontId="29" fillId="11" borderId="13" xfId="1" applyFill="1" applyBorder="1" applyAlignment="1" applyProtection="1">
      <alignment horizontal="center" vertical="center"/>
      <protection hidden="1"/>
    </xf>
    <xf numFmtId="0" fontId="29" fillId="11" borderId="0" xfId="1" quotePrefix="1" applyFill="1" applyBorder="1" applyAlignment="1" applyProtection="1">
      <alignment horizontal="center" vertical="center" wrapText="1"/>
      <protection hidden="1"/>
    </xf>
    <xf numFmtId="9" fontId="29" fillId="6" borderId="38" xfId="2" applyNumberFormat="1" applyBorder="1" applyAlignment="1" applyProtection="1">
      <alignment horizontal="center" vertical="center"/>
      <protection hidden="1"/>
    </xf>
    <xf numFmtId="172" fontId="29" fillId="6" borderId="38" xfId="2" applyNumberFormat="1" applyBorder="1" applyAlignment="1" applyProtection="1">
      <alignment horizontal="center" vertical="center"/>
      <protection locked="0"/>
    </xf>
    <xf numFmtId="176" fontId="29" fillId="6" borderId="110" xfId="2" applyNumberFormat="1" applyBorder="1" applyAlignment="1" applyProtection="1">
      <alignment horizontal="center" vertical="center"/>
      <protection hidden="1"/>
    </xf>
    <xf numFmtId="0" fontId="1" fillId="9" borderId="156" xfId="6" applyFont="1" applyAlignment="1" applyProtection="1">
      <alignment horizontal="left" vertical="center" wrapText="1"/>
      <protection hidden="1"/>
    </xf>
    <xf numFmtId="3" fontId="29" fillId="7" borderId="38" xfId="3" applyNumberFormat="1" applyBorder="1" applyAlignment="1" applyProtection="1">
      <alignment horizontal="right" vertical="center" wrapText="1"/>
      <protection locked="0"/>
    </xf>
    <xf numFmtId="1" fontId="29" fillId="7" borderId="38" xfId="3" applyNumberFormat="1" applyBorder="1" applyAlignment="1" applyProtection="1">
      <alignment horizontal="right" vertical="center" wrapText="1"/>
      <protection locked="0"/>
    </xf>
    <xf numFmtId="172" fontId="29" fillId="7" borderId="45" xfId="3" applyNumberFormat="1" applyBorder="1" applyAlignment="1" applyProtection="1">
      <alignment horizontal="center" vertical="center"/>
      <protection hidden="1"/>
    </xf>
    <xf numFmtId="172" fontId="29" fillId="7" borderId="18" xfId="3" applyNumberFormat="1" applyBorder="1" applyAlignment="1" applyProtection="1">
      <alignment horizontal="center" vertical="center"/>
      <protection hidden="1"/>
    </xf>
    <xf numFmtId="0" fontId="1" fillId="9" borderId="156" xfId="6" applyNumberFormat="1" applyFont="1" applyAlignment="1" applyProtection="1">
      <alignment horizontal="center" vertical="center" wrapText="1"/>
      <protection locked="0"/>
    </xf>
    <xf numFmtId="0" fontId="29" fillId="7" borderId="39" xfId="3" applyNumberFormat="1" applyBorder="1" applyAlignment="1" applyProtection="1">
      <alignment horizontal="center" vertical="center" wrapText="1"/>
      <protection locked="0"/>
    </xf>
    <xf numFmtId="0" fontId="29" fillId="7" borderId="20" xfId="3" applyNumberFormat="1" applyBorder="1" applyAlignment="1" applyProtection="1">
      <alignment horizontal="center" vertical="center" wrapText="1"/>
      <protection locked="0"/>
    </xf>
    <xf numFmtId="0" fontId="29" fillId="7" borderId="118" xfId="3" applyNumberFormat="1" applyBorder="1" applyAlignment="1" applyProtection="1">
      <alignment horizontal="center" vertical="center" wrapText="1"/>
      <protection locked="0"/>
    </xf>
    <xf numFmtId="0" fontId="29" fillId="7" borderId="66" xfId="3" applyNumberFormat="1" applyBorder="1" applyAlignment="1" applyProtection="1">
      <alignment horizontal="center" vertical="center" wrapText="1"/>
      <protection locked="0"/>
    </xf>
    <xf numFmtId="0" fontId="29" fillId="7" borderId="39" xfId="3" applyBorder="1" applyAlignment="1" applyProtection="1">
      <alignment horizontal="center" vertical="center" wrapText="1"/>
      <protection hidden="1"/>
    </xf>
    <xf numFmtId="0" fontId="29" fillId="7" borderId="46" xfId="3" applyBorder="1" applyAlignment="1" applyProtection="1">
      <alignment horizontal="center" vertical="center" wrapText="1"/>
      <protection hidden="1"/>
    </xf>
    <xf numFmtId="0" fontId="29" fillId="7" borderId="45" xfId="3" applyBorder="1" applyAlignment="1" applyProtection="1">
      <alignment horizontal="left" vertical="center" wrapText="1"/>
      <protection hidden="1"/>
    </xf>
    <xf numFmtId="0" fontId="29" fillId="7" borderId="18" xfId="3" applyBorder="1" applyAlignment="1" applyProtection="1">
      <alignment horizontal="left" vertical="center" wrapText="1"/>
      <protection hidden="1"/>
    </xf>
    <xf numFmtId="170" fontId="29" fillId="9" borderId="156" xfId="6" applyNumberFormat="1" applyFont="1" applyAlignment="1" applyProtection="1">
      <alignment horizontal="center" vertical="center"/>
      <protection hidden="1"/>
    </xf>
    <xf numFmtId="164" fontId="29" fillId="9" borderId="156" xfId="6" applyNumberFormat="1" applyFont="1" applyAlignment="1" applyProtection="1">
      <alignment horizontal="right" vertical="center"/>
      <protection hidden="1"/>
    </xf>
    <xf numFmtId="170" fontId="17" fillId="9" borderId="156" xfId="6" applyNumberFormat="1" applyFont="1" applyAlignment="1" applyProtection="1">
      <alignment horizontal="center" vertical="center"/>
      <protection hidden="1"/>
    </xf>
    <xf numFmtId="164" fontId="17" fillId="9" borderId="156" xfId="6" applyNumberFormat="1" applyFont="1" applyAlignment="1" applyProtection="1">
      <alignment horizontal="right" vertical="center"/>
      <protection hidden="1"/>
    </xf>
    <xf numFmtId="1" fontId="11" fillId="9" borderId="156" xfId="6" applyNumberFormat="1" applyFont="1" applyAlignment="1" applyProtection="1">
      <alignment horizontal="right" wrapText="1"/>
      <protection locked="0"/>
    </xf>
    <xf numFmtId="2" fontId="11" fillId="9" borderId="156" xfId="6" applyNumberFormat="1" applyFont="1" applyAlignment="1" applyProtection="1">
      <alignment horizontal="right"/>
      <protection locked="0"/>
    </xf>
    <xf numFmtId="179" fontId="29" fillId="7" borderId="120" xfId="3" applyNumberFormat="1" applyBorder="1" applyAlignment="1" applyProtection="1">
      <alignment horizontal="right" vertical="center"/>
      <protection hidden="1"/>
    </xf>
    <xf numFmtId="176" fontId="29" fillId="7" borderId="121" xfId="3" applyNumberFormat="1" applyBorder="1" applyAlignment="1" applyProtection="1">
      <alignment horizontal="right" vertical="center"/>
      <protection hidden="1"/>
    </xf>
    <xf numFmtId="176" fontId="29" fillId="7" borderId="54" xfId="3" applyNumberFormat="1" applyBorder="1" applyAlignment="1" applyProtection="1">
      <alignment horizontal="right" vertical="center"/>
      <protection hidden="1"/>
    </xf>
    <xf numFmtId="176" fontId="29" fillId="7" borderId="54" xfId="3" applyNumberFormat="1" applyBorder="1" applyAlignment="1" applyProtection="1">
      <alignment horizontal="right" vertical="center" wrapText="1"/>
      <protection hidden="1"/>
    </xf>
    <xf numFmtId="1" fontId="29" fillId="7" borderId="54" xfId="3" applyNumberFormat="1" applyBorder="1" applyAlignment="1" applyProtection="1">
      <alignment horizontal="right" vertical="center"/>
      <protection hidden="1"/>
    </xf>
    <xf numFmtId="171" fontId="29" fillId="7" borderId="121" xfId="3" applyNumberFormat="1" applyBorder="1" applyAlignment="1" applyProtection="1">
      <alignment horizontal="right" vertical="center"/>
      <protection hidden="1"/>
    </xf>
    <xf numFmtId="177" fontId="29" fillId="7" borderId="121" xfId="3" applyNumberFormat="1" applyBorder="1" applyAlignment="1" applyProtection="1">
      <alignment horizontal="right" vertical="center"/>
      <protection hidden="1"/>
    </xf>
    <xf numFmtId="177" fontId="29" fillId="7" borderId="122" xfId="3" applyNumberFormat="1" applyBorder="1" applyAlignment="1" applyProtection="1">
      <alignment horizontal="right" vertical="center"/>
      <protection hidden="1"/>
    </xf>
    <xf numFmtId="178" fontId="30" fillId="8" borderId="58" xfId="4" applyNumberFormat="1" applyBorder="1" applyAlignment="1" applyProtection="1">
      <alignment horizontal="center" vertical="center"/>
      <protection hidden="1"/>
    </xf>
    <xf numFmtId="178" fontId="30" fillId="8" borderId="123" xfId="4" applyNumberFormat="1" applyBorder="1" applyAlignment="1" applyProtection="1">
      <alignment horizontal="center" vertical="center"/>
      <protection hidden="1"/>
    </xf>
    <xf numFmtId="172" fontId="29" fillId="7" borderId="121" xfId="3" applyNumberFormat="1" applyBorder="1" applyAlignment="1" applyProtection="1">
      <alignment horizontal="center" vertical="center"/>
      <protection hidden="1"/>
    </xf>
    <xf numFmtId="172" fontId="29" fillId="7" borderId="124" xfId="3" applyNumberFormat="1" applyBorder="1" applyAlignment="1" applyProtection="1">
      <alignment horizontal="center" vertical="center"/>
      <protection hidden="1"/>
    </xf>
    <xf numFmtId="178" fontId="29" fillId="7" borderId="121" xfId="3" applyNumberFormat="1" applyBorder="1" applyAlignment="1" applyProtection="1">
      <alignment horizontal="center" vertical="center"/>
      <protection hidden="1"/>
    </xf>
    <xf numFmtId="1" fontId="29" fillId="7" borderId="121" xfId="3" applyNumberFormat="1" applyBorder="1" applyAlignment="1" applyProtection="1">
      <alignment horizontal="center" vertical="center"/>
      <protection hidden="1"/>
    </xf>
    <xf numFmtId="1" fontId="29" fillId="7" borderId="122" xfId="3" applyNumberFormat="1" applyBorder="1" applyAlignment="1" applyProtection="1">
      <alignment horizontal="center" vertical="center"/>
      <protection hidden="1"/>
    </xf>
    <xf numFmtId="0" fontId="40" fillId="5" borderId="14" xfId="1" applyFont="1" applyBorder="1" applyAlignment="1" applyProtection="1">
      <alignment horizontal="left" vertical="center"/>
      <protection hidden="1"/>
    </xf>
    <xf numFmtId="170" fontId="40" fillId="8" borderId="103" xfId="4" applyNumberFormat="1" applyFont="1" applyBorder="1" applyAlignment="1" applyProtection="1">
      <alignment horizontal="center" vertical="center"/>
      <protection hidden="1"/>
    </xf>
    <xf numFmtId="0" fontId="40" fillId="5" borderId="0" xfId="1" applyFont="1" applyBorder="1" applyAlignment="1" applyProtection="1">
      <alignment vertical="center"/>
      <protection hidden="1"/>
    </xf>
    <xf numFmtId="0" fontId="40" fillId="5" borderId="27" xfId="1" applyFont="1" applyBorder="1" applyAlignment="1" applyProtection="1">
      <alignment vertical="center"/>
      <protection hidden="1"/>
    </xf>
    <xf numFmtId="0" fontId="40" fillId="5" borderId="119" xfId="1" applyFont="1" applyBorder="1" applyAlignment="1" applyProtection="1">
      <alignment horizontal="left" vertical="center"/>
      <protection hidden="1"/>
    </xf>
    <xf numFmtId="178" fontId="40" fillId="8" borderId="103" xfId="4" applyNumberFormat="1" applyFont="1" applyBorder="1" applyAlignment="1" applyProtection="1">
      <alignment horizontal="center" vertical="center"/>
      <protection hidden="1"/>
    </xf>
    <xf numFmtId="0" fontId="40" fillId="5" borderId="14" xfId="1" applyFont="1" applyBorder="1" applyAlignment="1" applyProtection="1">
      <alignment vertical="center"/>
      <protection hidden="1"/>
    </xf>
    <xf numFmtId="0" fontId="41" fillId="5" borderId="25" xfId="1" applyFont="1" applyBorder="1" applyAlignment="1" applyProtection="1">
      <alignment horizontal="left" vertical="center"/>
      <protection hidden="1"/>
    </xf>
    <xf numFmtId="0" fontId="40" fillId="5" borderId="20" xfId="1" applyFont="1" applyBorder="1" applyAlignment="1" applyProtection="1">
      <alignment horizontal="left" vertical="center"/>
      <protection hidden="1"/>
    </xf>
    <xf numFmtId="0" fontId="40" fillId="5" borderId="8" xfId="1" applyFont="1" applyBorder="1" applyAlignment="1" applyProtection="1">
      <alignment horizontal="center" vertical="center"/>
      <protection hidden="1"/>
    </xf>
    <xf numFmtId="0" fontId="40" fillId="5" borderId="20" xfId="1" quotePrefix="1" applyFont="1" applyBorder="1" applyAlignment="1" applyProtection="1">
      <alignment horizontal="center" vertical="center" wrapText="1"/>
      <protection hidden="1"/>
    </xf>
    <xf numFmtId="0" fontId="40" fillId="5" borderId="125" xfId="1" applyFont="1" applyBorder="1" applyAlignment="1" applyProtection="1">
      <alignment horizontal="left" vertical="center"/>
      <protection hidden="1"/>
    </xf>
    <xf numFmtId="0" fontId="42" fillId="5" borderId="25" xfId="1" applyFont="1" applyBorder="1" applyAlignment="1" applyProtection="1">
      <alignment horizontal="left" vertical="center"/>
      <protection hidden="1"/>
    </xf>
    <xf numFmtId="179" fontId="29" fillId="7" borderId="120" xfId="3" quotePrefix="1" applyNumberFormat="1" applyBorder="1" applyAlignment="1" applyProtection="1">
      <alignment horizontal="right" vertical="center"/>
      <protection hidden="1"/>
    </xf>
    <xf numFmtId="165" fontId="29" fillId="7" borderId="122" xfId="3" applyNumberFormat="1" applyBorder="1" applyAlignment="1" applyProtection="1">
      <alignment horizontal="right" vertical="center" wrapText="1"/>
      <protection hidden="1"/>
    </xf>
    <xf numFmtId="0" fontId="29" fillId="5" borderId="49" xfId="1" quotePrefix="1" applyBorder="1" applyAlignment="1" applyProtection="1">
      <alignment horizontal="left" vertical="center" wrapText="1"/>
      <protection hidden="1"/>
    </xf>
    <xf numFmtId="0" fontId="29" fillId="5" borderId="126" xfId="1" quotePrefix="1" applyBorder="1" applyAlignment="1" applyProtection="1">
      <alignment horizontal="left" vertical="center" wrapText="1"/>
      <protection hidden="1"/>
    </xf>
    <xf numFmtId="0" fontId="29" fillId="5" borderId="49" xfId="1" applyBorder="1" applyAlignment="1" applyProtection="1">
      <alignment horizontal="left" vertical="center" wrapText="1"/>
      <protection hidden="1"/>
    </xf>
    <xf numFmtId="0" fontId="29" fillId="5" borderId="52" xfId="1" applyBorder="1" applyAlignment="1" applyProtection="1">
      <alignment horizontal="left" vertical="center" wrapText="1"/>
      <protection hidden="1"/>
    </xf>
    <xf numFmtId="0" fontId="29" fillId="5" borderId="126" xfId="1" applyBorder="1" applyAlignment="1" applyProtection="1">
      <alignment horizontal="left" vertical="center" wrapText="1"/>
      <protection hidden="1"/>
    </xf>
    <xf numFmtId="0" fontId="29" fillId="5" borderId="127" xfId="1" applyBorder="1" applyAlignment="1" applyProtection="1">
      <alignment vertical="center" wrapText="1"/>
      <protection hidden="1"/>
    </xf>
    <xf numFmtId="0" fontId="8" fillId="0" borderId="118" xfId="0" applyFont="1" applyBorder="1" applyAlignment="1" applyProtection="1">
      <alignment horizontal="right" vertical="center" wrapText="1"/>
      <protection hidden="1"/>
    </xf>
    <xf numFmtId="176" fontId="9" fillId="0" borderId="118" xfId="0" applyNumberFormat="1" applyFont="1" applyBorder="1" applyAlignment="1" applyProtection="1">
      <alignment horizontal="right" vertical="center"/>
      <protection hidden="1"/>
    </xf>
    <xf numFmtId="179" fontId="8" fillId="0" borderId="67" xfId="0" applyNumberFormat="1" applyFont="1" applyBorder="1" applyAlignment="1" applyProtection="1">
      <alignment horizontal="right" vertical="center"/>
      <protection hidden="1"/>
    </xf>
    <xf numFmtId="0" fontId="29" fillId="5" borderId="9" xfId="1" applyBorder="1" applyAlignment="1" applyProtection="1">
      <alignment horizontal="left" vertical="center" wrapText="1"/>
      <protection hidden="1"/>
    </xf>
    <xf numFmtId="0" fontId="29" fillId="5" borderId="9" xfId="1" applyBorder="1" applyAlignment="1" applyProtection="1">
      <alignment horizontal="left" vertical="justify" wrapText="1"/>
      <protection hidden="1"/>
    </xf>
    <xf numFmtId="0" fontId="29" fillId="5" borderId="28" xfId="1" applyBorder="1" applyAlignment="1" applyProtection="1">
      <alignment horizontal="left" vertical="center" wrapText="1"/>
      <protection hidden="1"/>
    </xf>
    <xf numFmtId="0" fontId="32" fillId="5" borderId="127" xfId="1" applyFont="1" applyBorder="1" applyAlignment="1" applyProtection="1">
      <alignment horizontal="left" vertical="center" wrapText="1"/>
      <protection hidden="1"/>
    </xf>
    <xf numFmtId="0" fontId="29" fillId="5" borderId="128" xfId="1" applyBorder="1" applyAlignment="1" applyProtection="1">
      <alignment vertical="center"/>
      <protection hidden="1"/>
    </xf>
    <xf numFmtId="0" fontId="29" fillId="5" borderId="129" xfId="1" applyBorder="1" applyAlignment="1" applyProtection="1">
      <alignment vertical="center"/>
      <protection hidden="1"/>
    </xf>
    <xf numFmtId="0" fontId="29" fillId="5" borderId="93" xfId="1" applyBorder="1" applyAlignment="1" applyProtection="1">
      <alignment vertical="center"/>
      <protection hidden="1"/>
    </xf>
    <xf numFmtId="0" fontId="29" fillId="5" borderId="29" xfId="1" applyBorder="1" applyAlignment="1" applyProtection="1">
      <alignment vertical="center"/>
      <protection hidden="1"/>
    </xf>
    <xf numFmtId="0" fontId="29" fillId="5" borderId="94" xfId="1" applyBorder="1" applyAlignment="1" applyProtection="1">
      <alignment vertical="center"/>
      <protection hidden="1"/>
    </xf>
    <xf numFmtId="0" fontId="40" fillId="5" borderId="127" xfId="1" applyFont="1" applyBorder="1" applyAlignment="1" applyProtection="1">
      <alignment vertical="center" wrapText="1"/>
      <protection hidden="1"/>
    </xf>
    <xf numFmtId="177" fontId="40" fillId="8" borderId="105" xfId="4" applyNumberFormat="1" applyFont="1" applyBorder="1" applyAlignment="1" applyProtection="1">
      <alignment horizontal="center" vertical="center"/>
      <protection hidden="1"/>
    </xf>
    <xf numFmtId="0" fontId="40" fillId="5" borderId="130" xfId="1" applyFont="1" applyBorder="1" applyAlignment="1" applyProtection="1">
      <alignment vertical="center" wrapText="1"/>
      <protection hidden="1"/>
    </xf>
    <xf numFmtId="0" fontId="40" fillId="5" borderId="131" xfId="1" applyFont="1" applyBorder="1" applyAlignment="1" applyProtection="1">
      <alignment vertical="center" wrapText="1"/>
      <protection hidden="1"/>
    </xf>
    <xf numFmtId="0" fontId="40" fillId="5" borderId="29" xfId="1" applyFont="1" applyBorder="1" applyAlignment="1" applyProtection="1">
      <alignment horizontal="left" vertical="center" wrapText="1"/>
      <protection hidden="1"/>
    </xf>
    <xf numFmtId="0" fontId="40" fillId="5" borderId="94" xfId="1" applyFont="1" applyBorder="1" applyAlignment="1" applyProtection="1">
      <alignment horizontal="left" vertical="center" wrapText="1"/>
      <protection hidden="1"/>
    </xf>
    <xf numFmtId="0" fontId="40" fillId="5" borderId="132" xfId="1" applyFont="1" applyBorder="1" applyAlignment="1" applyProtection="1">
      <alignment horizontal="left" vertical="center"/>
      <protection hidden="1"/>
    </xf>
    <xf numFmtId="0" fontId="40" fillId="5" borderId="52" xfId="1" quotePrefix="1" applyFont="1" applyBorder="1" applyAlignment="1" applyProtection="1">
      <alignment horizontal="left" vertical="center" wrapText="1"/>
      <protection hidden="1"/>
    </xf>
    <xf numFmtId="0" fontId="40" fillId="5" borderId="49" xfId="1" quotePrefix="1" applyFont="1" applyBorder="1" applyAlignment="1" applyProtection="1">
      <alignment horizontal="left" vertical="center" wrapText="1"/>
      <protection hidden="1"/>
    </xf>
    <xf numFmtId="0" fontId="40" fillId="5" borderId="49" xfId="1" applyFont="1" applyBorder="1" applyAlignment="1" applyProtection="1">
      <alignment horizontal="left" vertical="center" wrapText="1"/>
      <protection hidden="1"/>
    </xf>
    <xf numFmtId="0" fontId="40" fillId="5" borderId="52" xfId="1" applyFont="1" applyBorder="1" applyAlignment="1" applyProtection="1">
      <alignment horizontal="left" vertical="center" wrapText="1"/>
      <protection hidden="1"/>
    </xf>
    <xf numFmtId="0" fontId="43" fillId="5" borderId="126" xfId="1" applyFont="1" applyBorder="1" applyAlignment="1" applyProtection="1">
      <alignment horizontal="left" vertical="center" wrapText="1"/>
      <protection hidden="1"/>
    </xf>
    <xf numFmtId="165" fontId="40" fillId="7" borderId="121" xfId="3" applyNumberFormat="1" applyFont="1" applyBorder="1" applyAlignment="1" applyProtection="1">
      <alignment horizontal="right" vertical="center" wrapText="1"/>
      <protection hidden="1"/>
    </xf>
    <xf numFmtId="165" fontId="40" fillId="8" borderId="47" xfId="4" applyNumberFormat="1" applyFont="1" applyBorder="1" applyAlignment="1" applyProtection="1">
      <alignment horizontal="center" vertical="center" wrapText="1"/>
      <protection hidden="1"/>
    </xf>
    <xf numFmtId="165" fontId="40" fillId="7" borderId="54" xfId="3" applyNumberFormat="1" applyFont="1" applyBorder="1" applyAlignment="1" applyProtection="1">
      <alignment horizontal="right" vertical="center" wrapText="1"/>
      <protection hidden="1"/>
    </xf>
    <xf numFmtId="165" fontId="40" fillId="8" borderId="48" xfId="4" applyNumberFormat="1" applyFont="1" applyBorder="1" applyAlignment="1" applyProtection="1">
      <alignment horizontal="center" vertical="center" wrapText="1"/>
      <protection hidden="1"/>
    </xf>
    <xf numFmtId="165" fontId="40" fillId="8" borderId="121" xfId="4" applyNumberFormat="1" applyFont="1" applyBorder="1" applyAlignment="1" applyProtection="1">
      <alignment horizontal="center" vertical="center" wrapText="1"/>
      <protection hidden="1"/>
    </xf>
    <xf numFmtId="165" fontId="40" fillId="7" borderId="122" xfId="3" applyNumberFormat="1" applyFont="1" applyBorder="1" applyAlignment="1" applyProtection="1">
      <alignment horizontal="right" vertical="center" wrapText="1"/>
      <protection hidden="1"/>
    </xf>
    <xf numFmtId="165" fontId="40" fillId="8" borderId="122" xfId="4" applyNumberFormat="1" applyFont="1" applyBorder="1" applyAlignment="1" applyProtection="1">
      <alignment horizontal="center" vertical="center" wrapText="1"/>
      <protection hidden="1"/>
    </xf>
    <xf numFmtId="176" fontId="40" fillId="7" borderId="120" xfId="3" applyNumberFormat="1" applyFont="1" applyBorder="1" applyAlignment="1" applyProtection="1">
      <alignment horizontal="right" vertical="center"/>
      <protection hidden="1"/>
    </xf>
    <xf numFmtId="176" fontId="40" fillId="7" borderId="120" xfId="3" quotePrefix="1" applyNumberFormat="1" applyFont="1" applyBorder="1" applyAlignment="1" applyProtection="1">
      <alignment horizontal="right" vertical="center"/>
      <protection hidden="1"/>
    </xf>
    <xf numFmtId="176" fontId="40" fillId="8" borderId="27" xfId="4" applyNumberFormat="1" applyFont="1" applyBorder="1" applyAlignment="1" applyProtection="1">
      <alignment horizontal="center" vertical="center"/>
      <protection hidden="1"/>
    </xf>
    <xf numFmtId="165" fontId="40" fillId="8" borderId="133" xfId="4" applyNumberFormat="1" applyFont="1" applyBorder="1" applyAlignment="1" applyProtection="1">
      <alignment horizontal="center" vertical="center" wrapText="1"/>
      <protection hidden="1"/>
    </xf>
    <xf numFmtId="176" fontId="40" fillId="7" borderId="121" xfId="3" applyNumberFormat="1" applyFont="1" applyBorder="1" applyAlignment="1" applyProtection="1">
      <alignment horizontal="right" vertical="center"/>
      <protection hidden="1"/>
    </xf>
    <xf numFmtId="176" fontId="40" fillId="8" borderId="47" xfId="4" applyNumberFormat="1" applyFont="1" applyBorder="1" applyAlignment="1" applyProtection="1">
      <alignment horizontal="center" vertical="center"/>
      <protection hidden="1"/>
    </xf>
    <xf numFmtId="177" fontId="40" fillId="7" borderId="121" xfId="3" applyNumberFormat="1" applyFont="1" applyBorder="1" applyAlignment="1" applyProtection="1">
      <alignment horizontal="right" vertical="center"/>
      <protection hidden="1"/>
    </xf>
    <xf numFmtId="177" fontId="40" fillId="8" borderId="47" xfId="4" applyNumberFormat="1" applyFont="1" applyBorder="1" applyAlignment="1" applyProtection="1">
      <alignment horizontal="center" vertical="center"/>
      <protection hidden="1"/>
    </xf>
    <xf numFmtId="171" fontId="40" fillId="7" borderId="122" xfId="3" applyNumberFormat="1" applyFont="1" applyBorder="1" applyAlignment="1" applyProtection="1">
      <alignment horizontal="right" vertical="center"/>
      <protection hidden="1"/>
    </xf>
    <xf numFmtId="171" fontId="40" fillId="8" borderId="104" xfId="4" applyNumberFormat="1" applyFont="1" applyBorder="1" applyAlignment="1" applyProtection="1">
      <alignment horizontal="center" vertical="center"/>
      <protection hidden="1"/>
    </xf>
    <xf numFmtId="177" fontId="40" fillId="7" borderId="124" xfId="3" applyNumberFormat="1" applyFont="1" applyBorder="1" applyAlignment="1" applyProtection="1">
      <alignment horizontal="center" vertical="center"/>
      <protection hidden="1"/>
    </xf>
    <xf numFmtId="177" fontId="40" fillId="8" borderId="134" xfId="4" applyNumberFormat="1" applyFont="1" applyBorder="1" applyAlignment="1" applyProtection="1">
      <alignment horizontal="center" vertical="center"/>
      <protection hidden="1"/>
    </xf>
    <xf numFmtId="177" fontId="40" fillId="7" borderId="122" xfId="3" applyNumberFormat="1" applyFont="1" applyBorder="1" applyAlignment="1" applyProtection="1">
      <alignment horizontal="center" vertical="center"/>
      <protection hidden="1"/>
    </xf>
    <xf numFmtId="179" fontId="40" fillId="7" borderId="120" xfId="3" applyNumberFormat="1" applyFont="1" applyBorder="1" applyAlignment="1" applyProtection="1">
      <alignment vertical="center"/>
      <protection hidden="1"/>
    </xf>
    <xf numFmtId="179" fontId="40" fillId="7" borderId="120" xfId="3" applyNumberFormat="1" applyFont="1" applyBorder="1" applyAlignment="1" applyProtection="1">
      <alignment horizontal="right" vertical="center"/>
      <protection hidden="1"/>
    </xf>
    <xf numFmtId="179" fontId="40" fillId="8" borderId="51" xfId="4" applyNumberFormat="1" applyFont="1" applyBorder="1" applyAlignment="1" applyProtection="1">
      <alignment horizontal="center" vertical="center"/>
      <protection hidden="1"/>
    </xf>
    <xf numFmtId="165" fontId="40" fillId="7" borderId="121" xfId="3" applyNumberFormat="1" applyFont="1" applyBorder="1" applyAlignment="1" applyProtection="1">
      <alignment vertical="center" wrapText="1"/>
      <protection hidden="1"/>
    </xf>
    <xf numFmtId="179" fontId="40" fillId="8" borderId="47" xfId="4" applyNumberFormat="1" applyFont="1" applyBorder="1" applyAlignment="1" applyProtection="1">
      <alignment horizontal="center" vertical="center"/>
      <protection hidden="1"/>
    </xf>
    <xf numFmtId="165" fontId="40" fillId="7" borderId="54" xfId="3" applyNumberFormat="1" applyFont="1" applyBorder="1" applyAlignment="1" applyProtection="1">
      <alignment vertical="center" wrapText="1"/>
      <protection hidden="1"/>
    </xf>
    <xf numFmtId="179" fontId="40" fillId="7" borderId="121" xfId="3" applyNumberFormat="1" applyFont="1" applyBorder="1" applyAlignment="1" applyProtection="1">
      <alignment vertical="center"/>
      <protection hidden="1"/>
    </xf>
    <xf numFmtId="179" fontId="40" fillId="7" borderId="121" xfId="3" applyNumberFormat="1" applyFont="1" applyBorder="1" applyAlignment="1" applyProtection="1">
      <alignment horizontal="right" vertical="center"/>
      <protection hidden="1"/>
    </xf>
    <xf numFmtId="176" fontId="40" fillId="7" borderId="121" xfId="3" applyNumberFormat="1" applyFont="1" applyBorder="1" applyAlignment="1" applyProtection="1">
      <alignment vertical="center" wrapText="1"/>
      <protection hidden="1"/>
    </xf>
    <xf numFmtId="176" fontId="40" fillId="7" borderId="121" xfId="3" applyNumberFormat="1" applyFont="1" applyBorder="1" applyAlignment="1" applyProtection="1">
      <alignment horizontal="right" vertical="center" wrapText="1"/>
      <protection hidden="1"/>
    </xf>
    <xf numFmtId="0" fontId="34" fillId="0" borderId="5" xfId="0" quotePrefix="1" applyFont="1" applyBorder="1" applyProtection="1">
      <protection hidden="1"/>
    </xf>
    <xf numFmtId="0" fontId="34" fillId="0" borderId="7" xfId="0" applyFont="1" applyBorder="1" applyProtection="1">
      <protection hidden="1"/>
    </xf>
    <xf numFmtId="169" fontId="44" fillId="7" borderId="92" xfId="3" applyNumberFormat="1" applyFont="1" applyBorder="1" applyAlignment="1" applyProtection="1">
      <alignment horizontal="center"/>
      <protection hidden="1"/>
    </xf>
    <xf numFmtId="0" fontId="44" fillId="7" borderId="135" xfId="3" applyNumberFormat="1" applyFont="1" applyBorder="1" applyAlignment="1" applyProtection="1">
      <alignment horizontal="center"/>
      <protection hidden="1"/>
    </xf>
    <xf numFmtId="169" fontId="44" fillId="7" borderId="32" xfId="3" applyNumberFormat="1" applyFont="1" applyBorder="1" applyAlignment="1" applyProtection="1">
      <alignment horizontal="center"/>
      <protection hidden="1"/>
    </xf>
    <xf numFmtId="0" fontId="44" fillId="7" borderId="29" xfId="3" quotePrefix="1" applyFont="1" applyBorder="1" applyAlignment="1" applyProtection="1">
      <alignment horizontal="left"/>
      <protection hidden="1"/>
    </xf>
    <xf numFmtId="0" fontId="44" fillId="7" borderId="38" xfId="3" quotePrefix="1" applyNumberFormat="1" applyFont="1" applyBorder="1" applyAlignment="1" applyProtection="1">
      <alignment horizontal="center"/>
      <protection hidden="1"/>
    </xf>
    <xf numFmtId="0" fontId="44" fillId="7" borderId="136" xfId="3" applyFont="1" applyBorder="1" applyProtection="1">
      <protection hidden="1"/>
    </xf>
    <xf numFmtId="0" fontId="44" fillId="7" borderId="4" xfId="3" applyFont="1" applyBorder="1" applyProtection="1">
      <protection hidden="1"/>
    </xf>
    <xf numFmtId="0" fontId="44" fillId="7" borderId="5" xfId="3" applyNumberFormat="1" applyFont="1" applyBorder="1" applyAlignment="1" applyProtection="1">
      <alignment horizontal="center"/>
      <protection hidden="1"/>
    </xf>
    <xf numFmtId="1" fontId="44" fillId="7" borderId="137" xfId="3" applyNumberFormat="1" applyFont="1" applyBorder="1" applyProtection="1">
      <protection hidden="1"/>
    </xf>
    <xf numFmtId="0" fontId="44" fillId="7" borderId="6" xfId="3" applyFont="1" applyBorder="1" applyProtection="1">
      <protection hidden="1"/>
    </xf>
    <xf numFmtId="0" fontId="44" fillId="7" borderId="7" xfId="3" applyNumberFormat="1" applyFont="1" applyBorder="1" applyAlignment="1" applyProtection="1">
      <alignment horizontal="center"/>
      <protection hidden="1"/>
    </xf>
    <xf numFmtId="1" fontId="44" fillId="7" borderId="104" xfId="3" applyNumberFormat="1" applyFont="1" applyBorder="1" applyProtection="1">
      <protection hidden="1"/>
    </xf>
    <xf numFmtId="0" fontId="44" fillId="7" borderId="15" xfId="3" applyFont="1" applyBorder="1" applyProtection="1">
      <protection hidden="1"/>
    </xf>
    <xf numFmtId="0" fontId="44" fillId="7" borderId="8" xfId="3" applyNumberFormat="1" applyFont="1" applyBorder="1" applyAlignment="1" applyProtection="1">
      <alignment horizontal="center"/>
      <protection hidden="1"/>
    </xf>
    <xf numFmtId="1" fontId="44" fillId="7" borderId="32" xfId="3" applyNumberFormat="1" applyFont="1" applyBorder="1" applyAlignment="1" applyProtection="1">
      <alignment horizontal="center"/>
      <protection hidden="1"/>
    </xf>
    <xf numFmtId="0" fontId="44" fillId="7" borderId="4" xfId="3" applyFont="1" applyBorder="1" applyAlignment="1" applyProtection="1">
      <alignment horizontal="left"/>
      <protection hidden="1"/>
    </xf>
    <xf numFmtId="1" fontId="44" fillId="7" borderId="47" xfId="3" applyNumberFormat="1" applyFont="1" applyBorder="1" applyProtection="1">
      <protection hidden="1"/>
    </xf>
    <xf numFmtId="0" fontId="44" fillId="7" borderId="9" xfId="3" applyFont="1" applyBorder="1" applyProtection="1">
      <protection hidden="1"/>
    </xf>
    <xf numFmtId="0" fontId="44" fillId="7" borderId="10" xfId="3" applyNumberFormat="1" applyFont="1" applyBorder="1" applyAlignment="1" applyProtection="1">
      <alignment horizontal="center"/>
      <protection hidden="1"/>
    </xf>
    <xf numFmtId="0" fontId="44" fillId="7" borderId="6" xfId="3" quotePrefix="1" applyFont="1" applyBorder="1" applyAlignment="1" applyProtection="1">
      <alignment horizontal="left"/>
      <protection hidden="1"/>
    </xf>
    <xf numFmtId="0" fontId="44" fillId="7" borderId="15" xfId="3" quotePrefix="1" applyFont="1" applyBorder="1" applyAlignment="1" applyProtection="1">
      <alignment horizontal="left"/>
      <protection hidden="1"/>
    </xf>
    <xf numFmtId="0" fontId="44" fillId="7" borderId="8" xfId="3" quotePrefix="1" applyNumberFormat="1" applyFont="1" applyBorder="1" applyAlignment="1" applyProtection="1">
      <alignment horizontal="center"/>
      <protection hidden="1"/>
    </xf>
    <xf numFmtId="0" fontId="44" fillId="7" borderId="4" xfId="3" quotePrefix="1" applyFont="1" applyBorder="1" applyAlignment="1" applyProtection="1">
      <alignment horizontal="left"/>
      <protection hidden="1"/>
    </xf>
    <xf numFmtId="0" fontId="44" fillId="7" borderId="11" xfId="3" applyFont="1" applyBorder="1" applyProtection="1">
      <protection hidden="1"/>
    </xf>
    <xf numFmtId="0" fontId="44" fillId="7" borderId="12" xfId="3" applyNumberFormat="1" applyFont="1" applyBorder="1" applyAlignment="1" applyProtection="1">
      <alignment horizontal="center"/>
      <protection hidden="1"/>
    </xf>
    <xf numFmtId="169" fontId="44" fillId="7" borderId="89" xfId="3" applyNumberFormat="1" applyFont="1" applyBorder="1" applyAlignment="1" applyProtection="1">
      <alignment horizontal="center"/>
      <protection hidden="1"/>
    </xf>
    <xf numFmtId="0" fontId="44" fillId="7" borderId="11" xfId="3" quotePrefix="1" applyFont="1" applyBorder="1" applyAlignment="1" applyProtection="1">
      <alignment horizontal="left"/>
      <protection hidden="1"/>
    </xf>
    <xf numFmtId="0" fontId="44" fillId="7" borderId="25" xfId="3" applyFont="1" applyBorder="1" applyProtection="1">
      <protection hidden="1"/>
    </xf>
    <xf numFmtId="0" fontId="44" fillId="7" borderId="13" xfId="3" applyNumberFormat="1" applyFont="1" applyBorder="1" applyAlignment="1" applyProtection="1">
      <alignment horizontal="center"/>
      <protection hidden="1"/>
    </xf>
    <xf numFmtId="1" fontId="44" fillId="7" borderId="26" xfId="3" applyNumberFormat="1" applyFont="1" applyBorder="1" applyAlignment="1" applyProtection="1">
      <alignment horizontal="center"/>
      <protection hidden="1"/>
    </xf>
    <xf numFmtId="0" fontId="44" fillId="7" borderId="90" xfId="3" applyFont="1" applyBorder="1" applyAlignment="1" applyProtection="1">
      <alignment horizontal="center"/>
      <protection hidden="1"/>
    </xf>
    <xf numFmtId="0" fontId="44" fillId="7" borderId="90" xfId="3" applyNumberFormat="1" applyFont="1" applyBorder="1" applyAlignment="1" applyProtection="1">
      <alignment horizontal="center"/>
      <protection hidden="1"/>
    </xf>
    <xf numFmtId="0" fontId="44" fillId="7" borderId="90" xfId="3" applyFont="1" applyBorder="1" applyAlignment="1" applyProtection="1">
      <alignment horizontal="center" wrapText="1"/>
      <protection hidden="1"/>
    </xf>
    <xf numFmtId="0" fontId="44" fillId="7" borderId="3" xfId="3" quotePrefix="1" applyNumberFormat="1" applyFont="1" applyBorder="1" applyAlignment="1" applyProtection="1">
      <alignment horizontal="center"/>
      <protection hidden="1"/>
    </xf>
    <xf numFmtId="173" fontId="44" fillId="7" borderId="3" xfId="3" applyNumberFormat="1" applyFont="1" applyBorder="1" applyProtection="1">
      <protection hidden="1"/>
    </xf>
    <xf numFmtId="173" fontId="44" fillId="7" borderId="5" xfId="3" applyNumberFormat="1" applyFont="1" applyBorder="1" applyProtection="1">
      <protection hidden="1"/>
    </xf>
    <xf numFmtId="173" fontId="44" fillId="7" borderId="12" xfId="3" applyNumberFormat="1" applyFont="1" applyBorder="1" applyProtection="1">
      <protection hidden="1"/>
    </xf>
    <xf numFmtId="173" fontId="44" fillId="7" borderId="8" xfId="3" applyNumberFormat="1" applyFont="1" applyBorder="1" applyAlignment="1" applyProtection="1">
      <alignment horizontal="center"/>
      <protection hidden="1"/>
    </xf>
    <xf numFmtId="0" fontId="44" fillId="7" borderId="5" xfId="3" quotePrefix="1" applyNumberFormat="1" applyFont="1" applyBorder="1" applyAlignment="1" applyProtection="1">
      <alignment horizontal="center"/>
      <protection hidden="1"/>
    </xf>
    <xf numFmtId="173" fontId="44" fillId="7" borderId="10" xfId="3" applyNumberFormat="1" applyFont="1" applyBorder="1" applyProtection="1">
      <protection hidden="1"/>
    </xf>
    <xf numFmtId="173" fontId="44" fillId="7" borderId="7" xfId="3" applyNumberFormat="1" applyFont="1" applyBorder="1" applyProtection="1">
      <protection hidden="1"/>
    </xf>
    <xf numFmtId="0" fontId="44" fillId="11" borderId="0" xfId="3" applyFont="1" applyFill="1" applyBorder="1" applyProtection="1">
      <protection hidden="1"/>
    </xf>
    <xf numFmtId="0" fontId="44" fillId="11" borderId="0" xfId="3" applyNumberFormat="1" applyFont="1" applyFill="1" applyBorder="1" applyAlignment="1" applyProtection="1">
      <alignment horizontal="center"/>
      <protection hidden="1"/>
    </xf>
    <xf numFmtId="166" fontId="44" fillId="11" borderId="0" xfId="3" applyNumberFormat="1" applyFont="1" applyFill="1" applyBorder="1" applyProtection="1">
      <protection hidden="1"/>
    </xf>
    <xf numFmtId="173" fontId="44" fillId="11" borderId="0" xfId="3" applyNumberFormat="1" applyFont="1" applyFill="1" applyBorder="1" applyProtection="1">
      <protection hidden="1"/>
    </xf>
    <xf numFmtId="0" fontId="44" fillId="7" borderId="92" xfId="3" applyFont="1" applyBorder="1" applyAlignment="1" applyProtection="1">
      <alignment horizontal="center"/>
      <protection hidden="1"/>
    </xf>
    <xf numFmtId="173" fontId="44" fillId="7" borderId="90" xfId="3" applyNumberFormat="1" applyFont="1" applyBorder="1" applyAlignment="1" applyProtection="1">
      <alignment horizontal="center"/>
      <protection hidden="1"/>
    </xf>
    <xf numFmtId="0" fontId="44" fillId="7" borderId="17" xfId="3" applyNumberFormat="1" applyFont="1" applyBorder="1" applyAlignment="1" applyProtection="1">
      <alignment horizontal="center"/>
      <protection hidden="1"/>
    </xf>
    <xf numFmtId="173" fontId="44" fillId="7" borderId="135" xfId="3" applyNumberFormat="1" applyFont="1" applyBorder="1" applyAlignment="1" applyProtection="1">
      <alignment horizontal="center"/>
      <protection hidden="1"/>
    </xf>
    <xf numFmtId="0" fontId="44" fillId="7" borderId="38" xfId="3" applyNumberFormat="1" applyFont="1" applyBorder="1" applyAlignment="1" applyProtection="1">
      <alignment horizontal="center"/>
      <protection hidden="1"/>
    </xf>
    <xf numFmtId="0" fontId="44" fillId="7" borderId="19" xfId="3" applyNumberFormat="1" applyFont="1" applyBorder="1" applyAlignment="1" applyProtection="1">
      <alignment horizontal="center"/>
      <protection hidden="1"/>
    </xf>
    <xf numFmtId="0" fontId="44" fillId="7" borderId="18" xfId="3" applyNumberFormat="1" applyFont="1" applyBorder="1" applyAlignment="1" applyProtection="1">
      <alignment horizontal="center"/>
      <protection hidden="1"/>
    </xf>
    <xf numFmtId="0" fontId="44" fillId="7" borderId="39" xfId="3" quotePrefix="1" applyNumberFormat="1" applyFont="1" applyBorder="1" applyAlignment="1" applyProtection="1">
      <alignment horizontal="center"/>
      <protection hidden="1"/>
    </xf>
    <xf numFmtId="0" fontId="44" fillId="7" borderId="90" xfId="3" applyFont="1" applyBorder="1" applyAlignment="1" applyProtection="1">
      <alignment horizontal="center" vertical="top" wrapText="1"/>
      <protection hidden="1"/>
    </xf>
    <xf numFmtId="0" fontId="44" fillId="7" borderId="29" xfId="3" applyFont="1" applyBorder="1" applyAlignment="1" applyProtection="1">
      <alignment horizontal="left" wrapText="1"/>
      <protection hidden="1"/>
    </xf>
    <xf numFmtId="166" fontId="44" fillId="7" borderId="17" xfId="3" applyNumberFormat="1" applyFont="1" applyBorder="1" applyProtection="1">
      <protection hidden="1"/>
    </xf>
    <xf numFmtId="1" fontId="44" fillId="7" borderId="17" xfId="3" applyNumberFormat="1" applyFont="1" applyBorder="1" applyProtection="1">
      <protection hidden="1"/>
    </xf>
    <xf numFmtId="0" fontId="44" fillId="7" borderId="136" xfId="3" applyNumberFormat="1" applyFont="1" applyBorder="1" applyProtection="1">
      <protection hidden="1"/>
    </xf>
    <xf numFmtId="0" fontId="44" fillId="7" borderId="29" xfId="3" applyFont="1" applyBorder="1" applyAlignment="1" applyProtection="1">
      <alignment horizontal="left"/>
      <protection hidden="1"/>
    </xf>
    <xf numFmtId="166" fontId="44" fillId="7" borderId="5" xfId="3" applyNumberFormat="1" applyFont="1" applyBorder="1" applyProtection="1">
      <protection hidden="1"/>
    </xf>
    <xf numFmtId="1" fontId="44" fillId="7" borderId="5" xfId="3" applyNumberFormat="1" applyFont="1" applyBorder="1" applyProtection="1">
      <protection hidden="1"/>
    </xf>
    <xf numFmtId="0" fontId="44" fillId="7" borderId="67" xfId="3" applyFont="1" applyBorder="1" applyAlignment="1"/>
    <xf numFmtId="0" fontId="1" fillId="14" borderId="138" xfId="0" applyFont="1" applyFill="1" applyBorder="1" applyAlignment="1" applyProtection="1">
      <alignment horizontal="center" vertical="center" wrapText="1"/>
      <protection hidden="1"/>
    </xf>
    <xf numFmtId="0" fontId="1" fillId="9" borderId="156" xfId="6" applyFont="1" applyAlignment="1" applyProtection="1">
      <alignment horizontal="center" vertical="center" wrapText="1"/>
      <protection hidden="1"/>
    </xf>
    <xf numFmtId="0" fontId="1" fillId="14" borderId="39" xfId="0" applyFont="1" applyFill="1" applyBorder="1" applyAlignment="1" applyProtection="1">
      <alignment horizontal="center" vertical="center" wrapText="1"/>
      <protection locked="0"/>
    </xf>
    <xf numFmtId="0" fontId="47" fillId="0" borderId="9" xfId="0" applyFont="1" applyBorder="1" applyAlignment="1" applyProtection="1">
      <alignment horizontal="left" vertical="center" wrapText="1"/>
      <protection hidden="1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178" fontId="7" fillId="0" borderId="58" xfId="0" applyNumberFormat="1" applyFont="1" applyBorder="1" applyProtection="1">
      <protection hidden="1"/>
    </xf>
    <xf numFmtId="166" fontId="1" fillId="14" borderId="106" xfId="0" applyNumberFormat="1" applyFont="1" applyFill="1" applyBorder="1" applyAlignment="1" applyProtection="1">
      <alignment horizontal="right" vertical="center"/>
      <protection locked="0"/>
    </xf>
    <xf numFmtId="166" fontId="1" fillId="14" borderId="107" xfId="0" applyNumberFormat="1" applyFont="1" applyFill="1" applyBorder="1" applyAlignment="1" applyProtection="1">
      <alignment vertical="center"/>
      <protection locked="0"/>
    </xf>
    <xf numFmtId="166" fontId="1" fillId="14" borderId="108" xfId="0" applyNumberFormat="1" applyFont="1" applyFill="1" applyBorder="1" applyAlignment="1" applyProtection="1">
      <alignment horizontal="right" vertical="center"/>
      <protection locked="0"/>
    </xf>
    <xf numFmtId="166" fontId="1" fillId="14" borderId="109" xfId="0" applyNumberFormat="1" applyFont="1" applyFill="1" applyBorder="1" applyAlignment="1" applyProtection="1">
      <alignment vertical="center"/>
      <protection locked="0"/>
    </xf>
    <xf numFmtId="166" fontId="1" fillId="14" borderId="39" xfId="0" applyNumberFormat="1" applyFont="1" applyFill="1" applyBorder="1" applyAlignment="1" applyProtection="1">
      <alignment horizontal="right" vertical="center"/>
      <protection locked="0"/>
    </xf>
    <xf numFmtId="166" fontId="1" fillId="14" borderId="89" xfId="0" applyNumberFormat="1" applyFont="1" applyFill="1" applyBorder="1" applyAlignment="1" applyProtection="1">
      <alignment vertical="center"/>
      <protection locked="0"/>
    </xf>
    <xf numFmtId="166" fontId="1" fillId="14" borderId="41" xfId="0" applyNumberFormat="1" applyFont="1" applyFill="1" applyBorder="1" applyAlignment="1" applyProtection="1">
      <alignment vertical="center"/>
      <protection locked="0"/>
    </xf>
    <xf numFmtId="0" fontId="1" fillId="14" borderId="38" xfId="0" applyFont="1" applyFill="1" applyBorder="1" applyAlignment="1" applyProtection="1">
      <alignment horizontal="center" vertical="center" wrapText="1"/>
      <protection hidden="1"/>
    </xf>
    <xf numFmtId="166" fontId="1" fillId="14" borderId="67" xfId="0" applyNumberFormat="1" applyFont="1" applyFill="1" applyBorder="1" applyAlignment="1" applyProtection="1">
      <alignment horizontal="right" vertical="center"/>
      <protection locked="0"/>
    </xf>
    <xf numFmtId="166" fontId="1" fillId="9" borderId="156" xfId="6" applyNumberFormat="1" applyFont="1" applyAlignment="1" applyProtection="1">
      <alignment horizontal="right" vertical="center"/>
      <protection locked="0"/>
    </xf>
    <xf numFmtId="166" fontId="1" fillId="9" borderId="156" xfId="6" applyNumberFormat="1" applyFont="1" applyAlignment="1" applyProtection="1">
      <alignment vertical="center"/>
      <protection locked="0"/>
    </xf>
    <xf numFmtId="3" fontId="1" fillId="9" borderId="156" xfId="6" applyNumberFormat="1" applyFont="1" applyAlignment="1" applyProtection="1">
      <alignment horizontal="center" vertical="center" wrapText="1"/>
      <protection locked="0"/>
    </xf>
    <xf numFmtId="1" fontId="1" fillId="9" borderId="156" xfId="6" applyNumberFormat="1" applyFont="1" applyAlignment="1" applyProtection="1">
      <alignment horizontal="center" vertical="center" wrapText="1"/>
      <protection locked="0"/>
    </xf>
    <xf numFmtId="3" fontId="1" fillId="9" borderId="156" xfId="6" applyNumberFormat="1" applyFont="1" applyAlignment="1" applyProtection="1">
      <alignment horizontal="right" vertical="center" wrapText="1"/>
      <protection locked="0"/>
    </xf>
    <xf numFmtId="1" fontId="1" fillId="9" borderId="156" xfId="6" applyNumberFormat="1" applyFont="1" applyAlignment="1" applyProtection="1">
      <alignment horizontal="right" vertical="center" wrapText="1"/>
      <protection locked="0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27" xfId="0" applyFont="1" applyBorder="1"/>
    <xf numFmtId="169" fontId="1" fillId="0" borderId="0" xfId="0" applyNumberFormat="1" applyFont="1"/>
    <xf numFmtId="0" fontId="1" fillId="0" borderId="14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/>
      <protection locked="0"/>
    </xf>
    <xf numFmtId="164" fontId="1" fillId="10" borderId="22" xfId="0" applyNumberFormat="1" applyFont="1" applyFill="1" applyBorder="1" applyAlignment="1">
      <alignment horizontal="center"/>
    </xf>
    <xf numFmtId="0" fontId="1" fillId="3" borderId="68" xfId="0" applyFont="1" applyFill="1" applyBorder="1" applyAlignment="1" applyProtection="1">
      <alignment horizontal="center"/>
      <protection locked="0"/>
    </xf>
    <xf numFmtId="0" fontId="1" fillId="3" borderId="70" xfId="0" applyFont="1" applyFill="1" applyBorder="1" applyAlignment="1" applyProtection="1">
      <alignment horizontal="center"/>
      <protection locked="0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0" borderId="65" xfId="0" applyFont="1" applyBorder="1" applyAlignment="1">
      <alignment horizontal="center"/>
    </xf>
    <xf numFmtId="164" fontId="1" fillId="11" borderId="65" xfId="0" applyNumberFormat="1" applyFont="1" applyFill="1" applyBorder="1" applyAlignment="1">
      <alignment horizontal="center"/>
    </xf>
    <xf numFmtId="0" fontId="1" fillId="11" borderId="65" xfId="0" applyFont="1" applyFill="1" applyBorder="1" applyAlignment="1">
      <alignment horizontal="center"/>
    </xf>
    <xf numFmtId="0" fontId="1" fillId="11" borderId="69" xfId="0" applyFont="1" applyFill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11" borderId="73" xfId="0" applyFont="1" applyFill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0" fillId="0" borderId="25" xfId="0" applyFont="1" applyBorder="1" applyAlignment="1" applyProtection="1">
      <alignment horizontal="left" vertical="center"/>
      <protection hidden="1"/>
    </xf>
    <xf numFmtId="0" fontId="7" fillId="0" borderId="0" xfId="0" applyFont="1"/>
    <xf numFmtId="0" fontId="10" fillId="0" borderId="0" xfId="0" applyFont="1" applyAlignment="1" applyProtection="1">
      <alignment horizontal="left" vertical="center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3" fillId="4" borderId="9" xfId="0" applyFont="1" applyFill="1" applyBorder="1" applyProtection="1">
      <protection locked="0"/>
    </xf>
    <xf numFmtId="165" fontId="13" fillId="4" borderId="38" xfId="0" applyNumberFormat="1" applyFont="1" applyFill="1" applyBorder="1" applyProtection="1">
      <protection locked="0"/>
    </xf>
    <xf numFmtId="176" fontId="13" fillId="4" borderId="38" xfId="0" applyNumberFormat="1" applyFont="1" applyFill="1" applyBorder="1" applyProtection="1">
      <protection locked="0"/>
    </xf>
    <xf numFmtId="1" fontId="13" fillId="4" borderId="39" xfId="0" applyNumberFormat="1" applyFont="1" applyFill="1" applyBorder="1" applyProtection="1">
      <protection locked="0"/>
    </xf>
    <xf numFmtId="0" fontId="13" fillId="0" borderId="0" xfId="0" applyFont="1" applyProtection="1">
      <protection locked="0"/>
    </xf>
    <xf numFmtId="166" fontId="13" fillId="0" borderId="0" xfId="0" applyNumberFormat="1" applyFont="1" applyProtection="1">
      <protection locked="0"/>
    </xf>
    <xf numFmtId="166" fontId="13" fillId="0" borderId="0" xfId="0" applyNumberFormat="1" applyFont="1" applyProtection="1">
      <protection hidden="1"/>
    </xf>
    <xf numFmtId="172" fontId="13" fillId="0" borderId="0" xfId="0" applyNumberFormat="1" applyFont="1" applyProtection="1">
      <protection hidden="1"/>
    </xf>
    <xf numFmtId="0" fontId="13" fillId="4" borderId="28" xfId="0" applyFont="1" applyFill="1" applyBorder="1" applyProtection="1">
      <protection locked="0"/>
    </xf>
    <xf numFmtId="165" fontId="13" fillId="4" borderId="45" xfId="0" applyNumberFormat="1" applyFont="1" applyFill="1" applyBorder="1" applyProtection="1">
      <protection locked="0"/>
    </xf>
    <xf numFmtId="176" fontId="13" fillId="4" borderId="45" xfId="0" applyNumberFormat="1" applyFont="1" applyFill="1" applyBorder="1" applyProtection="1">
      <protection locked="0"/>
    </xf>
    <xf numFmtId="1" fontId="13" fillId="4" borderId="46" xfId="0" applyNumberFormat="1" applyFont="1" applyFill="1" applyBorder="1" applyProtection="1">
      <protection locked="0"/>
    </xf>
    <xf numFmtId="0" fontId="13" fillId="0" borderId="43" xfId="0" applyFont="1" applyBorder="1" applyAlignment="1" applyProtection="1">
      <alignment horizontal="right"/>
      <protection hidden="1"/>
    </xf>
    <xf numFmtId="166" fontId="13" fillId="0" borderId="42" xfId="0" applyNumberFormat="1" applyFont="1" applyBorder="1" applyProtection="1">
      <protection hidden="1"/>
    </xf>
    <xf numFmtId="0" fontId="13" fillId="0" borderId="42" xfId="0" applyFont="1" applyBorder="1" applyProtection="1">
      <protection hidden="1"/>
    </xf>
    <xf numFmtId="0" fontId="13" fillId="0" borderId="44" xfId="0" applyFont="1" applyBorder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165" fontId="13" fillId="0" borderId="0" xfId="0" applyNumberFormat="1" applyFont="1" applyProtection="1">
      <protection hidden="1"/>
    </xf>
    <xf numFmtId="1" fontId="13" fillId="0" borderId="0" xfId="0" applyNumberFormat="1" applyFont="1" applyProtection="1">
      <protection hidden="1"/>
    </xf>
    <xf numFmtId="164" fontId="1" fillId="13" borderId="22" xfId="0" applyNumberFormat="1" applyFont="1" applyFill="1" applyBorder="1" applyAlignment="1">
      <alignment horizontal="center"/>
    </xf>
    <xf numFmtId="164" fontId="1" fillId="13" borderId="0" xfId="0" applyNumberFormat="1" applyFont="1" applyFill="1" applyAlignment="1">
      <alignment horizontal="center"/>
    </xf>
    <xf numFmtId="0" fontId="1" fillId="3" borderId="88" xfId="0" applyFont="1" applyFill="1" applyBorder="1" applyAlignment="1" applyProtection="1">
      <alignment horizontal="center"/>
      <protection locked="0"/>
    </xf>
    <xf numFmtId="0" fontId="1" fillId="3" borderId="87" xfId="0" applyFont="1" applyFill="1" applyBorder="1" applyAlignment="1" applyProtection="1">
      <alignment horizontal="center"/>
      <protection locked="0"/>
    </xf>
    <xf numFmtId="0" fontId="1" fillId="11" borderId="73" xfId="0" applyFont="1" applyFill="1" applyBorder="1" applyAlignment="1" applyProtection="1">
      <alignment horizontal="center"/>
      <protection locked="0"/>
    </xf>
    <xf numFmtId="0" fontId="1" fillId="11" borderId="65" xfId="0" applyFont="1" applyFill="1" applyBorder="1" applyAlignment="1" applyProtection="1">
      <alignment horizontal="center"/>
      <protection locked="0"/>
    </xf>
    <xf numFmtId="0" fontId="1" fillId="0" borderId="79" xfId="0" applyFont="1" applyBorder="1" applyAlignment="1">
      <alignment horizontal="center"/>
    </xf>
    <xf numFmtId="164" fontId="1" fillId="0" borderId="80" xfId="0" applyNumberFormat="1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1" fillId="0" borderId="86" xfId="0" applyFont="1" applyBorder="1" applyAlignment="1">
      <alignment horizontal="center"/>
    </xf>
    <xf numFmtId="164" fontId="1" fillId="12" borderId="0" xfId="0" applyNumberFormat="1" applyFont="1" applyFill="1" applyAlignment="1">
      <alignment horizontal="center"/>
    </xf>
    <xf numFmtId="164" fontId="1" fillId="12" borderId="22" xfId="0" applyNumberFormat="1" applyFont="1" applyFill="1" applyBorder="1" applyAlignment="1">
      <alignment horizontal="center"/>
    </xf>
    <xf numFmtId="0" fontId="1" fillId="11" borderId="79" xfId="0" applyFont="1" applyFill="1" applyBorder="1" applyAlignment="1" applyProtection="1">
      <alignment horizontal="center"/>
      <protection locked="0"/>
    </xf>
    <xf numFmtId="164" fontId="1" fillId="11" borderId="80" xfId="0" applyNumberFormat="1" applyFont="1" applyFill="1" applyBorder="1" applyAlignment="1">
      <alignment horizontal="center"/>
    </xf>
    <xf numFmtId="0" fontId="1" fillId="11" borderId="80" xfId="0" applyFont="1" applyFill="1" applyBorder="1" applyAlignment="1" applyProtection="1">
      <alignment horizontal="center"/>
      <protection locked="0"/>
    </xf>
    <xf numFmtId="0" fontId="1" fillId="11" borderId="81" xfId="0" applyFont="1" applyFill="1" applyBorder="1" applyAlignment="1">
      <alignment horizontal="center"/>
    </xf>
    <xf numFmtId="164" fontId="1" fillId="11" borderId="82" xfId="0" applyNumberFormat="1" applyFont="1" applyFill="1" applyBorder="1" applyAlignment="1">
      <alignment horizontal="center"/>
    </xf>
    <xf numFmtId="0" fontId="1" fillId="11" borderId="82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8" fillId="0" borderId="20" xfId="0" applyFont="1" applyBorder="1" applyAlignment="1" applyProtection="1">
      <alignment horizontal="left" vertical="center" wrapText="1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26" fillId="0" borderId="0" xfId="0" quotePrefix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9" fillId="5" borderId="0" xfId="1" applyBorder="1" applyAlignment="1" applyProtection="1">
      <alignment vertical="center"/>
      <protection hidden="1"/>
    </xf>
    <xf numFmtId="0" fontId="29" fillId="5" borderId="27" xfId="1" applyBorder="1" applyAlignment="1" applyProtection="1">
      <alignment vertical="center"/>
      <protection hidden="1"/>
    </xf>
    <xf numFmtId="0" fontId="8" fillId="9" borderId="156" xfId="6" applyFont="1" applyAlignment="1" applyProtection="1">
      <alignment horizontal="left" vertical="center"/>
      <protection hidden="1"/>
    </xf>
    <xf numFmtId="0" fontId="4" fillId="9" borderId="156" xfId="6" applyFont="1" applyAlignment="1">
      <alignment horizontal="left" vertical="center"/>
    </xf>
    <xf numFmtId="0" fontId="8" fillId="9" borderId="156" xfId="6" applyFont="1" applyAlignment="1" applyProtection="1">
      <alignment horizontal="left" vertical="top" wrapText="1"/>
      <protection hidden="1"/>
    </xf>
    <xf numFmtId="0" fontId="22" fillId="9" borderId="156" xfId="6" applyFont="1" applyAlignment="1">
      <alignment horizontal="left" vertical="top" wrapText="1"/>
    </xf>
    <xf numFmtId="0" fontId="45" fillId="9" borderId="156" xfId="6" applyFont="1" applyAlignment="1" applyProtection="1">
      <alignment horizontal="left" vertical="center" wrapText="1"/>
      <protection hidden="1"/>
    </xf>
    <xf numFmtId="0" fontId="5" fillId="9" borderId="156" xfId="6" applyFont="1" applyAlignment="1">
      <alignment wrapText="1"/>
    </xf>
    <xf numFmtId="0" fontId="38" fillId="9" borderId="156" xfId="6" applyFont="1" applyAlignment="1" applyProtection="1">
      <alignment horizontal="left" vertical="center"/>
      <protection locked="0"/>
    </xf>
    <xf numFmtId="0" fontId="8" fillId="11" borderId="139" xfId="0" applyFont="1" applyFill="1" applyBorder="1" applyAlignment="1" applyProtection="1">
      <alignment horizontal="left" vertical="top" wrapText="1"/>
      <protection hidden="1"/>
    </xf>
    <xf numFmtId="0" fontId="22" fillId="11" borderId="140" xfId="0" applyFont="1" applyFill="1" applyBorder="1" applyAlignment="1">
      <alignment horizontal="left" vertical="top" wrapText="1"/>
    </xf>
    <xf numFmtId="0" fontId="46" fillId="11" borderId="139" xfId="5" applyFont="1" applyFill="1" applyBorder="1" applyAlignment="1" applyProtection="1">
      <alignment horizontal="left" vertical="center" wrapText="1"/>
      <protection hidden="1"/>
    </xf>
    <xf numFmtId="0" fontId="0" fillId="11" borderId="103" xfId="0" applyFill="1" applyBorder="1" applyAlignment="1">
      <alignment wrapText="1"/>
    </xf>
    <xf numFmtId="0" fontId="0" fillId="11" borderId="140" xfId="0" applyFill="1" applyBorder="1" applyAlignment="1">
      <alignment wrapText="1"/>
    </xf>
    <xf numFmtId="0" fontId="41" fillId="5" borderId="13" xfId="1" applyFont="1" applyBorder="1" applyAlignment="1" applyProtection="1">
      <alignment horizontal="center" vertical="center"/>
      <protection hidden="1"/>
    </xf>
    <xf numFmtId="0" fontId="41" fillId="5" borderId="26" xfId="1" applyFont="1" applyBorder="1" applyAlignment="1" applyProtection="1">
      <alignment horizontal="center" vertical="center"/>
      <protection hidden="1"/>
    </xf>
    <xf numFmtId="0" fontId="29" fillId="11" borderId="57" xfId="1" applyFill="1" applyBorder="1" applyAlignment="1" applyProtection="1">
      <alignment horizontal="center" vertical="center"/>
      <protection hidden="1"/>
    </xf>
    <xf numFmtId="0" fontId="29" fillId="5" borderId="23" xfId="1" applyBorder="1" applyAlignment="1" applyProtection="1">
      <alignment horizontal="center" vertical="center"/>
      <protection hidden="1"/>
    </xf>
    <xf numFmtId="0" fontId="29" fillId="5" borderId="57" xfId="1" applyBorder="1" applyAlignment="1" applyProtection="1">
      <alignment horizontal="center" vertical="center"/>
      <protection hidden="1"/>
    </xf>
    <xf numFmtId="0" fontId="29" fillId="5" borderId="20" xfId="1" applyBorder="1" applyAlignment="1" applyProtection="1">
      <alignment horizontal="center" vertical="center"/>
      <protection hidden="1"/>
    </xf>
    <xf numFmtId="0" fontId="29" fillId="5" borderId="125" xfId="1" applyBorder="1" applyAlignment="1" applyProtection="1">
      <alignment horizontal="center" vertical="center"/>
      <protection hidden="1"/>
    </xf>
    <xf numFmtId="0" fontId="40" fillId="5" borderId="0" xfId="1" applyFont="1" applyBorder="1" applyAlignment="1" applyProtection="1">
      <alignment vertical="center"/>
      <protection hidden="1"/>
    </xf>
    <xf numFmtId="0" fontId="40" fillId="5" borderId="27" xfId="1" applyFont="1" applyBorder="1" applyAlignment="1" applyProtection="1">
      <alignment vertical="center"/>
      <protection hidden="1"/>
    </xf>
    <xf numFmtId="0" fontId="31" fillId="11" borderId="0" xfId="5" applyFill="1" applyAlignment="1" applyProtection="1">
      <alignment horizontal="left" vertical="center"/>
      <protection locked="0"/>
    </xf>
    <xf numFmtId="0" fontId="40" fillId="11" borderId="0" xfId="0" applyFont="1" applyFill="1" applyAlignment="1" applyProtection="1">
      <alignment horizontal="left" vertical="center"/>
      <protection locked="0"/>
    </xf>
    <xf numFmtId="0" fontId="8" fillId="11" borderId="0" xfId="0" applyFont="1" applyFill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0" fontId="42" fillId="5" borderId="13" xfId="1" applyFont="1" applyBorder="1" applyAlignment="1" applyProtection="1">
      <alignment horizontal="center" vertical="center"/>
      <protection hidden="1"/>
    </xf>
    <xf numFmtId="0" fontId="42" fillId="5" borderId="26" xfId="1" applyFont="1" applyBorder="1" applyAlignment="1" applyProtection="1">
      <alignment horizontal="center" vertical="center"/>
      <protection hidden="1"/>
    </xf>
    <xf numFmtId="0" fontId="1" fillId="14" borderId="39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29" fillId="7" borderId="39" xfId="3" applyBorder="1" applyAlignment="1" applyProtection="1">
      <alignment horizontal="left" vertical="center" wrapText="1"/>
      <protection hidden="1"/>
    </xf>
    <xf numFmtId="0" fontId="29" fillId="7" borderId="10" xfId="3" applyBorder="1" applyAlignment="1" applyProtection="1">
      <alignment horizontal="left" vertical="center" wrapText="1"/>
      <protection hidden="1"/>
    </xf>
    <xf numFmtId="0" fontId="1" fillId="14" borderId="39" xfId="0" applyFont="1" applyFill="1" applyBorder="1" applyAlignment="1" applyProtection="1">
      <alignment horizontal="left" vertical="center" wrapText="1"/>
      <protection hidden="1"/>
    </xf>
    <xf numFmtId="0" fontId="1" fillId="14" borderId="10" xfId="0" applyFont="1" applyFill="1" applyBorder="1" applyAlignment="1" applyProtection="1">
      <alignment horizontal="left" vertical="center" wrapText="1"/>
      <protection hidden="1"/>
    </xf>
    <xf numFmtId="0" fontId="1" fillId="14" borderId="117" xfId="0" applyFont="1" applyFill="1" applyBorder="1" applyAlignment="1" applyProtection="1">
      <alignment horizontal="center" vertical="center" wrapText="1"/>
      <protection locked="0"/>
    </xf>
    <xf numFmtId="0" fontId="1" fillId="14" borderId="145" xfId="0" applyFont="1" applyFill="1" applyBorder="1" applyAlignment="1" applyProtection="1">
      <alignment horizontal="center" vertical="center" wrapText="1"/>
      <protection locked="0"/>
    </xf>
    <xf numFmtId="0" fontId="29" fillId="7" borderId="39" xfId="3" applyBorder="1" applyAlignment="1" applyProtection="1">
      <alignment horizontal="center" vertical="center" wrapText="1"/>
      <protection locked="0"/>
    </xf>
    <xf numFmtId="0" fontId="29" fillId="7" borderId="10" xfId="3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3" fillId="0" borderId="114" xfId="0" applyFont="1" applyBorder="1" applyAlignment="1">
      <alignment horizontal="center" vertical="center" wrapText="1"/>
    </xf>
    <xf numFmtId="164" fontId="29" fillId="7" borderId="39" xfId="3" applyNumberFormat="1" applyBorder="1" applyAlignment="1" applyProtection="1">
      <alignment horizontal="center" vertical="center"/>
      <protection hidden="1"/>
    </xf>
    <xf numFmtId="0" fontId="29" fillId="7" borderId="134" xfId="3" applyBorder="1" applyAlignment="1">
      <alignment horizontal="center" vertical="center"/>
    </xf>
    <xf numFmtId="0" fontId="8" fillId="0" borderId="140" xfId="0" applyFont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139" xfId="0" applyBorder="1" applyAlignment="1" applyProtection="1">
      <alignment horizontal="center" vertical="center"/>
      <protection hidden="1"/>
    </xf>
    <xf numFmtId="0" fontId="33" fillId="0" borderId="2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164" fontId="29" fillId="7" borderId="112" xfId="3" applyNumberFormat="1" applyBorder="1" applyAlignment="1" applyProtection="1">
      <alignment horizontal="center" vertical="center"/>
      <protection hidden="1"/>
    </xf>
    <xf numFmtId="0" fontId="29" fillId="7" borderId="105" xfId="3" applyBorder="1" applyAlignment="1">
      <alignment horizontal="center" vertical="center"/>
    </xf>
    <xf numFmtId="0" fontId="17" fillId="0" borderId="13" xfId="0" applyFont="1" applyBorder="1" applyAlignment="1" applyProtection="1">
      <alignment horizontal="right" vertical="center"/>
      <protection hidden="1"/>
    </xf>
    <xf numFmtId="0" fontId="17" fillId="0" borderId="26" xfId="0" applyFont="1" applyBorder="1" applyAlignment="1" applyProtection="1">
      <alignment horizontal="right" vertical="center"/>
      <protection hidden="1"/>
    </xf>
    <xf numFmtId="0" fontId="17" fillId="0" borderId="28" xfId="0" applyFont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29" fillId="7" borderId="46" xfId="3" applyBorder="1" applyAlignment="1" applyProtection="1">
      <alignment horizontal="left" vertical="center" wrapText="1"/>
      <protection hidden="1"/>
    </xf>
    <xf numFmtId="0" fontId="29" fillId="7" borderId="144" xfId="3" applyBorder="1" applyAlignment="1" applyProtection="1">
      <alignment horizontal="left" vertical="center" wrapText="1"/>
      <protection hidden="1"/>
    </xf>
    <xf numFmtId="0" fontId="17" fillId="0" borderId="141" xfId="0" applyFont="1" applyBorder="1" applyAlignment="1" applyProtection="1">
      <alignment horizontal="center" vertical="center" wrapText="1"/>
      <protection hidden="1"/>
    </xf>
    <xf numFmtId="0" fontId="17" fillId="0" borderId="142" xfId="0" applyFont="1" applyBorder="1" applyAlignment="1" applyProtection="1">
      <alignment horizontal="center" vertical="center" wrapText="1"/>
      <protection hidden="1"/>
    </xf>
    <xf numFmtId="0" fontId="1" fillId="14" borderId="89" xfId="0" applyFont="1" applyFill="1" applyBorder="1" applyAlignment="1" applyProtection="1">
      <alignment horizontal="center" vertical="center" wrapText="1"/>
      <protection locked="0"/>
    </xf>
    <xf numFmtId="0" fontId="1" fillId="14" borderId="135" xfId="0" applyFont="1" applyFill="1" applyBorder="1" applyAlignment="1" applyProtection="1">
      <alignment horizontal="center" vertical="center" wrapText="1"/>
      <protection locked="0"/>
    </xf>
    <xf numFmtId="0" fontId="29" fillId="7" borderId="112" xfId="3" applyBorder="1" applyAlignment="1" applyProtection="1">
      <alignment horizontal="center" vertical="center" wrapText="1"/>
      <protection locked="0"/>
    </xf>
    <xf numFmtId="0" fontId="29" fillId="7" borderId="7" xfId="3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125" xfId="0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29" fillId="7" borderId="39" xfId="3" applyNumberFormat="1" applyBorder="1" applyAlignment="1" applyProtection="1">
      <alignment horizontal="left" vertical="center" wrapText="1"/>
      <protection hidden="1"/>
    </xf>
    <xf numFmtId="0" fontId="29" fillId="7" borderId="10" xfId="3" applyNumberForma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7" fillId="0" borderId="143" xfId="0" applyFont="1" applyBorder="1" applyAlignment="1" applyProtection="1">
      <alignment horizontal="left" vertical="center" wrapText="1"/>
      <protection hidden="1"/>
    </xf>
    <xf numFmtId="0" fontId="1" fillId="0" borderId="3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7" fillId="0" borderId="33" xfId="0" applyFont="1" applyBorder="1" applyAlignment="1" applyProtection="1">
      <alignment horizontal="left" vertical="center" wrapText="1"/>
      <protection hidden="1"/>
    </xf>
    <xf numFmtId="0" fontId="29" fillId="7" borderId="39" xfId="3" applyNumberFormat="1" applyBorder="1" applyAlignment="1" applyProtection="1">
      <alignment vertical="justify" wrapText="1"/>
      <protection hidden="1"/>
    </xf>
    <xf numFmtId="0" fontId="29" fillId="7" borderId="10" xfId="3" applyNumberFormat="1" applyBorder="1" applyAlignment="1" applyProtection="1">
      <alignment vertical="justify" wrapText="1"/>
      <protection hidden="1"/>
    </xf>
    <xf numFmtId="0" fontId="29" fillId="7" borderId="39" xfId="3" applyNumberFormat="1" applyBorder="1" applyAlignment="1" applyProtection="1">
      <alignment horizontal="center" vertical="center" wrapText="1"/>
      <protection hidden="1"/>
    </xf>
    <xf numFmtId="0" fontId="29" fillId="7" borderId="10" xfId="3" applyNumberFormat="1" applyBorder="1" applyAlignment="1" applyProtection="1">
      <alignment horizontal="center" vertical="center" wrapText="1"/>
      <protection hidden="1"/>
    </xf>
    <xf numFmtId="0" fontId="1" fillId="9" borderId="39" xfId="6" applyFont="1" applyBorder="1" applyAlignment="1" applyProtection="1">
      <alignment horizontal="left" vertical="center" wrapText="1"/>
      <protection hidden="1"/>
    </xf>
    <xf numFmtId="0" fontId="1" fillId="9" borderId="67" xfId="6" applyFont="1" applyBorder="1" applyAlignment="1" applyProtection="1">
      <alignment horizontal="left" vertical="center" wrapText="1"/>
      <protection hidden="1"/>
    </xf>
    <xf numFmtId="0" fontId="1" fillId="9" borderId="157" xfId="6" applyFont="1" applyBorder="1" applyAlignment="1" applyProtection="1">
      <alignment horizontal="left" vertical="center" wrapText="1"/>
      <protection hidden="1"/>
    </xf>
    <xf numFmtId="0" fontId="1" fillId="14" borderId="67" xfId="0" applyFont="1" applyFill="1" applyBorder="1" applyAlignment="1" applyProtection="1">
      <alignment horizontal="left" vertical="center" wrapText="1"/>
      <protection hidden="1"/>
    </xf>
    <xf numFmtId="0" fontId="1" fillId="14" borderId="157" xfId="0" applyFont="1" applyFill="1" applyBorder="1" applyAlignment="1" applyProtection="1">
      <alignment horizontal="left" vertical="center" wrapText="1"/>
      <protection hidden="1"/>
    </xf>
    <xf numFmtId="0" fontId="1" fillId="9" borderId="158" xfId="6" applyNumberFormat="1" applyFont="1" applyBorder="1" applyAlignment="1" applyProtection="1">
      <alignment horizontal="center" vertical="center" wrapText="1"/>
      <protection locked="0"/>
    </xf>
    <xf numFmtId="0" fontId="1" fillId="9" borderId="159" xfId="6" applyNumberFormat="1" applyFont="1" applyBorder="1" applyAlignment="1" applyProtection="1">
      <alignment horizontal="center" vertical="center" wrapText="1"/>
      <protection locked="0"/>
    </xf>
    <xf numFmtId="0" fontId="1" fillId="9" borderId="156" xfId="6" applyNumberFormat="1" applyFont="1" applyAlignment="1" applyProtection="1">
      <alignment vertical="justify" wrapText="1"/>
      <protection locked="0"/>
    </xf>
    <xf numFmtId="0" fontId="29" fillId="7" borderId="112" xfId="3" applyNumberFormat="1" applyBorder="1" applyAlignment="1" applyProtection="1">
      <alignment horizontal="center" vertical="center" wrapText="1"/>
      <protection locked="0"/>
    </xf>
    <xf numFmtId="0" fontId="29" fillId="7" borderId="7" xfId="3" applyNumberFormat="1" applyBorder="1" applyAlignment="1" applyProtection="1">
      <alignment horizontal="center" vertical="center" wrapText="1"/>
      <protection locked="0"/>
    </xf>
    <xf numFmtId="0" fontId="1" fillId="9" borderId="156" xfId="6" applyNumberFormat="1" applyFont="1" applyAlignment="1" applyProtection="1">
      <alignment horizontal="center" vertical="center" wrapText="1"/>
      <protection locked="0"/>
    </xf>
    <xf numFmtId="0" fontId="1" fillId="9" borderId="156" xfId="6" applyNumberFormat="1" applyFont="1" applyAlignment="1" applyProtection="1">
      <alignment horizontal="center" vertical="center"/>
      <protection locked="0"/>
    </xf>
    <xf numFmtId="0" fontId="17" fillId="0" borderId="146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9" fillId="7" borderId="39" xfId="3" applyNumberFormat="1" applyBorder="1" applyAlignment="1" applyProtection="1">
      <alignment horizontal="center" vertical="center" wrapText="1"/>
      <protection locked="0"/>
    </xf>
    <xf numFmtId="0" fontId="29" fillId="7" borderId="10" xfId="3" applyNumberFormat="1" applyBorder="1" applyAlignment="1" applyProtection="1">
      <alignment horizontal="center" vertical="center" wrapText="1"/>
      <protection locked="0"/>
    </xf>
    <xf numFmtId="0" fontId="29" fillId="7" borderId="147" xfId="3" applyNumberFormat="1" applyBorder="1" applyAlignment="1" applyProtection="1">
      <alignment horizontal="center" vertical="center" wrapText="1"/>
      <protection locked="0"/>
    </xf>
    <xf numFmtId="0" fontId="29" fillId="7" borderId="12" xfId="3" applyNumberFormat="1" applyBorder="1" applyAlignment="1" applyProtection="1">
      <alignment horizontal="center" vertical="center" wrapText="1"/>
      <protection locked="0"/>
    </xf>
    <xf numFmtId="0" fontId="1" fillId="9" borderId="160" xfId="6" applyNumberFormat="1" applyFont="1" applyBorder="1" applyAlignment="1" applyProtection="1">
      <alignment horizontal="center" vertical="center" wrapText="1"/>
      <protection locked="0"/>
    </xf>
    <xf numFmtId="0" fontId="1" fillId="9" borderId="161" xfId="6" applyNumberFormat="1" applyFont="1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20" xfId="0" quotePrefix="1" applyFont="1" applyBorder="1" applyAlignment="1">
      <alignment horizontal="right"/>
    </xf>
    <xf numFmtId="0" fontId="0" fillId="0" borderId="20" xfId="0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48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15" fillId="0" borderId="14" xfId="0" quotePrefix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29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136" xfId="0" applyBorder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1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1" fillId="0" borderId="77" xfId="0" quotePrefix="1" applyFont="1" applyBorder="1" applyAlignment="1">
      <alignment horizontal="right"/>
    </xf>
    <xf numFmtId="0" fontId="0" fillId="0" borderId="77" xfId="0" applyBorder="1" applyAlignment="1">
      <alignment horizontal="right"/>
    </xf>
    <xf numFmtId="0" fontId="1" fillId="0" borderId="149" xfId="0" applyFont="1" applyBorder="1" applyAlignment="1">
      <alignment horizontal="right"/>
    </xf>
    <xf numFmtId="0" fontId="0" fillId="0" borderId="82" xfId="0" applyBorder="1" applyAlignment="1">
      <alignment horizontal="right"/>
    </xf>
    <xf numFmtId="0" fontId="0" fillId="0" borderId="150" xfId="0" applyBorder="1" applyAlignment="1">
      <alignment horizontal="right"/>
    </xf>
    <xf numFmtId="0" fontId="1" fillId="0" borderId="151" xfId="0" quotePrefix="1" applyFont="1" applyBorder="1" applyAlignment="1">
      <alignment horizontal="right"/>
    </xf>
    <xf numFmtId="0" fontId="0" fillId="0" borderId="152" xfId="0" applyBorder="1" applyAlignment="1">
      <alignment horizontal="right"/>
    </xf>
    <xf numFmtId="0" fontId="0" fillId="0" borderId="153" xfId="0" applyBorder="1" applyAlignment="1">
      <alignment horizontal="right"/>
    </xf>
    <xf numFmtId="0" fontId="1" fillId="0" borderId="101" xfId="0" applyFont="1" applyBorder="1" applyAlignment="1">
      <alignment horizontal="right"/>
    </xf>
    <xf numFmtId="0" fontId="0" fillId="0" borderId="101" xfId="0" applyBorder="1" applyAlignment="1">
      <alignment horizontal="right"/>
    </xf>
    <xf numFmtId="0" fontId="15" fillId="0" borderId="20" xfId="0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9" fontId="44" fillId="7" borderId="89" xfId="3" applyNumberFormat="1" applyFont="1" applyBorder="1" applyAlignment="1" applyProtection="1">
      <alignment horizontal="center"/>
      <protection hidden="1"/>
    </xf>
    <xf numFmtId="0" fontId="44" fillId="7" borderId="135" xfId="3" applyFont="1" applyBorder="1" applyAlignment="1">
      <alignment horizontal="center"/>
    </xf>
    <xf numFmtId="0" fontId="44" fillId="7" borderId="39" xfId="3" quotePrefix="1" applyNumberFormat="1" applyFont="1" applyBorder="1" applyAlignment="1" applyProtection="1">
      <alignment horizontal="center"/>
      <protection hidden="1"/>
    </xf>
    <xf numFmtId="0" fontId="44" fillId="7" borderId="67" xfId="3" applyFont="1" applyBorder="1" applyAlignment="1"/>
    <xf numFmtId="0" fontId="44" fillId="7" borderId="112" xfId="3" quotePrefix="1" applyNumberFormat="1" applyFont="1" applyBorder="1" applyAlignment="1" applyProtection="1">
      <alignment horizontal="center"/>
      <protection hidden="1"/>
    </xf>
    <xf numFmtId="0" fontId="44" fillId="7" borderId="154" xfId="3" applyFont="1" applyBorder="1" applyAlignment="1"/>
    <xf numFmtId="0" fontId="44" fillId="7" borderId="50" xfId="3" applyFont="1" applyBorder="1" applyAlignment="1"/>
    <xf numFmtId="169" fontId="44" fillId="7" borderId="155" xfId="3" applyNumberFormat="1" applyFont="1" applyBorder="1" applyAlignment="1" applyProtection="1">
      <alignment horizontal="center"/>
      <protection hidden="1"/>
    </xf>
    <xf numFmtId="0" fontId="44" fillId="7" borderId="5" xfId="3" applyFont="1" applyBorder="1" applyAlignment="1">
      <alignment horizontal="center"/>
    </xf>
    <xf numFmtId="0" fontId="11" fillId="0" borderId="0" xfId="0" applyFont="1" applyAlignment="1" applyProtection="1">
      <alignment horizontal="center" vertical="top" wrapText="1"/>
      <protection hidden="1"/>
    </xf>
    <xf numFmtId="0" fontId="15" fillId="0" borderId="20" xfId="0" applyFont="1" applyBorder="1" applyAlignment="1" applyProtection="1">
      <alignment horizontal="right" vertical="top" wrapText="1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20" xfId="0" applyBorder="1" applyAlignment="1" applyProtection="1">
      <alignment horizontal="right" vertical="center"/>
      <protection hidden="1"/>
    </xf>
    <xf numFmtId="0" fontId="11" fillId="0" borderId="0" xfId="0" quotePrefix="1" applyFont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left" vertical="top" wrapText="1"/>
      <protection hidden="1"/>
    </xf>
  </cellXfs>
  <cellStyles count="7">
    <cellStyle name="20% - Accent1" xfId="1" builtinId="30"/>
    <cellStyle name="20% - Accent2" xfId="2" builtinId="34"/>
    <cellStyle name="20% - Accent6" xfId="3" builtinId="50"/>
    <cellStyle name="Good" xfId="4" builtinId="26"/>
    <cellStyle name="Hyperlink" xfId="5" builtinId="8"/>
    <cellStyle name="Normal" xfId="0" builtinId="0"/>
    <cellStyle name="Note" xfId="6" builtin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0</xdr:row>
          <xdr:rowOff>104775</xdr:rowOff>
        </xdr:from>
        <xdr:to>
          <xdr:col>0</xdr:col>
          <xdr:colOff>1295400</xdr:colOff>
          <xdr:row>0</xdr:row>
          <xdr:rowOff>790575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Text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54" name="Text 6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1" name="Text 1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2" name="Text 1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3" name="Text 1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9" name="Text 1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20" name="Text 1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21" name="Text 1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this sheet with full details on weights, costs and revenues.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0</xdr:colOff>
      <xdr:row>15</xdr:row>
      <xdr:rowOff>19050</xdr:rowOff>
    </xdr:to>
    <xdr:sp macro="" textlink="">
      <xdr:nvSpPr>
        <xdr:cNvPr id="7170" name="Text 2">
          <a:extLst>
            <a:ext uri="{FF2B5EF4-FFF2-40B4-BE49-F238E27FC236}">
              <a16:creationId xmlns:a16="http://schemas.microsoft.com/office/drawing/2014/main" id="{00000000-0008-0000-0B00-0000021C0000}"/>
            </a:ext>
          </a:extLst>
        </xdr:cNvPr>
        <xdr:cNvSpPr txBox="1">
          <a:spLocks noChangeArrowheads="1"/>
        </xdr:cNvSpPr>
      </xdr:nvSpPr>
      <xdr:spPr bwMode="auto">
        <a:xfrm>
          <a:off x="0" y="5838825"/>
          <a:ext cx="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54</xdr:row>
      <xdr:rowOff>19050</xdr:rowOff>
    </xdr:to>
    <xdr:sp macro="" textlink="">
      <xdr:nvSpPr>
        <xdr:cNvPr id="7171" name="Text 3">
          <a:extLst>
            <a:ext uri="{FF2B5EF4-FFF2-40B4-BE49-F238E27FC236}">
              <a16:creationId xmlns:a16="http://schemas.microsoft.com/office/drawing/2014/main" id="{00000000-0008-0000-0B00-0000031C0000}"/>
            </a:ext>
          </a:extLst>
        </xdr:cNvPr>
        <xdr:cNvSpPr txBox="1">
          <a:spLocks noChangeArrowheads="1"/>
        </xdr:cNvSpPr>
      </xdr:nvSpPr>
      <xdr:spPr bwMode="auto">
        <a:xfrm>
          <a:off x="0" y="14420850"/>
          <a:ext cx="0" cy="342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  <xdr:twoCellAnchor>
    <xdr:from>
      <xdr:col>0</xdr:col>
      <xdr:colOff>0</xdr:colOff>
      <xdr:row>91</xdr:row>
      <xdr:rowOff>209550</xdr:rowOff>
    </xdr:from>
    <xdr:to>
      <xdr:col>0</xdr:col>
      <xdr:colOff>0</xdr:colOff>
      <xdr:row>94</xdr:row>
      <xdr:rowOff>57150</xdr:rowOff>
    </xdr:to>
    <xdr:sp macro="" textlink="">
      <xdr:nvSpPr>
        <xdr:cNvPr id="7172" name="Text 4">
          <a:extLst>
            <a:ext uri="{FF2B5EF4-FFF2-40B4-BE49-F238E27FC236}">
              <a16:creationId xmlns:a16="http://schemas.microsoft.com/office/drawing/2014/main" id="{00000000-0008-0000-0B00-0000041C0000}"/>
            </a:ext>
          </a:extLst>
        </xdr:cNvPr>
        <xdr:cNvSpPr txBox="1">
          <a:spLocks noChangeArrowheads="1"/>
        </xdr:cNvSpPr>
      </xdr:nvSpPr>
      <xdr:spPr bwMode="auto">
        <a:xfrm>
          <a:off x="0" y="23450550"/>
          <a:ext cx="0" cy="4286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fill in this sheet at the end of each quarter and fax or send to: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Waste Management Team, 7th Floor, AMP House, Dingwall Rd, Croydon, CR0 2LX, fax 020 8760 1771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workbookViewId="0">
      <selection activeCell="D23" sqref="D23"/>
    </sheetView>
  </sheetViews>
  <sheetFormatPr defaultRowHeight="12.75" x14ac:dyDescent="0.2"/>
  <cols>
    <col min="1" max="1" width="23.5703125" customWidth="1"/>
  </cols>
  <sheetData>
    <row r="1" ht="74.25" customHeight="1" x14ac:dyDescent="0.2"/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6145" r:id="rId4">
          <objectPr defaultSize="0" r:id="rId5">
            <anchor moveWithCells="1">
              <from>
                <xdr:col>0</xdr:col>
                <xdr:colOff>381000</xdr:colOff>
                <xdr:row>0</xdr:row>
                <xdr:rowOff>104775</xdr:rowOff>
              </from>
              <to>
                <xdr:col>0</xdr:col>
                <xdr:colOff>1295400</xdr:colOff>
                <xdr:row>0</xdr:row>
                <xdr:rowOff>790575</xdr:rowOff>
              </to>
            </anchor>
          </objectPr>
        </oleObject>
      </mc:Choice>
      <mc:Fallback>
        <oleObject progId="Document" dvAspect="DVASPECT_ICON" shapeId="61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FH190"/>
  <sheetViews>
    <sheetView showGridLine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12" sqref="G12"/>
    </sheetView>
  </sheetViews>
  <sheetFormatPr defaultColWidth="9.140625" defaultRowHeight="15.75" x14ac:dyDescent="0.25"/>
  <cols>
    <col min="1" max="1" width="34.85546875" style="31" customWidth="1"/>
    <col min="2" max="2" width="16.140625" style="72" hidden="1" customWidth="1"/>
    <col min="3" max="3" width="11.5703125" style="31" hidden="1" customWidth="1"/>
    <col min="4" max="4" width="13" style="31" hidden="1" customWidth="1"/>
    <col min="5" max="5" width="10" style="83" customWidth="1"/>
    <col min="6" max="6" width="10" style="97" customWidth="1"/>
    <col min="7" max="7" width="10" style="83" customWidth="1"/>
    <col min="8" max="8" width="10" style="97" customWidth="1"/>
    <col min="9" max="9" width="10" style="83" customWidth="1"/>
    <col min="10" max="10" width="10" style="97" customWidth="1"/>
    <col min="11" max="11" width="10" style="83" customWidth="1"/>
    <col min="12" max="12" width="10" style="97" customWidth="1"/>
    <col min="13" max="13" width="10" style="83" customWidth="1"/>
    <col min="14" max="14" width="10" style="97" customWidth="1"/>
    <col min="15" max="15" width="10" style="83" customWidth="1"/>
    <col min="16" max="16" width="10" style="97" customWidth="1"/>
    <col min="17" max="17" width="10" style="83" customWidth="1"/>
    <col min="18" max="18" width="10" style="97" customWidth="1"/>
    <col min="19" max="19" width="10" style="83" customWidth="1"/>
    <col min="20" max="20" width="10" style="97" customWidth="1"/>
    <col min="21" max="21" width="10" style="83" customWidth="1"/>
    <col min="22" max="22" width="10" style="97" customWidth="1"/>
    <col min="23" max="23" width="10" style="83" customWidth="1"/>
    <col min="24" max="24" width="10" style="97" customWidth="1"/>
    <col min="25" max="25" width="10" style="83" customWidth="1"/>
    <col min="26" max="26" width="10" style="97" customWidth="1"/>
    <col min="27" max="27" width="10" style="83" customWidth="1"/>
    <col min="28" max="28" width="10" style="97" customWidth="1"/>
    <col min="29" max="29" width="10" style="83" customWidth="1"/>
    <col min="30" max="30" width="10" style="97" customWidth="1"/>
    <col min="31" max="31" width="13.42578125" style="101" customWidth="1"/>
    <col min="32" max="32" width="13.5703125" style="1" customWidth="1"/>
    <col min="33" max="58" width="10" style="1" customWidth="1"/>
    <col min="59" max="60" width="13.5703125" style="1" customWidth="1"/>
    <col min="61" max="86" width="10" style="1" customWidth="1"/>
    <col min="87" max="88" width="13.5703125" style="1" customWidth="1"/>
    <col min="89" max="110" width="10" style="1" customWidth="1"/>
    <col min="111" max="111" width="10" style="1" bestFit="1" customWidth="1"/>
    <col min="112" max="112" width="9.140625" style="1"/>
    <col min="113" max="113" width="10.5703125" style="1" bestFit="1" customWidth="1"/>
    <col min="114" max="114" width="9.140625" style="1"/>
    <col min="115" max="116" width="13.5703125" style="1" customWidth="1"/>
    <col min="117" max="144" width="9.140625" style="1"/>
  </cols>
  <sheetData>
    <row r="1" spans="1:164" s="6" customFormat="1" ht="24.75" customHeight="1" thickTop="1" x14ac:dyDescent="0.2">
      <c r="A1" s="234" t="s">
        <v>277</v>
      </c>
      <c r="B1" s="114"/>
      <c r="C1" s="102"/>
      <c r="D1" s="102"/>
      <c r="E1" s="103" t="s">
        <v>16</v>
      </c>
      <c r="F1" s="104"/>
      <c r="G1" s="631"/>
      <c r="H1" s="632"/>
      <c r="I1" s="631"/>
      <c r="J1" s="632"/>
      <c r="K1" s="631"/>
      <c r="L1" s="632"/>
      <c r="M1" s="631"/>
      <c r="N1" s="632"/>
      <c r="O1" s="631"/>
      <c r="P1" s="632"/>
      <c r="Q1" s="631"/>
      <c r="R1" s="632"/>
      <c r="S1" s="631"/>
      <c r="T1" s="632"/>
      <c r="U1" s="631"/>
      <c r="V1" s="632"/>
      <c r="W1" s="631"/>
      <c r="X1" s="632"/>
      <c r="Y1" s="631"/>
      <c r="Z1" s="632"/>
      <c r="AA1" s="631"/>
      <c r="AB1" s="632"/>
      <c r="AC1" s="631"/>
      <c r="AD1" s="632"/>
      <c r="AE1" s="815"/>
      <c r="AF1" s="823"/>
      <c r="AG1" s="105" t="s">
        <v>17</v>
      </c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3"/>
      <c r="BD1" s="633"/>
      <c r="BE1" s="633"/>
      <c r="BF1" s="815"/>
      <c r="BG1" s="815"/>
      <c r="BH1" s="108"/>
      <c r="BI1" s="106" t="s">
        <v>185</v>
      </c>
      <c r="BJ1" s="633"/>
      <c r="BK1" s="633"/>
      <c r="BL1" s="633"/>
      <c r="BM1" s="633"/>
      <c r="BN1" s="633"/>
      <c r="BO1" s="633"/>
      <c r="BP1" s="633"/>
      <c r="BQ1" s="633"/>
      <c r="BR1" s="633"/>
      <c r="BS1" s="633"/>
      <c r="BT1" s="633"/>
      <c r="BU1" s="633"/>
      <c r="BV1" s="633"/>
      <c r="BW1" s="633"/>
      <c r="BX1" s="633"/>
      <c r="BY1" s="633"/>
      <c r="BZ1" s="633"/>
      <c r="CA1" s="633"/>
      <c r="CB1" s="633"/>
      <c r="CC1" s="633"/>
      <c r="CD1" s="633"/>
      <c r="CE1" s="633"/>
      <c r="CF1" s="815"/>
      <c r="CG1" s="816"/>
      <c r="CH1" s="819"/>
      <c r="CI1" s="820"/>
      <c r="CJ1" s="634"/>
      <c r="CK1" s="819" t="s">
        <v>19</v>
      </c>
      <c r="CL1" s="820"/>
      <c r="CM1" s="633"/>
      <c r="CN1" s="633"/>
      <c r="CO1" s="633"/>
      <c r="CP1" s="633"/>
      <c r="CQ1" s="633"/>
      <c r="CR1" s="633"/>
      <c r="CS1" s="633"/>
      <c r="CT1" s="633"/>
      <c r="CU1" s="633"/>
      <c r="CV1" s="633"/>
      <c r="CW1" s="633"/>
      <c r="CX1" s="633"/>
      <c r="CY1" s="633"/>
      <c r="CZ1" s="633"/>
      <c r="DA1" s="633"/>
      <c r="DB1" s="633"/>
      <c r="DC1" s="633"/>
      <c r="DD1" s="633"/>
      <c r="DE1" s="112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</row>
    <row r="2" spans="1:164" ht="15.75" customHeight="1" thickBot="1" x14ac:dyDescent="0.3">
      <c r="A2" s="824"/>
      <c r="B2" s="825"/>
      <c r="C2" s="824"/>
      <c r="D2" s="825"/>
      <c r="E2" s="827" t="s">
        <v>186</v>
      </c>
      <c r="F2" s="828"/>
      <c r="G2" s="635"/>
      <c r="H2" s="636"/>
      <c r="I2" s="635"/>
      <c r="J2" s="636"/>
      <c r="K2" s="635"/>
      <c r="L2" s="636"/>
      <c r="M2" s="635"/>
      <c r="N2" s="636"/>
      <c r="O2" s="635"/>
      <c r="P2" s="636"/>
      <c r="Q2" s="635"/>
      <c r="R2" s="636"/>
      <c r="S2" s="635"/>
      <c r="T2" s="636"/>
      <c r="U2" s="635"/>
      <c r="V2" s="636"/>
      <c r="W2" s="635"/>
      <c r="X2" s="636"/>
      <c r="Y2" s="635"/>
      <c r="Z2" s="636"/>
      <c r="AA2" s="635"/>
      <c r="AB2" s="636"/>
      <c r="AC2" s="635"/>
      <c r="AD2" s="636"/>
      <c r="AE2" s="817"/>
      <c r="AF2" s="826"/>
      <c r="AG2" s="47" t="s">
        <v>186</v>
      </c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817"/>
      <c r="BG2" s="817"/>
      <c r="BH2" s="109"/>
      <c r="BI2" s="48" t="s">
        <v>186</v>
      </c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637"/>
      <c r="BV2" s="637"/>
      <c r="BW2" s="637"/>
      <c r="BX2" s="637"/>
      <c r="BY2" s="637"/>
      <c r="BZ2" s="637"/>
      <c r="CA2" s="637"/>
      <c r="CB2" s="637"/>
      <c r="CC2" s="637"/>
      <c r="CD2" s="637"/>
      <c r="CE2" s="637"/>
      <c r="CF2" s="817"/>
      <c r="CG2" s="818"/>
      <c r="CH2" s="48"/>
      <c r="CI2" s="637"/>
      <c r="CJ2" s="638"/>
      <c r="CK2" s="48" t="s">
        <v>186</v>
      </c>
      <c r="CL2" s="637"/>
      <c r="CM2" s="637"/>
      <c r="CN2" s="637"/>
      <c r="CO2" s="637"/>
      <c r="CP2" s="637"/>
      <c r="CQ2" s="637"/>
      <c r="CR2" s="637"/>
      <c r="CS2" s="637"/>
      <c r="CT2" s="637"/>
      <c r="CU2" s="637"/>
      <c r="CV2" s="637"/>
      <c r="CW2" s="637"/>
      <c r="CX2" s="637"/>
      <c r="CY2" s="637"/>
      <c r="CZ2" s="637"/>
      <c r="DA2" s="637"/>
      <c r="DB2" s="637"/>
      <c r="DC2" s="637"/>
      <c r="DD2" s="637"/>
      <c r="DE2" s="113"/>
    </row>
    <row r="3" spans="1:164" s="5" customFormat="1" ht="17.25" thickTop="1" thickBot="1" x14ac:dyDescent="0.3">
      <c r="A3" s="70"/>
      <c r="B3" s="126" t="s">
        <v>187</v>
      </c>
      <c r="C3" s="123" t="s">
        <v>188</v>
      </c>
      <c r="D3" s="122" t="s">
        <v>189</v>
      </c>
      <c r="E3" s="98">
        <v>43922</v>
      </c>
      <c r="F3" s="96"/>
      <c r="G3" s="95">
        <f>E3+7</f>
        <v>43929</v>
      </c>
      <c r="H3" s="96"/>
      <c r="I3" s="95">
        <f>G3+7</f>
        <v>43936</v>
      </c>
      <c r="J3" s="96"/>
      <c r="K3" s="99">
        <f>I3+7</f>
        <v>43943</v>
      </c>
      <c r="L3" s="96"/>
      <c r="M3" s="95">
        <f>K3+7</f>
        <v>43950</v>
      </c>
      <c r="N3" s="96"/>
      <c r="O3" s="95">
        <f>M3+7</f>
        <v>43957</v>
      </c>
      <c r="P3" s="96"/>
      <c r="Q3" s="95">
        <f>O3+7</f>
        <v>43964</v>
      </c>
      <c r="R3" s="96"/>
      <c r="S3" s="95">
        <f>Q3+7</f>
        <v>43971</v>
      </c>
      <c r="T3" s="96"/>
      <c r="U3" s="95">
        <f>S3+7</f>
        <v>43978</v>
      </c>
      <c r="V3" s="96"/>
      <c r="W3" s="95">
        <f>U3+7</f>
        <v>43985</v>
      </c>
      <c r="X3" s="96"/>
      <c r="Y3" s="95">
        <f>W3+7</f>
        <v>43992</v>
      </c>
      <c r="Z3" s="96"/>
      <c r="AA3" s="95">
        <f>Y3+7</f>
        <v>43999</v>
      </c>
      <c r="AB3" s="96"/>
      <c r="AC3" s="95">
        <f>AA3+7</f>
        <v>44006</v>
      </c>
      <c r="AD3" s="96"/>
      <c r="AE3" s="100"/>
      <c r="AF3" s="111"/>
      <c r="AG3" s="49">
        <f>AC3+7</f>
        <v>44013</v>
      </c>
      <c r="AH3" s="49"/>
      <c r="AI3" s="49">
        <f>AG3+7</f>
        <v>44020</v>
      </c>
      <c r="AJ3" s="49"/>
      <c r="AK3" s="49">
        <f>AI3+7</f>
        <v>44027</v>
      </c>
      <c r="AL3" s="49"/>
      <c r="AM3" s="49">
        <f>AK3+7</f>
        <v>44034</v>
      </c>
      <c r="AN3" s="49"/>
      <c r="AO3" s="49">
        <f>AM3+7</f>
        <v>44041</v>
      </c>
      <c r="AP3" s="49"/>
      <c r="AQ3" s="49">
        <f>AO3+7</f>
        <v>44048</v>
      </c>
      <c r="AR3" s="49"/>
      <c r="AS3" s="49">
        <f>AQ3+7</f>
        <v>44055</v>
      </c>
      <c r="AT3" s="49"/>
      <c r="AU3" s="49">
        <f>AS3+7</f>
        <v>44062</v>
      </c>
      <c r="AV3" s="49"/>
      <c r="AW3" s="49">
        <f>AU3+7</f>
        <v>44069</v>
      </c>
      <c r="AX3" s="49"/>
      <c r="AY3" s="49">
        <f>AW3+7</f>
        <v>44076</v>
      </c>
      <c r="AZ3" s="49"/>
      <c r="BA3" s="49">
        <f>AY3+7</f>
        <v>44083</v>
      </c>
      <c r="BB3" s="49"/>
      <c r="BC3" s="49">
        <f>BA3+7</f>
        <v>44090</v>
      </c>
      <c r="BD3" s="49"/>
      <c r="BE3" s="49">
        <f>BC3+7</f>
        <v>44097</v>
      </c>
      <c r="BF3" s="49"/>
      <c r="BG3" s="50"/>
      <c r="BH3" s="110"/>
      <c r="BI3" s="49">
        <f>BE3+7</f>
        <v>44104</v>
      </c>
      <c r="BJ3" s="49"/>
      <c r="BK3" s="49">
        <f>BI3+7</f>
        <v>44111</v>
      </c>
      <c r="BL3" s="49"/>
      <c r="BM3" s="49">
        <f>BK3+7</f>
        <v>44118</v>
      </c>
      <c r="BN3" s="49"/>
      <c r="BO3" s="49">
        <f>BM3+7</f>
        <v>44125</v>
      </c>
      <c r="BP3" s="49"/>
      <c r="BQ3" s="49">
        <f>BO3+7</f>
        <v>44132</v>
      </c>
      <c r="BR3" s="49"/>
      <c r="BS3" s="49">
        <f>BQ3+7</f>
        <v>44139</v>
      </c>
      <c r="BT3" s="49"/>
      <c r="BU3" s="49">
        <f>BS3+7</f>
        <v>44146</v>
      </c>
      <c r="BV3" s="49"/>
      <c r="BW3" s="49">
        <f>BU3+7</f>
        <v>44153</v>
      </c>
      <c r="BX3" s="49"/>
      <c r="BY3" s="49">
        <f>BW3+7</f>
        <v>44160</v>
      </c>
      <c r="BZ3" s="49"/>
      <c r="CA3" s="49">
        <f>BY3+7</f>
        <v>44167</v>
      </c>
      <c r="CB3" s="49"/>
      <c r="CC3" s="49">
        <f>CA3+7</f>
        <v>44174</v>
      </c>
      <c r="CD3" s="49"/>
      <c r="CE3" s="49">
        <f>CC3+7</f>
        <v>44181</v>
      </c>
      <c r="CF3" s="49"/>
      <c r="CG3" s="50">
        <f>CE3+7</f>
        <v>44188</v>
      </c>
      <c r="CH3" s="49"/>
      <c r="CI3" s="49"/>
      <c r="CJ3" s="110"/>
      <c r="CK3" s="49">
        <f>CG3+7</f>
        <v>44195</v>
      </c>
      <c r="CL3" s="49"/>
      <c r="CM3" s="49">
        <f>CK3+7</f>
        <v>44202</v>
      </c>
      <c r="CN3" s="49"/>
      <c r="CO3" s="49">
        <f>CM3+7</f>
        <v>44209</v>
      </c>
      <c r="CP3" s="49"/>
      <c r="CQ3" s="49">
        <f>CO3+7</f>
        <v>44216</v>
      </c>
      <c r="CR3" s="49"/>
      <c r="CS3" s="49">
        <f>CQ3+7</f>
        <v>44223</v>
      </c>
      <c r="CT3" s="49"/>
      <c r="CU3" s="49">
        <f>CS3+7</f>
        <v>44230</v>
      </c>
      <c r="CV3" s="49"/>
      <c r="CW3" s="49">
        <f>CU3+7</f>
        <v>44237</v>
      </c>
      <c r="CX3" s="49"/>
      <c r="CY3" s="49">
        <f>CW3+7</f>
        <v>44244</v>
      </c>
      <c r="CZ3" s="49"/>
      <c r="DA3" s="49">
        <f>CY3+7</f>
        <v>44251</v>
      </c>
      <c r="DB3" s="49"/>
      <c r="DC3" s="49">
        <f>DA3+7</f>
        <v>44258</v>
      </c>
      <c r="DD3" s="639"/>
      <c r="DE3" s="49">
        <f>DC3+7</f>
        <v>44265</v>
      </c>
      <c r="DF3" s="3"/>
      <c r="DG3" s="49">
        <f>DE3+7</f>
        <v>44272</v>
      </c>
      <c r="DH3" s="3"/>
      <c r="DI3" s="49">
        <f>DG3+7</f>
        <v>44279</v>
      </c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</row>
    <row r="4" spans="1:164" s="1" customFormat="1" ht="18.75" x14ac:dyDescent="0.3">
      <c r="A4" s="233" t="s">
        <v>278</v>
      </c>
      <c r="B4" s="76"/>
      <c r="C4" s="24"/>
      <c r="D4" s="60"/>
      <c r="E4" s="640" t="s">
        <v>191</v>
      </c>
      <c r="F4" s="636" t="s">
        <v>192</v>
      </c>
      <c r="G4" s="635" t="s">
        <v>191</v>
      </c>
      <c r="H4" s="636" t="s">
        <v>192</v>
      </c>
      <c r="I4" s="635" t="s">
        <v>191</v>
      </c>
      <c r="J4" s="636" t="s">
        <v>192</v>
      </c>
      <c r="K4" s="635" t="s">
        <v>191</v>
      </c>
      <c r="L4" s="636" t="s">
        <v>192</v>
      </c>
      <c r="M4" s="635" t="s">
        <v>191</v>
      </c>
      <c r="N4" s="636" t="s">
        <v>192</v>
      </c>
      <c r="O4" s="635" t="s">
        <v>191</v>
      </c>
      <c r="P4" s="636" t="s">
        <v>192</v>
      </c>
      <c r="Q4" s="635" t="s">
        <v>191</v>
      </c>
      <c r="R4" s="636" t="s">
        <v>192</v>
      </c>
      <c r="S4" s="635" t="s">
        <v>191</v>
      </c>
      <c r="T4" s="636" t="s">
        <v>192</v>
      </c>
      <c r="U4" s="635" t="s">
        <v>191</v>
      </c>
      <c r="V4" s="636" t="s">
        <v>192</v>
      </c>
      <c r="W4" s="635" t="s">
        <v>191</v>
      </c>
      <c r="X4" s="636" t="s">
        <v>192</v>
      </c>
      <c r="Y4" s="635" t="s">
        <v>191</v>
      </c>
      <c r="Z4" s="636" t="s">
        <v>192</v>
      </c>
      <c r="AA4" s="635" t="s">
        <v>191</v>
      </c>
      <c r="AB4" s="636" t="s">
        <v>192</v>
      </c>
      <c r="AC4" s="635" t="s">
        <v>191</v>
      </c>
      <c r="AD4" s="636" t="s">
        <v>192</v>
      </c>
      <c r="AE4" s="636" t="s">
        <v>193</v>
      </c>
      <c r="AF4" s="643" t="s">
        <v>194</v>
      </c>
      <c r="AG4" s="640" t="s">
        <v>191</v>
      </c>
      <c r="AH4" s="636" t="s">
        <v>192</v>
      </c>
      <c r="AI4" s="635" t="s">
        <v>191</v>
      </c>
      <c r="AJ4" s="636" t="s">
        <v>192</v>
      </c>
      <c r="AK4" s="635" t="s">
        <v>191</v>
      </c>
      <c r="AL4" s="636" t="s">
        <v>192</v>
      </c>
      <c r="AM4" s="635" t="s">
        <v>191</v>
      </c>
      <c r="AN4" s="636" t="s">
        <v>192</v>
      </c>
      <c r="AO4" s="635" t="s">
        <v>191</v>
      </c>
      <c r="AP4" s="636" t="s">
        <v>192</v>
      </c>
      <c r="AQ4" s="635" t="s">
        <v>191</v>
      </c>
      <c r="AR4" s="636" t="s">
        <v>192</v>
      </c>
      <c r="AS4" s="635" t="s">
        <v>191</v>
      </c>
      <c r="AT4" s="636" t="s">
        <v>192</v>
      </c>
      <c r="AU4" s="635" t="s">
        <v>191</v>
      </c>
      <c r="AV4" s="636" t="s">
        <v>192</v>
      </c>
      <c r="AW4" s="635" t="s">
        <v>191</v>
      </c>
      <c r="AX4" s="636" t="s">
        <v>192</v>
      </c>
      <c r="AY4" s="635" t="s">
        <v>191</v>
      </c>
      <c r="AZ4" s="636" t="s">
        <v>192</v>
      </c>
      <c r="BA4" s="635" t="s">
        <v>191</v>
      </c>
      <c r="BB4" s="636" t="s">
        <v>192</v>
      </c>
      <c r="BC4" s="635" t="s">
        <v>191</v>
      </c>
      <c r="BD4" s="636" t="s">
        <v>192</v>
      </c>
      <c r="BE4" s="635" t="s">
        <v>191</v>
      </c>
      <c r="BF4" s="636" t="s">
        <v>192</v>
      </c>
      <c r="BG4" s="636" t="s">
        <v>193</v>
      </c>
      <c r="BH4" s="643" t="s">
        <v>194</v>
      </c>
      <c r="BI4" s="640" t="s">
        <v>191</v>
      </c>
      <c r="BJ4" s="636" t="s">
        <v>192</v>
      </c>
      <c r="BK4" s="635" t="s">
        <v>191</v>
      </c>
      <c r="BL4" s="636" t="s">
        <v>192</v>
      </c>
      <c r="BM4" s="635" t="s">
        <v>191</v>
      </c>
      <c r="BN4" s="636" t="s">
        <v>192</v>
      </c>
      <c r="BO4" s="635" t="s">
        <v>191</v>
      </c>
      <c r="BP4" s="636" t="s">
        <v>192</v>
      </c>
      <c r="BQ4" s="635" t="s">
        <v>191</v>
      </c>
      <c r="BR4" s="636" t="s">
        <v>192</v>
      </c>
      <c r="BS4" s="635" t="s">
        <v>191</v>
      </c>
      <c r="BT4" s="636" t="s">
        <v>192</v>
      </c>
      <c r="BU4" s="635" t="s">
        <v>191</v>
      </c>
      <c r="BV4" s="636" t="s">
        <v>192</v>
      </c>
      <c r="BW4" s="635" t="s">
        <v>191</v>
      </c>
      <c r="BX4" s="636" t="s">
        <v>192</v>
      </c>
      <c r="BY4" s="635" t="s">
        <v>191</v>
      </c>
      <c r="BZ4" s="636" t="s">
        <v>192</v>
      </c>
      <c r="CA4" s="635" t="s">
        <v>191</v>
      </c>
      <c r="CB4" s="636" t="s">
        <v>192</v>
      </c>
      <c r="CC4" s="635" t="s">
        <v>191</v>
      </c>
      <c r="CD4" s="636" t="s">
        <v>192</v>
      </c>
      <c r="CE4" s="635" t="s">
        <v>191</v>
      </c>
      <c r="CF4" s="636" t="s">
        <v>192</v>
      </c>
      <c r="CG4" s="635" t="s">
        <v>191</v>
      </c>
      <c r="CH4" s="636" t="s">
        <v>192</v>
      </c>
      <c r="CI4" s="636" t="s">
        <v>193</v>
      </c>
      <c r="CJ4" s="644" t="s">
        <v>194</v>
      </c>
      <c r="CK4" s="640" t="s">
        <v>191</v>
      </c>
      <c r="CL4" s="636" t="s">
        <v>192</v>
      </c>
      <c r="CM4" s="635" t="s">
        <v>191</v>
      </c>
      <c r="CN4" s="636" t="s">
        <v>192</v>
      </c>
      <c r="CO4" s="635" t="s">
        <v>191</v>
      </c>
      <c r="CP4" s="636" t="s">
        <v>192</v>
      </c>
      <c r="CQ4" s="635" t="s">
        <v>191</v>
      </c>
      <c r="CR4" s="636" t="s">
        <v>192</v>
      </c>
      <c r="CS4" s="635" t="s">
        <v>191</v>
      </c>
      <c r="CT4" s="636" t="s">
        <v>192</v>
      </c>
      <c r="CU4" s="635" t="s">
        <v>191</v>
      </c>
      <c r="CV4" s="636" t="s">
        <v>192</v>
      </c>
      <c r="CW4" s="635" t="s">
        <v>191</v>
      </c>
      <c r="CX4" s="636" t="s">
        <v>192</v>
      </c>
      <c r="CY4" s="635" t="s">
        <v>191</v>
      </c>
      <c r="CZ4" s="636" t="s">
        <v>192</v>
      </c>
      <c r="DA4" s="635" t="s">
        <v>191</v>
      </c>
      <c r="DB4" s="636" t="s">
        <v>192</v>
      </c>
      <c r="DC4" s="635" t="s">
        <v>191</v>
      </c>
      <c r="DD4" s="636" t="s">
        <v>192</v>
      </c>
      <c r="DE4" s="635" t="s">
        <v>191</v>
      </c>
      <c r="DF4" s="636" t="s">
        <v>192</v>
      </c>
      <c r="DG4" s="635" t="s">
        <v>191</v>
      </c>
      <c r="DH4" s="636" t="s">
        <v>192</v>
      </c>
      <c r="DI4" s="635" t="s">
        <v>191</v>
      </c>
      <c r="DJ4" s="636" t="s">
        <v>192</v>
      </c>
      <c r="DK4" s="636" t="s">
        <v>193</v>
      </c>
      <c r="DL4" s="644" t="s">
        <v>194</v>
      </c>
    </row>
    <row r="5" spans="1:164" s="1" customFormat="1" ht="20.25" customHeight="1" x14ac:dyDescent="0.25">
      <c r="A5" s="25" t="s">
        <v>279</v>
      </c>
      <c r="B5" s="223" t="s">
        <v>280</v>
      </c>
      <c r="C5" s="27">
        <v>7.49</v>
      </c>
      <c r="D5" s="62">
        <v>9.7999999999999997E-4</v>
      </c>
      <c r="E5" s="649"/>
      <c r="F5" s="688">
        <f t="shared" ref="F5:F12" si="0">$C5*E5</f>
        <v>0</v>
      </c>
      <c r="G5" s="645"/>
      <c r="H5" s="688">
        <f t="shared" ref="H5:H12" si="1">$C5*G5</f>
        <v>0</v>
      </c>
      <c r="I5" s="645"/>
      <c r="J5" s="688">
        <f t="shared" ref="J5:J12" si="2">$C5*I5</f>
        <v>0</v>
      </c>
      <c r="K5" s="645"/>
      <c r="L5" s="688">
        <f t="shared" ref="L5:L12" si="3">$C5*K5</f>
        <v>0</v>
      </c>
      <c r="M5" s="645"/>
      <c r="N5" s="688">
        <f t="shared" ref="N5:N12" si="4">$C5*M5</f>
        <v>0</v>
      </c>
      <c r="O5" s="645"/>
      <c r="P5" s="688">
        <f t="shared" ref="P5:P12" si="5">$C5*O5</f>
        <v>0</v>
      </c>
      <c r="Q5" s="645"/>
      <c r="R5" s="688">
        <f t="shared" ref="R5:R12" si="6">$C5*Q5</f>
        <v>0</v>
      </c>
      <c r="S5" s="645"/>
      <c r="T5" s="688">
        <f t="shared" ref="T5:T12" si="7">$C5*S5</f>
        <v>0</v>
      </c>
      <c r="U5" s="645"/>
      <c r="V5" s="688">
        <f t="shared" ref="V5:V12" si="8">$C5*U5</f>
        <v>0</v>
      </c>
      <c r="W5" s="645"/>
      <c r="X5" s="688">
        <f t="shared" ref="X5:X12" si="9">$C5*W5</f>
        <v>0</v>
      </c>
      <c r="Y5" s="645"/>
      <c r="Z5" s="688">
        <f t="shared" ref="Z5:Z12" si="10">$C5*Y5</f>
        <v>0</v>
      </c>
      <c r="AA5" s="645"/>
      <c r="AB5" s="688">
        <f t="shared" ref="AB5:AB12" si="11">$C5*AA5</f>
        <v>0</v>
      </c>
      <c r="AC5" s="645"/>
      <c r="AD5" s="688">
        <f t="shared" ref="AD5:AD12" si="12">$C5*AC5</f>
        <v>0</v>
      </c>
      <c r="AE5" s="258">
        <f t="shared" ref="AE5:AE12" si="13">F5+H5+J5+L5+N5+P5+R5+T5+V5+X5+Z5+AB5+AD5</f>
        <v>0</v>
      </c>
      <c r="AF5" s="259">
        <f t="shared" ref="AF5:AF12" si="14">(E5+G5+I5+K5+M5+O5+Q5+S5+U5+W5+Y5+AA5+AC5)*D5</f>
        <v>0</v>
      </c>
      <c r="AG5" s="649"/>
      <c r="AH5" s="689">
        <f t="shared" ref="AH5:AH12" si="15">$C5*AG5</f>
        <v>0</v>
      </c>
      <c r="AI5" s="645"/>
      <c r="AJ5" s="689">
        <f t="shared" ref="AJ5:AJ12" si="16">$C5*AI5</f>
        <v>0</v>
      </c>
      <c r="AK5" s="645"/>
      <c r="AL5" s="689">
        <f t="shared" ref="AL5:AL12" si="17">$C5*AK5</f>
        <v>0</v>
      </c>
      <c r="AM5" s="645"/>
      <c r="AN5" s="689">
        <f t="shared" ref="AN5:AN12" si="18">$C5*AM5</f>
        <v>0</v>
      </c>
      <c r="AO5" s="645"/>
      <c r="AP5" s="689">
        <f t="shared" ref="AP5:AP12" si="19">$C5*AO5</f>
        <v>0</v>
      </c>
      <c r="AQ5" s="645"/>
      <c r="AR5" s="689">
        <f t="shared" ref="AR5:AR12" si="20">$C5*AQ5</f>
        <v>0</v>
      </c>
      <c r="AS5" s="645"/>
      <c r="AT5" s="689">
        <f t="shared" ref="AT5:AT12" si="21">$C5*AS5</f>
        <v>0</v>
      </c>
      <c r="AU5" s="645"/>
      <c r="AV5" s="689">
        <f t="shared" ref="AV5:AV12" si="22">$C5*AU5</f>
        <v>0</v>
      </c>
      <c r="AW5" s="645"/>
      <c r="AX5" s="689">
        <f t="shared" ref="AX5:AX12" si="23">$C5*AW5</f>
        <v>0</v>
      </c>
      <c r="AY5" s="645"/>
      <c r="AZ5" s="689">
        <f t="shared" ref="AZ5:AZ12" si="24">$C5*AY5</f>
        <v>0</v>
      </c>
      <c r="BA5" s="645"/>
      <c r="BB5" s="689">
        <f t="shared" ref="BB5:BB12" si="25">$C5*BA5</f>
        <v>0</v>
      </c>
      <c r="BC5" s="645"/>
      <c r="BD5" s="689">
        <f t="shared" ref="BD5:BD12" si="26">$C5*BC5</f>
        <v>0</v>
      </c>
      <c r="BE5" s="645"/>
      <c r="BF5" s="688">
        <f t="shared" ref="BF5:BF12" si="27">$C5*BE5</f>
        <v>0</v>
      </c>
      <c r="BG5" s="258">
        <f t="shared" ref="BG5:BG12" si="28">AH5+AJ5+AL5+AN5+AP5+AR5+AT5+AV5+AX5+AZ5+BB5+BD5+BF5</f>
        <v>0</v>
      </c>
      <c r="BH5" s="259">
        <f t="shared" ref="BH5:BH12" si="29">(AG5+AI5+AK5+AM5+AO5+AQ5+AS5+AU5+AW5+AY5+BA5+BC5+BE5)*D5</f>
        <v>0</v>
      </c>
      <c r="BI5" s="271"/>
      <c r="BJ5" s="283">
        <f t="shared" ref="BJ5:BJ12" si="30">$C5*BI5</f>
        <v>0</v>
      </c>
      <c r="BK5" s="273"/>
      <c r="BL5" s="283">
        <f t="shared" ref="BL5:BL12" si="31">$C5*BK5</f>
        <v>0</v>
      </c>
      <c r="BM5" s="273"/>
      <c r="BN5" s="283">
        <f t="shared" ref="BN5:BN12" si="32">$C5*BM5</f>
        <v>0</v>
      </c>
      <c r="BO5" s="273"/>
      <c r="BP5" s="283">
        <f t="shared" ref="BP5:BP12" si="33">$C5*BO5</f>
        <v>0</v>
      </c>
      <c r="BQ5" s="273"/>
      <c r="BR5" s="283">
        <f t="shared" ref="BR5:BR12" si="34">$C5*BQ5</f>
        <v>0</v>
      </c>
      <c r="BS5" s="273"/>
      <c r="BT5" s="283">
        <f t="shared" ref="BT5:BT12" si="35">$C5*BS5</f>
        <v>0</v>
      </c>
      <c r="BU5" s="273"/>
      <c r="BV5" s="283">
        <f t="shared" ref="BV5:BV12" si="36">$C5*BU5</f>
        <v>0</v>
      </c>
      <c r="BW5" s="273"/>
      <c r="BX5" s="283">
        <f t="shared" ref="BX5:BX12" si="37">$C5*BW5</f>
        <v>0</v>
      </c>
      <c r="BY5" s="273"/>
      <c r="BZ5" s="283">
        <f t="shared" ref="BZ5:BZ12" si="38">$C5*BY5</f>
        <v>0</v>
      </c>
      <c r="CA5" s="273"/>
      <c r="CB5" s="283">
        <f t="shared" ref="CB5:CB12" si="39">$C5*CA5</f>
        <v>0</v>
      </c>
      <c r="CC5" s="273"/>
      <c r="CD5" s="283">
        <f t="shared" ref="CD5:CD12" si="40">$C5*CC5</f>
        <v>0</v>
      </c>
      <c r="CE5" s="273"/>
      <c r="CF5" s="283">
        <f t="shared" ref="CF5:CF12" si="41">$C5*CE5</f>
        <v>0</v>
      </c>
      <c r="CG5" s="273"/>
      <c r="CH5" s="283">
        <f t="shared" ref="CH5:CH12" si="42">$C5*CG5</f>
        <v>0</v>
      </c>
      <c r="CI5" s="258">
        <f t="shared" ref="CI5:CI12" si="43">BJ5+BL5+BN5+BP5+BR5+BT5+BV5+BX5+BZ5+CB5+CD5+CF5+CH5</f>
        <v>0</v>
      </c>
      <c r="CJ5" s="282">
        <f t="shared" ref="CJ5:CJ12" si="44">(BI5+BK5+BM5+BO5+BQ5+BS5+BU5+BW5+BY5+CA5+CC5+CE5+CG5)*D5</f>
        <v>0</v>
      </c>
      <c r="CK5" s="649"/>
      <c r="CL5" s="688">
        <f t="shared" ref="CL5:CL12" si="45">$C5*CK5</f>
        <v>0</v>
      </c>
      <c r="CM5" s="645"/>
      <c r="CN5" s="688">
        <f t="shared" ref="CN5:CN12" si="46">$C5*CM5</f>
        <v>0</v>
      </c>
      <c r="CO5" s="645"/>
      <c r="CP5" s="688">
        <f t="shared" ref="CP5:CP12" si="47">$C5*CO5</f>
        <v>0</v>
      </c>
      <c r="CQ5" s="645"/>
      <c r="CR5" s="688">
        <f t="shared" ref="CR5:CR12" si="48">$C5*CQ5</f>
        <v>0</v>
      </c>
      <c r="CS5" s="645"/>
      <c r="CT5" s="688">
        <f t="shared" ref="CT5:CT12" si="49">$C5*CS5</f>
        <v>0</v>
      </c>
      <c r="CU5" s="645"/>
      <c r="CV5" s="688">
        <f t="shared" ref="CV5:CV12" si="50">$C5*CU5</f>
        <v>0</v>
      </c>
      <c r="CW5" s="645"/>
      <c r="CX5" s="688">
        <f t="shared" ref="CX5:CX12" si="51">$C5*CW5</f>
        <v>0</v>
      </c>
      <c r="CY5" s="645"/>
      <c r="CZ5" s="688">
        <f t="shared" ref="CZ5:CZ12" si="52">$C5*CY5</f>
        <v>0</v>
      </c>
      <c r="DA5" s="645"/>
      <c r="DB5" s="688">
        <f t="shared" ref="DB5:DB12" si="53">$C5*DA5</f>
        <v>0</v>
      </c>
      <c r="DC5" s="645"/>
      <c r="DD5" s="688">
        <f t="shared" ref="DD5:DD12" si="54">$C5*DC5</f>
        <v>0</v>
      </c>
      <c r="DE5" s="645"/>
      <c r="DF5" s="688">
        <f t="shared" ref="DF5:DF12" si="55">$C5*DE5</f>
        <v>0</v>
      </c>
      <c r="DG5" s="645"/>
      <c r="DH5" s="688">
        <f t="shared" ref="DH5:DH12" si="56">$C5*DG5</f>
        <v>0</v>
      </c>
      <c r="DI5" s="645"/>
      <c r="DJ5" s="688">
        <f t="shared" ref="DJ5:DJ12" si="57">$C5*DI5</f>
        <v>0</v>
      </c>
      <c r="DK5" s="258">
        <f t="shared" ref="DK5:DK12" si="58">CL5+CN5+CP5+CR5+CT5+CV5+CX5+CZ5+DB5+DD5+DF5+DH5+DJ5</f>
        <v>0</v>
      </c>
      <c r="DL5" s="259">
        <f t="shared" ref="DL5:DL12" si="59">(CK5+CM5+CO5+CQ5+CS5+CU5+CW5+CY5+DA5+DC5+DE5+DG5+DI5)*D5</f>
        <v>0</v>
      </c>
    </row>
    <row r="6" spans="1:164" s="1" customFormat="1" ht="20.25" customHeight="1" x14ac:dyDescent="0.25">
      <c r="A6" s="39" t="s">
        <v>281</v>
      </c>
      <c r="B6" s="224" t="s">
        <v>282</v>
      </c>
      <c r="C6" s="40">
        <v>7.49</v>
      </c>
      <c r="D6" s="62">
        <v>8.9999999999999998E-4</v>
      </c>
      <c r="E6" s="649"/>
      <c r="F6" s="688">
        <f t="shared" si="0"/>
        <v>0</v>
      </c>
      <c r="G6" s="645"/>
      <c r="H6" s="688">
        <f t="shared" si="1"/>
        <v>0</v>
      </c>
      <c r="I6" s="645"/>
      <c r="J6" s="688">
        <f t="shared" si="2"/>
        <v>0</v>
      </c>
      <c r="K6" s="645"/>
      <c r="L6" s="688">
        <f t="shared" si="3"/>
        <v>0</v>
      </c>
      <c r="M6" s="645"/>
      <c r="N6" s="688">
        <f t="shared" si="4"/>
        <v>0</v>
      </c>
      <c r="O6" s="645"/>
      <c r="P6" s="688">
        <f t="shared" si="5"/>
        <v>0</v>
      </c>
      <c r="Q6" s="645"/>
      <c r="R6" s="688">
        <f t="shared" si="6"/>
        <v>0</v>
      </c>
      <c r="S6" s="645"/>
      <c r="T6" s="688">
        <f t="shared" si="7"/>
        <v>0</v>
      </c>
      <c r="U6" s="645"/>
      <c r="V6" s="688">
        <f t="shared" si="8"/>
        <v>0</v>
      </c>
      <c r="W6" s="645"/>
      <c r="X6" s="688">
        <f t="shared" si="9"/>
        <v>0</v>
      </c>
      <c r="Y6" s="645"/>
      <c r="Z6" s="688">
        <f t="shared" si="10"/>
        <v>0</v>
      </c>
      <c r="AA6" s="645"/>
      <c r="AB6" s="688">
        <f t="shared" si="11"/>
        <v>0</v>
      </c>
      <c r="AC6" s="645"/>
      <c r="AD6" s="688">
        <f t="shared" si="12"/>
        <v>0</v>
      </c>
      <c r="AE6" s="258">
        <f t="shared" si="13"/>
        <v>0</v>
      </c>
      <c r="AF6" s="259">
        <f t="shared" si="14"/>
        <v>0</v>
      </c>
      <c r="AG6" s="649"/>
      <c r="AH6" s="689">
        <f t="shared" si="15"/>
        <v>0</v>
      </c>
      <c r="AI6" s="645"/>
      <c r="AJ6" s="689">
        <f t="shared" si="16"/>
        <v>0</v>
      </c>
      <c r="AK6" s="645"/>
      <c r="AL6" s="689">
        <f t="shared" si="17"/>
        <v>0</v>
      </c>
      <c r="AM6" s="645"/>
      <c r="AN6" s="689">
        <f t="shared" si="18"/>
        <v>0</v>
      </c>
      <c r="AO6" s="645"/>
      <c r="AP6" s="689">
        <f t="shared" si="19"/>
        <v>0</v>
      </c>
      <c r="AQ6" s="645"/>
      <c r="AR6" s="689">
        <f t="shared" si="20"/>
        <v>0</v>
      </c>
      <c r="AS6" s="645"/>
      <c r="AT6" s="689">
        <f t="shared" si="21"/>
        <v>0</v>
      </c>
      <c r="AU6" s="645"/>
      <c r="AV6" s="689">
        <f t="shared" si="22"/>
        <v>0</v>
      </c>
      <c r="AW6" s="645"/>
      <c r="AX6" s="689">
        <f t="shared" si="23"/>
        <v>0</v>
      </c>
      <c r="AY6" s="645"/>
      <c r="AZ6" s="689">
        <f t="shared" si="24"/>
        <v>0</v>
      </c>
      <c r="BA6" s="645"/>
      <c r="BB6" s="689">
        <f t="shared" si="25"/>
        <v>0</v>
      </c>
      <c r="BC6" s="645"/>
      <c r="BD6" s="689">
        <f t="shared" si="26"/>
        <v>0</v>
      </c>
      <c r="BE6" s="645"/>
      <c r="BF6" s="688">
        <f t="shared" si="27"/>
        <v>0</v>
      </c>
      <c r="BG6" s="258">
        <f t="shared" si="28"/>
        <v>0</v>
      </c>
      <c r="BH6" s="259">
        <f t="shared" si="29"/>
        <v>0</v>
      </c>
      <c r="BI6" s="271"/>
      <c r="BJ6" s="283">
        <f t="shared" si="30"/>
        <v>0</v>
      </c>
      <c r="BK6" s="273"/>
      <c r="BL6" s="283">
        <f t="shared" si="31"/>
        <v>0</v>
      </c>
      <c r="BM6" s="273"/>
      <c r="BN6" s="283">
        <f t="shared" si="32"/>
        <v>0</v>
      </c>
      <c r="BO6" s="273"/>
      <c r="BP6" s="283">
        <f t="shared" si="33"/>
        <v>0</v>
      </c>
      <c r="BQ6" s="273"/>
      <c r="BR6" s="283">
        <f t="shared" si="34"/>
        <v>0</v>
      </c>
      <c r="BS6" s="273"/>
      <c r="BT6" s="283">
        <f t="shared" si="35"/>
        <v>0</v>
      </c>
      <c r="BU6" s="273"/>
      <c r="BV6" s="283">
        <f t="shared" si="36"/>
        <v>0</v>
      </c>
      <c r="BW6" s="273"/>
      <c r="BX6" s="283">
        <f t="shared" si="37"/>
        <v>0</v>
      </c>
      <c r="BY6" s="273"/>
      <c r="BZ6" s="283">
        <f t="shared" si="38"/>
        <v>0</v>
      </c>
      <c r="CA6" s="273"/>
      <c r="CB6" s="283">
        <f t="shared" si="39"/>
        <v>0</v>
      </c>
      <c r="CC6" s="273"/>
      <c r="CD6" s="283">
        <f t="shared" si="40"/>
        <v>0</v>
      </c>
      <c r="CE6" s="273"/>
      <c r="CF6" s="283">
        <f t="shared" si="41"/>
        <v>0</v>
      </c>
      <c r="CG6" s="273"/>
      <c r="CH6" s="283">
        <f t="shared" si="42"/>
        <v>0</v>
      </c>
      <c r="CI6" s="258">
        <f t="shared" si="43"/>
        <v>0</v>
      </c>
      <c r="CJ6" s="282">
        <f t="shared" si="44"/>
        <v>0</v>
      </c>
      <c r="CK6" s="649"/>
      <c r="CL6" s="688">
        <f t="shared" si="45"/>
        <v>0</v>
      </c>
      <c r="CM6" s="645"/>
      <c r="CN6" s="688">
        <f t="shared" si="46"/>
        <v>0</v>
      </c>
      <c r="CO6" s="645"/>
      <c r="CP6" s="688">
        <f t="shared" si="47"/>
        <v>0</v>
      </c>
      <c r="CQ6" s="645"/>
      <c r="CR6" s="688">
        <f t="shared" si="48"/>
        <v>0</v>
      </c>
      <c r="CS6" s="645"/>
      <c r="CT6" s="688">
        <f t="shared" si="49"/>
        <v>0</v>
      </c>
      <c r="CU6" s="645"/>
      <c r="CV6" s="688">
        <f t="shared" si="50"/>
        <v>0</v>
      </c>
      <c r="CW6" s="645"/>
      <c r="CX6" s="688">
        <f t="shared" si="51"/>
        <v>0</v>
      </c>
      <c r="CY6" s="645"/>
      <c r="CZ6" s="688">
        <f t="shared" si="52"/>
        <v>0</v>
      </c>
      <c r="DA6" s="645"/>
      <c r="DB6" s="688">
        <f t="shared" si="53"/>
        <v>0</v>
      </c>
      <c r="DC6" s="645"/>
      <c r="DD6" s="688">
        <f t="shared" si="54"/>
        <v>0</v>
      </c>
      <c r="DE6" s="645"/>
      <c r="DF6" s="688">
        <f t="shared" si="55"/>
        <v>0</v>
      </c>
      <c r="DG6" s="645"/>
      <c r="DH6" s="688">
        <f t="shared" si="56"/>
        <v>0</v>
      </c>
      <c r="DI6" s="645"/>
      <c r="DJ6" s="688">
        <f t="shared" si="57"/>
        <v>0</v>
      </c>
      <c r="DK6" s="258">
        <f t="shared" si="58"/>
        <v>0</v>
      </c>
      <c r="DL6" s="259">
        <f t="shared" si="59"/>
        <v>0</v>
      </c>
    </row>
    <row r="7" spans="1:164" s="1" customFormat="1" ht="20.25" customHeight="1" x14ac:dyDescent="0.25">
      <c r="A7" s="25" t="s">
        <v>283</v>
      </c>
      <c r="B7" s="223" t="s">
        <v>284</v>
      </c>
      <c r="C7" s="27">
        <v>7.02</v>
      </c>
      <c r="D7" s="62">
        <v>7.5000000000000002E-4</v>
      </c>
      <c r="E7" s="649"/>
      <c r="F7" s="688">
        <f t="shared" si="0"/>
        <v>0</v>
      </c>
      <c r="G7" s="645"/>
      <c r="H7" s="688">
        <f t="shared" si="1"/>
        <v>0</v>
      </c>
      <c r="I7" s="645"/>
      <c r="J7" s="688">
        <f t="shared" si="2"/>
        <v>0</v>
      </c>
      <c r="K7" s="645"/>
      <c r="L7" s="688">
        <f t="shared" si="3"/>
        <v>0</v>
      </c>
      <c r="M7" s="645"/>
      <c r="N7" s="688">
        <f t="shared" si="4"/>
        <v>0</v>
      </c>
      <c r="O7" s="645"/>
      <c r="P7" s="688">
        <f t="shared" si="5"/>
        <v>0</v>
      </c>
      <c r="Q7" s="645"/>
      <c r="R7" s="688">
        <f t="shared" si="6"/>
        <v>0</v>
      </c>
      <c r="S7" s="645"/>
      <c r="T7" s="688">
        <f t="shared" si="7"/>
        <v>0</v>
      </c>
      <c r="U7" s="645"/>
      <c r="V7" s="688">
        <f t="shared" si="8"/>
        <v>0</v>
      </c>
      <c r="W7" s="645"/>
      <c r="X7" s="688">
        <f t="shared" si="9"/>
        <v>0</v>
      </c>
      <c r="Y7" s="645"/>
      <c r="Z7" s="688">
        <f t="shared" si="10"/>
        <v>0</v>
      </c>
      <c r="AA7" s="645"/>
      <c r="AB7" s="688">
        <f t="shared" si="11"/>
        <v>0</v>
      </c>
      <c r="AC7" s="645"/>
      <c r="AD7" s="688">
        <f t="shared" si="12"/>
        <v>0</v>
      </c>
      <c r="AE7" s="258">
        <f t="shared" si="13"/>
        <v>0</v>
      </c>
      <c r="AF7" s="259">
        <f t="shared" si="14"/>
        <v>0</v>
      </c>
      <c r="AG7" s="649"/>
      <c r="AH7" s="689">
        <f t="shared" si="15"/>
        <v>0</v>
      </c>
      <c r="AI7" s="645"/>
      <c r="AJ7" s="689">
        <f t="shared" si="16"/>
        <v>0</v>
      </c>
      <c r="AK7" s="645"/>
      <c r="AL7" s="689">
        <f t="shared" si="17"/>
        <v>0</v>
      </c>
      <c r="AM7" s="645"/>
      <c r="AN7" s="689">
        <f t="shared" si="18"/>
        <v>0</v>
      </c>
      <c r="AO7" s="645"/>
      <c r="AP7" s="689">
        <f t="shared" si="19"/>
        <v>0</v>
      </c>
      <c r="AQ7" s="645"/>
      <c r="AR7" s="689">
        <f t="shared" si="20"/>
        <v>0</v>
      </c>
      <c r="AS7" s="645"/>
      <c r="AT7" s="689">
        <f t="shared" si="21"/>
        <v>0</v>
      </c>
      <c r="AU7" s="645"/>
      <c r="AV7" s="689">
        <f t="shared" si="22"/>
        <v>0</v>
      </c>
      <c r="AW7" s="645"/>
      <c r="AX7" s="689">
        <f t="shared" si="23"/>
        <v>0</v>
      </c>
      <c r="AY7" s="645"/>
      <c r="AZ7" s="689">
        <f t="shared" si="24"/>
        <v>0</v>
      </c>
      <c r="BA7" s="645"/>
      <c r="BB7" s="689">
        <f t="shared" si="25"/>
        <v>0</v>
      </c>
      <c r="BC7" s="645"/>
      <c r="BD7" s="689">
        <f t="shared" si="26"/>
        <v>0</v>
      </c>
      <c r="BE7" s="645"/>
      <c r="BF7" s="688">
        <f t="shared" si="27"/>
        <v>0</v>
      </c>
      <c r="BG7" s="258">
        <f t="shared" si="28"/>
        <v>0</v>
      </c>
      <c r="BH7" s="259">
        <f t="shared" si="29"/>
        <v>0</v>
      </c>
      <c r="BI7" s="271"/>
      <c r="BJ7" s="283">
        <f t="shared" si="30"/>
        <v>0</v>
      </c>
      <c r="BK7" s="273"/>
      <c r="BL7" s="283">
        <f t="shared" si="31"/>
        <v>0</v>
      </c>
      <c r="BM7" s="273"/>
      <c r="BN7" s="283">
        <f t="shared" si="32"/>
        <v>0</v>
      </c>
      <c r="BO7" s="273"/>
      <c r="BP7" s="283">
        <f t="shared" si="33"/>
        <v>0</v>
      </c>
      <c r="BQ7" s="273"/>
      <c r="BR7" s="283">
        <f t="shared" si="34"/>
        <v>0</v>
      </c>
      <c r="BS7" s="273"/>
      <c r="BT7" s="283">
        <f t="shared" si="35"/>
        <v>0</v>
      </c>
      <c r="BU7" s="273"/>
      <c r="BV7" s="283">
        <f t="shared" si="36"/>
        <v>0</v>
      </c>
      <c r="BW7" s="273"/>
      <c r="BX7" s="283">
        <f t="shared" si="37"/>
        <v>0</v>
      </c>
      <c r="BY7" s="273"/>
      <c r="BZ7" s="283">
        <f t="shared" si="38"/>
        <v>0</v>
      </c>
      <c r="CA7" s="273"/>
      <c r="CB7" s="283">
        <f t="shared" si="39"/>
        <v>0</v>
      </c>
      <c r="CC7" s="273"/>
      <c r="CD7" s="283">
        <f t="shared" si="40"/>
        <v>0</v>
      </c>
      <c r="CE7" s="273"/>
      <c r="CF7" s="283">
        <f t="shared" si="41"/>
        <v>0</v>
      </c>
      <c r="CG7" s="273"/>
      <c r="CH7" s="283">
        <f t="shared" si="42"/>
        <v>0</v>
      </c>
      <c r="CI7" s="258">
        <f t="shared" si="43"/>
        <v>0</v>
      </c>
      <c r="CJ7" s="282">
        <f t="shared" si="44"/>
        <v>0</v>
      </c>
      <c r="CK7" s="649"/>
      <c r="CL7" s="688">
        <f t="shared" si="45"/>
        <v>0</v>
      </c>
      <c r="CM7" s="645"/>
      <c r="CN7" s="688">
        <f t="shared" si="46"/>
        <v>0</v>
      </c>
      <c r="CO7" s="645"/>
      <c r="CP7" s="688">
        <f t="shared" si="47"/>
        <v>0</v>
      </c>
      <c r="CQ7" s="645"/>
      <c r="CR7" s="688">
        <f t="shared" si="48"/>
        <v>0</v>
      </c>
      <c r="CS7" s="645"/>
      <c r="CT7" s="688">
        <f t="shared" si="49"/>
        <v>0</v>
      </c>
      <c r="CU7" s="645"/>
      <c r="CV7" s="688">
        <f t="shared" si="50"/>
        <v>0</v>
      </c>
      <c r="CW7" s="645"/>
      <c r="CX7" s="688">
        <f t="shared" si="51"/>
        <v>0</v>
      </c>
      <c r="CY7" s="645"/>
      <c r="CZ7" s="688">
        <f t="shared" si="52"/>
        <v>0</v>
      </c>
      <c r="DA7" s="645"/>
      <c r="DB7" s="688">
        <f t="shared" si="53"/>
        <v>0</v>
      </c>
      <c r="DC7" s="645"/>
      <c r="DD7" s="688">
        <f t="shared" si="54"/>
        <v>0</v>
      </c>
      <c r="DE7" s="645"/>
      <c r="DF7" s="688">
        <f t="shared" si="55"/>
        <v>0</v>
      </c>
      <c r="DG7" s="645"/>
      <c r="DH7" s="688">
        <f t="shared" si="56"/>
        <v>0</v>
      </c>
      <c r="DI7" s="645"/>
      <c r="DJ7" s="688">
        <f t="shared" si="57"/>
        <v>0</v>
      </c>
      <c r="DK7" s="258">
        <f t="shared" si="58"/>
        <v>0</v>
      </c>
      <c r="DL7" s="259">
        <f t="shared" si="59"/>
        <v>0</v>
      </c>
    </row>
    <row r="8" spans="1:164" s="1" customFormat="1" ht="20.25" customHeight="1" x14ac:dyDescent="0.25">
      <c r="A8" s="25" t="s">
        <v>285</v>
      </c>
      <c r="B8" s="223" t="s">
        <v>286</v>
      </c>
      <c r="C8" s="27">
        <v>5.82</v>
      </c>
      <c r="D8" s="62">
        <v>6.4000000000000005E-4</v>
      </c>
      <c r="E8" s="649"/>
      <c r="F8" s="688">
        <f t="shared" si="0"/>
        <v>0</v>
      </c>
      <c r="G8" s="645"/>
      <c r="H8" s="688">
        <f t="shared" si="1"/>
        <v>0</v>
      </c>
      <c r="I8" s="645"/>
      <c r="J8" s="688">
        <f t="shared" si="2"/>
        <v>0</v>
      </c>
      <c r="K8" s="645"/>
      <c r="L8" s="688">
        <f t="shared" si="3"/>
        <v>0</v>
      </c>
      <c r="M8" s="645"/>
      <c r="N8" s="688">
        <f t="shared" si="4"/>
        <v>0</v>
      </c>
      <c r="O8" s="645"/>
      <c r="P8" s="688">
        <f t="shared" si="5"/>
        <v>0</v>
      </c>
      <c r="Q8" s="645"/>
      <c r="R8" s="688">
        <f t="shared" si="6"/>
        <v>0</v>
      </c>
      <c r="S8" s="645"/>
      <c r="T8" s="688">
        <f t="shared" si="7"/>
        <v>0</v>
      </c>
      <c r="U8" s="645"/>
      <c r="V8" s="688">
        <f t="shared" si="8"/>
        <v>0</v>
      </c>
      <c r="W8" s="645"/>
      <c r="X8" s="688">
        <f t="shared" si="9"/>
        <v>0</v>
      </c>
      <c r="Y8" s="645"/>
      <c r="Z8" s="688">
        <f t="shared" si="10"/>
        <v>0</v>
      </c>
      <c r="AA8" s="645"/>
      <c r="AB8" s="688">
        <f t="shared" si="11"/>
        <v>0</v>
      </c>
      <c r="AC8" s="645"/>
      <c r="AD8" s="688">
        <f t="shared" si="12"/>
        <v>0</v>
      </c>
      <c r="AE8" s="258">
        <f t="shared" si="13"/>
        <v>0</v>
      </c>
      <c r="AF8" s="259">
        <f t="shared" si="14"/>
        <v>0</v>
      </c>
      <c r="AG8" s="649"/>
      <c r="AH8" s="689">
        <f t="shared" si="15"/>
        <v>0</v>
      </c>
      <c r="AI8" s="645"/>
      <c r="AJ8" s="689">
        <f t="shared" si="16"/>
        <v>0</v>
      </c>
      <c r="AK8" s="645"/>
      <c r="AL8" s="689">
        <f t="shared" si="17"/>
        <v>0</v>
      </c>
      <c r="AM8" s="645"/>
      <c r="AN8" s="689">
        <f t="shared" si="18"/>
        <v>0</v>
      </c>
      <c r="AO8" s="645"/>
      <c r="AP8" s="689">
        <f t="shared" si="19"/>
        <v>0</v>
      </c>
      <c r="AQ8" s="645"/>
      <c r="AR8" s="689">
        <f t="shared" si="20"/>
        <v>0</v>
      </c>
      <c r="AS8" s="645"/>
      <c r="AT8" s="689">
        <f t="shared" si="21"/>
        <v>0</v>
      </c>
      <c r="AU8" s="645"/>
      <c r="AV8" s="689">
        <f t="shared" si="22"/>
        <v>0</v>
      </c>
      <c r="AW8" s="645"/>
      <c r="AX8" s="689">
        <f t="shared" si="23"/>
        <v>0</v>
      </c>
      <c r="AY8" s="645"/>
      <c r="AZ8" s="689">
        <f t="shared" si="24"/>
        <v>0</v>
      </c>
      <c r="BA8" s="645"/>
      <c r="BB8" s="689">
        <f t="shared" si="25"/>
        <v>0</v>
      </c>
      <c r="BC8" s="645"/>
      <c r="BD8" s="689">
        <f t="shared" si="26"/>
        <v>0</v>
      </c>
      <c r="BE8" s="645"/>
      <c r="BF8" s="688">
        <f t="shared" si="27"/>
        <v>0</v>
      </c>
      <c r="BG8" s="258">
        <f t="shared" si="28"/>
        <v>0</v>
      </c>
      <c r="BH8" s="259">
        <f t="shared" si="29"/>
        <v>0</v>
      </c>
      <c r="BI8" s="271"/>
      <c r="BJ8" s="283">
        <f t="shared" si="30"/>
        <v>0</v>
      </c>
      <c r="BK8" s="273"/>
      <c r="BL8" s="283">
        <f t="shared" si="31"/>
        <v>0</v>
      </c>
      <c r="BM8" s="273"/>
      <c r="BN8" s="283">
        <f t="shared" si="32"/>
        <v>0</v>
      </c>
      <c r="BO8" s="273"/>
      <c r="BP8" s="283">
        <f t="shared" si="33"/>
        <v>0</v>
      </c>
      <c r="BQ8" s="273"/>
      <c r="BR8" s="283">
        <f t="shared" si="34"/>
        <v>0</v>
      </c>
      <c r="BS8" s="273"/>
      <c r="BT8" s="283">
        <f t="shared" si="35"/>
        <v>0</v>
      </c>
      <c r="BU8" s="273"/>
      <c r="BV8" s="283">
        <f t="shared" si="36"/>
        <v>0</v>
      </c>
      <c r="BW8" s="273"/>
      <c r="BX8" s="283">
        <f t="shared" si="37"/>
        <v>0</v>
      </c>
      <c r="BY8" s="273"/>
      <c r="BZ8" s="283">
        <f t="shared" si="38"/>
        <v>0</v>
      </c>
      <c r="CA8" s="273"/>
      <c r="CB8" s="283">
        <f t="shared" si="39"/>
        <v>0</v>
      </c>
      <c r="CC8" s="273"/>
      <c r="CD8" s="283">
        <f t="shared" si="40"/>
        <v>0</v>
      </c>
      <c r="CE8" s="273"/>
      <c r="CF8" s="283">
        <f t="shared" si="41"/>
        <v>0</v>
      </c>
      <c r="CG8" s="273"/>
      <c r="CH8" s="283">
        <f t="shared" si="42"/>
        <v>0</v>
      </c>
      <c r="CI8" s="258">
        <f t="shared" si="43"/>
        <v>0</v>
      </c>
      <c r="CJ8" s="282">
        <f t="shared" si="44"/>
        <v>0</v>
      </c>
      <c r="CK8" s="649"/>
      <c r="CL8" s="688">
        <f t="shared" si="45"/>
        <v>0</v>
      </c>
      <c r="CM8" s="645"/>
      <c r="CN8" s="688">
        <f t="shared" si="46"/>
        <v>0</v>
      </c>
      <c r="CO8" s="645"/>
      <c r="CP8" s="688">
        <f t="shared" si="47"/>
        <v>0</v>
      </c>
      <c r="CQ8" s="645"/>
      <c r="CR8" s="688">
        <f t="shared" si="48"/>
        <v>0</v>
      </c>
      <c r="CS8" s="645"/>
      <c r="CT8" s="688">
        <f t="shared" si="49"/>
        <v>0</v>
      </c>
      <c r="CU8" s="645"/>
      <c r="CV8" s="688">
        <f t="shared" si="50"/>
        <v>0</v>
      </c>
      <c r="CW8" s="645"/>
      <c r="CX8" s="688">
        <f t="shared" si="51"/>
        <v>0</v>
      </c>
      <c r="CY8" s="645"/>
      <c r="CZ8" s="688">
        <f t="shared" si="52"/>
        <v>0</v>
      </c>
      <c r="DA8" s="645"/>
      <c r="DB8" s="688">
        <f t="shared" si="53"/>
        <v>0</v>
      </c>
      <c r="DC8" s="645"/>
      <c r="DD8" s="688">
        <f t="shared" si="54"/>
        <v>0</v>
      </c>
      <c r="DE8" s="645"/>
      <c r="DF8" s="688">
        <f t="shared" si="55"/>
        <v>0</v>
      </c>
      <c r="DG8" s="645"/>
      <c r="DH8" s="688">
        <f t="shared" si="56"/>
        <v>0</v>
      </c>
      <c r="DI8" s="645"/>
      <c r="DJ8" s="688">
        <f t="shared" si="57"/>
        <v>0</v>
      </c>
      <c r="DK8" s="258">
        <f t="shared" si="58"/>
        <v>0</v>
      </c>
      <c r="DL8" s="259">
        <f t="shared" si="59"/>
        <v>0</v>
      </c>
    </row>
    <row r="9" spans="1:164" s="1" customFormat="1" ht="20.25" customHeight="1" x14ac:dyDescent="0.25">
      <c r="A9" s="25" t="s">
        <v>287</v>
      </c>
      <c r="B9" s="223" t="s">
        <v>288</v>
      </c>
      <c r="C9" s="27">
        <v>1.06</v>
      </c>
      <c r="D9" s="62">
        <v>1.3999999999999999E-4</v>
      </c>
      <c r="E9" s="649"/>
      <c r="F9" s="688">
        <f t="shared" si="0"/>
        <v>0</v>
      </c>
      <c r="G9" s="645"/>
      <c r="H9" s="688">
        <f t="shared" si="1"/>
        <v>0</v>
      </c>
      <c r="I9" s="645"/>
      <c r="J9" s="688">
        <f t="shared" si="2"/>
        <v>0</v>
      </c>
      <c r="K9" s="645"/>
      <c r="L9" s="688">
        <f t="shared" si="3"/>
        <v>0</v>
      </c>
      <c r="M9" s="645"/>
      <c r="N9" s="688">
        <f t="shared" si="4"/>
        <v>0</v>
      </c>
      <c r="O9" s="645"/>
      <c r="P9" s="688">
        <f t="shared" si="5"/>
        <v>0</v>
      </c>
      <c r="Q9" s="645"/>
      <c r="R9" s="688">
        <f t="shared" si="6"/>
        <v>0</v>
      </c>
      <c r="S9" s="645"/>
      <c r="T9" s="688">
        <f t="shared" si="7"/>
        <v>0</v>
      </c>
      <c r="U9" s="645"/>
      <c r="V9" s="688">
        <f t="shared" si="8"/>
        <v>0</v>
      </c>
      <c r="W9" s="645"/>
      <c r="X9" s="688">
        <f t="shared" si="9"/>
        <v>0</v>
      </c>
      <c r="Y9" s="645"/>
      <c r="Z9" s="688">
        <f t="shared" si="10"/>
        <v>0</v>
      </c>
      <c r="AA9" s="645"/>
      <c r="AB9" s="688">
        <f t="shared" si="11"/>
        <v>0</v>
      </c>
      <c r="AC9" s="645"/>
      <c r="AD9" s="688">
        <f t="shared" si="12"/>
        <v>0</v>
      </c>
      <c r="AE9" s="258">
        <f t="shared" si="13"/>
        <v>0</v>
      </c>
      <c r="AF9" s="259">
        <f t="shared" si="14"/>
        <v>0</v>
      </c>
      <c r="AG9" s="649"/>
      <c r="AH9" s="689">
        <f t="shared" si="15"/>
        <v>0</v>
      </c>
      <c r="AI9" s="645"/>
      <c r="AJ9" s="689">
        <f t="shared" si="16"/>
        <v>0</v>
      </c>
      <c r="AK9" s="645"/>
      <c r="AL9" s="689">
        <f t="shared" si="17"/>
        <v>0</v>
      </c>
      <c r="AM9" s="645"/>
      <c r="AN9" s="689">
        <f t="shared" si="18"/>
        <v>0</v>
      </c>
      <c r="AO9" s="645"/>
      <c r="AP9" s="689">
        <f t="shared" si="19"/>
        <v>0</v>
      </c>
      <c r="AQ9" s="645"/>
      <c r="AR9" s="689">
        <f t="shared" si="20"/>
        <v>0</v>
      </c>
      <c r="AS9" s="645"/>
      <c r="AT9" s="689">
        <f t="shared" si="21"/>
        <v>0</v>
      </c>
      <c r="AU9" s="645"/>
      <c r="AV9" s="689">
        <f t="shared" si="22"/>
        <v>0</v>
      </c>
      <c r="AW9" s="645"/>
      <c r="AX9" s="689">
        <f t="shared" si="23"/>
        <v>0</v>
      </c>
      <c r="AY9" s="645"/>
      <c r="AZ9" s="689">
        <f t="shared" si="24"/>
        <v>0</v>
      </c>
      <c r="BA9" s="645"/>
      <c r="BB9" s="689">
        <f t="shared" si="25"/>
        <v>0</v>
      </c>
      <c r="BC9" s="645"/>
      <c r="BD9" s="689">
        <f t="shared" si="26"/>
        <v>0</v>
      </c>
      <c r="BE9" s="645"/>
      <c r="BF9" s="688">
        <f t="shared" si="27"/>
        <v>0</v>
      </c>
      <c r="BG9" s="258">
        <f t="shared" si="28"/>
        <v>0</v>
      </c>
      <c r="BH9" s="259">
        <f t="shared" si="29"/>
        <v>0</v>
      </c>
      <c r="BI9" s="271"/>
      <c r="BJ9" s="283">
        <f t="shared" si="30"/>
        <v>0</v>
      </c>
      <c r="BK9" s="273"/>
      <c r="BL9" s="283">
        <f t="shared" si="31"/>
        <v>0</v>
      </c>
      <c r="BM9" s="273"/>
      <c r="BN9" s="283">
        <f t="shared" si="32"/>
        <v>0</v>
      </c>
      <c r="BO9" s="273"/>
      <c r="BP9" s="283">
        <f t="shared" si="33"/>
        <v>0</v>
      </c>
      <c r="BQ9" s="273"/>
      <c r="BR9" s="283">
        <f t="shared" si="34"/>
        <v>0</v>
      </c>
      <c r="BS9" s="273"/>
      <c r="BT9" s="283">
        <f t="shared" si="35"/>
        <v>0</v>
      </c>
      <c r="BU9" s="273"/>
      <c r="BV9" s="283">
        <f t="shared" si="36"/>
        <v>0</v>
      </c>
      <c r="BW9" s="273"/>
      <c r="BX9" s="283">
        <f t="shared" si="37"/>
        <v>0</v>
      </c>
      <c r="BY9" s="273"/>
      <c r="BZ9" s="283">
        <f t="shared" si="38"/>
        <v>0</v>
      </c>
      <c r="CA9" s="273"/>
      <c r="CB9" s="283">
        <f t="shared" si="39"/>
        <v>0</v>
      </c>
      <c r="CC9" s="273"/>
      <c r="CD9" s="283">
        <f t="shared" si="40"/>
        <v>0</v>
      </c>
      <c r="CE9" s="273"/>
      <c r="CF9" s="283">
        <f t="shared" si="41"/>
        <v>0</v>
      </c>
      <c r="CG9" s="273"/>
      <c r="CH9" s="283">
        <f t="shared" si="42"/>
        <v>0</v>
      </c>
      <c r="CI9" s="258">
        <f t="shared" si="43"/>
        <v>0</v>
      </c>
      <c r="CJ9" s="282">
        <f t="shared" si="44"/>
        <v>0</v>
      </c>
      <c r="CK9" s="649"/>
      <c r="CL9" s="688">
        <f t="shared" si="45"/>
        <v>0</v>
      </c>
      <c r="CM9" s="645"/>
      <c r="CN9" s="688">
        <f t="shared" si="46"/>
        <v>0</v>
      </c>
      <c r="CO9" s="645"/>
      <c r="CP9" s="688">
        <f t="shared" si="47"/>
        <v>0</v>
      </c>
      <c r="CQ9" s="645"/>
      <c r="CR9" s="688">
        <f t="shared" si="48"/>
        <v>0</v>
      </c>
      <c r="CS9" s="645"/>
      <c r="CT9" s="688">
        <f t="shared" si="49"/>
        <v>0</v>
      </c>
      <c r="CU9" s="645"/>
      <c r="CV9" s="688">
        <f t="shared" si="50"/>
        <v>0</v>
      </c>
      <c r="CW9" s="645"/>
      <c r="CX9" s="688">
        <f t="shared" si="51"/>
        <v>0</v>
      </c>
      <c r="CY9" s="645"/>
      <c r="CZ9" s="688">
        <f t="shared" si="52"/>
        <v>0</v>
      </c>
      <c r="DA9" s="645"/>
      <c r="DB9" s="688">
        <f t="shared" si="53"/>
        <v>0</v>
      </c>
      <c r="DC9" s="645"/>
      <c r="DD9" s="688">
        <f t="shared" si="54"/>
        <v>0</v>
      </c>
      <c r="DE9" s="645"/>
      <c r="DF9" s="688">
        <f t="shared" si="55"/>
        <v>0</v>
      </c>
      <c r="DG9" s="645"/>
      <c r="DH9" s="688">
        <f t="shared" si="56"/>
        <v>0</v>
      </c>
      <c r="DI9" s="645"/>
      <c r="DJ9" s="688">
        <f t="shared" si="57"/>
        <v>0</v>
      </c>
      <c r="DK9" s="258">
        <f t="shared" si="58"/>
        <v>0</v>
      </c>
      <c r="DL9" s="259">
        <f t="shared" si="59"/>
        <v>0</v>
      </c>
    </row>
    <row r="10" spans="1:164" ht="20.25" customHeight="1" x14ac:dyDescent="0.25">
      <c r="A10" s="25" t="s">
        <v>289</v>
      </c>
      <c r="B10" s="223" t="s">
        <v>290</v>
      </c>
      <c r="C10" s="27">
        <v>11</v>
      </c>
      <c r="D10" s="62">
        <v>8.9999999999999998E-4</v>
      </c>
      <c r="E10" s="649"/>
      <c r="F10" s="688">
        <f t="shared" si="0"/>
        <v>0</v>
      </c>
      <c r="G10" s="645"/>
      <c r="H10" s="688">
        <f t="shared" si="1"/>
        <v>0</v>
      </c>
      <c r="I10" s="645"/>
      <c r="J10" s="688">
        <f t="shared" si="2"/>
        <v>0</v>
      </c>
      <c r="K10" s="645"/>
      <c r="L10" s="688">
        <f t="shared" si="3"/>
        <v>0</v>
      </c>
      <c r="M10" s="645"/>
      <c r="N10" s="688">
        <f t="shared" si="4"/>
        <v>0</v>
      </c>
      <c r="O10" s="645"/>
      <c r="P10" s="688">
        <f t="shared" si="5"/>
        <v>0</v>
      </c>
      <c r="Q10" s="645"/>
      <c r="R10" s="688">
        <f t="shared" si="6"/>
        <v>0</v>
      </c>
      <c r="S10" s="645"/>
      <c r="T10" s="688">
        <f t="shared" si="7"/>
        <v>0</v>
      </c>
      <c r="U10" s="645"/>
      <c r="V10" s="688">
        <f t="shared" si="8"/>
        <v>0</v>
      </c>
      <c r="W10" s="645"/>
      <c r="X10" s="688">
        <f t="shared" si="9"/>
        <v>0</v>
      </c>
      <c r="Y10" s="645"/>
      <c r="Z10" s="688">
        <f t="shared" si="10"/>
        <v>0</v>
      </c>
      <c r="AA10" s="645"/>
      <c r="AB10" s="688">
        <f t="shared" si="11"/>
        <v>0</v>
      </c>
      <c r="AC10" s="645"/>
      <c r="AD10" s="688">
        <f t="shared" si="12"/>
        <v>0</v>
      </c>
      <c r="AE10" s="258">
        <f t="shared" si="13"/>
        <v>0</v>
      </c>
      <c r="AF10" s="259">
        <f t="shared" si="14"/>
        <v>0</v>
      </c>
      <c r="AG10" s="649"/>
      <c r="AH10" s="689">
        <f t="shared" si="15"/>
        <v>0</v>
      </c>
      <c r="AI10" s="645"/>
      <c r="AJ10" s="689">
        <f t="shared" si="16"/>
        <v>0</v>
      </c>
      <c r="AK10" s="645"/>
      <c r="AL10" s="689">
        <f t="shared" si="17"/>
        <v>0</v>
      </c>
      <c r="AM10" s="645"/>
      <c r="AN10" s="689">
        <f t="shared" si="18"/>
        <v>0</v>
      </c>
      <c r="AO10" s="645"/>
      <c r="AP10" s="689">
        <f t="shared" si="19"/>
        <v>0</v>
      </c>
      <c r="AQ10" s="645"/>
      <c r="AR10" s="689">
        <f t="shared" si="20"/>
        <v>0</v>
      </c>
      <c r="AS10" s="645"/>
      <c r="AT10" s="689">
        <f t="shared" si="21"/>
        <v>0</v>
      </c>
      <c r="AU10" s="645"/>
      <c r="AV10" s="689">
        <f t="shared" si="22"/>
        <v>0</v>
      </c>
      <c r="AW10" s="645"/>
      <c r="AX10" s="689">
        <f t="shared" si="23"/>
        <v>0</v>
      </c>
      <c r="AY10" s="645"/>
      <c r="AZ10" s="689">
        <f t="shared" si="24"/>
        <v>0</v>
      </c>
      <c r="BA10" s="645"/>
      <c r="BB10" s="689">
        <f t="shared" si="25"/>
        <v>0</v>
      </c>
      <c r="BC10" s="645"/>
      <c r="BD10" s="689">
        <f t="shared" si="26"/>
        <v>0</v>
      </c>
      <c r="BE10" s="645"/>
      <c r="BF10" s="688">
        <f t="shared" si="27"/>
        <v>0</v>
      </c>
      <c r="BG10" s="258">
        <f t="shared" si="28"/>
        <v>0</v>
      </c>
      <c r="BH10" s="259">
        <f t="shared" si="29"/>
        <v>0</v>
      </c>
      <c r="BI10" s="271"/>
      <c r="BJ10" s="283">
        <f t="shared" si="30"/>
        <v>0</v>
      </c>
      <c r="BK10" s="273"/>
      <c r="BL10" s="283">
        <f t="shared" si="31"/>
        <v>0</v>
      </c>
      <c r="BM10" s="273"/>
      <c r="BN10" s="283">
        <f t="shared" si="32"/>
        <v>0</v>
      </c>
      <c r="BO10" s="273"/>
      <c r="BP10" s="283">
        <f t="shared" si="33"/>
        <v>0</v>
      </c>
      <c r="BQ10" s="273"/>
      <c r="BR10" s="283">
        <f t="shared" si="34"/>
        <v>0</v>
      </c>
      <c r="BS10" s="273"/>
      <c r="BT10" s="283">
        <f t="shared" si="35"/>
        <v>0</v>
      </c>
      <c r="BU10" s="273"/>
      <c r="BV10" s="283">
        <f t="shared" si="36"/>
        <v>0</v>
      </c>
      <c r="BW10" s="273"/>
      <c r="BX10" s="283">
        <f t="shared" si="37"/>
        <v>0</v>
      </c>
      <c r="BY10" s="273"/>
      <c r="BZ10" s="283">
        <f t="shared" si="38"/>
        <v>0</v>
      </c>
      <c r="CA10" s="273"/>
      <c r="CB10" s="283">
        <f t="shared" si="39"/>
        <v>0</v>
      </c>
      <c r="CC10" s="273"/>
      <c r="CD10" s="283">
        <f t="shared" si="40"/>
        <v>0</v>
      </c>
      <c r="CE10" s="273"/>
      <c r="CF10" s="283">
        <f t="shared" si="41"/>
        <v>0</v>
      </c>
      <c r="CG10" s="273"/>
      <c r="CH10" s="283">
        <f t="shared" si="42"/>
        <v>0</v>
      </c>
      <c r="CI10" s="258">
        <f t="shared" si="43"/>
        <v>0</v>
      </c>
      <c r="CJ10" s="282">
        <f t="shared" si="44"/>
        <v>0</v>
      </c>
      <c r="CK10" s="649"/>
      <c r="CL10" s="688">
        <f t="shared" si="45"/>
        <v>0</v>
      </c>
      <c r="CM10" s="645"/>
      <c r="CN10" s="688">
        <f t="shared" si="46"/>
        <v>0</v>
      </c>
      <c r="CO10" s="645"/>
      <c r="CP10" s="688">
        <f t="shared" si="47"/>
        <v>0</v>
      </c>
      <c r="CQ10" s="645"/>
      <c r="CR10" s="688">
        <f t="shared" si="48"/>
        <v>0</v>
      </c>
      <c r="CS10" s="645"/>
      <c r="CT10" s="688">
        <f t="shared" si="49"/>
        <v>0</v>
      </c>
      <c r="CU10" s="645"/>
      <c r="CV10" s="688">
        <f t="shared" si="50"/>
        <v>0</v>
      </c>
      <c r="CW10" s="645"/>
      <c r="CX10" s="688">
        <f t="shared" si="51"/>
        <v>0</v>
      </c>
      <c r="CY10" s="645"/>
      <c r="CZ10" s="688">
        <f t="shared" si="52"/>
        <v>0</v>
      </c>
      <c r="DA10" s="645"/>
      <c r="DB10" s="688">
        <f t="shared" si="53"/>
        <v>0</v>
      </c>
      <c r="DC10" s="645"/>
      <c r="DD10" s="688">
        <f t="shared" si="54"/>
        <v>0</v>
      </c>
      <c r="DE10" s="645"/>
      <c r="DF10" s="688">
        <f t="shared" si="55"/>
        <v>0</v>
      </c>
      <c r="DG10" s="645"/>
      <c r="DH10" s="688">
        <f t="shared" si="56"/>
        <v>0</v>
      </c>
      <c r="DI10" s="645"/>
      <c r="DJ10" s="688">
        <f t="shared" si="57"/>
        <v>0</v>
      </c>
      <c r="DK10" s="258">
        <f t="shared" si="58"/>
        <v>0</v>
      </c>
      <c r="DL10" s="259">
        <f t="shared" si="59"/>
        <v>0</v>
      </c>
    </row>
    <row r="11" spans="1:164" ht="20.25" customHeight="1" x14ac:dyDescent="0.25">
      <c r="A11" s="25" t="s">
        <v>291</v>
      </c>
      <c r="B11" s="223" t="s">
        <v>292</v>
      </c>
      <c r="C11" s="27">
        <v>9.77</v>
      </c>
      <c r="D11" s="62">
        <v>6.9999999999999999E-4</v>
      </c>
      <c r="E11" s="649"/>
      <c r="F11" s="688">
        <f t="shared" si="0"/>
        <v>0</v>
      </c>
      <c r="G11" s="645"/>
      <c r="H11" s="688">
        <f t="shared" si="1"/>
        <v>0</v>
      </c>
      <c r="I11" s="645"/>
      <c r="J11" s="688">
        <f t="shared" si="2"/>
        <v>0</v>
      </c>
      <c r="K11" s="645"/>
      <c r="L11" s="688">
        <f t="shared" si="3"/>
        <v>0</v>
      </c>
      <c r="M11" s="645"/>
      <c r="N11" s="688">
        <f t="shared" si="4"/>
        <v>0</v>
      </c>
      <c r="O11" s="645"/>
      <c r="P11" s="688">
        <f t="shared" si="5"/>
        <v>0</v>
      </c>
      <c r="Q11" s="645"/>
      <c r="R11" s="688">
        <f t="shared" si="6"/>
        <v>0</v>
      </c>
      <c r="S11" s="645"/>
      <c r="T11" s="688">
        <f t="shared" si="7"/>
        <v>0</v>
      </c>
      <c r="U11" s="645"/>
      <c r="V11" s="688">
        <f t="shared" si="8"/>
        <v>0</v>
      </c>
      <c r="W11" s="645"/>
      <c r="X11" s="688">
        <f t="shared" si="9"/>
        <v>0</v>
      </c>
      <c r="Y11" s="645"/>
      <c r="Z11" s="688">
        <f t="shared" si="10"/>
        <v>0</v>
      </c>
      <c r="AA11" s="645"/>
      <c r="AB11" s="688">
        <f t="shared" si="11"/>
        <v>0</v>
      </c>
      <c r="AC11" s="645"/>
      <c r="AD11" s="688">
        <f t="shared" si="12"/>
        <v>0</v>
      </c>
      <c r="AE11" s="258">
        <f t="shared" si="13"/>
        <v>0</v>
      </c>
      <c r="AF11" s="259">
        <f t="shared" si="14"/>
        <v>0</v>
      </c>
      <c r="AG11" s="690"/>
      <c r="AH11" s="689">
        <f t="shared" si="15"/>
        <v>0</v>
      </c>
      <c r="AI11" s="691"/>
      <c r="AJ11" s="689">
        <f t="shared" si="16"/>
        <v>0</v>
      </c>
      <c r="AK11" s="691"/>
      <c r="AL11" s="689">
        <f t="shared" si="17"/>
        <v>0</v>
      </c>
      <c r="AM11" s="691"/>
      <c r="AN11" s="689">
        <f t="shared" si="18"/>
        <v>0</v>
      </c>
      <c r="AO11" s="691"/>
      <c r="AP11" s="689">
        <f t="shared" si="19"/>
        <v>0</v>
      </c>
      <c r="AQ11" s="691"/>
      <c r="AR11" s="689">
        <f t="shared" si="20"/>
        <v>0</v>
      </c>
      <c r="AS11" s="691"/>
      <c r="AT11" s="689">
        <f t="shared" si="21"/>
        <v>0</v>
      </c>
      <c r="AU11" s="691"/>
      <c r="AV11" s="689">
        <f t="shared" si="22"/>
        <v>0</v>
      </c>
      <c r="AW11" s="691"/>
      <c r="AX11" s="689">
        <f t="shared" si="23"/>
        <v>0</v>
      </c>
      <c r="AY11" s="691"/>
      <c r="AZ11" s="689">
        <f t="shared" si="24"/>
        <v>0</v>
      </c>
      <c r="BA11" s="691"/>
      <c r="BB11" s="689">
        <f t="shared" si="25"/>
        <v>0</v>
      </c>
      <c r="BC11" s="691"/>
      <c r="BD11" s="689">
        <f t="shared" si="26"/>
        <v>0</v>
      </c>
      <c r="BE11" s="691"/>
      <c r="BF11" s="688">
        <f t="shared" si="27"/>
        <v>0</v>
      </c>
      <c r="BG11" s="258">
        <f t="shared" si="28"/>
        <v>0</v>
      </c>
      <c r="BH11" s="259">
        <f t="shared" si="29"/>
        <v>0</v>
      </c>
      <c r="BI11" s="271"/>
      <c r="BJ11" s="283">
        <f t="shared" si="30"/>
        <v>0</v>
      </c>
      <c r="BK11" s="273"/>
      <c r="BL11" s="283">
        <f t="shared" si="31"/>
        <v>0</v>
      </c>
      <c r="BM11" s="273"/>
      <c r="BN11" s="283">
        <f t="shared" si="32"/>
        <v>0</v>
      </c>
      <c r="BO11" s="273"/>
      <c r="BP11" s="283">
        <f t="shared" si="33"/>
        <v>0</v>
      </c>
      <c r="BQ11" s="273"/>
      <c r="BR11" s="283">
        <f t="shared" si="34"/>
        <v>0</v>
      </c>
      <c r="BS11" s="273"/>
      <c r="BT11" s="283">
        <f t="shared" si="35"/>
        <v>0</v>
      </c>
      <c r="BU11" s="273"/>
      <c r="BV11" s="283">
        <f t="shared" si="36"/>
        <v>0</v>
      </c>
      <c r="BW11" s="273"/>
      <c r="BX11" s="283">
        <f t="shared" si="37"/>
        <v>0</v>
      </c>
      <c r="BY11" s="273"/>
      <c r="BZ11" s="283">
        <f t="shared" si="38"/>
        <v>0</v>
      </c>
      <c r="CA11" s="273"/>
      <c r="CB11" s="283">
        <f t="shared" si="39"/>
        <v>0</v>
      </c>
      <c r="CC11" s="273"/>
      <c r="CD11" s="283">
        <f t="shared" si="40"/>
        <v>0</v>
      </c>
      <c r="CE11" s="273"/>
      <c r="CF11" s="283">
        <f t="shared" si="41"/>
        <v>0</v>
      </c>
      <c r="CG11" s="273"/>
      <c r="CH11" s="283">
        <f t="shared" si="42"/>
        <v>0</v>
      </c>
      <c r="CI11" s="258">
        <f t="shared" si="43"/>
        <v>0</v>
      </c>
      <c r="CJ11" s="282">
        <f t="shared" si="44"/>
        <v>0</v>
      </c>
      <c r="CK11" s="649"/>
      <c r="CL11" s="688">
        <f t="shared" si="45"/>
        <v>0</v>
      </c>
      <c r="CM11" s="645"/>
      <c r="CN11" s="688">
        <f t="shared" si="46"/>
        <v>0</v>
      </c>
      <c r="CO11" s="645"/>
      <c r="CP11" s="688">
        <f t="shared" si="47"/>
        <v>0</v>
      </c>
      <c r="CQ11" s="645"/>
      <c r="CR11" s="688">
        <f t="shared" si="48"/>
        <v>0</v>
      </c>
      <c r="CS11" s="645"/>
      <c r="CT11" s="688">
        <f t="shared" si="49"/>
        <v>0</v>
      </c>
      <c r="CU11" s="645"/>
      <c r="CV11" s="688">
        <f t="shared" si="50"/>
        <v>0</v>
      </c>
      <c r="CW11" s="645"/>
      <c r="CX11" s="688">
        <f t="shared" si="51"/>
        <v>0</v>
      </c>
      <c r="CY11" s="645"/>
      <c r="CZ11" s="688">
        <f t="shared" si="52"/>
        <v>0</v>
      </c>
      <c r="DA11" s="645"/>
      <c r="DB11" s="688">
        <f t="shared" si="53"/>
        <v>0</v>
      </c>
      <c r="DC11" s="645"/>
      <c r="DD11" s="688">
        <f t="shared" si="54"/>
        <v>0</v>
      </c>
      <c r="DE11" s="645"/>
      <c r="DF11" s="688">
        <f t="shared" si="55"/>
        <v>0</v>
      </c>
      <c r="DG11" s="645"/>
      <c r="DH11" s="688">
        <f t="shared" si="56"/>
        <v>0</v>
      </c>
      <c r="DI11" s="645"/>
      <c r="DJ11" s="688">
        <f t="shared" si="57"/>
        <v>0</v>
      </c>
      <c r="DK11" s="258">
        <f t="shared" si="58"/>
        <v>0</v>
      </c>
      <c r="DL11" s="259">
        <f t="shared" si="59"/>
        <v>0</v>
      </c>
    </row>
    <row r="12" spans="1:164" ht="20.25" customHeight="1" thickBot="1" x14ac:dyDescent="0.3">
      <c r="A12" s="28" t="s">
        <v>293</v>
      </c>
      <c r="B12" s="225" t="s">
        <v>294</v>
      </c>
      <c r="C12" s="30">
        <v>1.19</v>
      </c>
      <c r="D12" s="63">
        <v>2.9999999999999997E-4</v>
      </c>
      <c r="E12" s="649"/>
      <c r="F12" s="688">
        <f t="shared" si="0"/>
        <v>0</v>
      </c>
      <c r="G12" s="645"/>
      <c r="H12" s="688">
        <f t="shared" si="1"/>
        <v>0</v>
      </c>
      <c r="I12" s="645"/>
      <c r="J12" s="688">
        <f t="shared" si="2"/>
        <v>0</v>
      </c>
      <c r="K12" s="645"/>
      <c r="L12" s="688">
        <f t="shared" si="3"/>
        <v>0</v>
      </c>
      <c r="M12" s="645"/>
      <c r="N12" s="688">
        <f t="shared" si="4"/>
        <v>0</v>
      </c>
      <c r="O12" s="645"/>
      <c r="P12" s="688">
        <f t="shared" si="5"/>
        <v>0</v>
      </c>
      <c r="Q12" s="645"/>
      <c r="R12" s="688">
        <f t="shared" si="6"/>
        <v>0</v>
      </c>
      <c r="S12" s="645"/>
      <c r="T12" s="688">
        <f t="shared" si="7"/>
        <v>0</v>
      </c>
      <c r="U12" s="645"/>
      <c r="V12" s="688">
        <f t="shared" si="8"/>
        <v>0</v>
      </c>
      <c r="W12" s="645"/>
      <c r="X12" s="688">
        <f t="shared" si="9"/>
        <v>0</v>
      </c>
      <c r="Y12" s="645"/>
      <c r="Z12" s="688">
        <f t="shared" si="10"/>
        <v>0</v>
      </c>
      <c r="AA12" s="645"/>
      <c r="AB12" s="688">
        <f t="shared" si="11"/>
        <v>0</v>
      </c>
      <c r="AC12" s="645"/>
      <c r="AD12" s="688">
        <f t="shared" si="12"/>
        <v>0</v>
      </c>
      <c r="AE12" s="258">
        <f t="shared" si="13"/>
        <v>0</v>
      </c>
      <c r="AF12" s="259">
        <f t="shared" si="14"/>
        <v>0</v>
      </c>
      <c r="AG12" s="649"/>
      <c r="AH12" s="688">
        <f t="shared" si="15"/>
        <v>0</v>
      </c>
      <c r="AI12" s="645"/>
      <c r="AJ12" s="688">
        <f t="shared" si="16"/>
        <v>0</v>
      </c>
      <c r="AK12" s="645"/>
      <c r="AL12" s="688">
        <f t="shared" si="17"/>
        <v>0</v>
      </c>
      <c r="AM12" s="645"/>
      <c r="AN12" s="688">
        <f t="shared" si="18"/>
        <v>0</v>
      </c>
      <c r="AO12" s="645"/>
      <c r="AP12" s="688">
        <f t="shared" si="19"/>
        <v>0</v>
      </c>
      <c r="AQ12" s="645"/>
      <c r="AR12" s="688">
        <f t="shared" si="20"/>
        <v>0</v>
      </c>
      <c r="AS12" s="645"/>
      <c r="AT12" s="688">
        <f t="shared" si="21"/>
        <v>0</v>
      </c>
      <c r="AU12" s="645"/>
      <c r="AV12" s="688">
        <f t="shared" si="22"/>
        <v>0</v>
      </c>
      <c r="AW12" s="645"/>
      <c r="AX12" s="688">
        <f t="shared" si="23"/>
        <v>0</v>
      </c>
      <c r="AY12" s="645"/>
      <c r="AZ12" s="688">
        <f t="shared" si="24"/>
        <v>0</v>
      </c>
      <c r="BA12" s="645"/>
      <c r="BB12" s="688">
        <f t="shared" si="25"/>
        <v>0</v>
      </c>
      <c r="BC12" s="645"/>
      <c r="BD12" s="688">
        <f t="shared" si="26"/>
        <v>0</v>
      </c>
      <c r="BE12" s="645"/>
      <c r="BF12" s="688">
        <f t="shared" si="27"/>
        <v>0</v>
      </c>
      <c r="BG12" s="258">
        <f t="shared" si="28"/>
        <v>0</v>
      </c>
      <c r="BH12" s="259">
        <f t="shared" si="29"/>
        <v>0</v>
      </c>
      <c r="BI12" s="271"/>
      <c r="BJ12" s="283">
        <f t="shared" si="30"/>
        <v>0</v>
      </c>
      <c r="BK12" s="273"/>
      <c r="BL12" s="283">
        <f t="shared" si="31"/>
        <v>0</v>
      </c>
      <c r="BM12" s="273"/>
      <c r="BN12" s="283">
        <f t="shared" si="32"/>
        <v>0</v>
      </c>
      <c r="BO12" s="273"/>
      <c r="BP12" s="283">
        <f t="shared" si="33"/>
        <v>0</v>
      </c>
      <c r="BQ12" s="273"/>
      <c r="BR12" s="283">
        <f t="shared" si="34"/>
        <v>0</v>
      </c>
      <c r="BS12" s="273"/>
      <c r="BT12" s="283">
        <f t="shared" si="35"/>
        <v>0</v>
      </c>
      <c r="BU12" s="273"/>
      <c r="BV12" s="283">
        <f t="shared" si="36"/>
        <v>0</v>
      </c>
      <c r="BW12" s="273"/>
      <c r="BX12" s="283">
        <f t="shared" si="37"/>
        <v>0</v>
      </c>
      <c r="BY12" s="273"/>
      <c r="BZ12" s="283">
        <f t="shared" si="38"/>
        <v>0</v>
      </c>
      <c r="CA12" s="273"/>
      <c r="CB12" s="283">
        <f t="shared" si="39"/>
        <v>0</v>
      </c>
      <c r="CC12" s="273"/>
      <c r="CD12" s="283">
        <f t="shared" si="40"/>
        <v>0</v>
      </c>
      <c r="CE12" s="273"/>
      <c r="CF12" s="283">
        <f t="shared" si="41"/>
        <v>0</v>
      </c>
      <c r="CG12" s="273"/>
      <c r="CH12" s="283">
        <f t="shared" si="42"/>
        <v>0</v>
      </c>
      <c r="CI12" s="258">
        <f t="shared" si="43"/>
        <v>0</v>
      </c>
      <c r="CJ12" s="282">
        <f t="shared" si="44"/>
        <v>0</v>
      </c>
      <c r="CK12" s="649"/>
      <c r="CL12" s="688">
        <f t="shared" si="45"/>
        <v>0</v>
      </c>
      <c r="CM12" s="645"/>
      <c r="CN12" s="688">
        <f t="shared" si="46"/>
        <v>0</v>
      </c>
      <c r="CO12" s="645"/>
      <c r="CP12" s="688">
        <f t="shared" si="47"/>
        <v>0</v>
      </c>
      <c r="CQ12" s="645"/>
      <c r="CR12" s="688">
        <f t="shared" si="48"/>
        <v>0</v>
      </c>
      <c r="CS12" s="645"/>
      <c r="CT12" s="688">
        <f t="shared" si="49"/>
        <v>0</v>
      </c>
      <c r="CU12" s="645"/>
      <c r="CV12" s="688">
        <f t="shared" si="50"/>
        <v>0</v>
      </c>
      <c r="CW12" s="645"/>
      <c r="CX12" s="688">
        <f t="shared" si="51"/>
        <v>0</v>
      </c>
      <c r="CY12" s="645"/>
      <c r="CZ12" s="688">
        <f t="shared" si="52"/>
        <v>0</v>
      </c>
      <c r="DA12" s="645"/>
      <c r="DB12" s="688">
        <f t="shared" si="53"/>
        <v>0</v>
      </c>
      <c r="DC12" s="645"/>
      <c r="DD12" s="688">
        <f t="shared" si="54"/>
        <v>0</v>
      </c>
      <c r="DE12" s="645"/>
      <c r="DF12" s="688">
        <f t="shared" si="55"/>
        <v>0</v>
      </c>
      <c r="DG12" s="645"/>
      <c r="DH12" s="688">
        <f t="shared" si="56"/>
        <v>0</v>
      </c>
      <c r="DI12" s="645"/>
      <c r="DJ12" s="688">
        <f t="shared" si="57"/>
        <v>0</v>
      </c>
      <c r="DK12" s="258">
        <f t="shared" si="58"/>
        <v>0</v>
      </c>
      <c r="DL12" s="259">
        <f t="shared" si="59"/>
        <v>0</v>
      </c>
    </row>
    <row r="13" spans="1:164" ht="19.5" thickTop="1" x14ac:dyDescent="0.3">
      <c r="A13" s="230" t="s">
        <v>295</v>
      </c>
      <c r="B13" s="74"/>
      <c r="C13" s="36"/>
      <c r="D13" s="37"/>
      <c r="E13" s="655"/>
      <c r="F13" s="651"/>
      <c r="G13" s="652"/>
      <c r="H13" s="651"/>
      <c r="I13" s="652"/>
      <c r="J13" s="651"/>
      <c r="K13" s="652"/>
      <c r="L13" s="651"/>
      <c r="M13" s="652"/>
      <c r="N13" s="651"/>
      <c r="O13" s="652"/>
      <c r="P13" s="651"/>
      <c r="Q13" s="652"/>
      <c r="R13" s="651"/>
      <c r="S13" s="652"/>
      <c r="T13" s="651"/>
      <c r="U13" s="652"/>
      <c r="V13" s="651"/>
      <c r="W13" s="652"/>
      <c r="X13" s="651"/>
      <c r="Y13" s="652"/>
      <c r="Z13" s="651"/>
      <c r="AA13" s="652"/>
      <c r="AB13" s="651"/>
      <c r="AC13" s="652"/>
      <c r="AD13" s="651"/>
      <c r="AE13" s="280"/>
      <c r="AF13" s="281"/>
      <c r="AG13" s="655"/>
      <c r="AH13" s="651"/>
      <c r="AI13" s="652"/>
      <c r="AJ13" s="651"/>
      <c r="AK13" s="652"/>
      <c r="AL13" s="651"/>
      <c r="AM13" s="652"/>
      <c r="AN13" s="651"/>
      <c r="AO13" s="652"/>
      <c r="AP13" s="651"/>
      <c r="AQ13" s="652"/>
      <c r="AR13" s="651"/>
      <c r="AS13" s="652"/>
      <c r="AT13" s="651"/>
      <c r="AU13" s="652"/>
      <c r="AV13" s="651"/>
      <c r="AW13" s="652"/>
      <c r="AX13" s="651"/>
      <c r="AY13" s="652"/>
      <c r="AZ13" s="651"/>
      <c r="BA13" s="652"/>
      <c r="BB13" s="651"/>
      <c r="BC13" s="652"/>
      <c r="BD13" s="651"/>
      <c r="BE13" s="652"/>
      <c r="BF13" s="651"/>
      <c r="BG13" s="280"/>
      <c r="BH13" s="281"/>
      <c r="BI13" s="284"/>
      <c r="BJ13" s="285"/>
      <c r="BK13" s="286"/>
      <c r="BL13" s="285"/>
      <c r="BM13" s="286"/>
      <c r="BN13" s="285"/>
      <c r="BO13" s="286"/>
      <c r="BP13" s="285"/>
      <c r="BQ13" s="286"/>
      <c r="BR13" s="285"/>
      <c r="BS13" s="286"/>
      <c r="BT13" s="285"/>
      <c r="BU13" s="286"/>
      <c r="BV13" s="285"/>
      <c r="BW13" s="286"/>
      <c r="BX13" s="285"/>
      <c r="BY13" s="286"/>
      <c r="BZ13" s="285"/>
      <c r="CA13" s="286"/>
      <c r="CB13" s="285"/>
      <c r="CC13" s="286"/>
      <c r="CD13" s="285"/>
      <c r="CE13" s="286"/>
      <c r="CF13" s="285"/>
      <c r="CG13" s="286"/>
      <c r="CH13" s="285"/>
      <c r="CI13" s="280"/>
      <c r="CJ13" s="289"/>
      <c r="CK13" s="655"/>
      <c r="CL13" s="651"/>
      <c r="CM13" s="652"/>
      <c r="CN13" s="651"/>
      <c r="CO13" s="652"/>
      <c r="CP13" s="651"/>
      <c r="CQ13" s="652"/>
      <c r="CR13" s="651"/>
      <c r="CS13" s="652"/>
      <c r="CT13" s="651"/>
      <c r="CU13" s="652"/>
      <c r="CV13" s="651"/>
      <c r="CW13" s="652"/>
      <c r="CX13" s="651"/>
      <c r="CY13" s="652"/>
      <c r="CZ13" s="651"/>
      <c r="DA13" s="652"/>
      <c r="DB13" s="651"/>
      <c r="DC13" s="652"/>
      <c r="DD13" s="651"/>
      <c r="DE13" s="652"/>
      <c r="DF13" s="651"/>
      <c r="DG13" s="652"/>
      <c r="DH13" s="651"/>
      <c r="DI13" s="652"/>
      <c r="DJ13" s="651"/>
      <c r="DK13" s="280"/>
      <c r="DL13" s="281"/>
    </row>
    <row r="14" spans="1:164" ht="20.25" customHeight="1" x14ac:dyDescent="0.25">
      <c r="A14" s="25" t="s">
        <v>296</v>
      </c>
      <c r="B14" s="223" t="s">
        <v>297</v>
      </c>
      <c r="C14" s="27">
        <v>8.98</v>
      </c>
      <c r="D14" s="62"/>
      <c r="E14" s="649"/>
      <c r="F14" s="688">
        <f t="shared" ref="F14:F19" si="60">$C14*E14</f>
        <v>0</v>
      </c>
      <c r="G14" s="645"/>
      <c r="H14" s="688">
        <f t="shared" ref="H14:H19" si="61">$C14*G14</f>
        <v>0</v>
      </c>
      <c r="I14" s="645"/>
      <c r="J14" s="688">
        <f t="shared" ref="J14:J19" si="62">$C14*I14</f>
        <v>0</v>
      </c>
      <c r="K14" s="645"/>
      <c r="L14" s="688">
        <f t="shared" ref="L14:L19" si="63">$C14*K14</f>
        <v>0</v>
      </c>
      <c r="M14" s="645"/>
      <c r="N14" s="688">
        <f t="shared" ref="N14:N19" si="64">$C14*M14</f>
        <v>0</v>
      </c>
      <c r="O14" s="645"/>
      <c r="P14" s="688">
        <f t="shared" ref="P14:P19" si="65">$C14*O14</f>
        <v>0</v>
      </c>
      <c r="Q14" s="645"/>
      <c r="R14" s="688">
        <f t="shared" ref="R14:R19" si="66">$C14*Q14</f>
        <v>0</v>
      </c>
      <c r="S14" s="645"/>
      <c r="T14" s="688">
        <f t="shared" ref="T14:T19" si="67">$C14*S14</f>
        <v>0</v>
      </c>
      <c r="U14" s="645"/>
      <c r="V14" s="688">
        <f t="shared" ref="V14:V19" si="68">$C14*U14</f>
        <v>0</v>
      </c>
      <c r="W14" s="645"/>
      <c r="X14" s="688">
        <f t="shared" ref="X14:X19" si="69">$C14*W14</f>
        <v>0</v>
      </c>
      <c r="Y14" s="645"/>
      <c r="Z14" s="688">
        <f t="shared" ref="Z14:Z19" si="70">$C14*Y14</f>
        <v>0</v>
      </c>
      <c r="AA14" s="645"/>
      <c r="AB14" s="688">
        <f t="shared" ref="AB14:AB19" si="71">$C14*AA14</f>
        <v>0</v>
      </c>
      <c r="AC14" s="645"/>
      <c r="AD14" s="688">
        <f t="shared" ref="AD14:AD19" si="72">$C14*AC14</f>
        <v>0</v>
      </c>
      <c r="AE14" s="258">
        <f t="shared" ref="AE14:AE19" si="73">F14+H14+J14+L14+N14+P14+R14+T14+V14+X14+Z14+AB14+AD14</f>
        <v>0</v>
      </c>
      <c r="AF14" s="259">
        <f t="shared" ref="AF14:AF19" si="74">(E14+G14+I14+K14+M14+O14+Q14+S14+U14+W14+Y14+AA14+AC14)*D14</f>
        <v>0</v>
      </c>
      <c r="AG14" s="649"/>
      <c r="AH14" s="688">
        <f t="shared" ref="AH14:AH19" si="75">$C14*AG14</f>
        <v>0</v>
      </c>
      <c r="AI14" s="645"/>
      <c r="AJ14" s="688">
        <f t="shared" ref="AJ14:AJ19" si="76">$C14*AI14</f>
        <v>0</v>
      </c>
      <c r="AK14" s="645"/>
      <c r="AL14" s="688">
        <f t="shared" ref="AL14:AL19" si="77">$C14*AK14</f>
        <v>0</v>
      </c>
      <c r="AM14" s="645"/>
      <c r="AN14" s="688">
        <f t="shared" ref="AN14:AN19" si="78">$C14*AM14</f>
        <v>0</v>
      </c>
      <c r="AO14" s="645"/>
      <c r="AP14" s="688">
        <f t="shared" ref="AP14:AP19" si="79">$C14*AO14</f>
        <v>0</v>
      </c>
      <c r="AQ14" s="645"/>
      <c r="AR14" s="688">
        <f t="shared" ref="AR14:AR19" si="80">$C14*AQ14</f>
        <v>0</v>
      </c>
      <c r="AS14" s="645"/>
      <c r="AT14" s="688">
        <f t="shared" ref="AT14:AT19" si="81">$C14*AS14</f>
        <v>0</v>
      </c>
      <c r="AU14" s="645"/>
      <c r="AV14" s="688">
        <f t="shared" ref="AV14:AV19" si="82">$C14*AU14</f>
        <v>0</v>
      </c>
      <c r="AW14" s="645"/>
      <c r="AX14" s="688">
        <f t="shared" ref="AX14:AX19" si="83">$C14*AW14</f>
        <v>0</v>
      </c>
      <c r="AY14" s="645"/>
      <c r="AZ14" s="688">
        <f t="shared" ref="AZ14:AZ19" si="84">$C14*AY14</f>
        <v>0</v>
      </c>
      <c r="BA14" s="645"/>
      <c r="BB14" s="688">
        <f t="shared" ref="BB14:BB19" si="85">$C14*BA14</f>
        <v>0</v>
      </c>
      <c r="BC14" s="645"/>
      <c r="BD14" s="688">
        <f t="shared" ref="BD14:BD19" si="86">$C14*BC14</f>
        <v>0</v>
      </c>
      <c r="BE14" s="645"/>
      <c r="BF14" s="688">
        <f t="shared" ref="BF14:BF19" si="87">$C14*BE14</f>
        <v>0</v>
      </c>
      <c r="BG14" s="258">
        <f t="shared" ref="BG14:BG19" si="88">AH14+AJ14+AL14+AN14+AP14+AR14+AT14+AV14+AX14+AZ14+BB14+BD14+BF14</f>
        <v>0</v>
      </c>
      <c r="BH14" s="259">
        <f t="shared" ref="BH14:BH19" si="89">(AG14+AI14+AK14+AM14+AO14+AQ14+AS14+AU14+AW14+AY14+BA14+BC14+BE14)*D14</f>
        <v>0</v>
      </c>
      <c r="BI14" s="271"/>
      <c r="BJ14" s="283">
        <f t="shared" ref="BJ14:BJ19" si="90">$C14*BI14</f>
        <v>0</v>
      </c>
      <c r="BK14" s="273"/>
      <c r="BL14" s="283">
        <f t="shared" ref="BL14:BL19" si="91">$C14*BK14</f>
        <v>0</v>
      </c>
      <c r="BM14" s="273"/>
      <c r="BN14" s="283">
        <f t="shared" ref="BN14:BN19" si="92">$C14*BM14</f>
        <v>0</v>
      </c>
      <c r="BO14" s="273"/>
      <c r="BP14" s="283">
        <f t="shared" ref="BP14:BP19" si="93">$C14*BO14</f>
        <v>0</v>
      </c>
      <c r="BQ14" s="273"/>
      <c r="BR14" s="283">
        <f t="shared" ref="BR14:BR19" si="94">$C14*BQ14</f>
        <v>0</v>
      </c>
      <c r="BS14" s="273"/>
      <c r="BT14" s="283">
        <f t="shared" ref="BT14:BT19" si="95">$C14*BS14</f>
        <v>0</v>
      </c>
      <c r="BU14" s="273"/>
      <c r="BV14" s="283">
        <f t="shared" ref="BV14:BV19" si="96">$C14*BU14</f>
        <v>0</v>
      </c>
      <c r="BW14" s="273"/>
      <c r="BX14" s="283">
        <f t="shared" ref="BX14:BX19" si="97">$C14*BW14</f>
        <v>0</v>
      </c>
      <c r="BY14" s="273"/>
      <c r="BZ14" s="283">
        <f t="shared" ref="BZ14:BZ19" si="98">$C14*BY14</f>
        <v>0</v>
      </c>
      <c r="CA14" s="273"/>
      <c r="CB14" s="283">
        <f t="shared" ref="CB14:CB19" si="99">$C14*CA14</f>
        <v>0</v>
      </c>
      <c r="CC14" s="273"/>
      <c r="CD14" s="283">
        <f t="shared" ref="CD14:CD19" si="100">$C14*CC14</f>
        <v>0</v>
      </c>
      <c r="CE14" s="273"/>
      <c r="CF14" s="283">
        <f t="shared" ref="CF14:CF19" si="101">$C14*CE14</f>
        <v>0</v>
      </c>
      <c r="CG14" s="273"/>
      <c r="CH14" s="283">
        <f t="shared" ref="CH14:CH19" si="102">$C14*CG14</f>
        <v>0</v>
      </c>
      <c r="CI14" s="258">
        <f t="shared" ref="CI14:CI19" si="103">BJ14+BL14+BN14+BP14+BR14+BT14+BV14+BX14+BZ14+CB14+CD14+CF14+CH14</f>
        <v>0</v>
      </c>
      <c r="CJ14" s="282">
        <f t="shared" ref="CJ14:CJ19" si="104">(BI14+BK14+BM14+BO14+BQ14+BS14+BU14+BW14+BY14+CA14+CC14+CE14+CG14)*D14</f>
        <v>0</v>
      </c>
      <c r="CK14" s="649"/>
      <c r="CL14" s="688">
        <f t="shared" ref="CL14:CL19" si="105">$C14*CK14</f>
        <v>0</v>
      </c>
      <c r="CM14" s="645"/>
      <c r="CN14" s="688">
        <f t="shared" ref="CN14:CN19" si="106">$C14*CM14</f>
        <v>0</v>
      </c>
      <c r="CO14" s="645"/>
      <c r="CP14" s="688">
        <f t="shared" ref="CP14:CP19" si="107">$C14*CO14</f>
        <v>0</v>
      </c>
      <c r="CQ14" s="645"/>
      <c r="CR14" s="688">
        <f t="shared" ref="CR14:CR19" si="108">$C14*CQ14</f>
        <v>0</v>
      </c>
      <c r="CS14" s="645"/>
      <c r="CT14" s="688">
        <f t="shared" ref="CT14:CT19" si="109">$C14*CS14</f>
        <v>0</v>
      </c>
      <c r="CU14" s="645"/>
      <c r="CV14" s="688">
        <f t="shared" ref="CV14:CV19" si="110">$C14*CU14</f>
        <v>0</v>
      </c>
      <c r="CW14" s="645"/>
      <c r="CX14" s="688">
        <f t="shared" ref="CX14:CX19" si="111">$C14*CW14</f>
        <v>0</v>
      </c>
      <c r="CY14" s="645"/>
      <c r="CZ14" s="688">
        <f t="shared" ref="CZ14:CZ19" si="112">$C14*CY14</f>
        <v>0</v>
      </c>
      <c r="DA14" s="645"/>
      <c r="DB14" s="688">
        <f t="shared" ref="DB14:DB19" si="113">$C14*DA14</f>
        <v>0</v>
      </c>
      <c r="DC14" s="645"/>
      <c r="DD14" s="688">
        <f t="shared" ref="DD14:DD19" si="114">$C14*DC14</f>
        <v>0</v>
      </c>
      <c r="DE14" s="645"/>
      <c r="DF14" s="688">
        <f t="shared" ref="DF14:DF19" si="115">$C14*DE14</f>
        <v>0</v>
      </c>
      <c r="DG14" s="645"/>
      <c r="DH14" s="688">
        <f t="shared" ref="DH14:DH19" si="116">$C14*DG14</f>
        <v>0</v>
      </c>
      <c r="DI14" s="645"/>
      <c r="DJ14" s="688">
        <f t="shared" ref="DJ14:DJ19" si="117">$C14*DI14</f>
        <v>0</v>
      </c>
      <c r="DK14" s="258">
        <f t="shared" ref="DK14:DK19" si="118">CL14+CN14+CP14+CR14+CT14+CV14+CX14+CZ14+DB14+DD14+DF14+DH14+DJ14</f>
        <v>0</v>
      </c>
      <c r="DL14" s="259">
        <f t="shared" ref="DL14:DL19" si="119">(CK14+CM14+CO14+CQ14+CS14+CU14+CW14+CY14+DA14+DC14+DE14+DG14+DI14)*D14</f>
        <v>0</v>
      </c>
    </row>
    <row r="15" spans="1:164" ht="20.25" customHeight="1" x14ac:dyDescent="0.25">
      <c r="A15" s="25" t="s">
        <v>298</v>
      </c>
      <c r="B15" s="223" t="s">
        <v>299</v>
      </c>
      <c r="C15" s="27">
        <v>62.26</v>
      </c>
      <c r="D15" s="62"/>
      <c r="E15" s="649"/>
      <c r="F15" s="688">
        <f t="shared" si="60"/>
        <v>0</v>
      </c>
      <c r="G15" s="645"/>
      <c r="H15" s="688">
        <f t="shared" si="61"/>
        <v>0</v>
      </c>
      <c r="I15" s="645"/>
      <c r="J15" s="688">
        <f t="shared" si="62"/>
        <v>0</v>
      </c>
      <c r="K15" s="645"/>
      <c r="L15" s="688">
        <f t="shared" si="63"/>
        <v>0</v>
      </c>
      <c r="M15" s="645"/>
      <c r="N15" s="688">
        <f t="shared" si="64"/>
        <v>0</v>
      </c>
      <c r="O15" s="645"/>
      <c r="P15" s="688">
        <f t="shared" si="65"/>
        <v>0</v>
      </c>
      <c r="Q15" s="645"/>
      <c r="R15" s="688">
        <f t="shared" si="66"/>
        <v>0</v>
      </c>
      <c r="S15" s="645"/>
      <c r="T15" s="688">
        <f t="shared" si="67"/>
        <v>0</v>
      </c>
      <c r="U15" s="645"/>
      <c r="V15" s="688">
        <f t="shared" si="68"/>
        <v>0</v>
      </c>
      <c r="W15" s="645"/>
      <c r="X15" s="688">
        <f t="shared" si="69"/>
        <v>0</v>
      </c>
      <c r="Y15" s="645"/>
      <c r="Z15" s="688">
        <f t="shared" si="70"/>
        <v>0</v>
      </c>
      <c r="AA15" s="645"/>
      <c r="AB15" s="688">
        <f t="shared" si="71"/>
        <v>0</v>
      </c>
      <c r="AC15" s="645"/>
      <c r="AD15" s="688">
        <f t="shared" si="72"/>
        <v>0</v>
      </c>
      <c r="AE15" s="258">
        <f t="shared" si="73"/>
        <v>0</v>
      </c>
      <c r="AF15" s="259">
        <f t="shared" si="74"/>
        <v>0</v>
      </c>
      <c r="AG15" s="649"/>
      <c r="AH15" s="688">
        <f t="shared" si="75"/>
        <v>0</v>
      </c>
      <c r="AI15" s="645"/>
      <c r="AJ15" s="688">
        <f t="shared" si="76"/>
        <v>0</v>
      </c>
      <c r="AK15" s="645"/>
      <c r="AL15" s="688">
        <f t="shared" si="77"/>
        <v>0</v>
      </c>
      <c r="AM15" s="645"/>
      <c r="AN15" s="688">
        <f t="shared" si="78"/>
        <v>0</v>
      </c>
      <c r="AO15" s="645"/>
      <c r="AP15" s="688">
        <f t="shared" si="79"/>
        <v>0</v>
      </c>
      <c r="AQ15" s="645"/>
      <c r="AR15" s="688">
        <f t="shared" si="80"/>
        <v>0</v>
      </c>
      <c r="AS15" s="645"/>
      <c r="AT15" s="688">
        <f t="shared" si="81"/>
        <v>0</v>
      </c>
      <c r="AU15" s="645"/>
      <c r="AV15" s="688">
        <f t="shared" si="82"/>
        <v>0</v>
      </c>
      <c r="AW15" s="645"/>
      <c r="AX15" s="688">
        <f t="shared" si="83"/>
        <v>0</v>
      </c>
      <c r="AY15" s="645"/>
      <c r="AZ15" s="688">
        <f t="shared" si="84"/>
        <v>0</v>
      </c>
      <c r="BA15" s="645"/>
      <c r="BB15" s="688">
        <f t="shared" si="85"/>
        <v>0</v>
      </c>
      <c r="BC15" s="645"/>
      <c r="BD15" s="688">
        <f t="shared" si="86"/>
        <v>0</v>
      </c>
      <c r="BE15" s="645"/>
      <c r="BF15" s="688">
        <f t="shared" si="87"/>
        <v>0</v>
      </c>
      <c r="BG15" s="258">
        <f t="shared" si="88"/>
        <v>0</v>
      </c>
      <c r="BH15" s="259">
        <f t="shared" si="89"/>
        <v>0</v>
      </c>
      <c r="BI15" s="271"/>
      <c r="BJ15" s="283">
        <f t="shared" si="90"/>
        <v>0</v>
      </c>
      <c r="BK15" s="273"/>
      <c r="BL15" s="283">
        <f t="shared" si="91"/>
        <v>0</v>
      </c>
      <c r="BM15" s="273"/>
      <c r="BN15" s="283">
        <f t="shared" si="92"/>
        <v>0</v>
      </c>
      <c r="BO15" s="273"/>
      <c r="BP15" s="283">
        <f t="shared" si="93"/>
        <v>0</v>
      </c>
      <c r="BQ15" s="273"/>
      <c r="BR15" s="283">
        <f t="shared" si="94"/>
        <v>0</v>
      </c>
      <c r="BS15" s="273"/>
      <c r="BT15" s="283">
        <f t="shared" si="95"/>
        <v>0</v>
      </c>
      <c r="BU15" s="273"/>
      <c r="BV15" s="283">
        <f t="shared" si="96"/>
        <v>0</v>
      </c>
      <c r="BW15" s="273"/>
      <c r="BX15" s="283">
        <f t="shared" si="97"/>
        <v>0</v>
      </c>
      <c r="BY15" s="273"/>
      <c r="BZ15" s="283">
        <f t="shared" si="98"/>
        <v>0</v>
      </c>
      <c r="CA15" s="273"/>
      <c r="CB15" s="283">
        <f t="shared" si="99"/>
        <v>0</v>
      </c>
      <c r="CC15" s="273"/>
      <c r="CD15" s="283">
        <f t="shared" si="100"/>
        <v>0</v>
      </c>
      <c r="CE15" s="273"/>
      <c r="CF15" s="283">
        <f t="shared" si="101"/>
        <v>0</v>
      </c>
      <c r="CG15" s="273"/>
      <c r="CH15" s="283">
        <f t="shared" si="102"/>
        <v>0</v>
      </c>
      <c r="CI15" s="258">
        <f t="shared" si="103"/>
        <v>0</v>
      </c>
      <c r="CJ15" s="282">
        <f t="shared" si="104"/>
        <v>0</v>
      </c>
      <c r="CK15" s="649"/>
      <c r="CL15" s="688">
        <f t="shared" si="105"/>
        <v>0</v>
      </c>
      <c r="CM15" s="645"/>
      <c r="CN15" s="688">
        <f t="shared" si="106"/>
        <v>0</v>
      </c>
      <c r="CO15" s="645"/>
      <c r="CP15" s="688">
        <f t="shared" si="107"/>
        <v>0</v>
      </c>
      <c r="CQ15" s="645"/>
      <c r="CR15" s="688">
        <f t="shared" si="108"/>
        <v>0</v>
      </c>
      <c r="CS15" s="645"/>
      <c r="CT15" s="688">
        <f t="shared" si="109"/>
        <v>0</v>
      </c>
      <c r="CU15" s="645"/>
      <c r="CV15" s="688">
        <f t="shared" si="110"/>
        <v>0</v>
      </c>
      <c r="CW15" s="645"/>
      <c r="CX15" s="688">
        <f t="shared" si="111"/>
        <v>0</v>
      </c>
      <c r="CY15" s="645"/>
      <c r="CZ15" s="688">
        <f t="shared" si="112"/>
        <v>0</v>
      </c>
      <c r="DA15" s="645"/>
      <c r="DB15" s="688">
        <f t="shared" si="113"/>
        <v>0</v>
      </c>
      <c r="DC15" s="645"/>
      <c r="DD15" s="688">
        <f t="shared" si="114"/>
        <v>0</v>
      </c>
      <c r="DE15" s="645"/>
      <c r="DF15" s="688">
        <f t="shared" si="115"/>
        <v>0</v>
      </c>
      <c r="DG15" s="645"/>
      <c r="DH15" s="688">
        <f t="shared" si="116"/>
        <v>0</v>
      </c>
      <c r="DI15" s="645"/>
      <c r="DJ15" s="688">
        <f t="shared" si="117"/>
        <v>0</v>
      </c>
      <c r="DK15" s="258">
        <f t="shared" si="118"/>
        <v>0</v>
      </c>
      <c r="DL15" s="259">
        <f t="shared" si="119"/>
        <v>0</v>
      </c>
    </row>
    <row r="16" spans="1:164" ht="20.25" customHeight="1" x14ac:dyDescent="0.25">
      <c r="A16" s="25" t="s">
        <v>300</v>
      </c>
      <c r="B16" s="223" t="s">
        <v>301</v>
      </c>
      <c r="C16" s="27">
        <v>76.13</v>
      </c>
      <c r="D16" s="62"/>
      <c r="E16" s="649"/>
      <c r="F16" s="688">
        <f t="shared" si="60"/>
        <v>0</v>
      </c>
      <c r="G16" s="645"/>
      <c r="H16" s="688">
        <f t="shared" si="61"/>
        <v>0</v>
      </c>
      <c r="I16" s="645"/>
      <c r="J16" s="688">
        <f t="shared" si="62"/>
        <v>0</v>
      </c>
      <c r="K16" s="645"/>
      <c r="L16" s="688">
        <f t="shared" si="63"/>
        <v>0</v>
      </c>
      <c r="M16" s="645"/>
      <c r="N16" s="688">
        <f t="shared" si="64"/>
        <v>0</v>
      </c>
      <c r="O16" s="645"/>
      <c r="P16" s="688">
        <f t="shared" si="65"/>
        <v>0</v>
      </c>
      <c r="Q16" s="645"/>
      <c r="R16" s="688">
        <f t="shared" si="66"/>
        <v>0</v>
      </c>
      <c r="S16" s="645"/>
      <c r="T16" s="688">
        <f t="shared" si="67"/>
        <v>0</v>
      </c>
      <c r="U16" s="645"/>
      <c r="V16" s="688">
        <f t="shared" si="68"/>
        <v>0</v>
      </c>
      <c r="W16" s="645"/>
      <c r="X16" s="688">
        <f t="shared" si="69"/>
        <v>0</v>
      </c>
      <c r="Y16" s="645"/>
      <c r="Z16" s="688">
        <f t="shared" si="70"/>
        <v>0</v>
      </c>
      <c r="AA16" s="645"/>
      <c r="AB16" s="688">
        <f t="shared" si="71"/>
        <v>0</v>
      </c>
      <c r="AC16" s="645"/>
      <c r="AD16" s="688">
        <f t="shared" si="72"/>
        <v>0</v>
      </c>
      <c r="AE16" s="258">
        <f t="shared" si="73"/>
        <v>0</v>
      </c>
      <c r="AF16" s="259">
        <f t="shared" si="74"/>
        <v>0</v>
      </c>
      <c r="AG16" s="649"/>
      <c r="AH16" s="688">
        <f t="shared" si="75"/>
        <v>0</v>
      </c>
      <c r="AI16" s="645"/>
      <c r="AJ16" s="688">
        <f t="shared" si="76"/>
        <v>0</v>
      </c>
      <c r="AK16" s="645"/>
      <c r="AL16" s="688">
        <f t="shared" si="77"/>
        <v>0</v>
      </c>
      <c r="AM16" s="645"/>
      <c r="AN16" s="688">
        <f t="shared" si="78"/>
        <v>0</v>
      </c>
      <c r="AO16" s="645"/>
      <c r="AP16" s="688">
        <f t="shared" si="79"/>
        <v>0</v>
      </c>
      <c r="AQ16" s="645"/>
      <c r="AR16" s="688">
        <f t="shared" si="80"/>
        <v>0</v>
      </c>
      <c r="AS16" s="645"/>
      <c r="AT16" s="688">
        <f t="shared" si="81"/>
        <v>0</v>
      </c>
      <c r="AU16" s="645"/>
      <c r="AV16" s="688">
        <f t="shared" si="82"/>
        <v>0</v>
      </c>
      <c r="AW16" s="645"/>
      <c r="AX16" s="688">
        <f t="shared" si="83"/>
        <v>0</v>
      </c>
      <c r="AY16" s="645"/>
      <c r="AZ16" s="688">
        <f t="shared" si="84"/>
        <v>0</v>
      </c>
      <c r="BA16" s="645"/>
      <c r="BB16" s="688">
        <f t="shared" si="85"/>
        <v>0</v>
      </c>
      <c r="BC16" s="645"/>
      <c r="BD16" s="688">
        <f t="shared" si="86"/>
        <v>0</v>
      </c>
      <c r="BE16" s="645"/>
      <c r="BF16" s="688">
        <f t="shared" si="87"/>
        <v>0</v>
      </c>
      <c r="BG16" s="258">
        <f t="shared" si="88"/>
        <v>0</v>
      </c>
      <c r="BH16" s="259">
        <f t="shared" si="89"/>
        <v>0</v>
      </c>
      <c r="BI16" s="271"/>
      <c r="BJ16" s="283">
        <f t="shared" si="90"/>
        <v>0</v>
      </c>
      <c r="BK16" s="273"/>
      <c r="BL16" s="283">
        <f t="shared" si="91"/>
        <v>0</v>
      </c>
      <c r="BM16" s="273"/>
      <c r="BN16" s="283">
        <f t="shared" si="92"/>
        <v>0</v>
      </c>
      <c r="BO16" s="273"/>
      <c r="BP16" s="283">
        <f t="shared" si="93"/>
        <v>0</v>
      </c>
      <c r="BQ16" s="273"/>
      <c r="BR16" s="283">
        <f t="shared" si="94"/>
        <v>0</v>
      </c>
      <c r="BS16" s="273"/>
      <c r="BT16" s="283">
        <f t="shared" si="95"/>
        <v>0</v>
      </c>
      <c r="BU16" s="273"/>
      <c r="BV16" s="283">
        <f t="shared" si="96"/>
        <v>0</v>
      </c>
      <c r="BW16" s="273"/>
      <c r="BX16" s="283">
        <f t="shared" si="97"/>
        <v>0</v>
      </c>
      <c r="BY16" s="273"/>
      <c r="BZ16" s="283">
        <f t="shared" si="98"/>
        <v>0</v>
      </c>
      <c r="CA16" s="273"/>
      <c r="CB16" s="283">
        <f t="shared" si="99"/>
        <v>0</v>
      </c>
      <c r="CC16" s="273"/>
      <c r="CD16" s="283">
        <f t="shared" si="100"/>
        <v>0</v>
      </c>
      <c r="CE16" s="273"/>
      <c r="CF16" s="283">
        <f t="shared" si="101"/>
        <v>0</v>
      </c>
      <c r="CG16" s="273"/>
      <c r="CH16" s="283">
        <f t="shared" si="102"/>
        <v>0</v>
      </c>
      <c r="CI16" s="258">
        <f t="shared" si="103"/>
        <v>0</v>
      </c>
      <c r="CJ16" s="282">
        <f t="shared" si="104"/>
        <v>0</v>
      </c>
      <c r="CK16" s="649"/>
      <c r="CL16" s="688">
        <f t="shared" si="105"/>
        <v>0</v>
      </c>
      <c r="CM16" s="645"/>
      <c r="CN16" s="688">
        <f t="shared" si="106"/>
        <v>0</v>
      </c>
      <c r="CO16" s="645"/>
      <c r="CP16" s="688">
        <f t="shared" si="107"/>
        <v>0</v>
      </c>
      <c r="CQ16" s="645"/>
      <c r="CR16" s="688">
        <f t="shared" si="108"/>
        <v>0</v>
      </c>
      <c r="CS16" s="645"/>
      <c r="CT16" s="688">
        <f t="shared" si="109"/>
        <v>0</v>
      </c>
      <c r="CU16" s="645"/>
      <c r="CV16" s="688">
        <f t="shared" si="110"/>
        <v>0</v>
      </c>
      <c r="CW16" s="645"/>
      <c r="CX16" s="688">
        <f t="shared" si="111"/>
        <v>0</v>
      </c>
      <c r="CY16" s="645"/>
      <c r="CZ16" s="688">
        <f t="shared" si="112"/>
        <v>0</v>
      </c>
      <c r="DA16" s="645"/>
      <c r="DB16" s="688">
        <f t="shared" si="113"/>
        <v>0</v>
      </c>
      <c r="DC16" s="645"/>
      <c r="DD16" s="688">
        <f t="shared" si="114"/>
        <v>0</v>
      </c>
      <c r="DE16" s="645"/>
      <c r="DF16" s="688">
        <f t="shared" si="115"/>
        <v>0</v>
      </c>
      <c r="DG16" s="645"/>
      <c r="DH16" s="688">
        <f t="shared" si="116"/>
        <v>0</v>
      </c>
      <c r="DI16" s="645"/>
      <c r="DJ16" s="688">
        <f t="shared" si="117"/>
        <v>0</v>
      </c>
      <c r="DK16" s="258">
        <f t="shared" si="118"/>
        <v>0</v>
      </c>
      <c r="DL16" s="259">
        <f t="shared" si="119"/>
        <v>0</v>
      </c>
    </row>
    <row r="17" spans="1:116" ht="20.25" customHeight="1" x14ac:dyDescent="0.25">
      <c r="A17" s="25" t="s">
        <v>302</v>
      </c>
      <c r="B17" s="223" t="s">
        <v>303</v>
      </c>
      <c r="C17" s="27">
        <v>76.239999999999995</v>
      </c>
      <c r="D17" s="62"/>
      <c r="E17" s="649"/>
      <c r="F17" s="688">
        <f t="shared" si="60"/>
        <v>0</v>
      </c>
      <c r="G17" s="645"/>
      <c r="H17" s="688">
        <f t="shared" si="61"/>
        <v>0</v>
      </c>
      <c r="I17" s="645"/>
      <c r="J17" s="688">
        <f t="shared" si="62"/>
        <v>0</v>
      </c>
      <c r="K17" s="645"/>
      <c r="L17" s="688">
        <f t="shared" si="63"/>
        <v>0</v>
      </c>
      <c r="M17" s="645"/>
      <c r="N17" s="688">
        <f t="shared" si="64"/>
        <v>0</v>
      </c>
      <c r="O17" s="645"/>
      <c r="P17" s="688">
        <f t="shared" si="65"/>
        <v>0</v>
      </c>
      <c r="Q17" s="645"/>
      <c r="R17" s="688">
        <f t="shared" si="66"/>
        <v>0</v>
      </c>
      <c r="S17" s="645"/>
      <c r="T17" s="688">
        <f t="shared" si="67"/>
        <v>0</v>
      </c>
      <c r="U17" s="645"/>
      <c r="V17" s="688">
        <f t="shared" si="68"/>
        <v>0</v>
      </c>
      <c r="W17" s="645"/>
      <c r="X17" s="688">
        <f t="shared" si="69"/>
        <v>0</v>
      </c>
      <c r="Y17" s="645"/>
      <c r="Z17" s="688">
        <f t="shared" si="70"/>
        <v>0</v>
      </c>
      <c r="AA17" s="645"/>
      <c r="AB17" s="688">
        <f t="shared" si="71"/>
        <v>0</v>
      </c>
      <c r="AC17" s="645"/>
      <c r="AD17" s="688">
        <f t="shared" si="72"/>
        <v>0</v>
      </c>
      <c r="AE17" s="258">
        <f t="shared" si="73"/>
        <v>0</v>
      </c>
      <c r="AF17" s="259">
        <f t="shared" si="74"/>
        <v>0</v>
      </c>
      <c r="AG17" s="649"/>
      <c r="AH17" s="688">
        <f t="shared" si="75"/>
        <v>0</v>
      </c>
      <c r="AI17" s="645"/>
      <c r="AJ17" s="688">
        <f t="shared" si="76"/>
        <v>0</v>
      </c>
      <c r="AK17" s="645"/>
      <c r="AL17" s="688">
        <f t="shared" si="77"/>
        <v>0</v>
      </c>
      <c r="AM17" s="645"/>
      <c r="AN17" s="688">
        <f t="shared" si="78"/>
        <v>0</v>
      </c>
      <c r="AO17" s="645"/>
      <c r="AP17" s="688">
        <f t="shared" si="79"/>
        <v>0</v>
      </c>
      <c r="AQ17" s="645"/>
      <c r="AR17" s="688">
        <f t="shared" si="80"/>
        <v>0</v>
      </c>
      <c r="AS17" s="645"/>
      <c r="AT17" s="688">
        <f t="shared" si="81"/>
        <v>0</v>
      </c>
      <c r="AU17" s="645"/>
      <c r="AV17" s="688">
        <f t="shared" si="82"/>
        <v>0</v>
      </c>
      <c r="AW17" s="645"/>
      <c r="AX17" s="688">
        <f t="shared" si="83"/>
        <v>0</v>
      </c>
      <c r="AY17" s="645"/>
      <c r="AZ17" s="688">
        <f t="shared" si="84"/>
        <v>0</v>
      </c>
      <c r="BA17" s="645"/>
      <c r="BB17" s="688">
        <f t="shared" si="85"/>
        <v>0</v>
      </c>
      <c r="BC17" s="645"/>
      <c r="BD17" s="688">
        <f t="shared" si="86"/>
        <v>0</v>
      </c>
      <c r="BE17" s="645"/>
      <c r="BF17" s="688">
        <f t="shared" si="87"/>
        <v>0</v>
      </c>
      <c r="BG17" s="258">
        <f t="shared" si="88"/>
        <v>0</v>
      </c>
      <c r="BH17" s="259">
        <f t="shared" si="89"/>
        <v>0</v>
      </c>
      <c r="BI17" s="271"/>
      <c r="BJ17" s="283">
        <f t="shared" si="90"/>
        <v>0</v>
      </c>
      <c r="BK17" s="273"/>
      <c r="BL17" s="283">
        <f t="shared" si="91"/>
        <v>0</v>
      </c>
      <c r="BM17" s="273"/>
      <c r="BN17" s="283">
        <f t="shared" si="92"/>
        <v>0</v>
      </c>
      <c r="BO17" s="273"/>
      <c r="BP17" s="283">
        <f t="shared" si="93"/>
        <v>0</v>
      </c>
      <c r="BQ17" s="273"/>
      <c r="BR17" s="283">
        <f t="shared" si="94"/>
        <v>0</v>
      </c>
      <c r="BS17" s="273"/>
      <c r="BT17" s="283">
        <f t="shared" si="95"/>
        <v>0</v>
      </c>
      <c r="BU17" s="273"/>
      <c r="BV17" s="283">
        <f t="shared" si="96"/>
        <v>0</v>
      </c>
      <c r="BW17" s="273"/>
      <c r="BX17" s="283">
        <f t="shared" si="97"/>
        <v>0</v>
      </c>
      <c r="BY17" s="273"/>
      <c r="BZ17" s="283">
        <f t="shared" si="98"/>
        <v>0</v>
      </c>
      <c r="CA17" s="273"/>
      <c r="CB17" s="283">
        <f t="shared" si="99"/>
        <v>0</v>
      </c>
      <c r="CC17" s="273"/>
      <c r="CD17" s="283">
        <f t="shared" si="100"/>
        <v>0</v>
      </c>
      <c r="CE17" s="273"/>
      <c r="CF17" s="283">
        <f t="shared" si="101"/>
        <v>0</v>
      </c>
      <c r="CG17" s="273"/>
      <c r="CH17" s="283">
        <f t="shared" si="102"/>
        <v>0</v>
      </c>
      <c r="CI17" s="258">
        <f t="shared" si="103"/>
        <v>0</v>
      </c>
      <c r="CJ17" s="282">
        <f t="shared" si="104"/>
        <v>0</v>
      </c>
      <c r="CK17" s="649"/>
      <c r="CL17" s="688">
        <f t="shared" si="105"/>
        <v>0</v>
      </c>
      <c r="CM17" s="645"/>
      <c r="CN17" s="688">
        <f t="shared" si="106"/>
        <v>0</v>
      </c>
      <c r="CO17" s="645"/>
      <c r="CP17" s="688">
        <f t="shared" si="107"/>
        <v>0</v>
      </c>
      <c r="CQ17" s="645"/>
      <c r="CR17" s="688">
        <f t="shared" si="108"/>
        <v>0</v>
      </c>
      <c r="CS17" s="645"/>
      <c r="CT17" s="688">
        <f t="shared" si="109"/>
        <v>0</v>
      </c>
      <c r="CU17" s="645"/>
      <c r="CV17" s="688">
        <f t="shared" si="110"/>
        <v>0</v>
      </c>
      <c r="CW17" s="645"/>
      <c r="CX17" s="688">
        <f t="shared" si="111"/>
        <v>0</v>
      </c>
      <c r="CY17" s="645"/>
      <c r="CZ17" s="688">
        <f t="shared" si="112"/>
        <v>0</v>
      </c>
      <c r="DA17" s="645"/>
      <c r="DB17" s="688">
        <f t="shared" si="113"/>
        <v>0</v>
      </c>
      <c r="DC17" s="645"/>
      <c r="DD17" s="688">
        <f t="shared" si="114"/>
        <v>0</v>
      </c>
      <c r="DE17" s="645"/>
      <c r="DF17" s="688">
        <f t="shared" si="115"/>
        <v>0</v>
      </c>
      <c r="DG17" s="645"/>
      <c r="DH17" s="688">
        <f t="shared" si="116"/>
        <v>0</v>
      </c>
      <c r="DI17" s="645"/>
      <c r="DJ17" s="688">
        <f t="shared" si="117"/>
        <v>0</v>
      </c>
      <c r="DK17" s="258">
        <f t="shared" si="118"/>
        <v>0</v>
      </c>
      <c r="DL17" s="259">
        <f t="shared" si="119"/>
        <v>0</v>
      </c>
    </row>
    <row r="18" spans="1:116" ht="20.25" customHeight="1" x14ac:dyDescent="0.25">
      <c r="A18" s="25" t="s">
        <v>304</v>
      </c>
      <c r="B18" s="223" t="s">
        <v>305</v>
      </c>
      <c r="C18" s="27">
        <v>60.01</v>
      </c>
      <c r="D18" s="62"/>
      <c r="E18" s="649"/>
      <c r="F18" s="688">
        <f t="shared" si="60"/>
        <v>0</v>
      </c>
      <c r="G18" s="645"/>
      <c r="H18" s="688">
        <f t="shared" si="61"/>
        <v>0</v>
      </c>
      <c r="I18" s="645"/>
      <c r="J18" s="688">
        <f t="shared" si="62"/>
        <v>0</v>
      </c>
      <c r="K18" s="645"/>
      <c r="L18" s="688">
        <f t="shared" si="63"/>
        <v>0</v>
      </c>
      <c r="M18" s="645"/>
      <c r="N18" s="688">
        <f t="shared" si="64"/>
        <v>0</v>
      </c>
      <c r="O18" s="645"/>
      <c r="P18" s="688">
        <f t="shared" si="65"/>
        <v>0</v>
      </c>
      <c r="Q18" s="645"/>
      <c r="R18" s="688">
        <f t="shared" si="66"/>
        <v>0</v>
      </c>
      <c r="S18" s="645"/>
      <c r="T18" s="688">
        <f t="shared" si="67"/>
        <v>0</v>
      </c>
      <c r="U18" s="645"/>
      <c r="V18" s="688">
        <f t="shared" si="68"/>
        <v>0</v>
      </c>
      <c r="W18" s="645"/>
      <c r="X18" s="688">
        <f t="shared" si="69"/>
        <v>0</v>
      </c>
      <c r="Y18" s="645"/>
      <c r="Z18" s="688">
        <f t="shared" si="70"/>
        <v>0</v>
      </c>
      <c r="AA18" s="645"/>
      <c r="AB18" s="688">
        <f t="shared" si="71"/>
        <v>0</v>
      </c>
      <c r="AC18" s="645"/>
      <c r="AD18" s="688">
        <f t="shared" si="72"/>
        <v>0</v>
      </c>
      <c r="AE18" s="258">
        <f t="shared" si="73"/>
        <v>0</v>
      </c>
      <c r="AF18" s="259">
        <f t="shared" si="74"/>
        <v>0</v>
      </c>
      <c r="AG18" s="649"/>
      <c r="AH18" s="688">
        <f t="shared" si="75"/>
        <v>0</v>
      </c>
      <c r="AI18" s="645"/>
      <c r="AJ18" s="688">
        <f t="shared" si="76"/>
        <v>0</v>
      </c>
      <c r="AK18" s="645"/>
      <c r="AL18" s="688">
        <f t="shared" si="77"/>
        <v>0</v>
      </c>
      <c r="AM18" s="645"/>
      <c r="AN18" s="688">
        <f t="shared" si="78"/>
        <v>0</v>
      </c>
      <c r="AO18" s="645"/>
      <c r="AP18" s="688">
        <f t="shared" si="79"/>
        <v>0</v>
      </c>
      <c r="AQ18" s="645"/>
      <c r="AR18" s="688">
        <f t="shared" si="80"/>
        <v>0</v>
      </c>
      <c r="AS18" s="645"/>
      <c r="AT18" s="688">
        <f t="shared" si="81"/>
        <v>0</v>
      </c>
      <c r="AU18" s="645"/>
      <c r="AV18" s="688">
        <f t="shared" si="82"/>
        <v>0</v>
      </c>
      <c r="AW18" s="645"/>
      <c r="AX18" s="688">
        <f t="shared" si="83"/>
        <v>0</v>
      </c>
      <c r="AY18" s="645"/>
      <c r="AZ18" s="688">
        <f t="shared" si="84"/>
        <v>0</v>
      </c>
      <c r="BA18" s="645"/>
      <c r="BB18" s="688">
        <f t="shared" si="85"/>
        <v>0</v>
      </c>
      <c r="BC18" s="645"/>
      <c r="BD18" s="688">
        <f t="shared" si="86"/>
        <v>0</v>
      </c>
      <c r="BE18" s="645"/>
      <c r="BF18" s="688">
        <f t="shared" si="87"/>
        <v>0</v>
      </c>
      <c r="BG18" s="258">
        <f t="shared" si="88"/>
        <v>0</v>
      </c>
      <c r="BH18" s="259">
        <f t="shared" si="89"/>
        <v>0</v>
      </c>
      <c r="BI18" s="271"/>
      <c r="BJ18" s="283">
        <f t="shared" si="90"/>
        <v>0</v>
      </c>
      <c r="BK18" s="273"/>
      <c r="BL18" s="283">
        <f t="shared" si="91"/>
        <v>0</v>
      </c>
      <c r="BM18" s="273"/>
      <c r="BN18" s="283">
        <f t="shared" si="92"/>
        <v>0</v>
      </c>
      <c r="BO18" s="273"/>
      <c r="BP18" s="283">
        <f t="shared" si="93"/>
        <v>0</v>
      </c>
      <c r="BQ18" s="273"/>
      <c r="BR18" s="283">
        <f t="shared" si="94"/>
        <v>0</v>
      </c>
      <c r="BS18" s="273"/>
      <c r="BT18" s="283">
        <f t="shared" si="95"/>
        <v>0</v>
      </c>
      <c r="BU18" s="273"/>
      <c r="BV18" s="283">
        <f t="shared" si="96"/>
        <v>0</v>
      </c>
      <c r="BW18" s="273"/>
      <c r="BX18" s="283">
        <f t="shared" si="97"/>
        <v>0</v>
      </c>
      <c r="BY18" s="273"/>
      <c r="BZ18" s="283">
        <f t="shared" si="98"/>
        <v>0</v>
      </c>
      <c r="CA18" s="273"/>
      <c r="CB18" s="283">
        <f t="shared" si="99"/>
        <v>0</v>
      </c>
      <c r="CC18" s="273"/>
      <c r="CD18" s="283">
        <f t="shared" si="100"/>
        <v>0</v>
      </c>
      <c r="CE18" s="273"/>
      <c r="CF18" s="283">
        <f t="shared" si="101"/>
        <v>0</v>
      </c>
      <c r="CG18" s="273"/>
      <c r="CH18" s="283">
        <f t="shared" si="102"/>
        <v>0</v>
      </c>
      <c r="CI18" s="258">
        <f t="shared" si="103"/>
        <v>0</v>
      </c>
      <c r="CJ18" s="282">
        <f t="shared" si="104"/>
        <v>0</v>
      </c>
      <c r="CK18" s="649"/>
      <c r="CL18" s="688">
        <f t="shared" si="105"/>
        <v>0</v>
      </c>
      <c r="CM18" s="645"/>
      <c r="CN18" s="688">
        <f t="shared" si="106"/>
        <v>0</v>
      </c>
      <c r="CO18" s="645"/>
      <c r="CP18" s="688">
        <f t="shared" si="107"/>
        <v>0</v>
      </c>
      <c r="CQ18" s="645"/>
      <c r="CR18" s="688">
        <f t="shared" si="108"/>
        <v>0</v>
      </c>
      <c r="CS18" s="645"/>
      <c r="CT18" s="688">
        <f t="shared" si="109"/>
        <v>0</v>
      </c>
      <c r="CU18" s="645"/>
      <c r="CV18" s="688">
        <f t="shared" si="110"/>
        <v>0</v>
      </c>
      <c r="CW18" s="645"/>
      <c r="CX18" s="688">
        <f t="shared" si="111"/>
        <v>0</v>
      </c>
      <c r="CY18" s="645"/>
      <c r="CZ18" s="688">
        <f t="shared" si="112"/>
        <v>0</v>
      </c>
      <c r="DA18" s="645"/>
      <c r="DB18" s="688">
        <f t="shared" si="113"/>
        <v>0</v>
      </c>
      <c r="DC18" s="645"/>
      <c r="DD18" s="688">
        <f t="shared" si="114"/>
        <v>0</v>
      </c>
      <c r="DE18" s="645"/>
      <c r="DF18" s="688">
        <f t="shared" si="115"/>
        <v>0</v>
      </c>
      <c r="DG18" s="645"/>
      <c r="DH18" s="688">
        <f t="shared" si="116"/>
        <v>0</v>
      </c>
      <c r="DI18" s="645"/>
      <c r="DJ18" s="688">
        <f t="shared" si="117"/>
        <v>0</v>
      </c>
      <c r="DK18" s="258">
        <f t="shared" si="118"/>
        <v>0</v>
      </c>
      <c r="DL18" s="259">
        <f t="shared" si="119"/>
        <v>0</v>
      </c>
    </row>
    <row r="19" spans="1:116" ht="20.25" customHeight="1" thickBot="1" x14ac:dyDescent="0.3">
      <c r="A19" s="39"/>
      <c r="B19" s="224"/>
      <c r="C19" s="40"/>
      <c r="D19" s="65"/>
      <c r="E19" s="649"/>
      <c r="F19" s="688">
        <f t="shared" si="60"/>
        <v>0</v>
      </c>
      <c r="G19" s="645"/>
      <c r="H19" s="688">
        <f t="shared" si="61"/>
        <v>0</v>
      </c>
      <c r="I19" s="645"/>
      <c r="J19" s="688">
        <f t="shared" si="62"/>
        <v>0</v>
      </c>
      <c r="K19" s="645"/>
      <c r="L19" s="688">
        <f t="shared" si="63"/>
        <v>0</v>
      </c>
      <c r="M19" s="645"/>
      <c r="N19" s="688">
        <f t="shared" si="64"/>
        <v>0</v>
      </c>
      <c r="O19" s="645"/>
      <c r="P19" s="688">
        <f t="shared" si="65"/>
        <v>0</v>
      </c>
      <c r="Q19" s="645"/>
      <c r="R19" s="688">
        <f t="shared" si="66"/>
        <v>0</v>
      </c>
      <c r="S19" s="645"/>
      <c r="T19" s="688">
        <f t="shared" si="67"/>
        <v>0</v>
      </c>
      <c r="U19" s="645"/>
      <c r="V19" s="688">
        <f t="shared" si="68"/>
        <v>0</v>
      </c>
      <c r="W19" s="645"/>
      <c r="X19" s="688">
        <f t="shared" si="69"/>
        <v>0</v>
      </c>
      <c r="Y19" s="645"/>
      <c r="Z19" s="688">
        <f t="shared" si="70"/>
        <v>0</v>
      </c>
      <c r="AA19" s="645"/>
      <c r="AB19" s="688">
        <f t="shared" si="71"/>
        <v>0</v>
      </c>
      <c r="AC19" s="645"/>
      <c r="AD19" s="688">
        <f t="shared" si="72"/>
        <v>0</v>
      </c>
      <c r="AE19" s="258">
        <f t="shared" si="73"/>
        <v>0</v>
      </c>
      <c r="AF19" s="259">
        <f t="shared" si="74"/>
        <v>0</v>
      </c>
      <c r="AG19" s="649"/>
      <c r="AH19" s="688">
        <f t="shared" si="75"/>
        <v>0</v>
      </c>
      <c r="AI19" s="645"/>
      <c r="AJ19" s="688">
        <f t="shared" si="76"/>
        <v>0</v>
      </c>
      <c r="AK19" s="645"/>
      <c r="AL19" s="688">
        <f t="shared" si="77"/>
        <v>0</v>
      </c>
      <c r="AM19" s="645"/>
      <c r="AN19" s="688">
        <f t="shared" si="78"/>
        <v>0</v>
      </c>
      <c r="AO19" s="645"/>
      <c r="AP19" s="688">
        <f t="shared" si="79"/>
        <v>0</v>
      </c>
      <c r="AQ19" s="645"/>
      <c r="AR19" s="688">
        <f t="shared" si="80"/>
        <v>0</v>
      </c>
      <c r="AS19" s="645"/>
      <c r="AT19" s="688">
        <f t="shared" si="81"/>
        <v>0</v>
      </c>
      <c r="AU19" s="645"/>
      <c r="AV19" s="688">
        <f t="shared" si="82"/>
        <v>0</v>
      </c>
      <c r="AW19" s="645"/>
      <c r="AX19" s="688">
        <f t="shared" si="83"/>
        <v>0</v>
      </c>
      <c r="AY19" s="645"/>
      <c r="AZ19" s="688">
        <f t="shared" si="84"/>
        <v>0</v>
      </c>
      <c r="BA19" s="645"/>
      <c r="BB19" s="688">
        <f t="shared" si="85"/>
        <v>0</v>
      </c>
      <c r="BC19" s="645"/>
      <c r="BD19" s="688">
        <f t="shared" si="86"/>
        <v>0</v>
      </c>
      <c r="BE19" s="645"/>
      <c r="BF19" s="688">
        <f t="shared" si="87"/>
        <v>0</v>
      </c>
      <c r="BG19" s="258">
        <f t="shared" si="88"/>
        <v>0</v>
      </c>
      <c r="BH19" s="259">
        <f t="shared" si="89"/>
        <v>0</v>
      </c>
      <c r="BI19" s="271"/>
      <c r="BJ19" s="283">
        <f t="shared" si="90"/>
        <v>0</v>
      </c>
      <c r="BK19" s="273"/>
      <c r="BL19" s="283">
        <f t="shared" si="91"/>
        <v>0</v>
      </c>
      <c r="BM19" s="273"/>
      <c r="BN19" s="283">
        <f t="shared" si="92"/>
        <v>0</v>
      </c>
      <c r="BO19" s="273"/>
      <c r="BP19" s="283">
        <f t="shared" si="93"/>
        <v>0</v>
      </c>
      <c r="BQ19" s="273"/>
      <c r="BR19" s="283">
        <f t="shared" si="94"/>
        <v>0</v>
      </c>
      <c r="BS19" s="273"/>
      <c r="BT19" s="283">
        <f t="shared" si="95"/>
        <v>0</v>
      </c>
      <c r="BU19" s="273"/>
      <c r="BV19" s="283">
        <f t="shared" si="96"/>
        <v>0</v>
      </c>
      <c r="BW19" s="273"/>
      <c r="BX19" s="283">
        <f t="shared" si="97"/>
        <v>0</v>
      </c>
      <c r="BY19" s="273"/>
      <c r="BZ19" s="283">
        <f t="shared" si="98"/>
        <v>0</v>
      </c>
      <c r="CA19" s="273"/>
      <c r="CB19" s="283">
        <f t="shared" si="99"/>
        <v>0</v>
      </c>
      <c r="CC19" s="273"/>
      <c r="CD19" s="283">
        <f t="shared" si="100"/>
        <v>0</v>
      </c>
      <c r="CE19" s="273"/>
      <c r="CF19" s="283">
        <f t="shared" si="101"/>
        <v>0</v>
      </c>
      <c r="CG19" s="273"/>
      <c r="CH19" s="283">
        <f t="shared" si="102"/>
        <v>0</v>
      </c>
      <c r="CI19" s="258">
        <f t="shared" si="103"/>
        <v>0</v>
      </c>
      <c r="CJ19" s="282">
        <f t="shared" si="104"/>
        <v>0</v>
      </c>
      <c r="CK19" s="649"/>
      <c r="CL19" s="688">
        <f t="shared" si="105"/>
        <v>0</v>
      </c>
      <c r="CM19" s="645"/>
      <c r="CN19" s="688">
        <f t="shared" si="106"/>
        <v>0</v>
      </c>
      <c r="CO19" s="645"/>
      <c r="CP19" s="688">
        <f t="shared" si="107"/>
        <v>0</v>
      </c>
      <c r="CQ19" s="645"/>
      <c r="CR19" s="688">
        <f t="shared" si="108"/>
        <v>0</v>
      </c>
      <c r="CS19" s="645"/>
      <c r="CT19" s="688">
        <f t="shared" si="109"/>
        <v>0</v>
      </c>
      <c r="CU19" s="645"/>
      <c r="CV19" s="688">
        <f t="shared" si="110"/>
        <v>0</v>
      </c>
      <c r="CW19" s="645"/>
      <c r="CX19" s="688">
        <f t="shared" si="111"/>
        <v>0</v>
      </c>
      <c r="CY19" s="645"/>
      <c r="CZ19" s="688">
        <f t="shared" si="112"/>
        <v>0</v>
      </c>
      <c r="DA19" s="645"/>
      <c r="DB19" s="688">
        <f t="shared" si="113"/>
        <v>0</v>
      </c>
      <c r="DC19" s="645"/>
      <c r="DD19" s="688">
        <f t="shared" si="114"/>
        <v>0</v>
      </c>
      <c r="DE19" s="645"/>
      <c r="DF19" s="688">
        <f t="shared" si="115"/>
        <v>0</v>
      </c>
      <c r="DG19" s="645"/>
      <c r="DH19" s="688">
        <f t="shared" si="116"/>
        <v>0</v>
      </c>
      <c r="DI19" s="645"/>
      <c r="DJ19" s="688">
        <f t="shared" si="117"/>
        <v>0</v>
      </c>
      <c r="DK19" s="258">
        <f t="shared" si="118"/>
        <v>0</v>
      </c>
      <c r="DL19" s="259">
        <f t="shared" si="119"/>
        <v>0</v>
      </c>
    </row>
    <row r="20" spans="1:116" ht="19.5" thickTop="1" x14ac:dyDescent="0.3">
      <c r="A20" s="230" t="s">
        <v>306</v>
      </c>
      <c r="B20" s="74"/>
      <c r="C20" s="36"/>
      <c r="D20" s="37"/>
      <c r="E20" s="655"/>
      <c r="F20" s="651"/>
      <c r="G20" s="652"/>
      <c r="H20" s="651"/>
      <c r="I20" s="652"/>
      <c r="J20" s="651"/>
      <c r="K20" s="652"/>
      <c r="L20" s="651"/>
      <c r="M20" s="652"/>
      <c r="N20" s="651"/>
      <c r="O20" s="652"/>
      <c r="P20" s="651"/>
      <c r="Q20" s="652"/>
      <c r="R20" s="651"/>
      <c r="S20" s="652"/>
      <c r="T20" s="651"/>
      <c r="U20" s="652"/>
      <c r="V20" s="651"/>
      <c r="W20" s="652"/>
      <c r="X20" s="651"/>
      <c r="Y20" s="652"/>
      <c r="Z20" s="651"/>
      <c r="AA20" s="652"/>
      <c r="AB20" s="651"/>
      <c r="AC20" s="652"/>
      <c r="AD20" s="651"/>
      <c r="AE20" s="280"/>
      <c r="AF20" s="281"/>
      <c r="AG20" s="655"/>
      <c r="AH20" s="651"/>
      <c r="AI20" s="652"/>
      <c r="AJ20" s="651"/>
      <c r="AK20" s="652"/>
      <c r="AL20" s="651"/>
      <c r="AM20" s="652"/>
      <c r="AN20" s="651"/>
      <c r="AO20" s="652"/>
      <c r="AP20" s="651"/>
      <c r="AQ20" s="652"/>
      <c r="AR20" s="651"/>
      <c r="AS20" s="652"/>
      <c r="AT20" s="651"/>
      <c r="AU20" s="652"/>
      <c r="AV20" s="651"/>
      <c r="AW20" s="652"/>
      <c r="AX20" s="651"/>
      <c r="AY20" s="652"/>
      <c r="AZ20" s="651"/>
      <c r="BA20" s="652"/>
      <c r="BB20" s="651"/>
      <c r="BC20" s="652"/>
      <c r="BD20" s="651"/>
      <c r="BE20" s="652"/>
      <c r="BF20" s="651"/>
      <c r="BG20" s="280"/>
      <c r="BH20" s="281"/>
      <c r="BI20" s="284"/>
      <c r="BJ20" s="285"/>
      <c r="BK20" s="286"/>
      <c r="BL20" s="285"/>
      <c r="BM20" s="286"/>
      <c r="BN20" s="285"/>
      <c r="BO20" s="286"/>
      <c r="BP20" s="285"/>
      <c r="BQ20" s="286"/>
      <c r="BR20" s="285"/>
      <c r="BS20" s="286"/>
      <c r="BT20" s="285"/>
      <c r="BU20" s="286"/>
      <c r="BV20" s="285"/>
      <c r="BW20" s="286"/>
      <c r="BX20" s="285"/>
      <c r="BY20" s="286"/>
      <c r="BZ20" s="285"/>
      <c r="CA20" s="286"/>
      <c r="CB20" s="285"/>
      <c r="CC20" s="286"/>
      <c r="CD20" s="285"/>
      <c r="CE20" s="286"/>
      <c r="CF20" s="285"/>
      <c r="CG20" s="286"/>
      <c r="CH20" s="285"/>
      <c r="CI20" s="280"/>
      <c r="CJ20" s="289"/>
      <c r="CK20" s="655"/>
      <c r="CL20" s="651"/>
      <c r="CM20" s="652"/>
      <c r="CN20" s="651"/>
      <c r="CO20" s="652"/>
      <c r="CP20" s="651"/>
      <c r="CQ20" s="652"/>
      <c r="CR20" s="651"/>
      <c r="CS20" s="652"/>
      <c r="CT20" s="651"/>
      <c r="CU20" s="652"/>
      <c r="CV20" s="651"/>
      <c r="CW20" s="652"/>
      <c r="CX20" s="651"/>
      <c r="CY20" s="652"/>
      <c r="CZ20" s="651"/>
      <c r="DA20" s="652"/>
      <c r="DB20" s="651"/>
      <c r="DC20" s="652"/>
      <c r="DD20" s="651"/>
      <c r="DE20" s="652"/>
      <c r="DF20" s="651"/>
      <c r="DG20" s="652"/>
      <c r="DH20" s="651"/>
      <c r="DI20" s="652"/>
      <c r="DJ20" s="651"/>
      <c r="DK20" s="280"/>
      <c r="DL20" s="281"/>
    </row>
    <row r="21" spans="1:116" ht="20.25" customHeight="1" x14ac:dyDescent="0.25">
      <c r="A21" s="25" t="s">
        <v>307</v>
      </c>
      <c r="B21" s="223" t="s">
        <v>308</v>
      </c>
      <c r="C21" s="27">
        <v>4.2699999999999996</v>
      </c>
      <c r="D21" s="62">
        <v>3.5E-4</v>
      </c>
      <c r="E21" s="649"/>
      <c r="F21" s="688">
        <f t="shared" ref="F21:F26" si="120">$C21*E21</f>
        <v>0</v>
      </c>
      <c r="G21" s="645"/>
      <c r="H21" s="688">
        <f t="shared" ref="H21:H26" si="121">$C21*G21</f>
        <v>0</v>
      </c>
      <c r="I21" s="645"/>
      <c r="J21" s="688">
        <f t="shared" ref="J21:J26" si="122">$C21*I21</f>
        <v>0</v>
      </c>
      <c r="K21" s="645"/>
      <c r="L21" s="688">
        <f t="shared" ref="L21:L26" si="123">$C21*K21</f>
        <v>0</v>
      </c>
      <c r="M21" s="645"/>
      <c r="N21" s="688">
        <f t="shared" ref="N21:N26" si="124">$C21*M21</f>
        <v>0</v>
      </c>
      <c r="O21" s="645"/>
      <c r="P21" s="688">
        <f t="shared" ref="P21:P26" si="125">$C21*O21</f>
        <v>0</v>
      </c>
      <c r="Q21" s="645"/>
      <c r="R21" s="688">
        <f t="shared" ref="R21:R26" si="126">$C21*Q21</f>
        <v>0</v>
      </c>
      <c r="S21" s="645"/>
      <c r="T21" s="688">
        <f t="shared" ref="T21:T26" si="127">$C21*S21</f>
        <v>0</v>
      </c>
      <c r="U21" s="645"/>
      <c r="V21" s="688">
        <f t="shared" ref="V21:V26" si="128">$C21*U21</f>
        <v>0</v>
      </c>
      <c r="W21" s="645"/>
      <c r="X21" s="688">
        <f t="shared" ref="X21:X26" si="129">$C21*W21</f>
        <v>0</v>
      </c>
      <c r="Y21" s="645"/>
      <c r="Z21" s="688">
        <f t="shared" ref="Z21:Z26" si="130">$C21*Y21</f>
        <v>0</v>
      </c>
      <c r="AA21" s="645"/>
      <c r="AB21" s="688">
        <f t="shared" ref="AB21:AB26" si="131">$C21*AA21</f>
        <v>0</v>
      </c>
      <c r="AC21" s="645"/>
      <c r="AD21" s="688">
        <f t="shared" ref="AD21:AD26" si="132">$C21*AC21</f>
        <v>0</v>
      </c>
      <c r="AE21" s="258">
        <f t="shared" ref="AE21:AE26" si="133">F21+H21+J21+L21+N21+P21+R21+T21+V21+X21+Z21+AB21+AD21</f>
        <v>0</v>
      </c>
      <c r="AF21" s="259">
        <f t="shared" ref="AF21:AF26" si="134">(E21+G21+I21+K21+M21+O21+Q21+S21+U21+W21+Y21+AA21+AC21)*D21</f>
        <v>0</v>
      </c>
      <c r="AG21" s="649"/>
      <c r="AH21" s="688">
        <f t="shared" ref="AH21:AH26" si="135">$C21*AG21</f>
        <v>0</v>
      </c>
      <c r="AI21" s="645"/>
      <c r="AJ21" s="688">
        <f t="shared" ref="AJ21:AJ26" si="136">$C21*AI21</f>
        <v>0</v>
      </c>
      <c r="AK21" s="645"/>
      <c r="AL21" s="688">
        <f t="shared" ref="AL21:AL26" si="137">$C21*AK21</f>
        <v>0</v>
      </c>
      <c r="AM21" s="645"/>
      <c r="AN21" s="688">
        <f t="shared" ref="AN21:AN26" si="138">$C21*AM21</f>
        <v>0</v>
      </c>
      <c r="AO21" s="645"/>
      <c r="AP21" s="688">
        <f t="shared" ref="AP21:AP26" si="139">$C21*AO21</f>
        <v>0</v>
      </c>
      <c r="AQ21" s="645"/>
      <c r="AR21" s="688">
        <f t="shared" ref="AR21:AR26" si="140">$C21*AQ21</f>
        <v>0</v>
      </c>
      <c r="AS21" s="645"/>
      <c r="AT21" s="688">
        <f t="shared" ref="AT21:AT26" si="141">$C21*AS21</f>
        <v>0</v>
      </c>
      <c r="AU21" s="645"/>
      <c r="AV21" s="688">
        <f t="shared" ref="AV21:AV26" si="142">$C21*AU21</f>
        <v>0</v>
      </c>
      <c r="AW21" s="645"/>
      <c r="AX21" s="688">
        <f t="shared" ref="AX21:AX26" si="143">$C21*AW21</f>
        <v>0</v>
      </c>
      <c r="AY21" s="645"/>
      <c r="AZ21" s="688">
        <f t="shared" ref="AZ21:AZ26" si="144">$C21*AY21</f>
        <v>0</v>
      </c>
      <c r="BA21" s="645"/>
      <c r="BB21" s="688">
        <f t="shared" ref="BB21:BB26" si="145">$C21*BA21</f>
        <v>0</v>
      </c>
      <c r="BC21" s="645"/>
      <c r="BD21" s="688">
        <f t="shared" ref="BD21:BD26" si="146">$C21*BC21</f>
        <v>0</v>
      </c>
      <c r="BE21" s="645"/>
      <c r="BF21" s="688">
        <f t="shared" ref="BF21:BF26" si="147">$C21*BE21</f>
        <v>0</v>
      </c>
      <c r="BG21" s="258">
        <f t="shared" ref="BG21:BG26" si="148">AH21+AJ21+AL21+AN21+AP21+AR21+AT21+AV21+AX21+AZ21+BB21+BD21+BF21</f>
        <v>0</v>
      </c>
      <c r="BH21" s="259">
        <f t="shared" ref="BH21:BH26" si="149">(AG21+AI21+AK21+AM21+AO21+AQ21+AS21+AU21+AW21+AY21+BA21+BC21+BE21)*D21</f>
        <v>0</v>
      </c>
      <c r="BI21" s="271"/>
      <c r="BJ21" s="283">
        <f t="shared" ref="BJ21:BJ26" si="150">$C21*BI21</f>
        <v>0</v>
      </c>
      <c r="BK21" s="273"/>
      <c r="BL21" s="283">
        <f t="shared" ref="BL21:BL26" si="151">$C21*BK21</f>
        <v>0</v>
      </c>
      <c r="BM21" s="273"/>
      <c r="BN21" s="283">
        <f t="shared" ref="BN21:BN26" si="152">$C21*BM21</f>
        <v>0</v>
      </c>
      <c r="BO21" s="273"/>
      <c r="BP21" s="283">
        <f t="shared" ref="BP21:BP26" si="153">$C21*BO21</f>
        <v>0</v>
      </c>
      <c r="BQ21" s="273"/>
      <c r="BR21" s="283">
        <f t="shared" ref="BR21:BR26" si="154">$C21*BQ21</f>
        <v>0</v>
      </c>
      <c r="BS21" s="273"/>
      <c r="BT21" s="283">
        <f t="shared" ref="BT21:BT26" si="155">$C21*BS21</f>
        <v>0</v>
      </c>
      <c r="BU21" s="273"/>
      <c r="BV21" s="283">
        <f t="shared" ref="BV21:BV26" si="156">$C21*BU21</f>
        <v>0</v>
      </c>
      <c r="BW21" s="273"/>
      <c r="BX21" s="283">
        <f t="shared" ref="BX21:BX26" si="157">$C21*BW21</f>
        <v>0</v>
      </c>
      <c r="BY21" s="273"/>
      <c r="BZ21" s="283">
        <f t="shared" ref="BZ21:BZ26" si="158">$C21*BY21</f>
        <v>0</v>
      </c>
      <c r="CA21" s="273"/>
      <c r="CB21" s="283">
        <f t="shared" ref="CB21:CB26" si="159">$C21*CA21</f>
        <v>0</v>
      </c>
      <c r="CC21" s="273"/>
      <c r="CD21" s="283">
        <f t="shared" ref="CD21:CD26" si="160">$C21*CC21</f>
        <v>0</v>
      </c>
      <c r="CE21" s="273"/>
      <c r="CF21" s="283">
        <f t="shared" ref="CF21:CF26" si="161">$C21*CE21</f>
        <v>0</v>
      </c>
      <c r="CG21" s="273"/>
      <c r="CH21" s="283">
        <f t="shared" ref="CH21:CH26" si="162">$C21*CG21</f>
        <v>0</v>
      </c>
      <c r="CI21" s="258">
        <f t="shared" ref="CI21:CI26" si="163">BJ21+BL21+BN21+BP21+BR21+BT21+BV21+BX21+BZ21+CB21+CD21+CF21+CH21</f>
        <v>0</v>
      </c>
      <c r="CJ21" s="282">
        <f t="shared" ref="CJ21:CJ26" si="164">(BI21+BK21+BM21+BO21+BQ21+BS21+BU21+BW21+BY21+CA21+CC21+CE21+CG21)*D21</f>
        <v>0</v>
      </c>
      <c r="CK21" s="649"/>
      <c r="CL21" s="688">
        <f t="shared" ref="CL21:CL26" si="165">$C21*CK21</f>
        <v>0</v>
      </c>
      <c r="CM21" s="645"/>
      <c r="CN21" s="688">
        <f t="shared" ref="CN21:CN26" si="166">$C21*CM21</f>
        <v>0</v>
      </c>
      <c r="CO21" s="645"/>
      <c r="CP21" s="688">
        <f t="shared" ref="CP21:CP26" si="167">$C21*CO21</f>
        <v>0</v>
      </c>
      <c r="CQ21" s="645"/>
      <c r="CR21" s="688">
        <f t="shared" ref="CR21:CR26" si="168">$C21*CQ21</f>
        <v>0</v>
      </c>
      <c r="CS21" s="645"/>
      <c r="CT21" s="688">
        <f t="shared" ref="CT21:CT26" si="169">$C21*CS21</f>
        <v>0</v>
      </c>
      <c r="CU21" s="645"/>
      <c r="CV21" s="688">
        <f t="shared" ref="CV21:CV26" si="170">$C21*CU21</f>
        <v>0</v>
      </c>
      <c r="CW21" s="645"/>
      <c r="CX21" s="688">
        <f t="shared" ref="CX21:CX26" si="171">$C21*CW21</f>
        <v>0</v>
      </c>
      <c r="CY21" s="645"/>
      <c r="CZ21" s="688">
        <f t="shared" ref="CZ21:CZ26" si="172">$C21*CY21</f>
        <v>0</v>
      </c>
      <c r="DA21" s="645"/>
      <c r="DB21" s="688">
        <f t="shared" ref="DB21:DB26" si="173">$C21*DA21</f>
        <v>0</v>
      </c>
      <c r="DC21" s="645"/>
      <c r="DD21" s="688">
        <f t="shared" ref="DD21:DD26" si="174">$C21*DC21</f>
        <v>0</v>
      </c>
      <c r="DE21" s="645"/>
      <c r="DF21" s="688">
        <f t="shared" ref="DF21:DF26" si="175">$C21*DE21</f>
        <v>0</v>
      </c>
      <c r="DG21" s="645"/>
      <c r="DH21" s="688">
        <f t="shared" ref="DH21:DH26" si="176">$C21*DG21</f>
        <v>0</v>
      </c>
      <c r="DI21" s="645"/>
      <c r="DJ21" s="688">
        <f t="shared" ref="DJ21:DJ26" si="177">$C21*DI21</f>
        <v>0</v>
      </c>
      <c r="DK21" s="258">
        <f t="shared" ref="DK21:DK26" si="178">CL21+CN21+CP21+CR21+CT21+CV21+CX21+CZ21+DB21+DD21+DF21+DH21+DJ21</f>
        <v>0</v>
      </c>
      <c r="DL21" s="259">
        <f t="shared" ref="DL21:DL26" si="179">(CK21+CM21+CO21+CQ21+CS21+CU21+CW21+CY21+DA21+DC21+DE21+DG21+DI21)*D21</f>
        <v>0</v>
      </c>
    </row>
    <row r="22" spans="1:116" ht="20.25" customHeight="1" x14ac:dyDescent="0.25">
      <c r="A22" s="25" t="s">
        <v>309</v>
      </c>
      <c r="B22" s="223" t="s">
        <v>310</v>
      </c>
      <c r="C22" s="27">
        <v>1.67</v>
      </c>
      <c r="D22" s="62">
        <v>3.5E-4</v>
      </c>
      <c r="E22" s="649"/>
      <c r="F22" s="688">
        <f t="shared" si="120"/>
        <v>0</v>
      </c>
      <c r="G22" s="645"/>
      <c r="H22" s="688">
        <f t="shared" si="121"/>
        <v>0</v>
      </c>
      <c r="I22" s="645"/>
      <c r="J22" s="688">
        <f t="shared" si="122"/>
        <v>0</v>
      </c>
      <c r="K22" s="645"/>
      <c r="L22" s="688">
        <f t="shared" si="123"/>
        <v>0</v>
      </c>
      <c r="M22" s="645"/>
      <c r="N22" s="688">
        <f t="shared" si="124"/>
        <v>0</v>
      </c>
      <c r="O22" s="645"/>
      <c r="P22" s="688">
        <f t="shared" si="125"/>
        <v>0</v>
      </c>
      <c r="Q22" s="645"/>
      <c r="R22" s="688">
        <f t="shared" si="126"/>
        <v>0</v>
      </c>
      <c r="S22" s="645"/>
      <c r="T22" s="688">
        <f t="shared" si="127"/>
        <v>0</v>
      </c>
      <c r="U22" s="645"/>
      <c r="V22" s="688">
        <f t="shared" si="128"/>
        <v>0</v>
      </c>
      <c r="W22" s="645"/>
      <c r="X22" s="688">
        <f t="shared" si="129"/>
        <v>0</v>
      </c>
      <c r="Y22" s="645"/>
      <c r="Z22" s="688">
        <f t="shared" si="130"/>
        <v>0</v>
      </c>
      <c r="AA22" s="645"/>
      <c r="AB22" s="688">
        <f t="shared" si="131"/>
        <v>0</v>
      </c>
      <c r="AC22" s="645"/>
      <c r="AD22" s="688">
        <f t="shared" si="132"/>
        <v>0</v>
      </c>
      <c r="AE22" s="258">
        <f t="shared" si="133"/>
        <v>0</v>
      </c>
      <c r="AF22" s="259">
        <f t="shared" si="134"/>
        <v>0</v>
      </c>
      <c r="AG22" s="649"/>
      <c r="AH22" s="688">
        <f t="shared" si="135"/>
        <v>0</v>
      </c>
      <c r="AI22" s="645"/>
      <c r="AJ22" s="688">
        <f t="shared" si="136"/>
        <v>0</v>
      </c>
      <c r="AK22" s="645"/>
      <c r="AL22" s="688">
        <f t="shared" si="137"/>
        <v>0</v>
      </c>
      <c r="AM22" s="645"/>
      <c r="AN22" s="688">
        <f t="shared" si="138"/>
        <v>0</v>
      </c>
      <c r="AO22" s="645"/>
      <c r="AP22" s="688">
        <f t="shared" si="139"/>
        <v>0</v>
      </c>
      <c r="AQ22" s="645"/>
      <c r="AR22" s="688">
        <f t="shared" si="140"/>
        <v>0</v>
      </c>
      <c r="AS22" s="645"/>
      <c r="AT22" s="688">
        <f t="shared" si="141"/>
        <v>0</v>
      </c>
      <c r="AU22" s="645"/>
      <c r="AV22" s="688">
        <f t="shared" si="142"/>
        <v>0</v>
      </c>
      <c r="AW22" s="645"/>
      <c r="AX22" s="688">
        <f t="shared" si="143"/>
        <v>0</v>
      </c>
      <c r="AY22" s="645"/>
      <c r="AZ22" s="688">
        <f t="shared" si="144"/>
        <v>0</v>
      </c>
      <c r="BA22" s="645"/>
      <c r="BB22" s="688">
        <f t="shared" si="145"/>
        <v>0</v>
      </c>
      <c r="BC22" s="645"/>
      <c r="BD22" s="688">
        <f t="shared" si="146"/>
        <v>0</v>
      </c>
      <c r="BE22" s="645"/>
      <c r="BF22" s="688">
        <f t="shared" si="147"/>
        <v>0</v>
      </c>
      <c r="BG22" s="258">
        <f t="shared" si="148"/>
        <v>0</v>
      </c>
      <c r="BH22" s="259">
        <f t="shared" si="149"/>
        <v>0</v>
      </c>
      <c r="BI22" s="271"/>
      <c r="BJ22" s="283">
        <f t="shared" si="150"/>
        <v>0</v>
      </c>
      <c r="BK22" s="273"/>
      <c r="BL22" s="283">
        <f t="shared" si="151"/>
        <v>0</v>
      </c>
      <c r="BM22" s="273"/>
      <c r="BN22" s="283">
        <f t="shared" si="152"/>
        <v>0</v>
      </c>
      <c r="BO22" s="273"/>
      <c r="BP22" s="283">
        <f t="shared" si="153"/>
        <v>0</v>
      </c>
      <c r="BQ22" s="273"/>
      <c r="BR22" s="283">
        <f t="shared" si="154"/>
        <v>0</v>
      </c>
      <c r="BS22" s="273"/>
      <c r="BT22" s="283">
        <f t="shared" si="155"/>
        <v>0</v>
      </c>
      <c r="BU22" s="273"/>
      <c r="BV22" s="283">
        <f t="shared" si="156"/>
        <v>0</v>
      </c>
      <c r="BW22" s="273"/>
      <c r="BX22" s="283">
        <f t="shared" si="157"/>
        <v>0</v>
      </c>
      <c r="BY22" s="273"/>
      <c r="BZ22" s="283">
        <f t="shared" si="158"/>
        <v>0</v>
      </c>
      <c r="CA22" s="273"/>
      <c r="CB22" s="283">
        <f t="shared" si="159"/>
        <v>0</v>
      </c>
      <c r="CC22" s="273"/>
      <c r="CD22" s="283">
        <f t="shared" si="160"/>
        <v>0</v>
      </c>
      <c r="CE22" s="273"/>
      <c r="CF22" s="283">
        <f t="shared" si="161"/>
        <v>0</v>
      </c>
      <c r="CG22" s="273"/>
      <c r="CH22" s="283">
        <f t="shared" si="162"/>
        <v>0</v>
      </c>
      <c r="CI22" s="258">
        <f t="shared" si="163"/>
        <v>0</v>
      </c>
      <c r="CJ22" s="282">
        <f t="shared" si="164"/>
        <v>0</v>
      </c>
      <c r="CK22" s="649"/>
      <c r="CL22" s="688">
        <f t="shared" si="165"/>
        <v>0</v>
      </c>
      <c r="CM22" s="645"/>
      <c r="CN22" s="688">
        <f t="shared" si="166"/>
        <v>0</v>
      </c>
      <c r="CO22" s="645"/>
      <c r="CP22" s="688">
        <f t="shared" si="167"/>
        <v>0</v>
      </c>
      <c r="CQ22" s="645"/>
      <c r="CR22" s="688">
        <f t="shared" si="168"/>
        <v>0</v>
      </c>
      <c r="CS22" s="645"/>
      <c r="CT22" s="688">
        <f t="shared" si="169"/>
        <v>0</v>
      </c>
      <c r="CU22" s="645"/>
      <c r="CV22" s="688">
        <f t="shared" si="170"/>
        <v>0</v>
      </c>
      <c r="CW22" s="645"/>
      <c r="CX22" s="688">
        <f t="shared" si="171"/>
        <v>0</v>
      </c>
      <c r="CY22" s="645"/>
      <c r="CZ22" s="688">
        <f t="shared" si="172"/>
        <v>0</v>
      </c>
      <c r="DA22" s="645"/>
      <c r="DB22" s="688">
        <f t="shared" si="173"/>
        <v>0</v>
      </c>
      <c r="DC22" s="645"/>
      <c r="DD22" s="688">
        <f t="shared" si="174"/>
        <v>0</v>
      </c>
      <c r="DE22" s="645"/>
      <c r="DF22" s="688">
        <f t="shared" si="175"/>
        <v>0</v>
      </c>
      <c r="DG22" s="645"/>
      <c r="DH22" s="688">
        <f t="shared" si="176"/>
        <v>0</v>
      </c>
      <c r="DI22" s="645"/>
      <c r="DJ22" s="688">
        <f t="shared" si="177"/>
        <v>0</v>
      </c>
      <c r="DK22" s="258">
        <f t="shared" si="178"/>
        <v>0</v>
      </c>
      <c r="DL22" s="259">
        <f t="shared" si="179"/>
        <v>0</v>
      </c>
    </row>
    <row r="23" spans="1:116" ht="20.25" customHeight="1" x14ac:dyDescent="0.25">
      <c r="A23" s="25" t="s">
        <v>311</v>
      </c>
      <c r="B23" s="223" t="s">
        <v>312</v>
      </c>
      <c r="C23" s="27">
        <v>2.0499999999999998</v>
      </c>
      <c r="D23" s="62">
        <v>3.5E-4</v>
      </c>
      <c r="E23" s="649"/>
      <c r="F23" s="688">
        <f t="shared" si="120"/>
        <v>0</v>
      </c>
      <c r="G23" s="645"/>
      <c r="H23" s="688">
        <f t="shared" si="121"/>
        <v>0</v>
      </c>
      <c r="I23" s="645"/>
      <c r="J23" s="688">
        <f t="shared" si="122"/>
        <v>0</v>
      </c>
      <c r="K23" s="645"/>
      <c r="L23" s="688">
        <f t="shared" si="123"/>
        <v>0</v>
      </c>
      <c r="M23" s="645"/>
      <c r="N23" s="688">
        <f t="shared" si="124"/>
        <v>0</v>
      </c>
      <c r="O23" s="645"/>
      <c r="P23" s="688">
        <f t="shared" si="125"/>
        <v>0</v>
      </c>
      <c r="Q23" s="645"/>
      <c r="R23" s="688">
        <f t="shared" si="126"/>
        <v>0</v>
      </c>
      <c r="S23" s="645"/>
      <c r="T23" s="688">
        <f t="shared" si="127"/>
        <v>0</v>
      </c>
      <c r="U23" s="645"/>
      <c r="V23" s="688">
        <f t="shared" si="128"/>
        <v>0</v>
      </c>
      <c r="W23" s="645"/>
      <c r="X23" s="688">
        <f t="shared" si="129"/>
        <v>0</v>
      </c>
      <c r="Y23" s="645"/>
      <c r="Z23" s="688">
        <f t="shared" si="130"/>
        <v>0</v>
      </c>
      <c r="AA23" s="645"/>
      <c r="AB23" s="688">
        <f t="shared" si="131"/>
        <v>0</v>
      </c>
      <c r="AC23" s="645"/>
      <c r="AD23" s="688">
        <f t="shared" si="132"/>
        <v>0</v>
      </c>
      <c r="AE23" s="258">
        <f t="shared" si="133"/>
        <v>0</v>
      </c>
      <c r="AF23" s="259">
        <f t="shared" si="134"/>
        <v>0</v>
      </c>
      <c r="AG23" s="649"/>
      <c r="AH23" s="688">
        <f t="shared" si="135"/>
        <v>0</v>
      </c>
      <c r="AI23" s="645"/>
      <c r="AJ23" s="688">
        <f t="shared" si="136"/>
        <v>0</v>
      </c>
      <c r="AK23" s="645"/>
      <c r="AL23" s="688">
        <f t="shared" si="137"/>
        <v>0</v>
      </c>
      <c r="AM23" s="645"/>
      <c r="AN23" s="688">
        <f t="shared" si="138"/>
        <v>0</v>
      </c>
      <c r="AO23" s="645"/>
      <c r="AP23" s="688">
        <f t="shared" si="139"/>
        <v>0</v>
      </c>
      <c r="AQ23" s="645"/>
      <c r="AR23" s="688">
        <f t="shared" si="140"/>
        <v>0</v>
      </c>
      <c r="AS23" s="645"/>
      <c r="AT23" s="688">
        <f t="shared" si="141"/>
        <v>0</v>
      </c>
      <c r="AU23" s="645"/>
      <c r="AV23" s="688">
        <f t="shared" si="142"/>
        <v>0</v>
      </c>
      <c r="AW23" s="645"/>
      <c r="AX23" s="688">
        <f t="shared" si="143"/>
        <v>0</v>
      </c>
      <c r="AY23" s="645"/>
      <c r="AZ23" s="688">
        <f t="shared" si="144"/>
        <v>0</v>
      </c>
      <c r="BA23" s="645"/>
      <c r="BB23" s="688">
        <f t="shared" si="145"/>
        <v>0</v>
      </c>
      <c r="BC23" s="645"/>
      <c r="BD23" s="688">
        <f t="shared" si="146"/>
        <v>0</v>
      </c>
      <c r="BE23" s="645"/>
      <c r="BF23" s="688">
        <f t="shared" si="147"/>
        <v>0</v>
      </c>
      <c r="BG23" s="258">
        <f t="shared" si="148"/>
        <v>0</v>
      </c>
      <c r="BH23" s="259">
        <f t="shared" si="149"/>
        <v>0</v>
      </c>
      <c r="BI23" s="271"/>
      <c r="BJ23" s="283">
        <f t="shared" si="150"/>
        <v>0</v>
      </c>
      <c r="BK23" s="273"/>
      <c r="BL23" s="283">
        <f t="shared" si="151"/>
        <v>0</v>
      </c>
      <c r="BM23" s="273"/>
      <c r="BN23" s="283">
        <f t="shared" si="152"/>
        <v>0</v>
      </c>
      <c r="BO23" s="273"/>
      <c r="BP23" s="283">
        <f t="shared" si="153"/>
        <v>0</v>
      </c>
      <c r="BQ23" s="273"/>
      <c r="BR23" s="283">
        <f t="shared" si="154"/>
        <v>0</v>
      </c>
      <c r="BS23" s="273"/>
      <c r="BT23" s="283">
        <f t="shared" si="155"/>
        <v>0</v>
      </c>
      <c r="BU23" s="273"/>
      <c r="BV23" s="283">
        <f t="shared" si="156"/>
        <v>0</v>
      </c>
      <c r="BW23" s="273"/>
      <c r="BX23" s="283">
        <f t="shared" si="157"/>
        <v>0</v>
      </c>
      <c r="BY23" s="273"/>
      <c r="BZ23" s="283">
        <f t="shared" si="158"/>
        <v>0</v>
      </c>
      <c r="CA23" s="273"/>
      <c r="CB23" s="283">
        <f t="shared" si="159"/>
        <v>0</v>
      </c>
      <c r="CC23" s="273"/>
      <c r="CD23" s="283">
        <f t="shared" si="160"/>
        <v>0</v>
      </c>
      <c r="CE23" s="273"/>
      <c r="CF23" s="283">
        <f t="shared" si="161"/>
        <v>0</v>
      </c>
      <c r="CG23" s="273"/>
      <c r="CH23" s="283">
        <f t="shared" si="162"/>
        <v>0</v>
      </c>
      <c r="CI23" s="258">
        <f t="shared" si="163"/>
        <v>0</v>
      </c>
      <c r="CJ23" s="282">
        <f t="shared" si="164"/>
        <v>0</v>
      </c>
      <c r="CK23" s="649"/>
      <c r="CL23" s="688">
        <f t="shared" si="165"/>
        <v>0</v>
      </c>
      <c r="CM23" s="645"/>
      <c r="CN23" s="688">
        <f t="shared" si="166"/>
        <v>0</v>
      </c>
      <c r="CO23" s="645"/>
      <c r="CP23" s="688">
        <f t="shared" si="167"/>
        <v>0</v>
      </c>
      <c r="CQ23" s="645"/>
      <c r="CR23" s="688">
        <f t="shared" si="168"/>
        <v>0</v>
      </c>
      <c r="CS23" s="645"/>
      <c r="CT23" s="688">
        <f t="shared" si="169"/>
        <v>0</v>
      </c>
      <c r="CU23" s="645"/>
      <c r="CV23" s="688">
        <f t="shared" si="170"/>
        <v>0</v>
      </c>
      <c r="CW23" s="645"/>
      <c r="CX23" s="688">
        <f t="shared" si="171"/>
        <v>0</v>
      </c>
      <c r="CY23" s="645"/>
      <c r="CZ23" s="688">
        <f t="shared" si="172"/>
        <v>0</v>
      </c>
      <c r="DA23" s="645"/>
      <c r="DB23" s="688">
        <f t="shared" si="173"/>
        <v>0</v>
      </c>
      <c r="DC23" s="645"/>
      <c r="DD23" s="688">
        <f t="shared" si="174"/>
        <v>0</v>
      </c>
      <c r="DE23" s="645"/>
      <c r="DF23" s="688">
        <f t="shared" si="175"/>
        <v>0</v>
      </c>
      <c r="DG23" s="645"/>
      <c r="DH23" s="688">
        <f t="shared" si="176"/>
        <v>0</v>
      </c>
      <c r="DI23" s="645"/>
      <c r="DJ23" s="688">
        <f t="shared" si="177"/>
        <v>0</v>
      </c>
      <c r="DK23" s="258">
        <f t="shared" si="178"/>
        <v>0</v>
      </c>
      <c r="DL23" s="259">
        <f t="shared" si="179"/>
        <v>0</v>
      </c>
    </row>
    <row r="24" spans="1:116" ht="20.25" customHeight="1" x14ac:dyDescent="0.25">
      <c r="A24" s="25" t="s">
        <v>313</v>
      </c>
      <c r="B24" s="223" t="s">
        <v>314</v>
      </c>
      <c r="C24" s="27">
        <v>2.9</v>
      </c>
      <c r="D24" s="62">
        <v>4.4000000000000002E-4</v>
      </c>
      <c r="E24" s="649"/>
      <c r="F24" s="688">
        <f t="shared" si="120"/>
        <v>0</v>
      </c>
      <c r="G24" s="645"/>
      <c r="H24" s="688">
        <f t="shared" si="121"/>
        <v>0</v>
      </c>
      <c r="I24" s="645"/>
      <c r="J24" s="688">
        <f t="shared" si="122"/>
        <v>0</v>
      </c>
      <c r="K24" s="645"/>
      <c r="L24" s="688">
        <f t="shared" si="123"/>
        <v>0</v>
      </c>
      <c r="M24" s="645"/>
      <c r="N24" s="688">
        <f t="shared" si="124"/>
        <v>0</v>
      </c>
      <c r="O24" s="645"/>
      <c r="P24" s="688">
        <f t="shared" si="125"/>
        <v>0</v>
      </c>
      <c r="Q24" s="645"/>
      <c r="R24" s="688">
        <f t="shared" si="126"/>
        <v>0</v>
      </c>
      <c r="S24" s="645"/>
      <c r="T24" s="688">
        <f t="shared" si="127"/>
        <v>0</v>
      </c>
      <c r="U24" s="645"/>
      <c r="V24" s="688">
        <f t="shared" si="128"/>
        <v>0</v>
      </c>
      <c r="W24" s="645"/>
      <c r="X24" s="688">
        <f t="shared" si="129"/>
        <v>0</v>
      </c>
      <c r="Y24" s="645"/>
      <c r="Z24" s="688">
        <f t="shared" si="130"/>
        <v>0</v>
      </c>
      <c r="AA24" s="645"/>
      <c r="AB24" s="688">
        <f t="shared" si="131"/>
        <v>0</v>
      </c>
      <c r="AC24" s="645"/>
      <c r="AD24" s="688">
        <f t="shared" si="132"/>
        <v>0</v>
      </c>
      <c r="AE24" s="258">
        <f t="shared" si="133"/>
        <v>0</v>
      </c>
      <c r="AF24" s="259">
        <f t="shared" si="134"/>
        <v>0</v>
      </c>
      <c r="AG24" s="649"/>
      <c r="AH24" s="688">
        <f t="shared" si="135"/>
        <v>0</v>
      </c>
      <c r="AI24" s="645"/>
      <c r="AJ24" s="688">
        <f t="shared" si="136"/>
        <v>0</v>
      </c>
      <c r="AK24" s="645"/>
      <c r="AL24" s="688">
        <f t="shared" si="137"/>
        <v>0</v>
      </c>
      <c r="AM24" s="645"/>
      <c r="AN24" s="688">
        <f t="shared" si="138"/>
        <v>0</v>
      </c>
      <c r="AO24" s="645"/>
      <c r="AP24" s="688">
        <f t="shared" si="139"/>
        <v>0</v>
      </c>
      <c r="AQ24" s="645"/>
      <c r="AR24" s="688">
        <f t="shared" si="140"/>
        <v>0</v>
      </c>
      <c r="AS24" s="645"/>
      <c r="AT24" s="688">
        <f t="shared" si="141"/>
        <v>0</v>
      </c>
      <c r="AU24" s="645"/>
      <c r="AV24" s="688">
        <f t="shared" si="142"/>
        <v>0</v>
      </c>
      <c r="AW24" s="645"/>
      <c r="AX24" s="688">
        <f t="shared" si="143"/>
        <v>0</v>
      </c>
      <c r="AY24" s="645"/>
      <c r="AZ24" s="688">
        <f t="shared" si="144"/>
        <v>0</v>
      </c>
      <c r="BA24" s="645"/>
      <c r="BB24" s="688">
        <f t="shared" si="145"/>
        <v>0</v>
      </c>
      <c r="BC24" s="645"/>
      <c r="BD24" s="688">
        <f t="shared" si="146"/>
        <v>0</v>
      </c>
      <c r="BE24" s="645"/>
      <c r="BF24" s="688">
        <f t="shared" si="147"/>
        <v>0</v>
      </c>
      <c r="BG24" s="258">
        <f t="shared" si="148"/>
        <v>0</v>
      </c>
      <c r="BH24" s="259">
        <f t="shared" si="149"/>
        <v>0</v>
      </c>
      <c r="BI24" s="271"/>
      <c r="BJ24" s="283">
        <f t="shared" si="150"/>
        <v>0</v>
      </c>
      <c r="BK24" s="273"/>
      <c r="BL24" s="283">
        <f t="shared" si="151"/>
        <v>0</v>
      </c>
      <c r="BM24" s="273"/>
      <c r="BN24" s="283">
        <f t="shared" si="152"/>
        <v>0</v>
      </c>
      <c r="BO24" s="273"/>
      <c r="BP24" s="283">
        <f t="shared" si="153"/>
        <v>0</v>
      </c>
      <c r="BQ24" s="273"/>
      <c r="BR24" s="283">
        <f t="shared" si="154"/>
        <v>0</v>
      </c>
      <c r="BS24" s="273"/>
      <c r="BT24" s="283">
        <f t="shared" si="155"/>
        <v>0</v>
      </c>
      <c r="BU24" s="273"/>
      <c r="BV24" s="283">
        <f t="shared" si="156"/>
        <v>0</v>
      </c>
      <c r="BW24" s="273"/>
      <c r="BX24" s="283">
        <f t="shared" si="157"/>
        <v>0</v>
      </c>
      <c r="BY24" s="273"/>
      <c r="BZ24" s="283">
        <f t="shared" si="158"/>
        <v>0</v>
      </c>
      <c r="CA24" s="273"/>
      <c r="CB24" s="283">
        <f t="shared" si="159"/>
        <v>0</v>
      </c>
      <c r="CC24" s="273"/>
      <c r="CD24" s="283">
        <f t="shared" si="160"/>
        <v>0</v>
      </c>
      <c r="CE24" s="273"/>
      <c r="CF24" s="283">
        <f t="shared" si="161"/>
        <v>0</v>
      </c>
      <c r="CG24" s="273"/>
      <c r="CH24" s="283">
        <f t="shared" si="162"/>
        <v>0</v>
      </c>
      <c r="CI24" s="258">
        <f t="shared" si="163"/>
        <v>0</v>
      </c>
      <c r="CJ24" s="282">
        <f t="shared" si="164"/>
        <v>0</v>
      </c>
      <c r="CK24" s="649"/>
      <c r="CL24" s="688">
        <f t="shared" si="165"/>
        <v>0</v>
      </c>
      <c r="CM24" s="645"/>
      <c r="CN24" s="688">
        <f t="shared" si="166"/>
        <v>0</v>
      </c>
      <c r="CO24" s="645"/>
      <c r="CP24" s="688">
        <f t="shared" si="167"/>
        <v>0</v>
      </c>
      <c r="CQ24" s="645"/>
      <c r="CR24" s="688">
        <f t="shared" si="168"/>
        <v>0</v>
      </c>
      <c r="CS24" s="645"/>
      <c r="CT24" s="688">
        <f t="shared" si="169"/>
        <v>0</v>
      </c>
      <c r="CU24" s="645"/>
      <c r="CV24" s="688">
        <f t="shared" si="170"/>
        <v>0</v>
      </c>
      <c r="CW24" s="645"/>
      <c r="CX24" s="688">
        <f t="shared" si="171"/>
        <v>0</v>
      </c>
      <c r="CY24" s="645"/>
      <c r="CZ24" s="688">
        <f t="shared" si="172"/>
        <v>0</v>
      </c>
      <c r="DA24" s="645"/>
      <c r="DB24" s="688">
        <f t="shared" si="173"/>
        <v>0</v>
      </c>
      <c r="DC24" s="645"/>
      <c r="DD24" s="688">
        <f t="shared" si="174"/>
        <v>0</v>
      </c>
      <c r="DE24" s="645"/>
      <c r="DF24" s="688">
        <f t="shared" si="175"/>
        <v>0</v>
      </c>
      <c r="DG24" s="645"/>
      <c r="DH24" s="688">
        <f t="shared" si="176"/>
        <v>0</v>
      </c>
      <c r="DI24" s="645"/>
      <c r="DJ24" s="688">
        <f t="shared" si="177"/>
        <v>0</v>
      </c>
      <c r="DK24" s="258">
        <f t="shared" si="178"/>
        <v>0</v>
      </c>
      <c r="DL24" s="259">
        <f t="shared" si="179"/>
        <v>0</v>
      </c>
    </row>
    <row r="25" spans="1:116" ht="20.25" customHeight="1" x14ac:dyDescent="0.25">
      <c r="A25" s="25" t="s">
        <v>315</v>
      </c>
      <c r="B25" s="223" t="s">
        <v>316</v>
      </c>
      <c r="C25" s="27">
        <v>1.94</v>
      </c>
      <c r="D25" s="62">
        <v>1.1E-4</v>
      </c>
      <c r="E25" s="649"/>
      <c r="F25" s="688">
        <f t="shared" si="120"/>
        <v>0</v>
      </c>
      <c r="G25" s="645"/>
      <c r="H25" s="688">
        <f t="shared" si="121"/>
        <v>0</v>
      </c>
      <c r="I25" s="645"/>
      <c r="J25" s="688">
        <f t="shared" si="122"/>
        <v>0</v>
      </c>
      <c r="K25" s="645"/>
      <c r="L25" s="688">
        <f t="shared" si="123"/>
        <v>0</v>
      </c>
      <c r="M25" s="645"/>
      <c r="N25" s="688">
        <f t="shared" si="124"/>
        <v>0</v>
      </c>
      <c r="O25" s="645"/>
      <c r="P25" s="688">
        <f t="shared" si="125"/>
        <v>0</v>
      </c>
      <c r="Q25" s="645"/>
      <c r="R25" s="688">
        <f t="shared" si="126"/>
        <v>0</v>
      </c>
      <c r="S25" s="645"/>
      <c r="T25" s="688">
        <f t="shared" si="127"/>
        <v>0</v>
      </c>
      <c r="U25" s="645"/>
      <c r="V25" s="688">
        <f t="shared" si="128"/>
        <v>0</v>
      </c>
      <c r="W25" s="645"/>
      <c r="X25" s="688">
        <f t="shared" si="129"/>
        <v>0</v>
      </c>
      <c r="Y25" s="645"/>
      <c r="Z25" s="688">
        <f t="shared" si="130"/>
        <v>0</v>
      </c>
      <c r="AA25" s="645"/>
      <c r="AB25" s="688">
        <f t="shared" si="131"/>
        <v>0</v>
      </c>
      <c r="AC25" s="645"/>
      <c r="AD25" s="688">
        <f t="shared" si="132"/>
        <v>0</v>
      </c>
      <c r="AE25" s="258">
        <f t="shared" si="133"/>
        <v>0</v>
      </c>
      <c r="AF25" s="259">
        <f t="shared" si="134"/>
        <v>0</v>
      </c>
      <c r="AG25" s="649"/>
      <c r="AH25" s="688">
        <f t="shared" si="135"/>
        <v>0</v>
      </c>
      <c r="AI25" s="645"/>
      <c r="AJ25" s="688">
        <f t="shared" si="136"/>
        <v>0</v>
      </c>
      <c r="AK25" s="645"/>
      <c r="AL25" s="688">
        <f t="shared" si="137"/>
        <v>0</v>
      </c>
      <c r="AM25" s="645"/>
      <c r="AN25" s="688">
        <f t="shared" si="138"/>
        <v>0</v>
      </c>
      <c r="AO25" s="645"/>
      <c r="AP25" s="688">
        <f t="shared" si="139"/>
        <v>0</v>
      </c>
      <c r="AQ25" s="645"/>
      <c r="AR25" s="688">
        <f t="shared" si="140"/>
        <v>0</v>
      </c>
      <c r="AS25" s="645"/>
      <c r="AT25" s="688">
        <f t="shared" si="141"/>
        <v>0</v>
      </c>
      <c r="AU25" s="645"/>
      <c r="AV25" s="688">
        <f t="shared" si="142"/>
        <v>0</v>
      </c>
      <c r="AW25" s="645"/>
      <c r="AX25" s="688">
        <f t="shared" si="143"/>
        <v>0</v>
      </c>
      <c r="AY25" s="645"/>
      <c r="AZ25" s="688">
        <f t="shared" si="144"/>
        <v>0</v>
      </c>
      <c r="BA25" s="645"/>
      <c r="BB25" s="688">
        <f t="shared" si="145"/>
        <v>0</v>
      </c>
      <c r="BC25" s="645"/>
      <c r="BD25" s="688">
        <f t="shared" si="146"/>
        <v>0</v>
      </c>
      <c r="BE25" s="645"/>
      <c r="BF25" s="688">
        <f t="shared" si="147"/>
        <v>0</v>
      </c>
      <c r="BG25" s="258">
        <f t="shared" si="148"/>
        <v>0</v>
      </c>
      <c r="BH25" s="259">
        <f t="shared" si="149"/>
        <v>0</v>
      </c>
      <c r="BI25" s="271"/>
      <c r="BJ25" s="283">
        <f t="shared" si="150"/>
        <v>0</v>
      </c>
      <c r="BK25" s="273"/>
      <c r="BL25" s="283">
        <f t="shared" si="151"/>
        <v>0</v>
      </c>
      <c r="BM25" s="273"/>
      <c r="BN25" s="283">
        <f t="shared" si="152"/>
        <v>0</v>
      </c>
      <c r="BO25" s="273"/>
      <c r="BP25" s="283">
        <f t="shared" si="153"/>
        <v>0</v>
      </c>
      <c r="BQ25" s="273"/>
      <c r="BR25" s="283">
        <f t="shared" si="154"/>
        <v>0</v>
      </c>
      <c r="BS25" s="273"/>
      <c r="BT25" s="283">
        <f t="shared" si="155"/>
        <v>0</v>
      </c>
      <c r="BU25" s="273"/>
      <c r="BV25" s="283">
        <f t="shared" si="156"/>
        <v>0</v>
      </c>
      <c r="BW25" s="273"/>
      <c r="BX25" s="283">
        <f t="shared" si="157"/>
        <v>0</v>
      </c>
      <c r="BY25" s="273"/>
      <c r="BZ25" s="283">
        <f t="shared" si="158"/>
        <v>0</v>
      </c>
      <c r="CA25" s="273"/>
      <c r="CB25" s="283">
        <f t="shared" si="159"/>
        <v>0</v>
      </c>
      <c r="CC25" s="273"/>
      <c r="CD25" s="283">
        <f t="shared" si="160"/>
        <v>0</v>
      </c>
      <c r="CE25" s="273"/>
      <c r="CF25" s="283">
        <f t="shared" si="161"/>
        <v>0</v>
      </c>
      <c r="CG25" s="273"/>
      <c r="CH25" s="283">
        <f t="shared" si="162"/>
        <v>0</v>
      </c>
      <c r="CI25" s="258">
        <f t="shared" si="163"/>
        <v>0</v>
      </c>
      <c r="CJ25" s="282">
        <f t="shared" si="164"/>
        <v>0</v>
      </c>
      <c r="CK25" s="649"/>
      <c r="CL25" s="688">
        <f t="shared" si="165"/>
        <v>0</v>
      </c>
      <c r="CM25" s="645"/>
      <c r="CN25" s="688">
        <f t="shared" si="166"/>
        <v>0</v>
      </c>
      <c r="CO25" s="645"/>
      <c r="CP25" s="688">
        <f t="shared" si="167"/>
        <v>0</v>
      </c>
      <c r="CQ25" s="645"/>
      <c r="CR25" s="688">
        <f t="shared" si="168"/>
        <v>0</v>
      </c>
      <c r="CS25" s="645"/>
      <c r="CT25" s="688">
        <f t="shared" si="169"/>
        <v>0</v>
      </c>
      <c r="CU25" s="645"/>
      <c r="CV25" s="688">
        <f t="shared" si="170"/>
        <v>0</v>
      </c>
      <c r="CW25" s="645"/>
      <c r="CX25" s="688">
        <f t="shared" si="171"/>
        <v>0</v>
      </c>
      <c r="CY25" s="645"/>
      <c r="CZ25" s="688">
        <f t="shared" si="172"/>
        <v>0</v>
      </c>
      <c r="DA25" s="645"/>
      <c r="DB25" s="688">
        <f t="shared" si="173"/>
        <v>0</v>
      </c>
      <c r="DC25" s="645"/>
      <c r="DD25" s="688">
        <f t="shared" si="174"/>
        <v>0</v>
      </c>
      <c r="DE25" s="645"/>
      <c r="DF25" s="688">
        <f t="shared" si="175"/>
        <v>0</v>
      </c>
      <c r="DG25" s="645"/>
      <c r="DH25" s="688">
        <f t="shared" si="176"/>
        <v>0</v>
      </c>
      <c r="DI25" s="645"/>
      <c r="DJ25" s="688">
        <f t="shared" si="177"/>
        <v>0</v>
      </c>
      <c r="DK25" s="258">
        <f t="shared" si="178"/>
        <v>0</v>
      </c>
      <c r="DL25" s="259">
        <f t="shared" si="179"/>
        <v>0</v>
      </c>
    </row>
    <row r="26" spans="1:116" ht="20.25" customHeight="1" thickBot="1" x14ac:dyDescent="0.3">
      <c r="A26" s="39" t="s">
        <v>317</v>
      </c>
      <c r="B26" s="224" t="s">
        <v>318</v>
      </c>
      <c r="C26" s="40">
        <v>0.22</v>
      </c>
      <c r="D26" s="65">
        <v>1E-4</v>
      </c>
      <c r="E26" s="649"/>
      <c r="F26" s="688">
        <f t="shared" si="120"/>
        <v>0</v>
      </c>
      <c r="G26" s="645"/>
      <c r="H26" s="688">
        <f t="shared" si="121"/>
        <v>0</v>
      </c>
      <c r="I26" s="645"/>
      <c r="J26" s="688">
        <f t="shared" si="122"/>
        <v>0</v>
      </c>
      <c r="K26" s="645"/>
      <c r="L26" s="688">
        <f t="shared" si="123"/>
        <v>0</v>
      </c>
      <c r="M26" s="645"/>
      <c r="N26" s="688">
        <f t="shared" si="124"/>
        <v>0</v>
      </c>
      <c r="O26" s="645"/>
      <c r="P26" s="688">
        <f t="shared" si="125"/>
        <v>0</v>
      </c>
      <c r="Q26" s="645"/>
      <c r="R26" s="688">
        <f t="shared" si="126"/>
        <v>0</v>
      </c>
      <c r="S26" s="645"/>
      <c r="T26" s="688">
        <f t="shared" si="127"/>
        <v>0</v>
      </c>
      <c r="U26" s="645"/>
      <c r="V26" s="688">
        <f t="shared" si="128"/>
        <v>0</v>
      </c>
      <c r="W26" s="645"/>
      <c r="X26" s="688">
        <f t="shared" si="129"/>
        <v>0</v>
      </c>
      <c r="Y26" s="645"/>
      <c r="Z26" s="688">
        <f t="shared" si="130"/>
        <v>0</v>
      </c>
      <c r="AA26" s="645"/>
      <c r="AB26" s="688">
        <f t="shared" si="131"/>
        <v>0</v>
      </c>
      <c r="AC26" s="645"/>
      <c r="AD26" s="688">
        <f t="shared" si="132"/>
        <v>0</v>
      </c>
      <c r="AE26" s="258">
        <f t="shared" si="133"/>
        <v>0</v>
      </c>
      <c r="AF26" s="259">
        <f t="shared" si="134"/>
        <v>0</v>
      </c>
      <c r="AG26" s="649"/>
      <c r="AH26" s="688">
        <f t="shared" si="135"/>
        <v>0</v>
      </c>
      <c r="AI26" s="645"/>
      <c r="AJ26" s="688">
        <f t="shared" si="136"/>
        <v>0</v>
      </c>
      <c r="AK26" s="645"/>
      <c r="AL26" s="688">
        <f t="shared" si="137"/>
        <v>0</v>
      </c>
      <c r="AM26" s="645"/>
      <c r="AN26" s="688">
        <f t="shared" si="138"/>
        <v>0</v>
      </c>
      <c r="AO26" s="645"/>
      <c r="AP26" s="688">
        <f t="shared" si="139"/>
        <v>0</v>
      </c>
      <c r="AQ26" s="645"/>
      <c r="AR26" s="688">
        <f t="shared" si="140"/>
        <v>0</v>
      </c>
      <c r="AS26" s="645"/>
      <c r="AT26" s="688">
        <f t="shared" si="141"/>
        <v>0</v>
      </c>
      <c r="AU26" s="645"/>
      <c r="AV26" s="688">
        <f t="shared" si="142"/>
        <v>0</v>
      </c>
      <c r="AW26" s="645"/>
      <c r="AX26" s="688">
        <f t="shared" si="143"/>
        <v>0</v>
      </c>
      <c r="AY26" s="645"/>
      <c r="AZ26" s="688">
        <f t="shared" si="144"/>
        <v>0</v>
      </c>
      <c r="BA26" s="645"/>
      <c r="BB26" s="688">
        <f t="shared" si="145"/>
        <v>0</v>
      </c>
      <c r="BC26" s="645"/>
      <c r="BD26" s="688">
        <f t="shared" si="146"/>
        <v>0</v>
      </c>
      <c r="BE26" s="645"/>
      <c r="BF26" s="688">
        <f t="shared" si="147"/>
        <v>0</v>
      </c>
      <c r="BG26" s="258">
        <f t="shared" si="148"/>
        <v>0</v>
      </c>
      <c r="BH26" s="259">
        <f t="shared" si="149"/>
        <v>0</v>
      </c>
      <c r="BI26" s="271"/>
      <c r="BJ26" s="283">
        <f t="shared" si="150"/>
        <v>0</v>
      </c>
      <c r="BK26" s="273"/>
      <c r="BL26" s="283">
        <f t="shared" si="151"/>
        <v>0</v>
      </c>
      <c r="BM26" s="273"/>
      <c r="BN26" s="283">
        <f t="shared" si="152"/>
        <v>0</v>
      </c>
      <c r="BO26" s="273"/>
      <c r="BP26" s="283">
        <f t="shared" si="153"/>
        <v>0</v>
      </c>
      <c r="BQ26" s="273"/>
      <c r="BR26" s="283">
        <f t="shared" si="154"/>
        <v>0</v>
      </c>
      <c r="BS26" s="273"/>
      <c r="BT26" s="283">
        <f t="shared" si="155"/>
        <v>0</v>
      </c>
      <c r="BU26" s="273"/>
      <c r="BV26" s="283">
        <f t="shared" si="156"/>
        <v>0</v>
      </c>
      <c r="BW26" s="273"/>
      <c r="BX26" s="283">
        <f t="shared" si="157"/>
        <v>0</v>
      </c>
      <c r="BY26" s="273"/>
      <c r="BZ26" s="283">
        <f t="shared" si="158"/>
        <v>0</v>
      </c>
      <c r="CA26" s="273"/>
      <c r="CB26" s="283">
        <f t="shared" si="159"/>
        <v>0</v>
      </c>
      <c r="CC26" s="273"/>
      <c r="CD26" s="283">
        <f t="shared" si="160"/>
        <v>0</v>
      </c>
      <c r="CE26" s="273"/>
      <c r="CF26" s="283">
        <f t="shared" si="161"/>
        <v>0</v>
      </c>
      <c r="CG26" s="273"/>
      <c r="CH26" s="283">
        <f t="shared" si="162"/>
        <v>0</v>
      </c>
      <c r="CI26" s="258">
        <f t="shared" si="163"/>
        <v>0</v>
      </c>
      <c r="CJ26" s="282">
        <f t="shared" si="164"/>
        <v>0</v>
      </c>
      <c r="CK26" s="649"/>
      <c r="CL26" s="688">
        <f t="shared" si="165"/>
        <v>0</v>
      </c>
      <c r="CM26" s="645"/>
      <c r="CN26" s="688">
        <f t="shared" si="166"/>
        <v>0</v>
      </c>
      <c r="CO26" s="645"/>
      <c r="CP26" s="688">
        <f t="shared" si="167"/>
        <v>0</v>
      </c>
      <c r="CQ26" s="645"/>
      <c r="CR26" s="688">
        <f t="shared" si="168"/>
        <v>0</v>
      </c>
      <c r="CS26" s="645"/>
      <c r="CT26" s="688">
        <f t="shared" si="169"/>
        <v>0</v>
      </c>
      <c r="CU26" s="645"/>
      <c r="CV26" s="688">
        <f t="shared" si="170"/>
        <v>0</v>
      </c>
      <c r="CW26" s="645"/>
      <c r="CX26" s="688">
        <f t="shared" si="171"/>
        <v>0</v>
      </c>
      <c r="CY26" s="645"/>
      <c r="CZ26" s="688">
        <f t="shared" si="172"/>
        <v>0</v>
      </c>
      <c r="DA26" s="645"/>
      <c r="DB26" s="688">
        <f t="shared" si="173"/>
        <v>0</v>
      </c>
      <c r="DC26" s="645"/>
      <c r="DD26" s="688">
        <f t="shared" si="174"/>
        <v>0</v>
      </c>
      <c r="DE26" s="645"/>
      <c r="DF26" s="688">
        <f t="shared" si="175"/>
        <v>0</v>
      </c>
      <c r="DG26" s="645"/>
      <c r="DH26" s="688">
        <f t="shared" si="176"/>
        <v>0</v>
      </c>
      <c r="DI26" s="645"/>
      <c r="DJ26" s="688">
        <f t="shared" si="177"/>
        <v>0</v>
      </c>
      <c r="DK26" s="258">
        <f t="shared" si="178"/>
        <v>0</v>
      </c>
      <c r="DL26" s="259">
        <f t="shared" si="179"/>
        <v>0</v>
      </c>
    </row>
    <row r="27" spans="1:116" ht="19.5" thickTop="1" x14ac:dyDescent="0.3">
      <c r="A27" s="230" t="s">
        <v>319</v>
      </c>
      <c r="B27" s="74"/>
      <c r="C27" s="36"/>
      <c r="D27" s="37"/>
      <c r="E27" s="654"/>
      <c r="F27" s="651"/>
      <c r="G27" s="652"/>
      <c r="H27" s="651"/>
      <c r="I27" s="650"/>
      <c r="J27" s="651"/>
      <c r="K27" s="652"/>
      <c r="L27" s="651"/>
      <c r="M27" s="652"/>
      <c r="N27" s="651"/>
      <c r="O27" s="652"/>
      <c r="P27" s="651"/>
      <c r="Q27" s="652"/>
      <c r="R27" s="651"/>
      <c r="S27" s="652"/>
      <c r="T27" s="651"/>
      <c r="U27" s="652"/>
      <c r="V27" s="651"/>
      <c r="W27" s="652"/>
      <c r="X27" s="651"/>
      <c r="Y27" s="652"/>
      <c r="Z27" s="651"/>
      <c r="AA27" s="652"/>
      <c r="AB27" s="651"/>
      <c r="AC27" s="652"/>
      <c r="AD27" s="651"/>
      <c r="AE27" s="280"/>
      <c r="AF27" s="281"/>
      <c r="AG27" s="655"/>
      <c r="AH27" s="651"/>
      <c r="AI27" s="652"/>
      <c r="AJ27" s="651"/>
      <c r="AK27" s="652"/>
      <c r="AL27" s="651"/>
      <c r="AM27" s="652"/>
      <c r="AN27" s="651"/>
      <c r="AO27" s="652"/>
      <c r="AP27" s="651"/>
      <c r="AQ27" s="652"/>
      <c r="AR27" s="651"/>
      <c r="AS27" s="652"/>
      <c r="AT27" s="651"/>
      <c r="AU27" s="652"/>
      <c r="AV27" s="651"/>
      <c r="AW27" s="652"/>
      <c r="AX27" s="651"/>
      <c r="AY27" s="652"/>
      <c r="AZ27" s="651"/>
      <c r="BA27" s="652"/>
      <c r="BB27" s="651"/>
      <c r="BC27" s="652"/>
      <c r="BD27" s="651"/>
      <c r="BE27" s="652"/>
      <c r="BF27" s="651"/>
      <c r="BG27" s="280"/>
      <c r="BH27" s="281"/>
      <c r="BI27" s="284"/>
      <c r="BJ27" s="285"/>
      <c r="BK27" s="286"/>
      <c r="BL27" s="285"/>
      <c r="BM27" s="286"/>
      <c r="BN27" s="285"/>
      <c r="BO27" s="286"/>
      <c r="BP27" s="285"/>
      <c r="BQ27" s="286"/>
      <c r="BR27" s="285"/>
      <c r="BS27" s="286"/>
      <c r="BT27" s="285"/>
      <c r="BU27" s="286"/>
      <c r="BV27" s="285"/>
      <c r="BW27" s="286"/>
      <c r="BX27" s="285"/>
      <c r="BY27" s="286"/>
      <c r="BZ27" s="285"/>
      <c r="CA27" s="286"/>
      <c r="CB27" s="285"/>
      <c r="CC27" s="286"/>
      <c r="CD27" s="285"/>
      <c r="CE27" s="286"/>
      <c r="CF27" s="285"/>
      <c r="CG27" s="286"/>
      <c r="CH27" s="285"/>
      <c r="CI27" s="280"/>
      <c r="CJ27" s="289"/>
      <c r="CK27" s="655"/>
      <c r="CL27" s="651"/>
      <c r="CM27" s="652"/>
      <c r="CN27" s="651"/>
      <c r="CO27" s="652"/>
      <c r="CP27" s="651"/>
      <c r="CQ27" s="652"/>
      <c r="CR27" s="651"/>
      <c r="CS27" s="652"/>
      <c r="CT27" s="651"/>
      <c r="CU27" s="652"/>
      <c r="CV27" s="651"/>
      <c r="CW27" s="652"/>
      <c r="CX27" s="651"/>
      <c r="CY27" s="652"/>
      <c r="CZ27" s="651"/>
      <c r="DA27" s="652"/>
      <c r="DB27" s="651"/>
      <c r="DC27" s="652"/>
      <c r="DD27" s="651"/>
      <c r="DE27" s="652"/>
      <c r="DF27" s="651"/>
      <c r="DG27" s="652"/>
      <c r="DH27" s="651"/>
      <c r="DI27" s="652"/>
      <c r="DJ27" s="651"/>
      <c r="DK27" s="280"/>
      <c r="DL27" s="281"/>
    </row>
    <row r="28" spans="1:116" ht="20.25" customHeight="1" x14ac:dyDescent="0.25">
      <c r="A28" s="25" t="s">
        <v>320</v>
      </c>
      <c r="B28" s="223" t="s">
        <v>321</v>
      </c>
      <c r="C28" s="27">
        <v>0.08</v>
      </c>
      <c r="D28" s="62">
        <v>1E-4</v>
      </c>
      <c r="E28" s="649"/>
      <c r="F28" s="688">
        <f t="shared" ref="F28:F33" si="180">$C28*E28</f>
        <v>0</v>
      </c>
      <c r="G28" s="645"/>
      <c r="H28" s="688">
        <f t="shared" ref="H28:H33" si="181">$C28*G28</f>
        <v>0</v>
      </c>
      <c r="I28" s="645"/>
      <c r="J28" s="688">
        <f t="shared" ref="J28:J33" si="182">$C28*I28</f>
        <v>0</v>
      </c>
      <c r="K28" s="645"/>
      <c r="L28" s="688">
        <f t="shared" ref="L28:L33" si="183">$C28*K28</f>
        <v>0</v>
      </c>
      <c r="M28" s="645"/>
      <c r="N28" s="688">
        <f t="shared" ref="N28:N33" si="184">$C28*M28</f>
        <v>0</v>
      </c>
      <c r="O28" s="645"/>
      <c r="P28" s="688">
        <f t="shared" ref="P28:P33" si="185">$C28*O28</f>
        <v>0</v>
      </c>
      <c r="Q28" s="645"/>
      <c r="R28" s="688">
        <f t="shared" ref="R28:R33" si="186">$C28*Q28</f>
        <v>0</v>
      </c>
      <c r="S28" s="645"/>
      <c r="T28" s="688">
        <f t="shared" ref="T28:T33" si="187">$C28*S28</f>
        <v>0</v>
      </c>
      <c r="U28" s="645"/>
      <c r="V28" s="688">
        <f t="shared" ref="V28:V33" si="188">$C28*U28</f>
        <v>0</v>
      </c>
      <c r="W28" s="645"/>
      <c r="X28" s="688">
        <f t="shared" ref="X28:X33" si="189">$C28*W28</f>
        <v>0</v>
      </c>
      <c r="Y28" s="645"/>
      <c r="Z28" s="688">
        <f t="shared" ref="Z28:Z33" si="190">$C28*Y28</f>
        <v>0</v>
      </c>
      <c r="AA28" s="645"/>
      <c r="AB28" s="688">
        <f t="shared" ref="AB28:AB33" si="191">$C28*AA28</f>
        <v>0</v>
      </c>
      <c r="AC28" s="645"/>
      <c r="AD28" s="688">
        <f t="shared" ref="AD28:AD33" si="192">$C28*AC28</f>
        <v>0</v>
      </c>
      <c r="AE28" s="258">
        <f t="shared" ref="AE28:AE33" si="193">F28+H28+J28+L28+N28+P28+R28+T28+V28+X28+Z28+AB28+AD28</f>
        <v>0</v>
      </c>
      <c r="AF28" s="259">
        <f t="shared" ref="AF28:AF33" si="194">(E28+G28+I28+K28+M28+O28+Q28+S28+U28+W28+Y28+AA28+AC28)*D28</f>
        <v>0</v>
      </c>
      <c r="AG28" s="649"/>
      <c r="AH28" s="688">
        <f t="shared" ref="AH28:AH33" si="195">$C28*AG28</f>
        <v>0</v>
      </c>
      <c r="AI28" s="645"/>
      <c r="AJ28" s="688">
        <f t="shared" ref="AJ28:AJ33" si="196">$C28*AI28</f>
        <v>0</v>
      </c>
      <c r="AK28" s="645"/>
      <c r="AL28" s="688">
        <f t="shared" ref="AL28:AL33" si="197">$C28*AK28</f>
        <v>0</v>
      </c>
      <c r="AM28" s="645"/>
      <c r="AN28" s="688">
        <f t="shared" ref="AN28:AN33" si="198">$C28*AM28</f>
        <v>0</v>
      </c>
      <c r="AO28" s="645"/>
      <c r="AP28" s="688">
        <f t="shared" ref="AP28:AP33" si="199">$C28*AO28</f>
        <v>0</v>
      </c>
      <c r="AQ28" s="645"/>
      <c r="AR28" s="688">
        <f t="shared" ref="AR28:AR33" si="200">$C28*AQ28</f>
        <v>0</v>
      </c>
      <c r="AS28" s="645"/>
      <c r="AT28" s="688">
        <f t="shared" ref="AT28:AT33" si="201">$C28*AS28</f>
        <v>0</v>
      </c>
      <c r="AU28" s="645"/>
      <c r="AV28" s="688">
        <f t="shared" ref="AV28:AV33" si="202">$C28*AU28</f>
        <v>0</v>
      </c>
      <c r="AW28" s="645"/>
      <c r="AX28" s="688">
        <f t="shared" ref="AX28:AX33" si="203">$C28*AW28</f>
        <v>0</v>
      </c>
      <c r="AY28" s="645"/>
      <c r="AZ28" s="688">
        <f t="shared" ref="AZ28:AZ33" si="204">$C28*AY28</f>
        <v>0</v>
      </c>
      <c r="BA28" s="645"/>
      <c r="BB28" s="688">
        <f t="shared" ref="BB28:BB33" si="205">$C28*BA28</f>
        <v>0</v>
      </c>
      <c r="BC28" s="645"/>
      <c r="BD28" s="688">
        <f t="shared" ref="BD28:BD33" si="206">$C28*BC28</f>
        <v>0</v>
      </c>
      <c r="BE28" s="645"/>
      <c r="BF28" s="688">
        <f t="shared" ref="BF28:BF33" si="207">$C28*BE28</f>
        <v>0</v>
      </c>
      <c r="BG28" s="258">
        <f t="shared" ref="BG28:BG33" si="208">AH28+AJ28+AL28+AN28+AP28+AR28+AT28+AV28+AX28+AZ28+BB28+BD28+BF28</f>
        <v>0</v>
      </c>
      <c r="BH28" s="259">
        <f t="shared" ref="BH28:BH33" si="209">(AG28+AI28+AK28+AM28+AO28+AQ28+AS28+AU28+AW28+AY28+BA28+BC28+BE28)*D28</f>
        <v>0</v>
      </c>
      <c r="BI28" s="271"/>
      <c r="BJ28" s="283">
        <f t="shared" ref="BJ28:BJ33" si="210">$C28*BI28</f>
        <v>0</v>
      </c>
      <c r="BK28" s="273"/>
      <c r="BL28" s="283">
        <f t="shared" ref="BL28:BL33" si="211">$C28*BK28</f>
        <v>0</v>
      </c>
      <c r="BM28" s="273"/>
      <c r="BN28" s="283">
        <f t="shared" ref="BN28:BN33" si="212">$C28*BM28</f>
        <v>0</v>
      </c>
      <c r="BO28" s="273"/>
      <c r="BP28" s="283">
        <f t="shared" ref="BP28:BP33" si="213">$C28*BO28</f>
        <v>0</v>
      </c>
      <c r="BQ28" s="273"/>
      <c r="BR28" s="283">
        <f t="shared" ref="BR28:BR33" si="214">$C28*BQ28</f>
        <v>0</v>
      </c>
      <c r="BS28" s="273"/>
      <c r="BT28" s="283">
        <f t="shared" ref="BT28:BT33" si="215">$C28*BS28</f>
        <v>0</v>
      </c>
      <c r="BU28" s="273"/>
      <c r="BV28" s="283">
        <f t="shared" ref="BV28:BV33" si="216">$C28*BU28</f>
        <v>0</v>
      </c>
      <c r="BW28" s="273"/>
      <c r="BX28" s="283">
        <f t="shared" ref="BX28:BX33" si="217">$C28*BW28</f>
        <v>0</v>
      </c>
      <c r="BY28" s="273"/>
      <c r="BZ28" s="283">
        <f t="shared" ref="BZ28:BZ33" si="218">$C28*BY28</f>
        <v>0</v>
      </c>
      <c r="CA28" s="273"/>
      <c r="CB28" s="283">
        <f t="shared" ref="CB28:CB33" si="219">$C28*CA28</f>
        <v>0</v>
      </c>
      <c r="CC28" s="273"/>
      <c r="CD28" s="283">
        <f t="shared" ref="CD28:CD33" si="220">$C28*CC28</f>
        <v>0</v>
      </c>
      <c r="CE28" s="273"/>
      <c r="CF28" s="283">
        <f t="shared" ref="CF28:CF33" si="221">$C28*CE28</f>
        <v>0</v>
      </c>
      <c r="CG28" s="273"/>
      <c r="CH28" s="283">
        <f t="shared" ref="CH28:CH33" si="222">$C28*CG28</f>
        <v>0</v>
      </c>
      <c r="CI28" s="258">
        <f t="shared" ref="CI28:CI33" si="223">BJ28+BL28+BN28+BP28+BR28+BT28+BV28+BX28+BZ28+CB28+CD28+CF28+CH28</f>
        <v>0</v>
      </c>
      <c r="CJ28" s="282">
        <f t="shared" ref="CJ28:CJ33" si="224">(BI28+BK28+BM28+BO28+BQ28+BS28+BU28+BW28+BY28+CA28+CC28+CE28+CG28)*D28</f>
        <v>0</v>
      </c>
      <c r="CK28" s="649"/>
      <c r="CL28" s="688">
        <f t="shared" ref="CL28:CL33" si="225">$C28*CK28</f>
        <v>0</v>
      </c>
      <c r="CM28" s="645"/>
      <c r="CN28" s="688">
        <f t="shared" ref="CN28:CN33" si="226">$C28*CM28</f>
        <v>0</v>
      </c>
      <c r="CO28" s="645"/>
      <c r="CP28" s="688">
        <f t="shared" ref="CP28:CP33" si="227">$C28*CO28</f>
        <v>0</v>
      </c>
      <c r="CQ28" s="645"/>
      <c r="CR28" s="688">
        <f t="shared" ref="CR28:CR33" si="228">$C28*CQ28</f>
        <v>0</v>
      </c>
      <c r="CS28" s="645"/>
      <c r="CT28" s="688">
        <f t="shared" ref="CT28:CT33" si="229">$C28*CS28</f>
        <v>0</v>
      </c>
      <c r="CU28" s="645"/>
      <c r="CV28" s="688">
        <f t="shared" ref="CV28:CV33" si="230">$C28*CU28</f>
        <v>0</v>
      </c>
      <c r="CW28" s="645"/>
      <c r="CX28" s="688">
        <f t="shared" ref="CX28:CX33" si="231">$C28*CW28</f>
        <v>0</v>
      </c>
      <c r="CY28" s="645"/>
      <c r="CZ28" s="688">
        <f t="shared" ref="CZ28:CZ33" si="232">$C28*CY28</f>
        <v>0</v>
      </c>
      <c r="DA28" s="645"/>
      <c r="DB28" s="688">
        <f t="shared" ref="DB28:DB33" si="233">$C28*DA28</f>
        <v>0</v>
      </c>
      <c r="DC28" s="645"/>
      <c r="DD28" s="688">
        <f t="shared" ref="DD28:DD33" si="234">$C28*DC28</f>
        <v>0</v>
      </c>
      <c r="DE28" s="645"/>
      <c r="DF28" s="688">
        <f t="shared" ref="DF28:DF33" si="235">$C28*DE28</f>
        <v>0</v>
      </c>
      <c r="DG28" s="645"/>
      <c r="DH28" s="688">
        <f t="shared" ref="DH28:DH33" si="236">$C28*DG28</f>
        <v>0</v>
      </c>
      <c r="DI28" s="645"/>
      <c r="DJ28" s="688">
        <f t="shared" ref="DJ28:DJ33" si="237">$C28*DI28</f>
        <v>0</v>
      </c>
      <c r="DK28" s="258">
        <f t="shared" ref="DK28:DK33" si="238">CL28+CN28+CP28+CR28+CT28+CV28+CX28+CZ28+DB28+DD28+DF28+DH28+DJ28</f>
        <v>0</v>
      </c>
      <c r="DL28" s="259">
        <f t="shared" ref="DL28:DL33" si="239">(CK28+CM28+CO28+CQ28+CS28+CU28+CW28+CY28+DA28+DC28+DE28+DG28+DI28)*D28</f>
        <v>0</v>
      </c>
    </row>
    <row r="29" spans="1:116" ht="20.25" customHeight="1" x14ac:dyDescent="0.25">
      <c r="A29" s="25" t="s">
        <v>322</v>
      </c>
      <c r="B29" s="223" t="s">
        <v>323</v>
      </c>
      <c r="C29" s="27">
        <v>0.12</v>
      </c>
      <c r="D29" s="62">
        <v>1.4999999999999999E-4</v>
      </c>
      <c r="E29" s="649"/>
      <c r="F29" s="688">
        <f t="shared" si="180"/>
        <v>0</v>
      </c>
      <c r="G29" s="645"/>
      <c r="H29" s="688">
        <f t="shared" si="181"/>
        <v>0</v>
      </c>
      <c r="I29" s="645"/>
      <c r="J29" s="688">
        <f t="shared" si="182"/>
        <v>0</v>
      </c>
      <c r="K29" s="645"/>
      <c r="L29" s="688">
        <f t="shared" si="183"/>
        <v>0</v>
      </c>
      <c r="M29" s="645"/>
      <c r="N29" s="688">
        <f t="shared" si="184"/>
        <v>0</v>
      </c>
      <c r="O29" s="645"/>
      <c r="P29" s="688">
        <f t="shared" si="185"/>
        <v>0</v>
      </c>
      <c r="Q29" s="645"/>
      <c r="R29" s="688">
        <f t="shared" si="186"/>
        <v>0</v>
      </c>
      <c r="S29" s="645"/>
      <c r="T29" s="688">
        <f t="shared" si="187"/>
        <v>0</v>
      </c>
      <c r="U29" s="645"/>
      <c r="V29" s="688">
        <f t="shared" si="188"/>
        <v>0</v>
      </c>
      <c r="W29" s="645"/>
      <c r="X29" s="688">
        <f t="shared" si="189"/>
        <v>0</v>
      </c>
      <c r="Y29" s="645"/>
      <c r="Z29" s="688">
        <f t="shared" si="190"/>
        <v>0</v>
      </c>
      <c r="AA29" s="645"/>
      <c r="AB29" s="688">
        <f t="shared" si="191"/>
        <v>0</v>
      </c>
      <c r="AC29" s="645"/>
      <c r="AD29" s="688">
        <f t="shared" si="192"/>
        <v>0</v>
      </c>
      <c r="AE29" s="258">
        <f t="shared" si="193"/>
        <v>0</v>
      </c>
      <c r="AF29" s="259">
        <f t="shared" si="194"/>
        <v>0</v>
      </c>
      <c r="AG29" s="649"/>
      <c r="AH29" s="688">
        <f t="shared" si="195"/>
        <v>0</v>
      </c>
      <c r="AI29" s="645"/>
      <c r="AJ29" s="688">
        <f t="shared" si="196"/>
        <v>0</v>
      </c>
      <c r="AK29" s="645"/>
      <c r="AL29" s="688">
        <f t="shared" si="197"/>
        <v>0</v>
      </c>
      <c r="AM29" s="645"/>
      <c r="AN29" s="688">
        <f t="shared" si="198"/>
        <v>0</v>
      </c>
      <c r="AO29" s="645"/>
      <c r="AP29" s="688">
        <f t="shared" si="199"/>
        <v>0</v>
      </c>
      <c r="AQ29" s="645"/>
      <c r="AR29" s="688">
        <f t="shared" si="200"/>
        <v>0</v>
      </c>
      <c r="AS29" s="645"/>
      <c r="AT29" s="688">
        <f t="shared" si="201"/>
        <v>0</v>
      </c>
      <c r="AU29" s="645"/>
      <c r="AV29" s="688">
        <f t="shared" si="202"/>
        <v>0</v>
      </c>
      <c r="AW29" s="645"/>
      <c r="AX29" s="688">
        <f t="shared" si="203"/>
        <v>0</v>
      </c>
      <c r="AY29" s="645"/>
      <c r="AZ29" s="688">
        <f t="shared" si="204"/>
        <v>0</v>
      </c>
      <c r="BA29" s="645"/>
      <c r="BB29" s="688">
        <f t="shared" si="205"/>
        <v>0</v>
      </c>
      <c r="BC29" s="645"/>
      <c r="BD29" s="688">
        <f t="shared" si="206"/>
        <v>0</v>
      </c>
      <c r="BE29" s="645"/>
      <c r="BF29" s="688">
        <f t="shared" si="207"/>
        <v>0</v>
      </c>
      <c r="BG29" s="258">
        <f t="shared" si="208"/>
        <v>0</v>
      </c>
      <c r="BH29" s="259">
        <f t="shared" si="209"/>
        <v>0</v>
      </c>
      <c r="BI29" s="271"/>
      <c r="BJ29" s="283">
        <f t="shared" si="210"/>
        <v>0</v>
      </c>
      <c r="BK29" s="273"/>
      <c r="BL29" s="283">
        <f t="shared" si="211"/>
        <v>0</v>
      </c>
      <c r="BM29" s="273"/>
      <c r="BN29" s="283">
        <f t="shared" si="212"/>
        <v>0</v>
      </c>
      <c r="BO29" s="273"/>
      <c r="BP29" s="283">
        <f t="shared" si="213"/>
        <v>0</v>
      </c>
      <c r="BQ29" s="273"/>
      <c r="BR29" s="283">
        <f t="shared" si="214"/>
        <v>0</v>
      </c>
      <c r="BS29" s="273"/>
      <c r="BT29" s="283">
        <f t="shared" si="215"/>
        <v>0</v>
      </c>
      <c r="BU29" s="273"/>
      <c r="BV29" s="283">
        <f t="shared" si="216"/>
        <v>0</v>
      </c>
      <c r="BW29" s="273"/>
      <c r="BX29" s="283">
        <f t="shared" si="217"/>
        <v>0</v>
      </c>
      <c r="BY29" s="273"/>
      <c r="BZ29" s="283">
        <f t="shared" si="218"/>
        <v>0</v>
      </c>
      <c r="CA29" s="273"/>
      <c r="CB29" s="283">
        <f t="shared" si="219"/>
        <v>0</v>
      </c>
      <c r="CC29" s="273"/>
      <c r="CD29" s="283">
        <f t="shared" si="220"/>
        <v>0</v>
      </c>
      <c r="CE29" s="273"/>
      <c r="CF29" s="283">
        <f t="shared" si="221"/>
        <v>0</v>
      </c>
      <c r="CG29" s="273"/>
      <c r="CH29" s="283">
        <f t="shared" si="222"/>
        <v>0</v>
      </c>
      <c r="CI29" s="258">
        <f t="shared" si="223"/>
        <v>0</v>
      </c>
      <c r="CJ29" s="282">
        <f t="shared" si="224"/>
        <v>0</v>
      </c>
      <c r="CK29" s="649"/>
      <c r="CL29" s="688">
        <f t="shared" si="225"/>
        <v>0</v>
      </c>
      <c r="CM29" s="645"/>
      <c r="CN29" s="688">
        <f t="shared" si="226"/>
        <v>0</v>
      </c>
      <c r="CO29" s="645"/>
      <c r="CP29" s="688">
        <f t="shared" si="227"/>
        <v>0</v>
      </c>
      <c r="CQ29" s="645"/>
      <c r="CR29" s="688">
        <f t="shared" si="228"/>
        <v>0</v>
      </c>
      <c r="CS29" s="645"/>
      <c r="CT29" s="688">
        <f t="shared" si="229"/>
        <v>0</v>
      </c>
      <c r="CU29" s="645"/>
      <c r="CV29" s="688">
        <f t="shared" si="230"/>
        <v>0</v>
      </c>
      <c r="CW29" s="645"/>
      <c r="CX29" s="688">
        <f t="shared" si="231"/>
        <v>0</v>
      </c>
      <c r="CY29" s="645"/>
      <c r="CZ29" s="688">
        <f t="shared" si="232"/>
        <v>0</v>
      </c>
      <c r="DA29" s="645"/>
      <c r="DB29" s="688">
        <f t="shared" si="233"/>
        <v>0</v>
      </c>
      <c r="DC29" s="645"/>
      <c r="DD29" s="688">
        <f t="shared" si="234"/>
        <v>0</v>
      </c>
      <c r="DE29" s="645"/>
      <c r="DF29" s="688">
        <f t="shared" si="235"/>
        <v>0</v>
      </c>
      <c r="DG29" s="645"/>
      <c r="DH29" s="688">
        <f t="shared" si="236"/>
        <v>0</v>
      </c>
      <c r="DI29" s="645"/>
      <c r="DJ29" s="688">
        <f t="shared" si="237"/>
        <v>0</v>
      </c>
      <c r="DK29" s="258">
        <f t="shared" si="238"/>
        <v>0</v>
      </c>
      <c r="DL29" s="259">
        <f t="shared" si="239"/>
        <v>0</v>
      </c>
    </row>
    <row r="30" spans="1:116" ht="20.25" customHeight="1" x14ac:dyDescent="0.25">
      <c r="A30" s="25" t="s">
        <v>324</v>
      </c>
      <c r="B30" s="223" t="s">
        <v>325</v>
      </c>
      <c r="C30" s="27">
        <v>0.13</v>
      </c>
      <c r="D30" s="62">
        <v>1.4999999999999999E-4</v>
      </c>
      <c r="E30" s="649"/>
      <c r="F30" s="688">
        <f t="shared" si="180"/>
        <v>0</v>
      </c>
      <c r="G30" s="645"/>
      <c r="H30" s="688">
        <f t="shared" si="181"/>
        <v>0</v>
      </c>
      <c r="I30" s="645"/>
      <c r="J30" s="688">
        <f t="shared" si="182"/>
        <v>0</v>
      </c>
      <c r="K30" s="645"/>
      <c r="L30" s="688">
        <f t="shared" si="183"/>
        <v>0</v>
      </c>
      <c r="M30" s="645"/>
      <c r="N30" s="688">
        <f t="shared" si="184"/>
        <v>0</v>
      </c>
      <c r="O30" s="645"/>
      <c r="P30" s="688">
        <f t="shared" si="185"/>
        <v>0</v>
      </c>
      <c r="Q30" s="645"/>
      <c r="R30" s="688">
        <f t="shared" si="186"/>
        <v>0</v>
      </c>
      <c r="S30" s="645"/>
      <c r="T30" s="688">
        <f t="shared" si="187"/>
        <v>0</v>
      </c>
      <c r="U30" s="645"/>
      <c r="V30" s="688">
        <f t="shared" si="188"/>
        <v>0</v>
      </c>
      <c r="W30" s="645"/>
      <c r="X30" s="688">
        <f t="shared" si="189"/>
        <v>0</v>
      </c>
      <c r="Y30" s="645"/>
      <c r="Z30" s="688">
        <f t="shared" si="190"/>
        <v>0</v>
      </c>
      <c r="AA30" s="645"/>
      <c r="AB30" s="688">
        <f t="shared" si="191"/>
        <v>0</v>
      </c>
      <c r="AC30" s="645"/>
      <c r="AD30" s="688">
        <f t="shared" si="192"/>
        <v>0</v>
      </c>
      <c r="AE30" s="258">
        <f t="shared" si="193"/>
        <v>0</v>
      </c>
      <c r="AF30" s="259">
        <f t="shared" si="194"/>
        <v>0</v>
      </c>
      <c r="AG30" s="649"/>
      <c r="AH30" s="688">
        <f t="shared" si="195"/>
        <v>0</v>
      </c>
      <c r="AI30" s="645"/>
      <c r="AJ30" s="688">
        <f t="shared" si="196"/>
        <v>0</v>
      </c>
      <c r="AK30" s="645"/>
      <c r="AL30" s="688">
        <f t="shared" si="197"/>
        <v>0</v>
      </c>
      <c r="AM30" s="645"/>
      <c r="AN30" s="688">
        <f t="shared" si="198"/>
        <v>0</v>
      </c>
      <c r="AO30" s="645"/>
      <c r="AP30" s="688">
        <f t="shared" si="199"/>
        <v>0</v>
      </c>
      <c r="AQ30" s="645"/>
      <c r="AR30" s="688">
        <f t="shared" si="200"/>
        <v>0</v>
      </c>
      <c r="AS30" s="645"/>
      <c r="AT30" s="688">
        <f t="shared" si="201"/>
        <v>0</v>
      </c>
      <c r="AU30" s="645"/>
      <c r="AV30" s="688">
        <f t="shared" si="202"/>
        <v>0</v>
      </c>
      <c r="AW30" s="645"/>
      <c r="AX30" s="688">
        <f t="shared" si="203"/>
        <v>0</v>
      </c>
      <c r="AY30" s="645"/>
      <c r="AZ30" s="688">
        <f t="shared" si="204"/>
        <v>0</v>
      </c>
      <c r="BA30" s="645"/>
      <c r="BB30" s="688">
        <f t="shared" si="205"/>
        <v>0</v>
      </c>
      <c r="BC30" s="645"/>
      <c r="BD30" s="688">
        <f t="shared" si="206"/>
        <v>0</v>
      </c>
      <c r="BE30" s="645"/>
      <c r="BF30" s="688">
        <f t="shared" si="207"/>
        <v>0</v>
      </c>
      <c r="BG30" s="258">
        <f t="shared" si="208"/>
        <v>0</v>
      </c>
      <c r="BH30" s="259">
        <f t="shared" si="209"/>
        <v>0</v>
      </c>
      <c r="BI30" s="271"/>
      <c r="BJ30" s="283">
        <f t="shared" si="210"/>
        <v>0</v>
      </c>
      <c r="BK30" s="273"/>
      <c r="BL30" s="283">
        <f t="shared" si="211"/>
        <v>0</v>
      </c>
      <c r="BM30" s="273"/>
      <c r="BN30" s="283">
        <f t="shared" si="212"/>
        <v>0</v>
      </c>
      <c r="BO30" s="273"/>
      <c r="BP30" s="283">
        <f t="shared" si="213"/>
        <v>0</v>
      </c>
      <c r="BQ30" s="273"/>
      <c r="BR30" s="283">
        <f t="shared" si="214"/>
        <v>0</v>
      </c>
      <c r="BS30" s="273"/>
      <c r="BT30" s="283">
        <f t="shared" si="215"/>
        <v>0</v>
      </c>
      <c r="BU30" s="273"/>
      <c r="BV30" s="283">
        <f t="shared" si="216"/>
        <v>0</v>
      </c>
      <c r="BW30" s="273"/>
      <c r="BX30" s="283">
        <f t="shared" si="217"/>
        <v>0</v>
      </c>
      <c r="BY30" s="273"/>
      <c r="BZ30" s="283">
        <f t="shared" si="218"/>
        <v>0</v>
      </c>
      <c r="CA30" s="273"/>
      <c r="CB30" s="283">
        <f t="shared" si="219"/>
        <v>0</v>
      </c>
      <c r="CC30" s="273"/>
      <c r="CD30" s="283">
        <f t="shared" si="220"/>
        <v>0</v>
      </c>
      <c r="CE30" s="273"/>
      <c r="CF30" s="283">
        <f t="shared" si="221"/>
        <v>0</v>
      </c>
      <c r="CG30" s="273"/>
      <c r="CH30" s="283">
        <f t="shared" si="222"/>
        <v>0</v>
      </c>
      <c r="CI30" s="258">
        <f t="shared" si="223"/>
        <v>0</v>
      </c>
      <c r="CJ30" s="282">
        <f t="shared" si="224"/>
        <v>0</v>
      </c>
      <c r="CK30" s="649"/>
      <c r="CL30" s="688">
        <f t="shared" si="225"/>
        <v>0</v>
      </c>
      <c r="CM30" s="645"/>
      <c r="CN30" s="688">
        <f t="shared" si="226"/>
        <v>0</v>
      </c>
      <c r="CO30" s="645"/>
      <c r="CP30" s="688">
        <f t="shared" si="227"/>
        <v>0</v>
      </c>
      <c r="CQ30" s="645"/>
      <c r="CR30" s="688">
        <f t="shared" si="228"/>
        <v>0</v>
      </c>
      <c r="CS30" s="645"/>
      <c r="CT30" s="688">
        <f t="shared" si="229"/>
        <v>0</v>
      </c>
      <c r="CU30" s="645"/>
      <c r="CV30" s="688">
        <f t="shared" si="230"/>
        <v>0</v>
      </c>
      <c r="CW30" s="645"/>
      <c r="CX30" s="688">
        <f t="shared" si="231"/>
        <v>0</v>
      </c>
      <c r="CY30" s="645"/>
      <c r="CZ30" s="688">
        <f t="shared" si="232"/>
        <v>0</v>
      </c>
      <c r="DA30" s="645"/>
      <c r="DB30" s="688">
        <f t="shared" si="233"/>
        <v>0</v>
      </c>
      <c r="DC30" s="645"/>
      <c r="DD30" s="688">
        <f t="shared" si="234"/>
        <v>0</v>
      </c>
      <c r="DE30" s="645"/>
      <c r="DF30" s="688">
        <f t="shared" si="235"/>
        <v>0</v>
      </c>
      <c r="DG30" s="645"/>
      <c r="DH30" s="688">
        <f t="shared" si="236"/>
        <v>0</v>
      </c>
      <c r="DI30" s="645"/>
      <c r="DJ30" s="688">
        <f t="shared" si="237"/>
        <v>0</v>
      </c>
      <c r="DK30" s="258">
        <f t="shared" si="238"/>
        <v>0</v>
      </c>
      <c r="DL30" s="259">
        <f t="shared" si="239"/>
        <v>0</v>
      </c>
    </row>
    <row r="31" spans="1:116" ht="20.25" customHeight="1" x14ac:dyDescent="0.25">
      <c r="A31" s="25" t="s">
        <v>326</v>
      </c>
      <c r="B31" s="223" t="s">
        <v>327</v>
      </c>
      <c r="C31" s="27">
        <v>0.09</v>
      </c>
      <c r="D31" s="62">
        <v>1E-4</v>
      </c>
      <c r="E31" s="649"/>
      <c r="F31" s="688">
        <f t="shared" si="180"/>
        <v>0</v>
      </c>
      <c r="G31" s="645"/>
      <c r="H31" s="688">
        <f t="shared" si="181"/>
        <v>0</v>
      </c>
      <c r="I31" s="645"/>
      <c r="J31" s="688">
        <f t="shared" si="182"/>
        <v>0</v>
      </c>
      <c r="K31" s="645"/>
      <c r="L31" s="688">
        <f t="shared" si="183"/>
        <v>0</v>
      </c>
      <c r="M31" s="645"/>
      <c r="N31" s="688">
        <f t="shared" si="184"/>
        <v>0</v>
      </c>
      <c r="O31" s="645"/>
      <c r="P31" s="688">
        <f t="shared" si="185"/>
        <v>0</v>
      </c>
      <c r="Q31" s="645"/>
      <c r="R31" s="688">
        <f t="shared" si="186"/>
        <v>0</v>
      </c>
      <c r="S31" s="645"/>
      <c r="T31" s="688">
        <f t="shared" si="187"/>
        <v>0</v>
      </c>
      <c r="U31" s="645"/>
      <c r="V31" s="688">
        <f t="shared" si="188"/>
        <v>0</v>
      </c>
      <c r="W31" s="645"/>
      <c r="X31" s="688">
        <f t="shared" si="189"/>
        <v>0</v>
      </c>
      <c r="Y31" s="645"/>
      <c r="Z31" s="688">
        <f t="shared" si="190"/>
        <v>0</v>
      </c>
      <c r="AA31" s="645"/>
      <c r="AB31" s="688">
        <f t="shared" si="191"/>
        <v>0</v>
      </c>
      <c r="AC31" s="645"/>
      <c r="AD31" s="688">
        <f t="shared" si="192"/>
        <v>0</v>
      </c>
      <c r="AE31" s="258">
        <f t="shared" si="193"/>
        <v>0</v>
      </c>
      <c r="AF31" s="259">
        <f t="shared" si="194"/>
        <v>0</v>
      </c>
      <c r="AG31" s="649"/>
      <c r="AH31" s="688">
        <f t="shared" si="195"/>
        <v>0</v>
      </c>
      <c r="AI31" s="645"/>
      <c r="AJ31" s="688">
        <f t="shared" si="196"/>
        <v>0</v>
      </c>
      <c r="AK31" s="645"/>
      <c r="AL31" s="688">
        <f t="shared" si="197"/>
        <v>0</v>
      </c>
      <c r="AM31" s="645"/>
      <c r="AN31" s="688">
        <f t="shared" si="198"/>
        <v>0</v>
      </c>
      <c r="AO31" s="645"/>
      <c r="AP31" s="688">
        <f t="shared" si="199"/>
        <v>0</v>
      </c>
      <c r="AQ31" s="645"/>
      <c r="AR31" s="688">
        <f t="shared" si="200"/>
        <v>0</v>
      </c>
      <c r="AS31" s="645"/>
      <c r="AT31" s="688">
        <f t="shared" si="201"/>
        <v>0</v>
      </c>
      <c r="AU31" s="645"/>
      <c r="AV31" s="688">
        <f t="shared" si="202"/>
        <v>0</v>
      </c>
      <c r="AW31" s="645"/>
      <c r="AX31" s="688">
        <f t="shared" si="203"/>
        <v>0</v>
      </c>
      <c r="AY31" s="645"/>
      <c r="AZ31" s="688">
        <f t="shared" si="204"/>
        <v>0</v>
      </c>
      <c r="BA31" s="645"/>
      <c r="BB31" s="688">
        <f t="shared" si="205"/>
        <v>0</v>
      </c>
      <c r="BC31" s="645"/>
      <c r="BD31" s="688">
        <f t="shared" si="206"/>
        <v>0</v>
      </c>
      <c r="BE31" s="645"/>
      <c r="BF31" s="688">
        <f t="shared" si="207"/>
        <v>0</v>
      </c>
      <c r="BG31" s="258">
        <f t="shared" si="208"/>
        <v>0</v>
      </c>
      <c r="BH31" s="259">
        <f t="shared" si="209"/>
        <v>0</v>
      </c>
      <c r="BI31" s="271"/>
      <c r="BJ31" s="283">
        <f t="shared" si="210"/>
        <v>0</v>
      </c>
      <c r="BK31" s="273"/>
      <c r="BL31" s="283">
        <f t="shared" si="211"/>
        <v>0</v>
      </c>
      <c r="BM31" s="273"/>
      <c r="BN31" s="283">
        <f t="shared" si="212"/>
        <v>0</v>
      </c>
      <c r="BO31" s="273"/>
      <c r="BP31" s="283">
        <f t="shared" si="213"/>
        <v>0</v>
      </c>
      <c r="BQ31" s="273"/>
      <c r="BR31" s="283">
        <f t="shared" si="214"/>
        <v>0</v>
      </c>
      <c r="BS31" s="273"/>
      <c r="BT31" s="283">
        <f t="shared" si="215"/>
        <v>0</v>
      </c>
      <c r="BU31" s="273"/>
      <c r="BV31" s="283">
        <f t="shared" si="216"/>
        <v>0</v>
      </c>
      <c r="BW31" s="273"/>
      <c r="BX31" s="283">
        <f t="shared" si="217"/>
        <v>0</v>
      </c>
      <c r="BY31" s="273"/>
      <c r="BZ31" s="283">
        <f t="shared" si="218"/>
        <v>0</v>
      </c>
      <c r="CA31" s="273"/>
      <c r="CB31" s="283">
        <f t="shared" si="219"/>
        <v>0</v>
      </c>
      <c r="CC31" s="273"/>
      <c r="CD31" s="283">
        <f t="shared" si="220"/>
        <v>0</v>
      </c>
      <c r="CE31" s="273"/>
      <c r="CF31" s="283">
        <f t="shared" si="221"/>
        <v>0</v>
      </c>
      <c r="CG31" s="273"/>
      <c r="CH31" s="283">
        <f t="shared" si="222"/>
        <v>0</v>
      </c>
      <c r="CI31" s="258">
        <f t="shared" si="223"/>
        <v>0</v>
      </c>
      <c r="CJ31" s="282">
        <f t="shared" si="224"/>
        <v>0</v>
      </c>
      <c r="CK31" s="649"/>
      <c r="CL31" s="688">
        <f t="shared" si="225"/>
        <v>0</v>
      </c>
      <c r="CM31" s="645"/>
      <c r="CN31" s="688">
        <f t="shared" si="226"/>
        <v>0</v>
      </c>
      <c r="CO31" s="645"/>
      <c r="CP31" s="688">
        <f t="shared" si="227"/>
        <v>0</v>
      </c>
      <c r="CQ31" s="645"/>
      <c r="CR31" s="688">
        <f t="shared" si="228"/>
        <v>0</v>
      </c>
      <c r="CS31" s="645"/>
      <c r="CT31" s="688">
        <f t="shared" si="229"/>
        <v>0</v>
      </c>
      <c r="CU31" s="645"/>
      <c r="CV31" s="688">
        <f t="shared" si="230"/>
        <v>0</v>
      </c>
      <c r="CW31" s="645"/>
      <c r="CX31" s="688">
        <f t="shared" si="231"/>
        <v>0</v>
      </c>
      <c r="CY31" s="645"/>
      <c r="CZ31" s="688">
        <f t="shared" si="232"/>
        <v>0</v>
      </c>
      <c r="DA31" s="645"/>
      <c r="DB31" s="688">
        <f t="shared" si="233"/>
        <v>0</v>
      </c>
      <c r="DC31" s="645"/>
      <c r="DD31" s="688">
        <f t="shared" si="234"/>
        <v>0</v>
      </c>
      <c r="DE31" s="645"/>
      <c r="DF31" s="688">
        <f t="shared" si="235"/>
        <v>0</v>
      </c>
      <c r="DG31" s="645"/>
      <c r="DH31" s="688">
        <f t="shared" si="236"/>
        <v>0</v>
      </c>
      <c r="DI31" s="645"/>
      <c r="DJ31" s="688">
        <f t="shared" si="237"/>
        <v>0</v>
      </c>
      <c r="DK31" s="258">
        <f t="shared" si="238"/>
        <v>0</v>
      </c>
      <c r="DL31" s="259">
        <f t="shared" si="239"/>
        <v>0</v>
      </c>
    </row>
    <row r="32" spans="1:116" ht="20.25" customHeight="1" x14ac:dyDescent="0.25">
      <c r="A32" s="25" t="s">
        <v>328</v>
      </c>
      <c r="B32" s="223" t="s">
        <v>329</v>
      </c>
      <c r="C32" s="27">
        <v>0.23</v>
      </c>
      <c r="D32" s="62">
        <v>1.4999999999999999E-4</v>
      </c>
      <c r="E32" s="649"/>
      <c r="F32" s="688">
        <f t="shared" si="180"/>
        <v>0</v>
      </c>
      <c r="G32" s="645"/>
      <c r="H32" s="688">
        <f t="shared" si="181"/>
        <v>0</v>
      </c>
      <c r="I32" s="645"/>
      <c r="J32" s="688">
        <f t="shared" si="182"/>
        <v>0</v>
      </c>
      <c r="K32" s="645"/>
      <c r="L32" s="688">
        <f t="shared" si="183"/>
        <v>0</v>
      </c>
      <c r="M32" s="645"/>
      <c r="N32" s="688">
        <f t="shared" si="184"/>
        <v>0</v>
      </c>
      <c r="O32" s="645"/>
      <c r="P32" s="688">
        <f t="shared" si="185"/>
        <v>0</v>
      </c>
      <c r="Q32" s="645"/>
      <c r="R32" s="688">
        <f t="shared" si="186"/>
        <v>0</v>
      </c>
      <c r="S32" s="645"/>
      <c r="T32" s="688">
        <f t="shared" si="187"/>
        <v>0</v>
      </c>
      <c r="U32" s="645"/>
      <c r="V32" s="688">
        <f t="shared" si="188"/>
        <v>0</v>
      </c>
      <c r="W32" s="645"/>
      <c r="X32" s="688">
        <f t="shared" si="189"/>
        <v>0</v>
      </c>
      <c r="Y32" s="645"/>
      <c r="Z32" s="688">
        <f t="shared" si="190"/>
        <v>0</v>
      </c>
      <c r="AA32" s="645"/>
      <c r="AB32" s="688">
        <f t="shared" si="191"/>
        <v>0</v>
      </c>
      <c r="AC32" s="645"/>
      <c r="AD32" s="688">
        <f t="shared" si="192"/>
        <v>0</v>
      </c>
      <c r="AE32" s="258">
        <f t="shared" si="193"/>
        <v>0</v>
      </c>
      <c r="AF32" s="259">
        <f t="shared" si="194"/>
        <v>0</v>
      </c>
      <c r="AG32" s="649"/>
      <c r="AH32" s="688">
        <f t="shared" si="195"/>
        <v>0</v>
      </c>
      <c r="AI32" s="645"/>
      <c r="AJ32" s="688">
        <f t="shared" si="196"/>
        <v>0</v>
      </c>
      <c r="AK32" s="645"/>
      <c r="AL32" s="688">
        <f t="shared" si="197"/>
        <v>0</v>
      </c>
      <c r="AM32" s="645"/>
      <c r="AN32" s="688">
        <f t="shared" si="198"/>
        <v>0</v>
      </c>
      <c r="AO32" s="645"/>
      <c r="AP32" s="688">
        <f t="shared" si="199"/>
        <v>0</v>
      </c>
      <c r="AQ32" s="645"/>
      <c r="AR32" s="688">
        <f t="shared" si="200"/>
        <v>0</v>
      </c>
      <c r="AS32" s="645"/>
      <c r="AT32" s="688">
        <f t="shared" si="201"/>
        <v>0</v>
      </c>
      <c r="AU32" s="645"/>
      <c r="AV32" s="688">
        <f t="shared" si="202"/>
        <v>0</v>
      </c>
      <c r="AW32" s="645"/>
      <c r="AX32" s="688">
        <f t="shared" si="203"/>
        <v>0</v>
      </c>
      <c r="AY32" s="645"/>
      <c r="AZ32" s="688">
        <f t="shared" si="204"/>
        <v>0</v>
      </c>
      <c r="BA32" s="645"/>
      <c r="BB32" s="688">
        <f t="shared" si="205"/>
        <v>0</v>
      </c>
      <c r="BC32" s="645"/>
      <c r="BD32" s="688">
        <f t="shared" si="206"/>
        <v>0</v>
      </c>
      <c r="BE32" s="645"/>
      <c r="BF32" s="688">
        <f t="shared" si="207"/>
        <v>0</v>
      </c>
      <c r="BG32" s="258">
        <f t="shared" si="208"/>
        <v>0</v>
      </c>
      <c r="BH32" s="259">
        <f t="shared" si="209"/>
        <v>0</v>
      </c>
      <c r="BI32" s="271"/>
      <c r="BJ32" s="283">
        <f t="shared" si="210"/>
        <v>0</v>
      </c>
      <c r="BK32" s="273"/>
      <c r="BL32" s="283">
        <f t="shared" si="211"/>
        <v>0</v>
      </c>
      <c r="BM32" s="273"/>
      <c r="BN32" s="283">
        <f t="shared" si="212"/>
        <v>0</v>
      </c>
      <c r="BO32" s="273"/>
      <c r="BP32" s="283">
        <f t="shared" si="213"/>
        <v>0</v>
      </c>
      <c r="BQ32" s="273"/>
      <c r="BR32" s="283">
        <f t="shared" si="214"/>
        <v>0</v>
      </c>
      <c r="BS32" s="273"/>
      <c r="BT32" s="283">
        <f t="shared" si="215"/>
        <v>0</v>
      </c>
      <c r="BU32" s="273"/>
      <c r="BV32" s="283">
        <f t="shared" si="216"/>
        <v>0</v>
      </c>
      <c r="BW32" s="273"/>
      <c r="BX32" s="283">
        <f t="shared" si="217"/>
        <v>0</v>
      </c>
      <c r="BY32" s="273"/>
      <c r="BZ32" s="283">
        <f t="shared" si="218"/>
        <v>0</v>
      </c>
      <c r="CA32" s="273"/>
      <c r="CB32" s="283">
        <f t="shared" si="219"/>
        <v>0</v>
      </c>
      <c r="CC32" s="273"/>
      <c r="CD32" s="283">
        <f t="shared" si="220"/>
        <v>0</v>
      </c>
      <c r="CE32" s="273"/>
      <c r="CF32" s="283">
        <f t="shared" si="221"/>
        <v>0</v>
      </c>
      <c r="CG32" s="273"/>
      <c r="CH32" s="283">
        <f t="shared" si="222"/>
        <v>0</v>
      </c>
      <c r="CI32" s="258">
        <f t="shared" si="223"/>
        <v>0</v>
      </c>
      <c r="CJ32" s="282">
        <f t="shared" si="224"/>
        <v>0</v>
      </c>
      <c r="CK32" s="649"/>
      <c r="CL32" s="688">
        <f t="shared" si="225"/>
        <v>0</v>
      </c>
      <c r="CM32" s="645"/>
      <c r="CN32" s="688">
        <f t="shared" si="226"/>
        <v>0</v>
      </c>
      <c r="CO32" s="645"/>
      <c r="CP32" s="688">
        <f t="shared" si="227"/>
        <v>0</v>
      </c>
      <c r="CQ32" s="645"/>
      <c r="CR32" s="688">
        <f t="shared" si="228"/>
        <v>0</v>
      </c>
      <c r="CS32" s="645"/>
      <c r="CT32" s="688">
        <f t="shared" si="229"/>
        <v>0</v>
      </c>
      <c r="CU32" s="645"/>
      <c r="CV32" s="688">
        <f t="shared" si="230"/>
        <v>0</v>
      </c>
      <c r="CW32" s="645"/>
      <c r="CX32" s="688">
        <f t="shared" si="231"/>
        <v>0</v>
      </c>
      <c r="CY32" s="645"/>
      <c r="CZ32" s="688">
        <f t="shared" si="232"/>
        <v>0</v>
      </c>
      <c r="DA32" s="645"/>
      <c r="DB32" s="688">
        <f t="shared" si="233"/>
        <v>0</v>
      </c>
      <c r="DC32" s="645"/>
      <c r="DD32" s="688">
        <f t="shared" si="234"/>
        <v>0</v>
      </c>
      <c r="DE32" s="645"/>
      <c r="DF32" s="688">
        <f t="shared" si="235"/>
        <v>0</v>
      </c>
      <c r="DG32" s="645"/>
      <c r="DH32" s="688">
        <f t="shared" si="236"/>
        <v>0</v>
      </c>
      <c r="DI32" s="645"/>
      <c r="DJ32" s="688">
        <f t="shared" si="237"/>
        <v>0</v>
      </c>
      <c r="DK32" s="258">
        <f t="shared" si="238"/>
        <v>0</v>
      </c>
      <c r="DL32" s="259">
        <f t="shared" si="239"/>
        <v>0</v>
      </c>
    </row>
    <row r="33" spans="1:116" ht="20.25" customHeight="1" x14ac:dyDescent="0.25">
      <c r="A33" s="25" t="s">
        <v>330</v>
      </c>
      <c r="B33" s="223" t="s">
        <v>331</v>
      </c>
      <c r="C33" s="27">
        <v>0.73</v>
      </c>
      <c r="D33" s="62">
        <v>2.0000000000000001E-4</v>
      </c>
      <c r="E33" s="649"/>
      <c r="F33" s="688">
        <f t="shared" si="180"/>
        <v>0</v>
      </c>
      <c r="G33" s="645"/>
      <c r="H33" s="688">
        <f t="shared" si="181"/>
        <v>0</v>
      </c>
      <c r="I33" s="645"/>
      <c r="J33" s="688">
        <f t="shared" si="182"/>
        <v>0</v>
      </c>
      <c r="K33" s="645"/>
      <c r="L33" s="688">
        <f t="shared" si="183"/>
        <v>0</v>
      </c>
      <c r="M33" s="645"/>
      <c r="N33" s="688">
        <f t="shared" si="184"/>
        <v>0</v>
      </c>
      <c r="O33" s="645"/>
      <c r="P33" s="688">
        <f t="shared" si="185"/>
        <v>0</v>
      </c>
      <c r="Q33" s="645"/>
      <c r="R33" s="688">
        <f t="shared" si="186"/>
        <v>0</v>
      </c>
      <c r="S33" s="645"/>
      <c r="T33" s="688">
        <f t="shared" si="187"/>
        <v>0</v>
      </c>
      <c r="U33" s="645"/>
      <c r="V33" s="688">
        <f t="shared" si="188"/>
        <v>0</v>
      </c>
      <c r="W33" s="645"/>
      <c r="X33" s="688">
        <f t="shared" si="189"/>
        <v>0</v>
      </c>
      <c r="Y33" s="645"/>
      <c r="Z33" s="688">
        <f t="shared" si="190"/>
        <v>0</v>
      </c>
      <c r="AA33" s="645"/>
      <c r="AB33" s="688">
        <f t="shared" si="191"/>
        <v>0</v>
      </c>
      <c r="AC33" s="645"/>
      <c r="AD33" s="688">
        <f t="shared" si="192"/>
        <v>0</v>
      </c>
      <c r="AE33" s="258">
        <f t="shared" si="193"/>
        <v>0</v>
      </c>
      <c r="AF33" s="259">
        <f t="shared" si="194"/>
        <v>0</v>
      </c>
      <c r="AG33" s="649"/>
      <c r="AH33" s="688">
        <f t="shared" si="195"/>
        <v>0</v>
      </c>
      <c r="AI33" s="645"/>
      <c r="AJ33" s="688">
        <f t="shared" si="196"/>
        <v>0</v>
      </c>
      <c r="AK33" s="645"/>
      <c r="AL33" s="688">
        <f t="shared" si="197"/>
        <v>0</v>
      </c>
      <c r="AM33" s="645"/>
      <c r="AN33" s="688">
        <f t="shared" si="198"/>
        <v>0</v>
      </c>
      <c r="AO33" s="645"/>
      <c r="AP33" s="688">
        <f t="shared" si="199"/>
        <v>0</v>
      </c>
      <c r="AQ33" s="645"/>
      <c r="AR33" s="688">
        <f t="shared" si="200"/>
        <v>0</v>
      </c>
      <c r="AS33" s="645"/>
      <c r="AT33" s="688">
        <f t="shared" si="201"/>
        <v>0</v>
      </c>
      <c r="AU33" s="645"/>
      <c r="AV33" s="688">
        <f t="shared" si="202"/>
        <v>0</v>
      </c>
      <c r="AW33" s="645"/>
      <c r="AX33" s="688">
        <f t="shared" si="203"/>
        <v>0</v>
      </c>
      <c r="AY33" s="645"/>
      <c r="AZ33" s="688">
        <f t="shared" si="204"/>
        <v>0</v>
      </c>
      <c r="BA33" s="645"/>
      <c r="BB33" s="688">
        <f t="shared" si="205"/>
        <v>0</v>
      </c>
      <c r="BC33" s="645"/>
      <c r="BD33" s="688">
        <f t="shared" si="206"/>
        <v>0</v>
      </c>
      <c r="BE33" s="645"/>
      <c r="BF33" s="688">
        <f t="shared" si="207"/>
        <v>0</v>
      </c>
      <c r="BG33" s="258">
        <f t="shared" si="208"/>
        <v>0</v>
      </c>
      <c r="BH33" s="259">
        <f t="shared" si="209"/>
        <v>0</v>
      </c>
      <c r="BI33" s="271"/>
      <c r="BJ33" s="283">
        <f t="shared" si="210"/>
        <v>0</v>
      </c>
      <c r="BK33" s="273"/>
      <c r="BL33" s="283">
        <f t="shared" si="211"/>
        <v>0</v>
      </c>
      <c r="BM33" s="273"/>
      <c r="BN33" s="283">
        <f t="shared" si="212"/>
        <v>0</v>
      </c>
      <c r="BO33" s="273"/>
      <c r="BP33" s="283">
        <f t="shared" si="213"/>
        <v>0</v>
      </c>
      <c r="BQ33" s="273"/>
      <c r="BR33" s="283">
        <f t="shared" si="214"/>
        <v>0</v>
      </c>
      <c r="BS33" s="273"/>
      <c r="BT33" s="283">
        <f t="shared" si="215"/>
        <v>0</v>
      </c>
      <c r="BU33" s="273"/>
      <c r="BV33" s="283">
        <f t="shared" si="216"/>
        <v>0</v>
      </c>
      <c r="BW33" s="273"/>
      <c r="BX33" s="283">
        <f t="shared" si="217"/>
        <v>0</v>
      </c>
      <c r="BY33" s="273"/>
      <c r="BZ33" s="283">
        <f t="shared" si="218"/>
        <v>0</v>
      </c>
      <c r="CA33" s="273"/>
      <c r="CB33" s="283">
        <f t="shared" si="219"/>
        <v>0</v>
      </c>
      <c r="CC33" s="273"/>
      <c r="CD33" s="283">
        <f t="shared" si="220"/>
        <v>0</v>
      </c>
      <c r="CE33" s="273"/>
      <c r="CF33" s="283">
        <f t="shared" si="221"/>
        <v>0</v>
      </c>
      <c r="CG33" s="273"/>
      <c r="CH33" s="283">
        <f t="shared" si="222"/>
        <v>0</v>
      </c>
      <c r="CI33" s="258">
        <f t="shared" si="223"/>
        <v>0</v>
      </c>
      <c r="CJ33" s="282">
        <f t="shared" si="224"/>
        <v>0</v>
      </c>
      <c r="CK33" s="649"/>
      <c r="CL33" s="688">
        <f t="shared" si="225"/>
        <v>0</v>
      </c>
      <c r="CM33" s="645"/>
      <c r="CN33" s="688">
        <f t="shared" si="226"/>
        <v>0</v>
      </c>
      <c r="CO33" s="645"/>
      <c r="CP33" s="688">
        <f t="shared" si="227"/>
        <v>0</v>
      </c>
      <c r="CQ33" s="645"/>
      <c r="CR33" s="688">
        <f t="shared" si="228"/>
        <v>0</v>
      </c>
      <c r="CS33" s="645"/>
      <c r="CT33" s="688">
        <f t="shared" si="229"/>
        <v>0</v>
      </c>
      <c r="CU33" s="645"/>
      <c r="CV33" s="688">
        <f t="shared" si="230"/>
        <v>0</v>
      </c>
      <c r="CW33" s="645"/>
      <c r="CX33" s="688">
        <f t="shared" si="231"/>
        <v>0</v>
      </c>
      <c r="CY33" s="645"/>
      <c r="CZ33" s="688">
        <f t="shared" si="232"/>
        <v>0</v>
      </c>
      <c r="DA33" s="645"/>
      <c r="DB33" s="688">
        <f t="shared" si="233"/>
        <v>0</v>
      </c>
      <c r="DC33" s="645"/>
      <c r="DD33" s="688">
        <f t="shared" si="234"/>
        <v>0</v>
      </c>
      <c r="DE33" s="645"/>
      <c r="DF33" s="688">
        <f t="shared" si="235"/>
        <v>0</v>
      </c>
      <c r="DG33" s="645"/>
      <c r="DH33" s="688">
        <f t="shared" si="236"/>
        <v>0</v>
      </c>
      <c r="DI33" s="645"/>
      <c r="DJ33" s="688">
        <f t="shared" si="237"/>
        <v>0</v>
      </c>
      <c r="DK33" s="258">
        <f t="shared" si="238"/>
        <v>0</v>
      </c>
      <c r="DL33" s="259">
        <f t="shared" si="239"/>
        <v>0</v>
      </c>
    </row>
    <row r="34" spans="1:116" ht="20.25" customHeight="1" x14ac:dyDescent="0.25">
      <c r="A34" s="25" t="s">
        <v>332</v>
      </c>
      <c r="B34" s="223" t="s">
        <v>333</v>
      </c>
      <c r="C34" s="27">
        <v>0.05</v>
      </c>
      <c r="D34" s="62">
        <v>5.0000000000000002E-5</v>
      </c>
      <c r="E34" s="649"/>
      <c r="F34" s="688">
        <f>$C34*E34</f>
        <v>0</v>
      </c>
      <c r="G34" s="645"/>
      <c r="H34" s="688">
        <f>$C34*G34</f>
        <v>0</v>
      </c>
      <c r="I34" s="645"/>
      <c r="J34" s="688">
        <f>$C34*I34</f>
        <v>0</v>
      </c>
      <c r="K34" s="645"/>
      <c r="L34" s="688">
        <f>$C34*K34</f>
        <v>0</v>
      </c>
      <c r="M34" s="645"/>
      <c r="N34" s="688">
        <f>$C34*M34</f>
        <v>0</v>
      </c>
      <c r="O34" s="645"/>
      <c r="P34" s="688">
        <f>$C34*O34</f>
        <v>0</v>
      </c>
      <c r="Q34" s="645"/>
      <c r="R34" s="688">
        <f>$C34*Q34</f>
        <v>0</v>
      </c>
      <c r="S34" s="645"/>
      <c r="T34" s="688">
        <f>$C34*S34</f>
        <v>0</v>
      </c>
      <c r="U34" s="645"/>
      <c r="V34" s="688">
        <f>$C34*U34</f>
        <v>0</v>
      </c>
      <c r="W34" s="645"/>
      <c r="X34" s="688">
        <f>$C34*W34</f>
        <v>0</v>
      </c>
      <c r="Y34" s="645"/>
      <c r="Z34" s="688">
        <f>$C34*Y34</f>
        <v>0</v>
      </c>
      <c r="AA34" s="645"/>
      <c r="AB34" s="688">
        <f>$C34*AA34</f>
        <v>0</v>
      </c>
      <c r="AC34" s="645"/>
      <c r="AD34" s="688">
        <f>$C34*AC34</f>
        <v>0</v>
      </c>
      <c r="AE34" s="258">
        <f>F34+H34+J34+L34+N34+P34+R34+T34+V34+X34+Z34+AB34+AD34</f>
        <v>0</v>
      </c>
      <c r="AF34" s="259">
        <f>(E34+G34+I34+K34+M34+O34+Q34+S34+U34+W34+Y34+AA34+AC34)*D34</f>
        <v>0</v>
      </c>
      <c r="AG34" s="649"/>
      <c r="AH34" s="688">
        <f>$C34*AG34</f>
        <v>0</v>
      </c>
      <c r="AI34" s="645"/>
      <c r="AJ34" s="688">
        <f>$C34*AI34</f>
        <v>0</v>
      </c>
      <c r="AK34" s="645"/>
      <c r="AL34" s="688">
        <f>$C34*AK34</f>
        <v>0</v>
      </c>
      <c r="AM34" s="645"/>
      <c r="AN34" s="688">
        <f>$C34*AM34</f>
        <v>0</v>
      </c>
      <c r="AO34" s="645"/>
      <c r="AP34" s="688">
        <f>$C34*AO34</f>
        <v>0</v>
      </c>
      <c r="AQ34" s="645"/>
      <c r="AR34" s="688">
        <f>$C34*AQ34</f>
        <v>0</v>
      </c>
      <c r="AS34" s="645"/>
      <c r="AT34" s="688">
        <f>$C34*AS34</f>
        <v>0</v>
      </c>
      <c r="AU34" s="645"/>
      <c r="AV34" s="688">
        <f>$C34*AU34</f>
        <v>0</v>
      </c>
      <c r="AW34" s="645"/>
      <c r="AX34" s="688">
        <f>$C34*AW34</f>
        <v>0</v>
      </c>
      <c r="AY34" s="645"/>
      <c r="AZ34" s="688">
        <f>$C34*AY34</f>
        <v>0</v>
      </c>
      <c r="BA34" s="645"/>
      <c r="BB34" s="688">
        <f>$C34*BA34</f>
        <v>0</v>
      </c>
      <c r="BC34" s="645"/>
      <c r="BD34" s="688">
        <f>$C34*BC34</f>
        <v>0</v>
      </c>
      <c r="BE34" s="645"/>
      <c r="BF34" s="688">
        <f>$C34*BE34</f>
        <v>0</v>
      </c>
      <c r="BG34" s="258">
        <f>AH34+AJ34+AL34+AN34+AP34+AR34+AT34+AV34+AX34+AZ34+BB34+BD34+BF34</f>
        <v>0</v>
      </c>
      <c r="BH34" s="259">
        <f>(AG34+AI34+AK34+AM34+AO34+AQ34+AS34+AU34+AW34+AY34+BA34+BC34+BE34)*D34</f>
        <v>0</v>
      </c>
      <c r="BI34" s="271"/>
      <c r="BJ34" s="283">
        <f>$C34*BI34</f>
        <v>0</v>
      </c>
      <c r="BK34" s="273"/>
      <c r="BL34" s="283">
        <f>$C34*BK34</f>
        <v>0</v>
      </c>
      <c r="BM34" s="273"/>
      <c r="BN34" s="283">
        <f>$C34*BM34</f>
        <v>0</v>
      </c>
      <c r="BO34" s="273"/>
      <c r="BP34" s="283">
        <f>$C34*BO34</f>
        <v>0</v>
      </c>
      <c r="BQ34" s="273"/>
      <c r="BR34" s="283">
        <f>$C34*BQ34</f>
        <v>0</v>
      </c>
      <c r="BS34" s="273"/>
      <c r="BT34" s="283">
        <f>$C34*BS34</f>
        <v>0</v>
      </c>
      <c r="BU34" s="273"/>
      <c r="BV34" s="283">
        <f>$C34*BU34</f>
        <v>0</v>
      </c>
      <c r="BW34" s="273"/>
      <c r="BX34" s="283">
        <f>$C34*BW34</f>
        <v>0</v>
      </c>
      <c r="BY34" s="273"/>
      <c r="BZ34" s="283">
        <f>$C34*BY34</f>
        <v>0</v>
      </c>
      <c r="CA34" s="273"/>
      <c r="CB34" s="283">
        <f>$C34*CA34</f>
        <v>0</v>
      </c>
      <c r="CC34" s="273"/>
      <c r="CD34" s="283">
        <f>$C34*CC34</f>
        <v>0</v>
      </c>
      <c r="CE34" s="273"/>
      <c r="CF34" s="283">
        <f>$C34*CE34</f>
        <v>0</v>
      </c>
      <c r="CG34" s="273"/>
      <c r="CH34" s="283">
        <f>$C34*CG34</f>
        <v>0</v>
      </c>
      <c r="CI34" s="258">
        <f>BJ34+BL34+BN34+BP34+BR34+BT34+BV34+BX34+BZ34+CB34+CD34+CF34+CH34</f>
        <v>0</v>
      </c>
      <c r="CJ34" s="282">
        <f>(BI34+BK34+BM34+BO34+BQ34+BS34+BU34+BW34+BY34+CA34+CC34+CE34+CG34)*D34</f>
        <v>0</v>
      </c>
      <c r="CK34" s="649"/>
      <c r="CL34" s="688">
        <f>$C34*CK34</f>
        <v>0</v>
      </c>
      <c r="CM34" s="645"/>
      <c r="CN34" s="688">
        <f>$C34*CM34</f>
        <v>0</v>
      </c>
      <c r="CO34" s="645"/>
      <c r="CP34" s="688">
        <f>$C34*CO34</f>
        <v>0</v>
      </c>
      <c r="CQ34" s="645"/>
      <c r="CR34" s="688">
        <f>$C34*CQ34</f>
        <v>0</v>
      </c>
      <c r="CS34" s="645"/>
      <c r="CT34" s="688">
        <f>$C34*CS34</f>
        <v>0</v>
      </c>
      <c r="CU34" s="645"/>
      <c r="CV34" s="688">
        <f>$C34*CU34</f>
        <v>0</v>
      </c>
      <c r="CW34" s="645"/>
      <c r="CX34" s="688">
        <f>$C34*CW34</f>
        <v>0</v>
      </c>
      <c r="CY34" s="645"/>
      <c r="CZ34" s="688">
        <f>$C34*CY34</f>
        <v>0</v>
      </c>
      <c r="DA34" s="645"/>
      <c r="DB34" s="688">
        <f>$C34*DA34</f>
        <v>0</v>
      </c>
      <c r="DC34" s="645"/>
      <c r="DD34" s="688">
        <f>$C34*DC34</f>
        <v>0</v>
      </c>
      <c r="DE34" s="645"/>
      <c r="DF34" s="688">
        <f>$C34*DE34</f>
        <v>0</v>
      </c>
      <c r="DG34" s="645"/>
      <c r="DH34" s="688">
        <f>$C34*DG34</f>
        <v>0</v>
      </c>
      <c r="DI34" s="645"/>
      <c r="DJ34" s="688">
        <f>$C34*DI34</f>
        <v>0</v>
      </c>
      <c r="DK34" s="258">
        <f>CL34+CN34+CP34+CR34+CT34+CV34+CX34+CZ34+DB34+DD34+DF34+DH34+DJ34</f>
        <v>0</v>
      </c>
      <c r="DL34" s="259">
        <f>(CK34+CM34+CO34+CQ34+CS34+CU34+CW34+CY34+DA34+DC34+DE34+DG34+DI34)*D34</f>
        <v>0</v>
      </c>
    </row>
    <row r="35" spans="1:116" ht="20.25" customHeight="1" x14ac:dyDescent="0.25">
      <c r="A35" s="25" t="s">
        <v>334</v>
      </c>
      <c r="B35" s="223" t="s">
        <v>335</v>
      </c>
      <c r="C35" s="27">
        <v>0.08</v>
      </c>
      <c r="D35" s="62">
        <v>5.0000000000000002E-5</v>
      </c>
      <c r="E35" s="649"/>
      <c r="F35" s="688">
        <f>$C35*E35</f>
        <v>0</v>
      </c>
      <c r="G35" s="645"/>
      <c r="H35" s="688">
        <f>$C35*G35</f>
        <v>0</v>
      </c>
      <c r="I35" s="645"/>
      <c r="J35" s="688">
        <f>$C35*I35</f>
        <v>0</v>
      </c>
      <c r="K35" s="645"/>
      <c r="L35" s="688">
        <f>$C35*K35</f>
        <v>0</v>
      </c>
      <c r="M35" s="645"/>
      <c r="N35" s="688">
        <f>$C35*M35</f>
        <v>0</v>
      </c>
      <c r="O35" s="645"/>
      <c r="P35" s="688">
        <f>$C35*O35</f>
        <v>0</v>
      </c>
      <c r="Q35" s="645"/>
      <c r="R35" s="688">
        <f>$C35*Q35</f>
        <v>0</v>
      </c>
      <c r="S35" s="645"/>
      <c r="T35" s="688">
        <f>$C35*S35</f>
        <v>0</v>
      </c>
      <c r="U35" s="645"/>
      <c r="V35" s="688">
        <f>$C35*U35</f>
        <v>0</v>
      </c>
      <c r="W35" s="645"/>
      <c r="X35" s="688">
        <f>$C35*W35</f>
        <v>0</v>
      </c>
      <c r="Y35" s="645"/>
      <c r="Z35" s="688">
        <f>$C35*Y35</f>
        <v>0</v>
      </c>
      <c r="AA35" s="645"/>
      <c r="AB35" s="688">
        <f>$C35*AA35</f>
        <v>0</v>
      </c>
      <c r="AC35" s="645"/>
      <c r="AD35" s="688">
        <f>$C35*AC35</f>
        <v>0</v>
      </c>
      <c r="AE35" s="258">
        <f>F35+H35+J35+L35+N35+P35+R35+T35+V35+X35+Z35+AB35+AD35</f>
        <v>0</v>
      </c>
      <c r="AF35" s="259">
        <f>(E35+G35+I35+K35+M35+O35+Q35+S35+U35+W35+Y35+AA35+AC35)*D35</f>
        <v>0</v>
      </c>
      <c r="AG35" s="649"/>
      <c r="AH35" s="688">
        <f>$C35*AG35</f>
        <v>0</v>
      </c>
      <c r="AI35" s="645"/>
      <c r="AJ35" s="688">
        <f>$C35*AI35</f>
        <v>0</v>
      </c>
      <c r="AK35" s="645"/>
      <c r="AL35" s="688">
        <f>$C35*AK35</f>
        <v>0</v>
      </c>
      <c r="AM35" s="645"/>
      <c r="AN35" s="688">
        <f>$C35*AM35</f>
        <v>0</v>
      </c>
      <c r="AO35" s="645"/>
      <c r="AP35" s="688">
        <f>$C35*AO35</f>
        <v>0</v>
      </c>
      <c r="AQ35" s="645"/>
      <c r="AR35" s="688">
        <f>$C35*AQ35</f>
        <v>0</v>
      </c>
      <c r="AS35" s="645"/>
      <c r="AT35" s="688">
        <f>$C35*AS35</f>
        <v>0</v>
      </c>
      <c r="AU35" s="645"/>
      <c r="AV35" s="688">
        <f>$C35*AU35</f>
        <v>0</v>
      </c>
      <c r="AW35" s="645"/>
      <c r="AX35" s="688">
        <f>$C35*AW35</f>
        <v>0</v>
      </c>
      <c r="AY35" s="645"/>
      <c r="AZ35" s="688">
        <f>$C35*AY35</f>
        <v>0</v>
      </c>
      <c r="BA35" s="645"/>
      <c r="BB35" s="688">
        <f>$C35*BA35</f>
        <v>0</v>
      </c>
      <c r="BC35" s="645"/>
      <c r="BD35" s="688">
        <f>$C35*BC35</f>
        <v>0</v>
      </c>
      <c r="BE35" s="645"/>
      <c r="BF35" s="688">
        <f>$C35*BE35</f>
        <v>0</v>
      </c>
      <c r="BG35" s="258">
        <f>AH35+AJ35+AL35+AN35+AP35+AR35+AT35+AV35+AX35+AZ35+BB35+BD35+BF35</f>
        <v>0</v>
      </c>
      <c r="BH35" s="259">
        <f>(AG35+AI35+AK35+AM35+AO35+AQ35+AS35+AU35+AW35+AY35+BA35+BC35+BE35)*D35</f>
        <v>0</v>
      </c>
      <c r="BI35" s="271"/>
      <c r="BJ35" s="283">
        <f>$C35*BI35</f>
        <v>0</v>
      </c>
      <c r="BK35" s="273"/>
      <c r="BL35" s="283">
        <f>$C35*BK35</f>
        <v>0</v>
      </c>
      <c r="BM35" s="273"/>
      <c r="BN35" s="283">
        <f>$C35*BM35</f>
        <v>0</v>
      </c>
      <c r="BO35" s="273"/>
      <c r="BP35" s="283">
        <f>$C35*BO35</f>
        <v>0</v>
      </c>
      <c r="BQ35" s="273"/>
      <c r="BR35" s="283">
        <f>$C35*BQ35</f>
        <v>0</v>
      </c>
      <c r="BS35" s="273"/>
      <c r="BT35" s="283">
        <f>$C35*BS35</f>
        <v>0</v>
      </c>
      <c r="BU35" s="273"/>
      <c r="BV35" s="283">
        <f>$C35*BU35</f>
        <v>0</v>
      </c>
      <c r="BW35" s="273"/>
      <c r="BX35" s="283">
        <f>$C35*BW35</f>
        <v>0</v>
      </c>
      <c r="BY35" s="273"/>
      <c r="BZ35" s="283">
        <f>$C35*BY35</f>
        <v>0</v>
      </c>
      <c r="CA35" s="273"/>
      <c r="CB35" s="283">
        <f>$C35*CA35</f>
        <v>0</v>
      </c>
      <c r="CC35" s="273"/>
      <c r="CD35" s="283">
        <f>$C35*CC35</f>
        <v>0</v>
      </c>
      <c r="CE35" s="273"/>
      <c r="CF35" s="283">
        <f>$C35*CE35</f>
        <v>0</v>
      </c>
      <c r="CG35" s="273"/>
      <c r="CH35" s="283">
        <f>$C35*CG35</f>
        <v>0</v>
      </c>
      <c r="CI35" s="258">
        <f>BJ35+BL35+BN35+BP35+BR35+BT35+BV35+BX35+BZ35+CB35+CD35+CF35+CH35</f>
        <v>0</v>
      </c>
      <c r="CJ35" s="282">
        <f>(BI35+BK35+BM35+BO35+BQ35+BS35+BU35+BW35+BY35+CA35+CC35+CE35+CG35)*D35</f>
        <v>0</v>
      </c>
      <c r="CK35" s="649"/>
      <c r="CL35" s="688">
        <f>$C35*CK35</f>
        <v>0</v>
      </c>
      <c r="CM35" s="645"/>
      <c r="CN35" s="688">
        <f>$C35*CM35</f>
        <v>0</v>
      </c>
      <c r="CO35" s="645"/>
      <c r="CP35" s="688">
        <f>$C35*CO35</f>
        <v>0</v>
      </c>
      <c r="CQ35" s="645"/>
      <c r="CR35" s="688">
        <f>$C35*CQ35</f>
        <v>0</v>
      </c>
      <c r="CS35" s="645"/>
      <c r="CT35" s="688">
        <f>$C35*CS35</f>
        <v>0</v>
      </c>
      <c r="CU35" s="645"/>
      <c r="CV35" s="688">
        <f>$C35*CU35</f>
        <v>0</v>
      </c>
      <c r="CW35" s="645"/>
      <c r="CX35" s="688">
        <f>$C35*CW35</f>
        <v>0</v>
      </c>
      <c r="CY35" s="645"/>
      <c r="CZ35" s="688">
        <f>$C35*CY35</f>
        <v>0</v>
      </c>
      <c r="DA35" s="645"/>
      <c r="DB35" s="688">
        <f>$C35*DA35</f>
        <v>0</v>
      </c>
      <c r="DC35" s="645"/>
      <c r="DD35" s="688">
        <f>$C35*DC35</f>
        <v>0</v>
      </c>
      <c r="DE35" s="645"/>
      <c r="DF35" s="688">
        <f>$C35*DE35</f>
        <v>0</v>
      </c>
      <c r="DG35" s="645"/>
      <c r="DH35" s="688">
        <f>$C35*DG35</f>
        <v>0</v>
      </c>
      <c r="DI35" s="645"/>
      <c r="DJ35" s="688">
        <f>$C35*DI35</f>
        <v>0</v>
      </c>
      <c r="DK35" s="258">
        <f>CL35+CN35+CP35+CR35+CT35+CV35+CX35+CZ35+DB35+DD35+DF35+DH35+DJ35</f>
        <v>0</v>
      </c>
      <c r="DL35" s="259">
        <f>(CK35+CM35+CO35+CQ35+CS35+CU35+CW35+CY35+DA35+DC35+DE35+DG35+DI35)*D35</f>
        <v>0</v>
      </c>
    </row>
    <row r="36" spans="1:116" ht="20.25" customHeight="1" thickBot="1" x14ac:dyDescent="0.3">
      <c r="A36" s="44" t="s">
        <v>336</v>
      </c>
      <c r="B36" s="226" t="s">
        <v>337</v>
      </c>
      <c r="C36" s="45">
        <v>0.05</v>
      </c>
      <c r="D36" s="66">
        <v>5.0000000000000002E-5</v>
      </c>
      <c r="E36" s="649"/>
      <c r="F36" s="688">
        <f>$C36*E36</f>
        <v>0</v>
      </c>
      <c r="G36" s="645"/>
      <c r="H36" s="688">
        <f>$C36*G36</f>
        <v>0</v>
      </c>
      <c r="I36" s="645"/>
      <c r="J36" s="688">
        <f>$C36*I36</f>
        <v>0</v>
      </c>
      <c r="K36" s="645"/>
      <c r="L36" s="688">
        <f>$C36*K36</f>
        <v>0</v>
      </c>
      <c r="M36" s="645"/>
      <c r="N36" s="688">
        <f>$C36*M36</f>
        <v>0</v>
      </c>
      <c r="O36" s="645"/>
      <c r="P36" s="688">
        <f>$C36*O36</f>
        <v>0</v>
      </c>
      <c r="Q36" s="645"/>
      <c r="R36" s="688">
        <f>$C36*Q36</f>
        <v>0</v>
      </c>
      <c r="S36" s="645"/>
      <c r="T36" s="688">
        <f>$C36*S36</f>
        <v>0</v>
      </c>
      <c r="U36" s="645"/>
      <c r="V36" s="688">
        <f>$C36*U36</f>
        <v>0</v>
      </c>
      <c r="W36" s="645"/>
      <c r="X36" s="688">
        <f>$C36*W36</f>
        <v>0</v>
      </c>
      <c r="Y36" s="645"/>
      <c r="Z36" s="688">
        <f>$C36*Y36</f>
        <v>0</v>
      </c>
      <c r="AA36" s="645"/>
      <c r="AB36" s="688">
        <f>$C36*AA36</f>
        <v>0</v>
      </c>
      <c r="AC36" s="645"/>
      <c r="AD36" s="688">
        <f>$C36*AC36</f>
        <v>0</v>
      </c>
      <c r="AE36" s="258">
        <f>F36+H36+J36+L36+N36+P36+R36+T36+V36+X36+Z36+AB36+AD36</f>
        <v>0</v>
      </c>
      <c r="AF36" s="259">
        <f>(E36+G36+I36+K36+M36+O36+Q36+S36+U36+W36+Y36+AA36+AC36)*D36</f>
        <v>0</v>
      </c>
      <c r="AG36" s="649"/>
      <c r="AH36" s="688">
        <f>$C36*AG36</f>
        <v>0</v>
      </c>
      <c r="AI36" s="645"/>
      <c r="AJ36" s="688">
        <f>$C36*AI36</f>
        <v>0</v>
      </c>
      <c r="AK36" s="645"/>
      <c r="AL36" s="688">
        <f>$C36*AK36</f>
        <v>0</v>
      </c>
      <c r="AM36" s="645"/>
      <c r="AN36" s="688">
        <f>$C36*AM36</f>
        <v>0</v>
      </c>
      <c r="AO36" s="645"/>
      <c r="AP36" s="688">
        <f>$C36*AO36</f>
        <v>0</v>
      </c>
      <c r="AQ36" s="645"/>
      <c r="AR36" s="688">
        <f>$C36*AQ36</f>
        <v>0</v>
      </c>
      <c r="AS36" s="645"/>
      <c r="AT36" s="688">
        <f>$C36*AS36</f>
        <v>0</v>
      </c>
      <c r="AU36" s="645"/>
      <c r="AV36" s="688">
        <f>$C36*AU36</f>
        <v>0</v>
      </c>
      <c r="AW36" s="645"/>
      <c r="AX36" s="688">
        <f>$C36*AW36</f>
        <v>0</v>
      </c>
      <c r="AY36" s="645"/>
      <c r="AZ36" s="688">
        <f>$C36*AY36</f>
        <v>0</v>
      </c>
      <c r="BA36" s="645"/>
      <c r="BB36" s="688">
        <f>$C36*BA36</f>
        <v>0</v>
      </c>
      <c r="BC36" s="645"/>
      <c r="BD36" s="688">
        <f>$C36*BC36</f>
        <v>0</v>
      </c>
      <c r="BE36" s="645"/>
      <c r="BF36" s="688">
        <f>$C36*BE36</f>
        <v>0</v>
      </c>
      <c r="BG36" s="258">
        <f>AH36+AJ36+AL36+AN36+AP36+AR36+AT36+AV36+AX36+AZ36+BB36+BD36+BF36</f>
        <v>0</v>
      </c>
      <c r="BH36" s="259">
        <f>(AG36+AI36+AK36+AM36+AO36+AQ36+AS36+AU36+AW36+AY36+BA36+BC36+BE36)*D36</f>
        <v>0</v>
      </c>
      <c r="BI36" s="271"/>
      <c r="BJ36" s="283">
        <f>$C36*BI36</f>
        <v>0</v>
      </c>
      <c r="BK36" s="273"/>
      <c r="BL36" s="283">
        <f>$C36*BK36</f>
        <v>0</v>
      </c>
      <c r="BM36" s="273"/>
      <c r="BN36" s="283">
        <f>$C36*BM36</f>
        <v>0</v>
      </c>
      <c r="BO36" s="273"/>
      <c r="BP36" s="283">
        <f>$C36*BO36</f>
        <v>0</v>
      </c>
      <c r="BQ36" s="273"/>
      <c r="BR36" s="283">
        <f>$C36*BQ36</f>
        <v>0</v>
      </c>
      <c r="BS36" s="273"/>
      <c r="BT36" s="283">
        <f>$C36*BS36</f>
        <v>0</v>
      </c>
      <c r="BU36" s="273"/>
      <c r="BV36" s="283">
        <f>$C36*BU36</f>
        <v>0</v>
      </c>
      <c r="BW36" s="273"/>
      <c r="BX36" s="283">
        <f>$C36*BW36</f>
        <v>0</v>
      </c>
      <c r="BY36" s="273"/>
      <c r="BZ36" s="283">
        <f>$C36*BY36</f>
        <v>0</v>
      </c>
      <c r="CA36" s="273"/>
      <c r="CB36" s="283">
        <f>$C36*CA36</f>
        <v>0</v>
      </c>
      <c r="CC36" s="273"/>
      <c r="CD36" s="283">
        <f>$C36*CC36</f>
        <v>0</v>
      </c>
      <c r="CE36" s="273"/>
      <c r="CF36" s="283">
        <f>$C36*CE36</f>
        <v>0</v>
      </c>
      <c r="CG36" s="273"/>
      <c r="CH36" s="283">
        <f>$C36*CG36</f>
        <v>0</v>
      </c>
      <c r="CI36" s="258">
        <f>BJ36+BL36+BN36+BP36+BR36+BT36+BV36+BX36+BZ36+CB36+CD36+CF36+CH36</f>
        <v>0</v>
      </c>
      <c r="CJ36" s="282">
        <f>(BI36+BK36+BM36+BO36+BQ36+BS36+BU36+BW36+BY36+CA36+CC36+CE36+CG36)*D36</f>
        <v>0</v>
      </c>
      <c r="CK36" s="649"/>
      <c r="CL36" s="688">
        <f>$C36*CK36</f>
        <v>0</v>
      </c>
      <c r="CM36" s="645"/>
      <c r="CN36" s="688">
        <f>$C36*CM36</f>
        <v>0</v>
      </c>
      <c r="CO36" s="645"/>
      <c r="CP36" s="688">
        <f>$C36*CO36</f>
        <v>0</v>
      </c>
      <c r="CQ36" s="645"/>
      <c r="CR36" s="688">
        <f>$C36*CQ36</f>
        <v>0</v>
      </c>
      <c r="CS36" s="645"/>
      <c r="CT36" s="688">
        <f>$C36*CS36</f>
        <v>0</v>
      </c>
      <c r="CU36" s="645"/>
      <c r="CV36" s="688">
        <f>$C36*CU36</f>
        <v>0</v>
      </c>
      <c r="CW36" s="645"/>
      <c r="CX36" s="688">
        <f>$C36*CW36</f>
        <v>0</v>
      </c>
      <c r="CY36" s="645"/>
      <c r="CZ36" s="688">
        <f>$C36*CY36</f>
        <v>0</v>
      </c>
      <c r="DA36" s="645"/>
      <c r="DB36" s="688">
        <f>$C36*DA36</f>
        <v>0</v>
      </c>
      <c r="DC36" s="645"/>
      <c r="DD36" s="688">
        <f>$C36*DC36</f>
        <v>0</v>
      </c>
      <c r="DE36" s="645"/>
      <c r="DF36" s="688">
        <f>$C36*DE36</f>
        <v>0</v>
      </c>
      <c r="DG36" s="645"/>
      <c r="DH36" s="688">
        <f>$C36*DG36</f>
        <v>0</v>
      </c>
      <c r="DI36" s="645"/>
      <c r="DJ36" s="688">
        <f>$C36*DI36</f>
        <v>0</v>
      </c>
      <c r="DK36" s="258">
        <f>CL36+CN36+CP36+CR36+CT36+CV36+CX36+CZ36+DB36+DD36+DF36+DH36+DJ36</f>
        <v>0</v>
      </c>
      <c r="DL36" s="259">
        <f>(CK36+CM36+CO36+CQ36+CS36+CU36+CW36+CY36+DA36+DC36+DE36+DG36+DI36)*D36</f>
        <v>0</v>
      </c>
    </row>
    <row r="37" spans="1:116" ht="19.5" thickTop="1" x14ac:dyDescent="0.3">
      <c r="A37" s="231" t="s">
        <v>338</v>
      </c>
      <c r="B37" s="73"/>
      <c r="C37" s="36"/>
      <c r="D37" s="37"/>
      <c r="E37" s="655"/>
      <c r="F37" s="651"/>
      <c r="G37" s="652"/>
      <c r="H37" s="651"/>
      <c r="I37" s="652"/>
      <c r="J37" s="651"/>
      <c r="K37" s="652"/>
      <c r="L37" s="651"/>
      <c r="M37" s="652"/>
      <c r="N37" s="651"/>
      <c r="O37" s="652"/>
      <c r="P37" s="651"/>
      <c r="Q37" s="652"/>
      <c r="R37" s="651"/>
      <c r="S37" s="652"/>
      <c r="T37" s="651"/>
      <c r="U37" s="652"/>
      <c r="V37" s="651"/>
      <c r="W37" s="652"/>
      <c r="X37" s="651"/>
      <c r="Y37" s="652"/>
      <c r="Z37" s="651"/>
      <c r="AA37" s="652"/>
      <c r="AB37" s="651"/>
      <c r="AC37" s="652"/>
      <c r="AD37" s="651"/>
      <c r="AE37" s="280"/>
      <c r="AF37" s="281"/>
      <c r="AG37" s="655"/>
      <c r="AH37" s="651"/>
      <c r="AI37" s="652"/>
      <c r="AJ37" s="651"/>
      <c r="AK37" s="652"/>
      <c r="AL37" s="651"/>
      <c r="AM37" s="652"/>
      <c r="AN37" s="651"/>
      <c r="AO37" s="652"/>
      <c r="AP37" s="651"/>
      <c r="AQ37" s="652"/>
      <c r="AR37" s="651"/>
      <c r="AS37" s="652"/>
      <c r="AT37" s="651"/>
      <c r="AU37" s="652"/>
      <c r="AV37" s="651"/>
      <c r="AW37" s="652"/>
      <c r="AX37" s="651"/>
      <c r="AY37" s="652"/>
      <c r="AZ37" s="651"/>
      <c r="BA37" s="652"/>
      <c r="BB37" s="651"/>
      <c r="BC37" s="652"/>
      <c r="BD37" s="651"/>
      <c r="BE37" s="652"/>
      <c r="BF37" s="651"/>
      <c r="BG37" s="280"/>
      <c r="BH37" s="281"/>
      <c r="BI37" s="284"/>
      <c r="BJ37" s="285"/>
      <c r="BK37" s="286"/>
      <c r="BL37" s="285"/>
      <c r="BM37" s="286"/>
      <c r="BN37" s="285"/>
      <c r="BO37" s="286"/>
      <c r="BP37" s="285"/>
      <c r="BQ37" s="286"/>
      <c r="BR37" s="285"/>
      <c r="BS37" s="286"/>
      <c r="BT37" s="285"/>
      <c r="BU37" s="286"/>
      <c r="BV37" s="285"/>
      <c r="BW37" s="286"/>
      <c r="BX37" s="285"/>
      <c r="BY37" s="286"/>
      <c r="BZ37" s="285"/>
      <c r="CA37" s="286"/>
      <c r="CB37" s="285"/>
      <c r="CC37" s="286"/>
      <c r="CD37" s="285"/>
      <c r="CE37" s="286"/>
      <c r="CF37" s="285"/>
      <c r="CG37" s="286"/>
      <c r="CH37" s="285"/>
      <c r="CI37" s="280"/>
      <c r="CJ37" s="289"/>
      <c r="CK37" s="655"/>
      <c r="CL37" s="651"/>
      <c r="CM37" s="652"/>
      <c r="CN37" s="651"/>
      <c r="CO37" s="652"/>
      <c r="CP37" s="651"/>
      <c r="CQ37" s="652"/>
      <c r="CR37" s="651"/>
      <c r="CS37" s="652"/>
      <c r="CT37" s="651"/>
      <c r="CU37" s="652"/>
      <c r="CV37" s="651"/>
      <c r="CW37" s="652"/>
      <c r="CX37" s="651"/>
      <c r="CY37" s="652"/>
      <c r="CZ37" s="651"/>
      <c r="DA37" s="652"/>
      <c r="DB37" s="651"/>
      <c r="DC37" s="652"/>
      <c r="DD37" s="651"/>
      <c r="DE37" s="652"/>
      <c r="DF37" s="651"/>
      <c r="DG37" s="652"/>
      <c r="DH37" s="651"/>
      <c r="DI37" s="652"/>
      <c r="DJ37" s="651"/>
      <c r="DK37" s="280"/>
      <c r="DL37" s="281"/>
    </row>
    <row r="38" spans="1:116" ht="20.25" customHeight="1" x14ac:dyDescent="0.25">
      <c r="A38" s="25" t="s">
        <v>339</v>
      </c>
      <c r="B38" s="77" t="s">
        <v>340</v>
      </c>
      <c r="C38" s="27">
        <v>1.75</v>
      </c>
      <c r="D38" s="62">
        <v>6.3000000000000003E-4</v>
      </c>
      <c r="E38" s="649"/>
      <c r="F38" s="688">
        <f t="shared" ref="F38:F48" si="240">$C38*E38</f>
        <v>0</v>
      </c>
      <c r="G38" s="645"/>
      <c r="H38" s="688">
        <f t="shared" ref="H38:H48" si="241">$C38*G38</f>
        <v>0</v>
      </c>
      <c r="I38" s="645"/>
      <c r="J38" s="688">
        <f t="shared" ref="J38:J48" si="242">$C38*I38</f>
        <v>0</v>
      </c>
      <c r="K38" s="645"/>
      <c r="L38" s="688">
        <f t="shared" ref="L38:L48" si="243">$C38*K38</f>
        <v>0</v>
      </c>
      <c r="M38" s="645"/>
      <c r="N38" s="688">
        <f t="shared" ref="N38:N48" si="244">$C38*M38</f>
        <v>0</v>
      </c>
      <c r="O38" s="645"/>
      <c r="P38" s="688">
        <f t="shared" ref="P38:P48" si="245">$C38*O38</f>
        <v>0</v>
      </c>
      <c r="Q38" s="645"/>
      <c r="R38" s="688">
        <f t="shared" ref="R38:R48" si="246">$C38*Q38</f>
        <v>0</v>
      </c>
      <c r="S38" s="645"/>
      <c r="T38" s="688">
        <f t="shared" ref="T38:T48" si="247">$C38*S38</f>
        <v>0</v>
      </c>
      <c r="U38" s="645"/>
      <c r="V38" s="688">
        <f t="shared" ref="V38:V48" si="248">$C38*U38</f>
        <v>0</v>
      </c>
      <c r="W38" s="645"/>
      <c r="X38" s="688">
        <f t="shared" ref="X38:X48" si="249">$C38*W38</f>
        <v>0</v>
      </c>
      <c r="Y38" s="645"/>
      <c r="Z38" s="688">
        <f t="shared" ref="Z38:Z48" si="250">$C38*Y38</f>
        <v>0</v>
      </c>
      <c r="AA38" s="645"/>
      <c r="AB38" s="688">
        <f t="shared" ref="AB38:AB48" si="251">$C38*AA38</f>
        <v>0</v>
      </c>
      <c r="AC38" s="645"/>
      <c r="AD38" s="688">
        <f t="shared" ref="AD38:AD48" si="252">$C38*AC38</f>
        <v>0</v>
      </c>
      <c r="AE38" s="258">
        <f t="shared" ref="AE38:AE48" si="253">F38+H38+J38+L38+N38+P38+R38+T38+V38+X38+Z38+AB38+AD38</f>
        <v>0</v>
      </c>
      <c r="AF38" s="259">
        <f t="shared" ref="AF38:AF48" si="254">(E38+G38+I38+K38+M38+O38+Q38+S38+U38+W38+Y38+AA38+AC38)*D38</f>
        <v>0</v>
      </c>
      <c r="AG38" s="649"/>
      <c r="AH38" s="688">
        <f t="shared" ref="AH38:AH48" si="255">$C38*AG38</f>
        <v>0</v>
      </c>
      <c r="AI38" s="645"/>
      <c r="AJ38" s="688">
        <f t="shared" ref="AJ38:AJ48" si="256">$C38*AI38</f>
        <v>0</v>
      </c>
      <c r="AK38" s="645"/>
      <c r="AL38" s="688">
        <f t="shared" ref="AL38:AL48" si="257">$C38*AK38</f>
        <v>0</v>
      </c>
      <c r="AM38" s="645"/>
      <c r="AN38" s="688">
        <f t="shared" ref="AN38:AN48" si="258">$C38*AM38</f>
        <v>0</v>
      </c>
      <c r="AO38" s="645"/>
      <c r="AP38" s="688">
        <f t="shared" ref="AP38:AP48" si="259">$C38*AO38</f>
        <v>0</v>
      </c>
      <c r="AQ38" s="645"/>
      <c r="AR38" s="688">
        <f t="shared" ref="AR38:AR48" si="260">$C38*AQ38</f>
        <v>0</v>
      </c>
      <c r="AS38" s="645"/>
      <c r="AT38" s="688">
        <f t="shared" ref="AT38:AT48" si="261">$C38*AS38</f>
        <v>0</v>
      </c>
      <c r="AU38" s="645"/>
      <c r="AV38" s="688">
        <f t="shared" ref="AV38:AV48" si="262">$C38*AU38</f>
        <v>0</v>
      </c>
      <c r="AW38" s="645"/>
      <c r="AX38" s="688">
        <f t="shared" ref="AX38:AX48" si="263">$C38*AW38</f>
        <v>0</v>
      </c>
      <c r="AY38" s="645"/>
      <c r="AZ38" s="688">
        <f t="shared" ref="AZ38:AZ48" si="264">$C38*AY38</f>
        <v>0</v>
      </c>
      <c r="BA38" s="645"/>
      <c r="BB38" s="688">
        <f t="shared" ref="BB38:BB48" si="265">$C38*BA38</f>
        <v>0</v>
      </c>
      <c r="BC38" s="645"/>
      <c r="BD38" s="688">
        <f t="shared" ref="BD38:BD48" si="266">$C38*BC38</f>
        <v>0</v>
      </c>
      <c r="BE38" s="645"/>
      <c r="BF38" s="688">
        <f t="shared" ref="BF38:BF48" si="267">$C38*BE38</f>
        <v>0</v>
      </c>
      <c r="BG38" s="258">
        <f t="shared" ref="BG38:BG48" si="268">AH38+AJ38+AL38+AN38+AP38+AR38+AT38+AV38+AX38+AZ38+BB38+BD38+BF38</f>
        <v>0</v>
      </c>
      <c r="BH38" s="259">
        <f t="shared" ref="BH38:BH48" si="269">(AG38+AI38+AK38+AM38+AO38+AQ38+AS38+AU38+AW38+AY38+BA38+BC38+BE38)*D38</f>
        <v>0</v>
      </c>
      <c r="BI38" s="271"/>
      <c r="BJ38" s="283">
        <f t="shared" ref="BJ38:BJ48" si="270">$C38*BI38</f>
        <v>0</v>
      </c>
      <c r="BK38" s="273"/>
      <c r="BL38" s="283">
        <f t="shared" ref="BL38:BL48" si="271">$C38*BK38</f>
        <v>0</v>
      </c>
      <c r="BM38" s="273"/>
      <c r="BN38" s="283">
        <f t="shared" ref="BN38:BN48" si="272">$C38*BM38</f>
        <v>0</v>
      </c>
      <c r="BO38" s="273"/>
      <c r="BP38" s="283">
        <f t="shared" ref="BP38:BP48" si="273">$C38*BO38</f>
        <v>0</v>
      </c>
      <c r="BQ38" s="273"/>
      <c r="BR38" s="283">
        <f t="shared" ref="BR38:BR48" si="274">$C38*BQ38</f>
        <v>0</v>
      </c>
      <c r="BS38" s="273"/>
      <c r="BT38" s="283">
        <f t="shared" ref="BT38:BT48" si="275">$C38*BS38</f>
        <v>0</v>
      </c>
      <c r="BU38" s="273"/>
      <c r="BV38" s="283">
        <f t="shared" ref="BV38:BV48" si="276">$C38*BU38</f>
        <v>0</v>
      </c>
      <c r="BW38" s="273"/>
      <c r="BX38" s="283">
        <f t="shared" ref="BX38:BX48" si="277">$C38*BW38</f>
        <v>0</v>
      </c>
      <c r="BY38" s="273"/>
      <c r="BZ38" s="283">
        <f t="shared" ref="BZ38:BZ48" si="278">$C38*BY38</f>
        <v>0</v>
      </c>
      <c r="CA38" s="273"/>
      <c r="CB38" s="283">
        <f t="shared" ref="CB38:CB48" si="279">$C38*CA38</f>
        <v>0</v>
      </c>
      <c r="CC38" s="273"/>
      <c r="CD38" s="283">
        <f t="shared" ref="CD38:CD48" si="280">$C38*CC38</f>
        <v>0</v>
      </c>
      <c r="CE38" s="273"/>
      <c r="CF38" s="283">
        <f t="shared" ref="CF38:CF48" si="281">$C38*CE38</f>
        <v>0</v>
      </c>
      <c r="CG38" s="273"/>
      <c r="CH38" s="283">
        <f t="shared" ref="CH38:CH47" si="282">$C38*CG38</f>
        <v>0</v>
      </c>
      <c r="CI38" s="258">
        <f t="shared" ref="CI38:CI47" si="283">BJ38+BL38+BN38+BP38+BR38+BT38+BV38+BX38+BZ38+CB38+CD38+CF38+CH38</f>
        <v>0</v>
      </c>
      <c r="CJ38" s="282">
        <f t="shared" ref="CJ38:CJ47" si="284">(BI38+BK38+BM38+BO38+BQ38+BS38+BU38+BW38+BY38+CA38+CC38+CE38+CG38)*D38</f>
        <v>0</v>
      </c>
      <c r="CK38" s="649"/>
      <c r="CL38" s="688">
        <f t="shared" ref="CL38:CL48" si="285">$C38*CK38</f>
        <v>0</v>
      </c>
      <c r="CM38" s="645"/>
      <c r="CN38" s="688">
        <f t="shared" ref="CN38:CN48" si="286">$C38*CM38</f>
        <v>0</v>
      </c>
      <c r="CO38" s="645"/>
      <c r="CP38" s="688">
        <f t="shared" ref="CP38:CP48" si="287">$C38*CO38</f>
        <v>0</v>
      </c>
      <c r="CQ38" s="645"/>
      <c r="CR38" s="688">
        <f t="shared" ref="CR38:CR48" si="288">$C38*CQ38</f>
        <v>0</v>
      </c>
      <c r="CS38" s="645"/>
      <c r="CT38" s="688">
        <f t="shared" ref="CT38:CT48" si="289">$C38*CS38</f>
        <v>0</v>
      </c>
      <c r="CU38" s="645"/>
      <c r="CV38" s="688">
        <f t="shared" ref="CV38:CV48" si="290">$C38*CU38</f>
        <v>0</v>
      </c>
      <c r="CW38" s="645"/>
      <c r="CX38" s="688">
        <f t="shared" ref="CX38:CX48" si="291">$C38*CW38</f>
        <v>0</v>
      </c>
      <c r="CY38" s="645"/>
      <c r="CZ38" s="688">
        <f t="shared" ref="CZ38:CZ48" si="292">$C38*CY38</f>
        <v>0</v>
      </c>
      <c r="DA38" s="645"/>
      <c r="DB38" s="688">
        <f t="shared" ref="DB38:DB48" si="293">$C38*DA38</f>
        <v>0</v>
      </c>
      <c r="DC38" s="645"/>
      <c r="DD38" s="688">
        <f t="shared" ref="DD38:DD48" si="294">$C38*DC38</f>
        <v>0</v>
      </c>
      <c r="DE38" s="645"/>
      <c r="DF38" s="688">
        <f t="shared" ref="DF38:DF48" si="295">$C38*DE38</f>
        <v>0</v>
      </c>
      <c r="DG38" s="645"/>
      <c r="DH38" s="688">
        <f t="shared" ref="DH38:DH48" si="296">$C38*DG38</f>
        <v>0</v>
      </c>
      <c r="DI38" s="645"/>
      <c r="DJ38" s="688">
        <f t="shared" ref="DJ38:DJ48" si="297">$C38*DI38</f>
        <v>0</v>
      </c>
      <c r="DK38" s="258">
        <f t="shared" ref="DK38:DK48" si="298">CL38+CN38+CP38+CR38+CT38+CV38+CX38+CZ38+DB38+DD38+DF38+DH38+DJ38</f>
        <v>0</v>
      </c>
      <c r="DL38" s="259">
        <f t="shared" ref="DL38:DL48" si="299">(CK38+CM38+CO38+CQ38+CS38+CU38+CW38+CY38+DA38+DC38+DE38+DG38+DI38)*D38</f>
        <v>0</v>
      </c>
    </row>
    <row r="39" spans="1:116" ht="20.25" customHeight="1" x14ac:dyDescent="0.25">
      <c r="A39" s="25" t="s">
        <v>341</v>
      </c>
      <c r="B39" s="77" t="s">
        <v>342</v>
      </c>
      <c r="C39" s="27">
        <v>7.93</v>
      </c>
      <c r="D39" s="62">
        <v>3.3999999999999998E-3</v>
      </c>
      <c r="E39" s="649"/>
      <c r="F39" s="688">
        <f t="shared" si="240"/>
        <v>0</v>
      </c>
      <c r="G39" s="645"/>
      <c r="H39" s="688">
        <f t="shared" si="241"/>
        <v>0</v>
      </c>
      <c r="I39" s="645"/>
      <c r="J39" s="688">
        <f t="shared" si="242"/>
        <v>0</v>
      </c>
      <c r="K39" s="645"/>
      <c r="L39" s="688">
        <f t="shared" si="243"/>
        <v>0</v>
      </c>
      <c r="M39" s="645"/>
      <c r="N39" s="688">
        <f t="shared" si="244"/>
        <v>0</v>
      </c>
      <c r="O39" s="645"/>
      <c r="P39" s="688">
        <f t="shared" si="245"/>
        <v>0</v>
      </c>
      <c r="Q39" s="645"/>
      <c r="R39" s="688">
        <f t="shared" si="246"/>
        <v>0</v>
      </c>
      <c r="S39" s="645"/>
      <c r="T39" s="688">
        <f t="shared" si="247"/>
        <v>0</v>
      </c>
      <c r="U39" s="645"/>
      <c r="V39" s="688">
        <f t="shared" si="248"/>
        <v>0</v>
      </c>
      <c r="W39" s="645"/>
      <c r="X39" s="688">
        <f t="shared" si="249"/>
        <v>0</v>
      </c>
      <c r="Y39" s="645"/>
      <c r="Z39" s="688">
        <f t="shared" si="250"/>
        <v>0</v>
      </c>
      <c r="AA39" s="645"/>
      <c r="AB39" s="688">
        <f t="shared" si="251"/>
        <v>0</v>
      </c>
      <c r="AC39" s="645"/>
      <c r="AD39" s="688">
        <f t="shared" si="252"/>
        <v>0</v>
      </c>
      <c r="AE39" s="258">
        <f t="shared" si="253"/>
        <v>0</v>
      </c>
      <c r="AF39" s="259">
        <f t="shared" si="254"/>
        <v>0</v>
      </c>
      <c r="AG39" s="649"/>
      <c r="AH39" s="688">
        <f t="shared" si="255"/>
        <v>0</v>
      </c>
      <c r="AI39" s="645"/>
      <c r="AJ39" s="688">
        <f t="shared" si="256"/>
        <v>0</v>
      </c>
      <c r="AK39" s="645"/>
      <c r="AL39" s="688">
        <f t="shared" si="257"/>
        <v>0</v>
      </c>
      <c r="AM39" s="645"/>
      <c r="AN39" s="688">
        <f t="shared" si="258"/>
        <v>0</v>
      </c>
      <c r="AO39" s="645"/>
      <c r="AP39" s="688">
        <f t="shared" si="259"/>
        <v>0</v>
      </c>
      <c r="AQ39" s="645"/>
      <c r="AR39" s="688">
        <f t="shared" si="260"/>
        <v>0</v>
      </c>
      <c r="AS39" s="645"/>
      <c r="AT39" s="688">
        <f t="shared" si="261"/>
        <v>0</v>
      </c>
      <c r="AU39" s="645"/>
      <c r="AV39" s="688">
        <f t="shared" si="262"/>
        <v>0</v>
      </c>
      <c r="AW39" s="645"/>
      <c r="AX39" s="688">
        <f t="shared" si="263"/>
        <v>0</v>
      </c>
      <c r="AY39" s="645"/>
      <c r="AZ39" s="688">
        <f t="shared" si="264"/>
        <v>0</v>
      </c>
      <c r="BA39" s="645"/>
      <c r="BB39" s="688">
        <f t="shared" si="265"/>
        <v>0</v>
      </c>
      <c r="BC39" s="645"/>
      <c r="BD39" s="688">
        <f t="shared" si="266"/>
        <v>0</v>
      </c>
      <c r="BE39" s="645"/>
      <c r="BF39" s="688">
        <f t="shared" si="267"/>
        <v>0</v>
      </c>
      <c r="BG39" s="258">
        <f t="shared" si="268"/>
        <v>0</v>
      </c>
      <c r="BH39" s="259">
        <f t="shared" si="269"/>
        <v>0</v>
      </c>
      <c r="BI39" s="271"/>
      <c r="BJ39" s="283">
        <f t="shared" si="270"/>
        <v>0</v>
      </c>
      <c r="BK39" s="273"/>
      <c r="BL39" s="283">
        <f t="shared" si="271"/>
        <v>0</v>
      </c>
      <c r="BM39" s="273"/>
      <c r="BN39" s="283">
        <f t="shared" si="272"/>
        <v>0</v>
      </c>
      <c r="BO39" s="273"/>
      <c r="BP39" s="283">
        <f t="shared" si="273"/>
        <v>0</v>
      </c>
      <c r="BQ39" s="273"/>
      <c r="BR39" s="283">
        <f t="shared" si="274"/>
        <v>0</v>
      </c>
      <c r="BS39" s="273"/>
      <c r="BT39" s="283">
        <f t="shared" si="275"/>
        <v>0</v>
      </c>
      <c r="BU39" s="273"/>
      <c r="BV39" s="283">
        <f t="shared" si="276"/>
        <v>0</v>
      </c>
      <c r="BW39" s="273"/>
      <c r="BX39" s="283">
        <f t="shared" si="277"/>
        <v>0</v>
      </c>
      <c r="BY39" s="273"/>
      <c r="BZ39" s="283">
        <f t="shared" si="278"/>
        <v>0</v>
      </c>
      <c r="CA39" s="273"/>
      <c r="CB39" s="283">
        <f t="shared" si="279"/>
        <v>0</v>
      </c>
      <c r="CC39" s="273"/>
      <c r="CD39" s="283">
        <f t="shared" si="280"/>
        <v>0</v>
      </c>
      <c r="CE39" s="273"/>
      <c r="CF39" s="283">
        <f t="shared" si="281"/>
        <v>0</v>
      </c>
      <c r="CG39" s="273"/>
      <c r="CH39" s="283">
        <f t="shared" si="282"/>
        <v>0</v>
      </c>
      <c r="CI39" s="258">
        <f t="shared" si="283"/>
        <v>0</v>
      </c>
      <c r="CJ39" s="282">
        <f t="shared" si="284"/>
        <v>0</v>
      </c>
      <c r="CK39" s="649"/>
      <c r="CL39" s="688">
        <f t="shared" si="285"/>
        <v>0</v>
      </c>
      <c r="CM39" s="645"/>
      <c r="CN39" s="688">
        <f t="shared" si="286"/>
        <v>0</v>
      </c>
      <c r="CO39" s="645"/>
      <c r="CP39" s="688">
        <f t="shared" si="287"/>
        <v>0</v>
      </c>
      <c r="CQ39" s="645"/>
      <c r="CR39" s="688">
        <f t="shared" si="288"/>
        <v>0</v>
      </c>
      <c r="CS39" s="645"/>
      <c r="CT39" s="688">
        <f t="shared" si="289"/>
        <v>0</v>
      </c>
      <c r="CU39" s="645"/>
      <c r="CV39" s="688">
        <f t="shared" si="290"/>
        <v>0</v>
      </c>
      <c r="CW39" s="645"/>
      <c r="CX39" s="688">
        <f t="shared" si="291"/>
        <v>0</v>
      </c>
      <c r="CY39" s="645"/>
      <c r="CZ39" s="688">
        <f t="shared" si="292"/>
        <v>0</v>
      </c>
      <c r="DA39" s="645"/>
      <c r="DB39" s="688">
        <f t="shared" si="293"/>
        <v>0</v>
      </c>
      <c r="DC39" s="645"/>
      <c r="DD39" s="688">
        <f t="shared" si="294"/>
        <v>0</v>
      </c>
      <c r="DE39" s="645"/>
      <c r="DF39" s="688">
        <f t="shared" si="295"/>
        <v>0</v>
      </c>
      <c r="DG39" s="645"/>
      <c r="DH39" s="688">
        <f t="shared" si="296"/>
        <v>0</v>
      </c>
      <c r="DI39" s="645"/>
      <c r="DJ39" s="688">
        <f t="shared" si="297"/>
        <v>0</v>
      </c>
      <c r="DK39" s="258">
        <f t="shared" si="298"/>
        <v>0</v>
      </c>
      <c r="DL39" s="259">
        <f t="shared" si="299"/>
        <v>0</v>
      </c>
    </row>
    <row r="40" spans="1:116" ht="20.25" customHeight="1" x14ac:dyDescent="0.25">
      <c r="A40" s="25" t="s">
        <v>343</v>
      </c>
      <c r="B40" s="77" t="s">
        <v>344</v>
      </c>
      <c r="C40" s="27">
        <v>1.4</v>
      </c>
      <c r="D40" s="62">
        <v>5.9999999999999995E-4</v>
      </c>
      <c r="E40" s="649"/>
      <c r="F40" s="688">
        <f t="shared" si="240"/>
        <v>0</v>
      </c>
      <c r="G40" s="645"/>
      <c r="H40" s="688">
        <f t="shared" si="241"/>
        <v>0</v>
      </c>
      <c r="I40" s="645"/>
      <c r="J40" s="688">
        <f t="shared" si="242"/>
        <v>0</v>
      </c>
      <c r="K40" s="645"/>
      <c r="L40" s="688">
        <f t="shared" si="243"/>
        <v>0</v>
      </c>
      <c r="M40" s="645"/>
      <c r="N40" s="688">
        <f t="shared" si="244"/>
        <v>0</v>
      </c>
      <c r="O40" s="645"/>
      <c r="P40" s="688">
        <f t="shared" si="245"/>
        <v>0</v>
      </c>
      <c r="Q40" s="645"/>
      <c r="R40" s="688">
        <f t="shared" si="246"/>
        <v>0</v>
      </c>
      <c r="S40" s="645"/>
      <c r="T40" s="688">
        <f t="shared" si="247"/>
        <v>0</v>
      </c>
      <c r="U40" s="645"/>
      <c r="V40" s="688">
        <f t="shared" si="248"/>
        <v>0</v>
      </c>
      <c r="W40" s="645"/>
      <c r="X40" s="688">
        <f t="shared" si="249"/>
        <v>0</v>
      </c>
      <c r="Y40" s="645"/>
      <c r="Z40" s="688">
        <f t="shared" si="250"/>
        <v>0</v>
      </c>
      <c r="AA40" s="645"/>
      <c r="AB40" s="688">
        <f t="shared" si="251"/>
        <v>0</v>
      </c>
      <c r="AC40" s="645"/>
      <c r="AD40" s="688">
        <f t="shared" si="252"/>
        <v>0</v>
      </c>
      <c r="AE40" s="258">
        <f t="shared" si="253"/>
        <v>0</v>
      </c>
      <c r="AF40" s="259">
        <f t="shared" si="254"/>
        <v>0</v>
      </c>
      <c r="AG40" s="649"/>
      <c r="AH40" s="688">
        <f t="shared" si="255"/>
        <v>0</v>
      </c>
      <c r="AI40" s="645"/>
      <c r="AJ40" s="688">
        <f t="shared" si="256"/>
        <v>0</v>
      </c>
      <c r="AK40" s="645"/>
      <c r="AL40" s="688">
        <f t="shared" si="257"/>
        <v>0</v>
      </c>
      <c r="AM40" s="645"/>
      <c r="AN40" s="688">
        <f t="shared" si="258"/>
        <v>0</v>
      </c>
      <c r="AO40" s="645"/>
      <c r="AP40" s="688">
        <f t="shared" si="259"/>
        <v>0</v>
      </c>
      <c r="AQ40" s="645"/>
      <c r="AR40" s="688">
        <f t="shared" si="260"/>
        <v>0</v>
      </c>
      <c r="AS40" s="645"/>
      <c r="AT40" s="688">
        <f t="shared" si="261"/>
        <v>0</v>
      </c>
      <c r="AU40" s="645"/>
      <c r="AV40" s="688">
        <f t="shared" si="262"/>
        <v>0</v>
      </c>
      <c r="AW40" s="645"/>
      <c r="AX40" s="688">
        <f t="shared" si="263"/>
        <v>0</v>
      </c>
      <c r="AY40" s="645"/>
      <c r="AZ40" s="688">
        <f t="shared" si="264"/>
        <v>0</v>
      </c>
      <c r="BA40" s="645"/>
      <c r="BB40" s="688">
        <f t="shared" si="265"/>
        <v>0</v>
      </c>
      <c r="BC40" s="645"/>
      <c r="BD40" s="688">
        <f t="shared" si="266"/>
        <v>0</v>
      </c>
      <c r="BE40" s="645"/>
      <c r="BF40" s="688">
        <f t="shared" si="267"/>
        <v>0</v>
      </c>
      <c r="BG40" s="258">
        <f t="shared" si="268"/>
        <v>0</v>
      </c>
      <c r="BH40" s="259">
        <f t="shared" si="269"/>
        <v>0</v>
      </c>
      <c r="BI40" s="271"/>
      <c r="BJ40" s="283">
        <f t="shared" si="270"/>
        <v>0</v>
      </c>
      <c r="BK40" s="273"/>
      <c r="BL40" s="283">
        <f t="shared" si="271"/>
        <v>0</v>
      </c>
      <c r="BM40" s="273"/>
      <c r="BN40" s="283">
        <f t="shared" si="272"/>
        <v>0</v>
      </c>
      <c r="BO40" s="273"/>
      <c r="BP40" s="283">
        <f t="shared" si="273"/>
        <v>0</v>
      </c>
      <c r="BQ40" s="273"/>
      <c r="BR40" s="283">
        <f t="shared" si="274"/>
        <v>0</v>
      </c>
      <c r="BS40" s="273"/>
      <c r="BT40" s="283">
        <f t="shared" si="275"/>
        <v>0</v>
      </c>
      <c r="BU40" s="273"/>
      <c r="BV40" s="283">
        <f t="shared" si="276"/>
        <v>0</v>
      </c>
      <c r="BW40" s="273"/>
      <c r="BX40" s="283">
        <f t="shared" si="277"/>
        <v>0</v>
      </c>
      <c r="BY40" s="273"/>
      <c r="BZ40" s="283">
        <f t="shared" si="278"/>
        <v>0</v>
      </c>
      <c r="CA40" s="273"/>
      <c r="CB40" s="283">
        <f t="shared" si="279"/>
        <v>0</v>
      </c>
      <c r="CC40" s="273"/>
      <c r="CD40" s="283">
        <f t="shared" si="280"/>
        <v>0</v>
      </c>
      <c r="CE40" s="273"/>
      <c r="CF40" s="283">
        <f t="shared" si="281"/>
        <v>0</v>
      </c>
      <c r="CG40" s="273"/>
      <c r="CH40" s="283">
        <f t="shared" si="282"/>
        <v>0</v>
      </c>
      <c r="CI40" s="258">
        <f t="shared" si="283"/>
        <v>0</v>
      </c>
      <c r="CJ40" s="282">
        <f t="shared" si="284"/>
        <v>0</v>
      </c>
      <c r="CK40" s="649"/>
      <c r="CL40" s="688">
        <f t="shared" si="285"/>
        <v>0</v>
      </c>
      <c r="CM40" s="645"/>
      <c r="CN40" s="688">
        <f t="shared" si="286"/>
        <v>0</v>
      </c>
      <c r="CO40" s="645"/>
      <c r="CP40" s="688">
        <f t="shared" si="287"/>
        <v>0</v>
      </c>
      <c r="CQ40" s="645"/>
      <c r="CR40" s="688">
        <f t="shared" si="288"/>
        <v>0</v>
      </c>
      <c r="CS40" s="645"/>
      <c r="CT40" s="688">
        <f t="shared" si="289"/>
        <v>0</v>
      </c>
      <c r="CU40" s="645"/>
      <c r="CV40" s="688">
        <f t="shared" si="290"/>
        <v>0</v>
      </c>
      <c r="CW40" s="645"/>
      <c r="CX40" s="688">
        <f t="shared" si="291"/>
        <v>0</v>
      </c>
      <c r="CY40" s="645"/>
      <c r="CZ40" s="688">
        <f t="shared" si="292"/>
        <v>0</v>
      </c>
      <c r="DA40" s="645"/>
      <c r="DB40" s="688">
        <f t="shared" si="293"/>
        <v>0</v>
      </c>
      <c r="DC40" s="645"/>
      <c r="DD40" s="688">
        <f t="shared" si="294"/>
        <v>0</v>
      </c>
      <c r="DE40" s="645"/>
      <c r="DF40" s="688">
        <f t="shared" si="295"/>
        <v>0</v>
      </c>
      <c r="DG40" s="645"/>
      <c r="DH40" s="688">
        <f t="shared" si="296"/>
        <v>0</v>
      </c>
      <c r="DI40" s="645"/>
      <c r="DJ40" s="688">
        <f t="shared" si="297"/>
        <v>0</v>
      </c>
      <c r="DK40" s="258">
        <f t="shared" si="298"/>
        <v>0</v>
      </c>
      <c r="DL40" s="259">
        <f t="shared" si="299"/>
        <v>0</v>
      </c>
    </row>
    <row r="41" spans="1:116" ht="20.25" customHeight="1" x14ac:dyDescent="0.25">
      <c r="A41" s="25" t="s">
        <v>345</v>
      </c>
      <c r="B41" s="223" t="s">
        <v>346</v>
      </c>
      <c r="C41" s="27">
        <v>0.88</v>
      </c>
      <c r="D41" s="62">
        <v>1.3999999999999999E-4</v>
      </c>
      <c r="E41" s="649"/>
      <c r="F41" s="688">
        <f t="shared" si="240"/>
        <v>0</v>
      </c>
      <c r="G41" s="645"/>
      <c r="H41" s="688">
        <f t="shared" si="241"/>
        <v>0</v>
      </c>
      <c r="I41" s="645"/>
      <c r="J41" s="688">
        <f t="shared" si="242"/>
        <v>0</v>
      </c>
      <c r="K41" s="645"/>
      <c r="L41" s="688">
        <f t="shared" si="243"/>
        <v>0</v>
      </c>
      <c r="M41" s="645"/>
      <c r="N41" s="688">
        <f t="shared" si="244"/>
        <v>0</v>
      </c>
      <c r="O41" s="645"/>
      <c r="P41" s="688">
        <f t="shared" si="245"/>
        <v>0</v>
      </c>
      <c r="Q41" s="645"/>
      <c r="R41" s="688">
        <f t="shared" si="246"/>
        <v>0</v>
      </c>
      <c r="S41" s="645"/>
      <c r="T41" s="688">
        <f t="shared" si="247"/>
        <v>0</v>
      </c>
      <c r="U41" s="645"/>
      <c r="V41" s="688">
        <f t="shared" si="248"/>
        <v>0</v>
      </c>
      <c r="W41" s="645"/>
      <c r="X41" s="688">
        <f t="shared" si="249"/>
        <v>0</v>
      </c>
      <c r="Y41" s="645"/>
      <c r="Z41" s="688">
        <f t="shared" si="250"/>
        <v>0</v>
      </c>
      <c r="AA41" s="645"/>
      <c r="AB41" s="688">
        <f t="shared" si="251"/>
        <v>0</v>
      </c>
      <c r="AC41" s="645"/>
      <c r="AD41" s="688">
        <f t="shared" si="252"/>
        <v>0</v>
      </c>
      <c r="AE41" s="258">
        <f t="shared" si="253"/>
        <v>0</v>
      </c>
      <c r="AF41" s="259">
        <f t="shared" si="254"/>
        <v>0</v>
      </c>
      <c r="AG41" s="649"/>
      <c r="AH41" s="688">
        <f t="shared" si="255"/>
        <v>0</v>
      </c>
      <c r="AI41" s="645"/>
      <c r="AJ41" s="688">
        <f t="shared" si="256"/>
        <v>0</v>
      </c>
      <c r="AK41" s="645"/>
      <c r="AL41" s="688">
        <f t="shared" si="257"/>
        <v>0</v>
      </c>
      <c r="AM41" s="645"/>
      <c r="AN41" s="688">
        <f t="shared" si="258"/>
        <v>0</v>
      </c>
      <c r="AO41" s="645"/>
      <c r="AP41" s="688">
        <f t="shared" si="259"/>
        <v>0</v>
      </c>
      <c r="AQ41" s="645"/>
      <c r="AR41" s="688">
        <f t="shared" si="260"/>
        <v>0</v>
      </c>
      <c r="AS41" s="645"/>
      <c r="AT41" s="688">
        <f t="shared" si="261"/>
        <v>0</v>
      </c>
      <c r="AU41" s="645"/>
      <c r="AV41" s="688">
        <f t="shared" si="262"/>
        <v>0</v>
      </c>
      <c r="AW41" s="645"/>
      <c r="AX41" s="688">
        <f t="shared" si="263"/>
        <v>0</v>
      </c>
      <c r="AY41" s="645"/>
      <c r="AZ41" s="688">
        <f t="shared" si="264"/>
        <v>0</v>
      </c>
      <c r="BA41" s="645"/>
      <c r="BB41" s="688">
        <f t="shared" si="265"/>
        <v>0</v>
      </c>
      <c r="BC41" s="645"/>
      <c r="BD41" s="688">
        <f t="shared" si="266"/>
        <v>0</v>
      </c>
      <c r="BE41" s="645"/>
      <c r="BF41" s="688">
        <f t="shared" si="267"/>
        <v>0</v>
      </c>
      <c r="BG41" s="258">
        <f t="shared" si="268"/>
        <v>0</v>
      </c>
      <c r="BH41" s="259">
        <f t="shared" si="269"/>
        <v>0</v>
      </c>
      <c r="BI41" s="271"/>
      <c r="BJ41" s="283">
        <f t="shared" si="270"/>
        <v>0</v>
      </c>
      <c r="BK41" s="273"/>
      <c r="BL41" s="283">
        <f t="shared" si="271"/>
        <v>0</v>
      </c>
      <c r="BM41" s="273"/>
      <c r="BN41" s="283">
        <f t="shared" si="272"/>
        <v>0</v>
      </c>
      <c r="BO41" s="273"/>
      <c r="BP41" s="283">
        <f t="shared" si="273"/>
        <v>0</v>
      </c>
      <c r="BQ41" s="273"/>
      <c r="BR41" s="283">
        <f t="shared" si="274"/>
        <v>0</v>
      </c>
      <c r="BS41" s="273"/>
      <c r="BT41" s="283">
        <f t="shared" si="275"/>
        <v>0</v>
      </c>
      <c r="BU41" s="273"/>
      <c r="BV41" s="283">
        <f t="shared" si="276"/>
        <v>0</v>
      </c>
      <c r="BW41" s="273"/>
      <c r="BX41" s="283">
        <f t="shared" si="277"/>
        <v>0</v>
      </c>
      <c r="BY41" s="273"/>
      <c r="BZ41" s="283">
        <f t="shared" si="278"/>
        <v>0</v>
      </c>
      <c r="CA41" s="273"/>
      <c r="CB41" s="283">
        <f t="shared" si="279"/>
        <v>0</v>
      </c>
      <c r="CC41" s="273"/>
      <c r="CD41" s="283">
        <f t="shared" si="280"/>
        <v>0</v>
      </c>
      <c r="CE41" s="273"/>
      <c r="CF41" s="283">
        <f t="shared" si="281"/>
        <v>0</v>
      </c>
      <c r="CG41" s="273"/>
      <c r="CH41" s="283">
        <f t="shared" si="282"/>
        <v>0</v>
      </c>
      <c r="CI41" s="258">
        <f t="shared" si="283"/>
        <v>0</v>
      </c>
      <c r="CJ41" s="282">
        <f t="shared" si="284"/>
        <v>0</v>
      </c>
      <c r="CK41" s="649"/>
      <c r="CL41" s="688">
        <f t="shared" si="285"/>
        <v>0</v>
      </c>
      <c r="CM41" s="645"/>
      <c r="CN41" s="688">
        <f t="shared" si="286"/>
        <v>0</v>
      </c>
      <c r="CO41" s="645"/>
      <c r="CP41" s="688">
        <f t="shared" si="287"/>
        <v>0</v>
      </c>
      <c r="CQ41" s="645"/>
      <c r="CR41" s="688">
        <f t="shared" si="288"/>
        <v>0</v>
      </c>
      <c r="CS41" s="645"/>
      <c r="CT41" s="688">
        <f t="shared" si="289"/>
        <v>0</v>
      </c>
      <c r="CU41" s="645"/>
      <c r="CV41" s="688">
        <f t="shared" si="290"/>
        <v>0</v>
      </c>
      <c r="CW41" s="645"/>
      <c r="CX41" s="688">
        <f t="shared" si="291"/>
        <v>0</v>
      </c>
      <c r="CY41" s="645"/>
      <c r="CZ41" s="688">
        <f t="shared" si="292"/>
        <v>0</v>
      </c>
      <c r="DA41" s="645"/>
      <c r="DB41" s="688">
        <f t="shared" si="293"/>
        <v>0</v>
      </c>
      <c r="DC41" s="645"/>
      <c r="DD41" s="688">
        <f t="shared" si="294"/>
        <v>0</v>
      </c>
      <c r="DE41" s="645"/>
      <c r="DF41" s="688">
        <f t="shared" si="295"/>
        <v>0</v>
      </c>
      <c r="DG41" s="645"/>
      <c r="DH41" s="688">
        <f t="shared" si="296"/>
        <v>0</v>
      </c>
      <c r="DI41" s="645"/>
      <c r="DJ41" s="688">
        <f t="shared" si="297"/>
        <v>0</v>
      </c>
      <c r="DK41" s="258">
        <f t="shared" si="298"/>
        <v>0</v>
      </c>
      <c r="DL41" s="259">
        <f t="shared" si="299"/>
        <v>0</v>
      </c>
    </row>
    <row r="42" spans="1:116" ht="20.25" customHeight="1" x14ac:dyDescent="0.25">
      <c r="A42" s="25" t="s">
        <v>347</v>
      </c>
      <c r="B42" s="223" t="s">
        <v>348</v>
      </c>
      <c r="C42" s="27">
        <v>0.34</v>
      </c>
      <c r="D42" s="62">
        <v>1E-4</v>
      </c>
      <c r="E42" s="649"/>
      <c r="F42" s="688">
        <f t="shared" si="240"/>
        <v>0</v>
      </c>
      <c r="G42" s="645"/>
      <c r="H42" s="688">
        <f t="shared" si="241"/>
        <v>0</v>
      </c>
      <c r="I42" s="645"/>
      <c r="J42" s="688">
        <f t="shared" si="242"/>
        <v>0</v>
      </c>
      <c r="K42" s="645"/>
      <c r="L42" s="688">
        <f t="shared" si="243"/>
        <v>0</v>
      </c>
      <c r="M42" s="645"/>
      <c r="N42" s="688">
        <f t="shared" si="244"/>
        <v>0</v>
      </c>
      <c r="O42" s="645"/>
      <c r="P42" s="688">
        <f t="shared" si="245"/>
        <v>0</v>
      </c>
      <c r="Q42" s="645"/>
      <c r="R42" s="688">
        <f t="shared" si="246"/>
        <v>0</v>
      </c>
      <c r="S42" s="645"/>
      <c r="T42" s="688">
        <f t="shared" si="247"/>
        <v>0</v>
      </c>
      <c r="U42" s="645"/>
      <c r="V42" s="688">
        <f t="shared" si="248"/>
        <v>0</v>
      </c>
      <c r="W42" s="645"/>
      <c r="X42" s="688">
        <f t="shared" si="249"/>
        <v>0</v>
      </c>
      <c r="Y42" s="645"/>
      <c r="Z42" s="688">
        <f t="shared" si="250"/>
        <v>0</v>
      </c>
      <c r="AA42" s="645"/>
      <c r="AB42" s="688">
        <f t="shared" si="251"/>
        <v>0</v>
      </c>
      <c r="AC42" s="645"/>
      <c r="AD42" s="688">
        <f t="shared" si="252"/>
        <v>0</v>
      </c>
      <c r="AE42" s="258">
        <f t="shared" si="253"/>
        <v>0</v>
      </c>
      <c r="AF42" s="259">
        <f t="shared" si="254"/>
        <v>0</v>
      </c>
      <c r="AG42" s="649"/>
      <c r="AH42" s="688">
        <f t="shared" si="255"/>
        <v>0</v>
      </c>
      <c r="AI42" s="645"/>
      <c r="AJ42" s="688">
        <f t="shared" si="256"/>
        <v>0</v>
      </c>
      <c r="AK42" s="645"/>
      <c r="AL42" s="688">
        <f t="shared" si="257"/>
        <v>0</v>
      </c>
      <c r="AM42" s="645"/>
      <c r="AN42" s="688">
        <f t="shared" si="258"/>
        <v>0</v>
      </c>
      <c r="AO42" s="645"/>
      <c r="AP42" s="688">
        <f t="shared" si="259"/>
        <v>0</v>
      </c>
      <c r="AQ42" s="645"/>
      <c r="AR42" s="688">
        <f t="shared" si="260"/>
        <v>0</v>
      </c>
      <c r="AS42" s="645"/>
      <c r="AT42" s="688">
        <f t="shared" si="261"/>
        <v>0</v>
      </c>
      <c r="AU42" s="645"/>
      <c r="AV42" s="688">
        <f t="shared" si="262"/>
        <v>0</v>
      </c>
      <c r="AW42" s="645"/>
      <c r="AX42" s="688">
        <f t="shared" si="263"/>
        <v>0</v>
      </c>
      <c r="AY42" s="645"/>
      <c r="AZ42" s="688">
        <f t="shared" si="264"/>
        <v>0</v>
      </c>
      <c r="BA42" s="645"/>
      <c r="BB42" s="688">
        <f t="shared" si="265"/>
        <v>0</v>
      </c>
      <c r="BC42" s="645"/>
      <c r="BD42" s="688">
        <f t="shared" si="266"/>
        <v>0</v>
      </c>
      <c r="BE42" s="645"/>
      <c r="BF42" s="688">
        <f t="shared" si="267"/>
        <v>0</v>
      </c>
      <c r="BG42" s="258">
        <f t="shared" si="268"/>
        <v>0</v>
      </c>
      <c r="BH42" s="259">
        <f t="shared" si="269"/>
        <v>0</v>
      </c>
      <c r="BI42" s="271"/>
      <c r="BJ42" s="283">
        <f t="shared" si="270"/>
        <v>0</v>
      </c>
      <c r="BK42" s="273"/>
      <c r="BL42" s="283">
        <f t="shared" si="271"/>
        <v>0</v>
      </c>
      <c r="BM42" s="273"/>
      <c r="BN42" s="283">
        <f t="shared" si="272"/>
        <v>0</v>
      </c>
      <c r="BO42" s="273"/>
      <c r="BP42" s="283">
        <f t="shared" si="273"/>
        <v>0</v>
      </c>
      <c r="BQ42" s="273"/>
      <c r="BR42" s="283">
        <f t="shared" si="274"/>
        <v>0</v>
      </c>
      <c r="BS42" s="273"/>
      <c r="BT42" s="283">
        <f t="shared" si="275"/>
        <v>0</v>
      </c>
      <c r="BU42" s="273"/>
      <c r="BV42" s="283">
        <f t="shared" si="276"/>
        <v>0</v>
      </c>
      <c r="BW42" s="273"/>
      <c r="BX42" s="283">
        <f t="shared" si="277"/>
        <v>0</v>
      </c>
      <c r="BY42" s="273"/>
      <c r="BZ42" s="283">
        <f t="shared" si="278"/>
        <v>0</v>
      </c>
      <c r="CA42" s="273"/>
      <c r="CB42" s="283">
        <f t="shared" si="279"/>
        <v>0</v>
      </c>
      <c r="CC42" s="273"/>
      <c r="CD42" s="283">
        <f t="shared" si="280"/>
        <v>0</v>
      </c>
      <c r="CE42" s="273"/>
      <c r="CF42" s="283">
        <f t="shared" si="281"/>
        <v>0</v>
      </c>
      <c r="CG42" s="273"/>
      <c r="CH42" s="283">
        <f t="shared" si="282"/>
        <v>0</v>
      </c>
      <c r="CI42" s="258">
        <f t="shared" si="283"/>
        <v>0</v>
      </c>
      <c r="CJ42" s="282">
        <f t="shared" si="284"/>
        <v>0</v>
      </c>
      <c r="CK42" s="649"/>
      <c r="CL42" s="688">
        <f t="shared" si="285"/>
        <v>0</v>
      </c>
      <c r="CM42" s="645"/>
      <c r="CN42" s="688">
        <f t="shared" si="286"/>
        <v>0</v>
      </c>
      <c r="CO42" s="645"/>
      <c r="CP42" s="688">
        <f t="shared" si="287"/>
        <v>0</v>
      </c>
      <c r="CQ42" s="645"/>
      <c r="CR42" s="688">
        <f t="shared" si="288"/>
        <v>0</v>
      </c>
      <c r="CS42" s="645"/>
      <c r="CT42" s="688">
        <f t="shared" si="289"/>
        <v>0</v>
      </c>
      <c r="CU42" s="645"/>
      <c r="CV42" s="688">
        <f t="shared" si="290"/>
        <v>0</v>
      </c>
      <c r="CW42" s="645"/>
      <c r="CX42" s="688">
        <f t="shared" si="291"/>
        <v>0</v>
      </c>
      <c r="CY42" s="645"/>
      <c r="CZ42" s="688">
        <f t="shared" si="292"/>
        <v>0</v>
      </c>
      <c r="DA42" s="645"/>
      <c r="DB42" s="688">
        <f t="shared" si="293"/>
        <v>0</v>
      </c>
      <c r="DC42" s="645"/>
      <c r="DD42" s="688">
        <f t="shared" si="294"/>
        <v>0</v>
      </c>
      <c r="DE42" s="645"/>
      <c r="DF42" s="688">
        <f t="shared" si="295"/>
        <v>0</v>
      </c>
      <c r="DG42" s="645"/>
      <c r="DH42" s="688">
        <f t="shared" si="296"/>
        <v>0</v>
      </c>
      <c r="DI42" s="645"/>
      <c r="DJ42" s="688">
        <f t="shared" si="297"/>
        <v>0</v>
      </c>
      <c r="DK42" s="258">
        <f t="shared" si="298"/>
        <v>0</v>
      </c>
      <c r="DL42" s="259">
        <f t="shared" si="299"/>
        <v>0</v>
      </c>
    </row>
    <row r="43" spans="1:116" ht="20.25" customHeight="1" x14ac:dyDescent="0.25">
      <c r="A43" s="25" t="s">
        <v>349</v>
      </c>
      <c r="B43" s="223" t="s">
        <v>350</v>
      </c>
      <c r="C43" s="27">
        <v>0.45</v>
      </c>
      <c r="D43" s="62">
        <v>2.9999999999999997E-4</v>
      </c>
      <c r="E43" s="649"/>
      <c r="F43" s="688">
        <f t="shared" si="240"/>
        <v>0</v>
      </c>
      <c r="G43" s="645"/>
      <c r="H43" s="688">
        <f t="shared" si="241"/>
        <v>0</v>
      </c>
      <c r="I43" s="645"/>
      <c r="J43" s="688">
        <f t="shared" si="242"/>
        <v>0</v>
      </c>
      <c r="K43" s="645"/>
      <c r="L43" s="688">
        <f t="shared" si="243"/>
        <v>0</v>
      </c>
      <c r="M43" s="645"/>
      <c r="N43" s="688">
        <f t="shared" si="244"/>
        <v>0</v>
      </c>
      <c r="O43" s="645"/>
      <c r="P43" s="688">
        <f t="shared" si="245"/>
        <v>0</v>
      </c>
      <c r="Q43" s="645"/>
      <c r="R43" s="688">
        <f t="shared" si="246"/>
        <v>0</v>
      </c>
      <c r="S43" s="645"/>
      <c r="T43" s="688">
        <f t="shared" si="247"/>
        <v>0</v>
      </c>
      <c r="U43" s="645"/>
      <c r="V43" s="688">
        <f t="shared" si="248"/>
        <v>0</v>
      </c>
      <c r="W43" s="645"/>
      <c r="X43" s="688">
        <f t="shared" si="249"/>
        <v>0</v>
      </c>
      <c r="Y43" s="645"/>
      <c r="Z43" s="688">
        <f t="shared" si="250"/>
        <v>0</v>
      </c>
      <c r="AA43" s="645"/>
      <c r="AB43" s="688">
        <f t="shared" si="251"/>
        <v>0</v>
      </c>
      <c r="AC43" s="645"/>
      <c r="AD43" s="688">
        <f t="shared" si="252"/>
        <v>0</v>
      </c>
      <c r="AE43" s="258">
        <f t="shared" si="253"/>
        <v>0</v>
      </c>
      <c r="AF43" s="259">
        <f t="shared" si="254"/>
        <v>0</v>
      </c>
      <c r="AG43" s="649"/>
      <c r="AH43" s="688">
        <f t="shared" si="255"/>
        <v>0</v>
      </c>
      <c r="AI43" s="645"/>
      <c r="AJ43" s="688">
        <f t="shared" si="256"/>
        <v>0</v>
      </c>
      <c r="AK43" s="645"/>
      <c r="AL43" s="688">
        <f t="shared" si="257"/>
        <v>0</v>
      </c>
      <c r="AM43" s="645"/>
      <c r="AN43" s="688">
        <f t="shared" si="258"/>
        <v>0</v>
      </c>
      <c r="AO43" s="645"/>
      <c r="AP43" s="688">
        <f t="shared" si="259"/>
        <v>0</v>
      </c>
      <c r="AQ43" s="645"/>
      <c r="AR43" s="688">
        <f t="shared" si="260"/>
        <v>0</v>
      </c>
      <c r="AS43" s="645"/>
      <c r="AT43" s="688">
        <f t="shared" si="261"/>
        <v>0</v>
      </c>
      <c r="AU43" s="645"/>
      <c r="AV43" s="688">
        <f t="shared" si="262"/>
        <v>0</v>
      </c>
      <c r="AW43" s="645"/>
      <c r="AX43" s="688">
        <f t="shared" si="263"/>
        <v>0</v>
      </c>
      <c r="AY43" s="645"/>
      <c r="AZ43" s="688">
        <f t="shared" si="264"/>
        <v>0</v>
      </c>
      <c r="BA43" s="645"/>
      <c r="BB43" s="688">
        <f t="shared" si="265"/>
        <v>0</v>
      </c>
      <c r="BC43" s="645"/>
      <c r="BD43" s="688">
        <f t="shared" si="266"/>
        <v>0</v>
      </c>
      <c r="BE43" s="645"/>
      <c r="BF43" s="688">
        <f t="shared" si="267"/>
        <v>0</v>
      </c>
      <c r="BG43" s="258">
        <f t="shared" si="268"/>
        <v>0</v>
      </c>
      <c r="BH43" s="259">
        <f t="shared" si="269"/>
        <v>0</v>
      </c>
      <c r="BI43" s="271"/>
      <c r="BJ43" s="283">
        <f t="shared" si="270"/>
        <v>0</v>
      </c>
      <c r="BK43" s="273"/>
      <c r="BL43" s="283">
        <f t="shared" si="271"/>
        <v>0</v>
      </c>
      <c r="BM43" s="273"/>
      <c r="BN43" s="283">
        <f t="shared" si="272"/>
        <v>0</v>
      </c>
      <c r="BO43" s="273"/>
      <c r="BP43" s="283">
        <f t="shared" si="273"/>
        <v>0</v>
      </c>
      <c r="BQ43" s="273"/>
      <c r="BR43" s="283">
        <f t="shared" si="274"/>
        <v>0</v>
      </c>
      <c r="BS43" s="273"/>
      <c r="BT43" s="283">
        <f t="shared" si="275"/>
        <v>0</v>
      </c>
      <c r="BU43" s="273"/>
      <c r="BV43" s="283">
        <f t="shared" si="276"/>
        <v>0</v>
      </c>
      <c r="BW43" s="273"/>
      <c r="BX43" s="283">
        <f t="shared" si="277"/>
        <v>0</v>
      </c>
      <c r="BY43" s="273"/>
      <c r="BZ43" s="283">
        <f t="shared" si="278"/>
        <v>0</v>
      </c>
      <c r="CA43" s="273"/>
      <c r="CB43" s="283">
        <f t="shared" si="279"/>
        <v>0</v>
      </c>
      <c r="CC43" s="273"/>
      <c r="CD43" s="283">
        <f t="shared" si="280"/>
        <v>0</v>
      </c>
      <c r="CE43" s="273"/>
      <c r="CF43" s="283">
        <f t="shared" si="281"/>
        <v>0</v>
      </c>
      <c r="CG43" s="273"/>
      <c r="CH43" s="283">
        <f t="shared" si="282"/>
        <v>0</v>
      </c>
      <c r="CI43" s="258">
        <f t="shared" si="283"/>
        <v>0</v>
      </c>
      <c r="CJ43" s="282">
        <f t="shared" si="284"/>
        <v>0</v>
      </c>
      <c r="CK43" s="649"/>
      <c r="CL43" s="688">
        <f t="shared" si="285"/>
        <v>0</v>
      </c>
      <c r="CM43" s="645"/>
      <c r="CN43" s="688">
        <f t="shared" si="286"/>
        <v>0</v>
      </c>
      <c r="CO43" s="645"/>
      <c r="CP43" s="688">
        <f t="shared" si="287"/>
        <v>0</v>
      </c>
      <c r="CQ43" s="645"/>
      <c r="CR43" s="688">
        <f t="shared" si="288"/>
        <v>0</v>
      </c>
      <c r="CS43" s="645"/>
      <c r="CT43" s="688">
        <f t="shared" si="289"/>
        <v>0</v>
      </c>
      <c r="CU43" s="645"/>
      <c r="CV43" s="688">
        <f t="shared" si="290"/>
        <v>0</v>
      </c>
      <c r="CW43" s="645"/>
      <c r="CX43" s="688">
        <f t="shared" si="291"/>
        <v>0</v>
      </c>
      <c r="CY43" s="645"/>
      <c r="CZ43" s="688">
        <f t="shared" si="292"/>
        <v>0</v>
      </c>
      <c r="DA43" s="645"/>
      <c r="DB43" s="688">
        <f t="shared" si="293"/>
        <v>0</v>
      </c>
      <c r="DC43" s="645"/>
      <c r="DD43" s="688">
        <f t="shared" si="294"/>
        <v>0</v>
      </c>
      <c r="DE43" s="645"/>
      <c r="DF43" s="688">
        <f t="shared" si="295"/>
        <v>0</v>
      </c>
      <c r="DG43" s="645"/>
      <c r="DH43" s="688">
        <f t="shared" si="296"/>
        <v>0</v>
      </c>
      <c r="DI43" s="645"/>
      <c r="DJ43" s="688">
        <f t="shared" si="297"/>
        <v>0</v>
      </c>
      <c r="DK43" s="258">
        <f t="shared" si="298"/>
        <v>0</v>
      </c>
      <c r="DL43" s="259">
        <f t="shared" si="299"/>
        <v>0</v>
      </c>
    </row>
    <row r="44" spans="1:116" ht="20.25" customHeight="1" x14ac:dyDescent="0.25">
      <c r="A44" s="25" t="s">
        <v>351</v>
      </c>
      <c r="B44" s="223" t="s">
        <v>352</v>
      </c>
      <c r="C44" s="27">
        <v>1.32</v>
      </c>
      <c r="D44" s="62">
        <v>1E-3</v>
      </c>
      <c r="E44" s="649"/>
      <c r="F44" s="688">
        <f t="shared" si="240"/>
        <v>0</v>
      </c>
      <c r="G44" s="645"/>
      <c r="H44" s="688">
        <f t="shared" si="241"/>
        <v>0</v>
      </c>
      <c r="I44" s="645"/>
      <c r="J44" s="688">
        <f t="shared" si="242"/>
        <v>0</v>
      </c>
      <c r="K44" s="645"/>
      <c r="L44" s="688">
        <f t="shared" si="243"/>
        <v>0</v>
      </c>
      <c r="M44" s="645"/>
      <c r="N44" s="688">
        <f t="shared" si="244"/>
        <v>0</v>
      </c>
      <c r="O44" s="645"/>
      <c r="P44" s="688">
        <f t="shared" si="245"/>
        <v>0</v>
      </c>
      <c r="Q44" s="645"/>
      <c r="R44" s="688">
        <f t="shared" si="246"/>
        <v>0</v>
      </c>
      <c r="S44" s="645"/>
      <c r="T44" s="688">
        <f t="shared" si="247"/>
        <v>0</v>
      </c>
      <c r="U44" s="645"/>
      <c r="V44" s="688">
        <f t="shared" si="248"/>
        <v>0</v>
      </c>
      <c r="W44" s="645"/>
      <c r="X44" s="688">
        <f t="shared" si="249"/>
        <v>0</v>
      </c>
      <c r="Y44" s="645"/>
      <c r="Z44" s="688">
        <f t="shared" si="250"/>
        <v>0</v>
      </c>
      <c r="AA44" s="645"/>
      <c r="AB44" s="688">
        <f t="shared" si="251"/>
        <v>0</v>
      </c>
      <c r="AC44" s="645"/>
      <c r="AD44" s="688">
        <f t="shared" si="252"/>
        <v>0</v>
      </c>
      <c r="AE44" s="258">
        <f t="shared" si="253"/>
        <v>0</v>
      </c>
      <c r="AF44" s="259">
        <f t="shared" si="254"/>
        <v>0</v>
      </c>
      <c r="AG44" s="649"/>
      <c r="AH44" s="688">
        <f t="shared" si="255"/>
        <v>0</v>
      </c>
      <c r="AI44" s="645"/>
      <c r="AJ44" s="688">
        <f t="shared" si="256"/>
        <v>0</v>
      </c>
      <c r="AK44" s="645"/>
      <c r="AL44" s="688">
        <f t="shared" si="257"/>
        <v>0</v>
      </c>
      <c r="AM44" s="645"/>
      <c r="AN44" s="688">
        <f t="shared" si="258"/>
        <v>0</v>
      </c>
      <c r="AO44" s="645"/>
      <c r="AP44" s="688">
        <f t="shared" si="259"/>
        <v>0</v>
      </c>
      <c r="AQ44" s="645"/>
      <c r="AR44" s="688">
        <f t="shared" si="260"/>
        <v>0</v>
      </c>
      <c r="AS44" s="645"/>
      <c r="AT44" s="688">
        <f t="shared" si="261"/>
        <v>0</v>
      </c>
      <c r="AU44" s="645"/>
      <c r="AV44" s="688">
        <f t="shared" si="262"/>
        <v>0</v>
      </c>
      <c r="AW44" s="645"/>
      <c r="AX44" s="688">
        <f t="shared" si="263"/>
        <v>0</v>
      </c>
      <c r="AY44" s="645"/>
      <c r="AZ44" s="688">
        <f t="shared" si="264"/>
        <v>0</v>
      </c>
      <c r="BA44" s="645"/>
      <c r="BB44" s="688">
        <f t="shared" si="265"/>
        <v>0</v>
      </c>
      <c r="BC44" s="645"/>
      <c r="BD44" s="688">
        <f t="shared" si="266"/>
        <v>0</v>
      </c>
      <c r="BE44" s="645"/>
      <c r="BF44" s="688">
        <f t="shared" si="267"/>
        <v>0</v>
      </c>
      <c r="BG44" s="258">
        <f t="shared" si="268"/>
        <v>0</v>
      </c>
      <c r="BH44" s="259">
        <f t="shared" si="269"/>
        <v>0</v>
      </c>
      <c r="BI44" s="271"/>
      <c r="BJ44" s="283">
        <f t="shared" si="270"/>
        <v>0</v>
      </c>
      <c r="BK44" s="273"/>
      <c r="BL44" s="283">
        <f t="shared" si="271"/>
        <v>0</v>
      </c>
      <c r="BM44" s="273"/>
      <c r="BN44" s="283">
        <f t="shared" si="272"/>
        <v>0</v>
      </c>
      <c r="BO44" s="273"/>
      <c r="BP44" s="283">
        <f t="shared" si="273"/>
        <v>0</v>
      </c>
      <c r="BQ44" s="273"/>
      <c r="BR44" s="283">
        <f t="shared" si="274"/>
        <v>0</v>
      </c>
      <c r="BS44" s="273"/>
      <c r="BT44" s="283">
        <f t="shared" si="275"/>
        <v>0</v>
      </c>
      <c r="BU44" s="273"/>
      <c r="BV44" s="283">
        <f t="shared" si="276"/>
        <v>0</v>
      </c>
      <c r="BW44" s="273"/>
      <c r="BX44" s="283">
        <f t="shared" si="277"/>
        <v>0</v>
      </c>
      <c r="BY44" s="273"/>
      <c r="BZ44" s="283">
        <f t="shared" si="278"/>
        <v>0</v>
      </c>
      <c r="CA44" s="273"/>
      <c r="CB44" s="283">
        <f t="shared" si="279"/>
        <v>0</v>
      </c>
      <c r="CC44" s="273"/>
      <c r="CD44" s="283">
        <f t="shared" si="280"/>
        <v>0</v>
      </c>
      <c r="CE44" s="273"/>
      <c r="CF44" s="283">
        <f t="shared" si="281"/>
        <v>0</v>
      </c>
      <c r="CG44" s="273"/>
      <c r="CH44" s="283">
        <f t="shared" si="282"/>
        <v>0</v>
      </c>
      <c r="CI44" s="258">
        <f t="shared" si="283"/>
        <v>0</v>
      </c>
      <c r="CJ44" s="282">
        <f t="shared" si="284"/>
        <v>0</v>
      </c>
      <c r="CK44" s="649"/>
      <c r="CL44" s="688">
        <f t="shared" si="285"/>
        <v>0</v>
      </c>
      <c r="CM44" s="645"/>
      <c r="CN44" s="688">
        <f t="shared" si="286"/>
        <v>0</v>
      </c>
      <c r="CO44" s="645"/>
      <c r="CP44" s="688">
        <f t="shared" si="287"/>
        <v>0</v>
      </c>
      <c r="CQ44" s="645"/>
      <c r="CR44" s="688">
        <f t="shared" si="288"/>
        <v>0</v>
      </c>
      <c r="CS44" s="645"/>
      <c r="CT44" s="688">
        <f t="shared" si="289"/>
        <v>0</v>
      </c>
      <c r="CU44" s="645"/>
      <c r="CV44" s="688">
        <f t="shared" si="290"/>
        <v>0</v>
      </c>
      <c r="CW44" s="645"/>
      <c r="CX44" s="688">
        <f t="shared" si="291"/>
        <v>0</v>
      </c>
      <c r="CY44" s="645"/>
      <c r="CZ44" s="688">
        <f t="shared" si="292"/>
        <v>0</v>
      </c>
      <c r="DA44" s="645"/>
      <c r="DB44" s="688">
        <f t="shared" si="293"/>
        <v>0</v>
      </c>
      <c r="DC44" s="645"/>
      <c r="DD44" s="688">
        <f t="shared" si="294"/>
        <v>0</v>
      </c>
      <c r="DE44" s="645"/>
      <c r="DF44" s="688">
        <f t="shared" si="295"/>
        <v>0</v>
      </c>
      <c r="DG44" s="645"/>
      <c r="DH44" s="688">
        <f t="shared" si="296"/>
        <v>0</v>
      </c>
      <c r="DI44" s="645"/>
      <c r="DJ44" s="688">
        <f t="shared" si="297"/>
        <v>0</v>
      </c>
      <c r="DK44" s="258">
        <f t="shared" si="298"/>
        <v>0</v>
      </c>
      <c r="DL44" s="259">
        <f t="shared" si="299"/>
        <v>0</v>
      </c>
    </row>
    <row r="45" spans="1:116" ht="20.25" customHeight="1" x14ac:dyDescent="0.25">
      <c r="A45" s="25" t="s">
        <v>353</v>
      </c>
      <c r="B45" s="77">
        <v>1933</v>
      </c>
      <c r="C45" s="27">
        <v>0.79</v>
      </c>
      <c r="D45" s="62">
        <v>1.6999999999999999E-3</v>
      </c>
      <c r="E45" s="649"/>
      <c r="F45" s="688">
        <f t="shared" si="240"/>
        <v>0</v>
      </c>
      <c r="G45" s="645"/>
      <c r="H45" s="688">
        <f t="shared" si="241"/>
        <v>0</v>
      </c>
      <c r="I45" s="645"/>
      <c r="J45" s="688">
        <f t="shared" si="242"/>
        <v>0</v>
      </c>
      <c r="K45" s="645"/>
      <c r="L45" s="688">
        <f t="shared" si="243"/>
        <v>0</v>
      </c>
      <c r="M45" s="645"/>
      <c r="N45" s="688">
        <f t="shared" si="244"/>
        <v>0</v>
      </c>
      <c r="O45" s="645"/>
      <c r="P45" s="688">
        <f t="shared" si="245"/>
        <v>0</v>
      </c>
      <c r="Q45" s="645"/>
      <c r="R45" s="688">
        <f t="shared" si="246"/>
        <v>0</v>
      </c>
      <c r="S45" s="645"/>
      <c r="T45" s="688">
        <f t="shared" si="247"/>
        <v>0</v>
      </c>
      <c r="U45" s="645"/>
      <c r="V45" s="688">
        <f t="shared" si="248"/>
        <v>0</v>
      </c>
      <c r="W45" s="645"/>
      <c r="X45" s="688">
        <f t="shared" si="249"/>
        <v>0</v>
      </c>
      <c r="Y45" s="645"/>
      <c r="Z45" s="688">
        <f t="shared" si="250"/>
        <v>0</v>
      </c>
      <c r="AA45" s="645"/>
      <c r="AB45" s="688">
        <f t="shared" si="251"/>
        <v>0</v>
      </c>
      <c r="AC45" s="645"/>
      <c r="AD45" s="688">
        <f t="shared" si="252"/>
        <v>0</v>
      </c>
      <c r="AE45" s="258">
        <f t="shared" si="253"/>
        <v>0</v>
      </c>
      <c r="AF45" s="259">
        <f t="shared" si="254"/>
        <v>0</v>
      </c>
      <c r="AG45" s="649"/>
      <c r="AH45" s="688">
        <f t="shared" si="255"/>
        <v>0</v>
      </c>
      <c r="AI45" s="645"/>
      <c r="AJ45" s="688">
        <f t="shared" si="256"/>
        <v>0</v>
      </c>
      <c r="AK45" s="645"/>
      <c r="AL45" s="688">
        <f t="shared" si="257"/>
        <v>0</v>
      </c>
      <c r="AM45" s="645"/>
      <c r="AN45" s="688">
        <f t="shared" si="258"/>
        <v>0</v>
      </c>
      <c r="AO45" s="645"/>
      <c r="AP45" s="688">
        <f t="shared" si="259"/>
        <v>0</v>
      </c>
      <c r="AQ45" s="645"/>
      <c r="AR45" s="688">
        <f t="shared" si="260"/>
        <v>0</v>
      </c>
      <c r="AS45" s="645"/>
      <c r="AT45" s="688">
        <f t="shared" si="261"/>
        <v>0</v>
      </c>
      <c r="AU45" s="645"/>
      <c r="AV45" s="688">
        <f t="shared" si="262"/>
        <v>0</v>
      </c>
      <c r="AW45" s="645"/>
      <c r="AX45" s="688">
        <f t="shared" si="263"/>
        <v>0</v>
      </c>
      <c r="AY45" s="645"/>
      <c r="AZ45" s="688">
        <f t="shared" si="264"/>
        <v>0</v>
      </c>
      <c r="BA45" s="645"/>
      <c r="BB45" s="688">
        <f t="shared" si="265"/>
        <v>0</v>
      </c>
      <c r="BC45" s="645"/>
      <c r="BD45" s="688">
        <f t="shared" si="266"/>
        <v>0</v>
      </c>
      <c r="BE45" s="645"/>
      <c r="BF45" s="688">
        <f t="shared" si="267"/>
        <v>0</v>
      </c>
      <c r="BG45" s="258">
        <f t="shared" si="268"/>
        <v>0</v>
      </c>
      <c r="BH45" s="259">
        <f t="shared" si="269"/>
        <v>0</v>
      </c>
      <c r="BI45" s="271"/>
      <c r="BJ45" s="283">
        <f t="shared" si="270"/>
        <v>0</v>
      </c>
      <c r="BK45" s="273"/>
      <c r="BL45" s="283">
        <f t="shared" si="271"/>
        <v>0</v>
      </c>
      <c r="BM45" s="273"/>
      <c r="BN45" s="283">
        <f t="shared" si="272"/>
        <v>0</v>
      </c>
      <c r="BO45" s="273"/>
      <c r="BP45" s="283">
        <f t="shared" si="273"/>
        <v>0</v>
      </c>
      <c r="BQ45" s="273"/>
      <c r="BR45" s="283">
        <f t="shared" si="274"/>
        <v>0</v>
      </c>
      <c r="BS45" s="273"/>
      <c r="BT45" s="283">
        <f t="shared" si="275"/>
        <v>0</v>
      </c>
      <c r="BU45" s="273"/>
      <c r="BV45" s="283">
        <f t="shared" si="276"/>
        <v>0</v>
      </c>
      <c r="BW45" s="273"/>
      <c r="BX45" s="283">
        <f t="shared" si="277"/>
        <v>0</v>
      </c>
      <c r="BY45" s="273"/>
      <c r="BZ45" s="283">
        <f t="shared" si="278"/>
        <v>0</v>
      </c>
      <c r="CA45" s="273"/>
      <c r="CB45" s="283">
        <f t="shared" si="279"/>
        <v>0</v>
      </c>
      <c r="CC45" s="273"/>
      <c r="CD45" s="283">
        <f t="shared" si="280"/>
        <v>0</v>
      </c>
      <c r="CE45" s="273"/>
      <c r="CF45" s="283">
        <f t="shared" si="281"/>
        <v>0</v>
      </c>
      <c r="CG45" s="273"/>
      <c r="CH45" s="283">
        <f t="shared" si="282"/>
        <v>0</v>
      </c>
      <c r="CI45" s="258">
        <f t="shared" si="283"/>
        <v>0</v>
      </c>
      <c r="CJ45" s="282">
        <f t="shared" si="284"/>
        <v>0</v>
      </c>
      <c r="CK45" s="649"/>
      <c r="CL45" s="688">
        <f t="shared" si="285"/>
        <v>0</v>
      </c>
      <c r="CM45" s="645"/>
      <c r="CN45" s="688">
        <f t="shared" si="286"/>
        <v>0</v>
      </c>
      <c r="CO45" s="645"/>
      <c r="CP45" s="688">
        <f t="shared" si="287"/>
        <v>0</v>
      </c>
      <c r="CQ45" s="645"/>
      <c r="CR45" s="688">
        <f t="shared" si="288"/>
        <v>0</v>
      </c>
      <c r="CS45" s="645"/>
      <c r="CT45" s="688">
        <f t="shared" si="289"/>
        <v>0</v>
      </c>
      <c r="CU45" s="645"/>
      <c r="CV45" s="688">
        <f t="shared" si="290"/>
        <v>0</v>
      </c>
      <c r="CW45" s="645"/>
      <c r="CX45" s="688">
        <f t="shared" si="291"/>
        <v>0</v>
      </c>
      <c r="CY45" s="645"/>
      <c r="CZ45" s="688">
        <f t="shared" si="292"/>
        <v>0</v>
      </c>
      <c r="DA45" s="645"/>
      <c r="DB45" s="688">
        <f t="shared" si="293"/>
        <v>0</v>
      </c>
      <c r="DC45" s="645"/>
      <c r="DD45" s="688">
        <f t="shared" si="294"/>
        <v>0</v>
      </c>
      <c r="DE45" s="645"/>
      <c r="DF45" s="688">
        <f t="shared" si="295"/>
        <v>0</v>
      </c>
      <c r="DG45" s="645"/>
      <c r="DH45" s="688">
        <f t="shared" si="296"/>
        <v>0</v>
      </c>
      <c r="DI45" s="645"/>
      <c r="DJ45" s="688">
        <f t="shared" si="297"/>
        <v>0</v>
      </c>
      <c r="DK45" s="258">
        <f t="shared" si="298"/>
        <v>0</v>
      </c>
      <c r="DL45" s="259">
        <f t="shared" si="299"/>
        <v>0</v>
      </c>
    </row>
    <row r="46" spans="1:116" ht="20.25" customHeight="1" x14ac:dyDescent="0.25">
      <c r="A46" s="25" t="s">
        <v>354</v>
      </c>
      <c r="B46" s="77">
        <v>1946</v>
      </c>
      <c r="C46" s="27">
        <v>0.65</v>
      </c>
      <c r="D46" s="62">
        <v>5.0000000000000001E-4</v>
      </c>
      <c r="E46" s="649"/>
      <c r="F46" s="688">
        <f t="shared" si="240"/>
        <v>0</v>
      </c>
      <c r="G46" s="645"/>
      <c r="H46" s="688">
        <f t="shared" si="241"/>
        <v>0</v>
      </c>
      <c r="I46" s="645"/>
      <c r="J46" s="688">
        <f t="shared" si="242"/>
        <v>0</v>
      </c>
      <c r="K46" s="645"/>
      <c r="L46" s="688">
        <f t="shared" si="243"/>
        <v>0</v>
      </c>
      <c r="M46" s="645"/>
      <c r="N46" s="688">
        <f t="shared" si="244"/>
        <v>0</v>
      </c>
      <c r="O46" s="645"/>
      <c r="P46" s="688">
        <f t="shared" si="245"/>
        <v>0</v>
      </c>
      <c r="Q46" s="645"/>
      <c r="R46" s="688">
        <f t="shared" si="246"/>
        <v>0</v>
      </c>
      <c r="S46" s="645"/>
      <c r="T46" s="688">
        <f t="shared" si="247"/>
        <v>0</v>
      </c>
      <c r="U46" s="645"/>
      <c r="V46" s="688">
        <f t="shared" si="248"/>
        <v>0</v>
      </c>
      <c r="W46" s="645"/>
      <c r="X46" s="688">
        <f t="shared" si="249"/>
        <v>0</v>
      </c>
      <c r="Y46" s="645"/>
      <c r="Z46" s="688">
        <f t="shared" si="250"/>
        <v>0</v>
      </c>
      <c r="AA46" s="645"/>
      <c r="AB46" s="688">
        <f t="shared" si="251"/>
        <v>0</v>
      </c>
      <c r="AC46" s="645"/>
      <c r="AD46" s="688">
        <f t="shared" si="252"/>
        <v>0</v>
      </c>
      <c r="AE46" s="258">
        <f t="shared" si="253"/>
        <v>0</v>
      </c>
      <c r="AF46" s="259">
        <f t="shared" si="254"/>
        <v>0</v>
      </c>
      <c r="AG46" s="649"/>
      <c r="AH46" s="688">
        <f t="shared" si="255"/>
        <v>0</v>
      </c>
      <c r="AI46" s="645"/>
      <c r="AJ46" s="688">
        <f t="shared" si="256"/>
        <v>0</v>
      </c>
      <c r="AK46" s="645"/>
      <c r="AL46" s="688">
        <f t="shared" si="257"/>
        <v>0</v>
      </c>
      <c r="AM46" s="645"/>
      <c r="AN46" s="688">
        <f t="shared" si="258"/>
        <v>0</v>
      </c>
      <c r="AO46" s="645"/>
      <c r="AP46" s="688">
        <f t="shared" si="259"/>
        <v>0</v>
      </c>
      <c r="AQ46" s="645"/>
      <c r="AR46" s="688">
        <f t="shared" si="260"/>
        <v>0</v>
      </c>
      <c r="AS46" s="645"/>
      <c r="AT46" s="688">
        <f t="shared" si="261"/>
        <v>0</v>
      </c>
      <c r="AU46" s="645"/>
      <c r="AV46" s="688">
        <f t="shared" si="262"/>
        <v>0</v>
      </c>
      <c r="AW46" s="645"/>
      <c r="AX46" s="688">
        <f t="shared" si="263"/>
        <v>0</v>
      </c>
      <c r="AY46" s="645"/>
      <c r="AZ46" s="688">
        <f t="shared" si="264"/>
        <v>0</v>
      </c>
      <c r="BA46" s="645"/>
      <c r="BB46" s="688">
        <f t="shared" si="265"/>
        <v>0</v>
      </c>
      <c r="BC46" s="645"/>
      <c r="BD46" s="688">
        <f t="shared" si="266"/>
        <v>0</v>
      </c>
      <c r="BE46" s="645"/>
      <c r="BF46" s="688">
        <f t="shared" si="267"/>
        <v>0</v>
      </c>
      <c r="BG46" s="258">
        <f t="shared" si="268"/>
        <v>0</v>
      </c>
      <c r="BH46" s="259">
        <f t="shared" si="269"/>
        <v>0</v>
      </c>
      <c r="BI46" s="271"/>
      <c r="BJ46" s="283">
        <f t="shared" si="270"/>
        <v>0</v>
      </c>
      <c r="BK46" s="273"/>
      <c r="BL46" s="283">
        <f t="shared" si="271"/>
        <v>0</v>
      </c>
      <c r="BM46" s="273"/>
      <c r="BN46" s="283">
        <f t="shared" si="272"/>
        <v>0</v>
      </c>
      <c r="BO46" s="273"/>
      <c r="BP46" s="283">
        <f t="shared" si="273"/>
        <v>0</v>
      </c>
      <c r="BQ46" s="273"/>
      <c r="BR46" s="283">
        <f t="shared" si="274"/>
        <v>0</v>
      </c>
      <c r="BS46" s="273"/>
      <c r="BT46" s="283">
        <f t="shared" si="275"/>
        <v>0</v>
      </c>
      <c r="BU46" s="273"/>
      <c r="BV46" s="283">
        <f t="shared" si="276"/>
        <v>0</v>
      </c>
      <c r="BW46" s="273"/>
      <c r="BX46" s="283">
        <f t="shared" si="277"/>
        <v>0</v>
      </c>
      <c r="BY46" s="273"/>
      <c r="BZ46" s="283">
        <f t="shared" si="278"/>
        <v>0</v>
      </c>
      <c r="CA46" s="273"/>
      <c r="CB46" s="283">
        <f t="shared" si="279"/>
        <v>0</v>
      </c>
      <c r="CC46" s="273"/>
      <c r="CD46" s="283">
        <f t="shared" si="280"/>
        <v>0</v>
      </c>
      <c r="CE46" s="273"/>
      <c r="CF46" s="283">
        <f t="shared" si="281"/>
        <v>0</v>
      </c>
      <c r="CG46" s="273"/>
      <c r="CH46" s="283">
        <f t="shared" si="282"/>
        <v>0</v>
      </c>
      <c r="CI46" s="258">
        <f t="shared" si="283"/>
        <v>0</v>
      </c>
      <c r="CJ46" s="282">
        <f t="shared" si="284"/>
        <v>0</v>
      </c>
      <c r="CK46" s="649"/>
      <c r="CL46" s="688">
        <f t="shared" si="285"/>
        <v>0</v>
      </c>
      <c r="CM46" s="645"/>
      <c r="CN46" s="688">
        <f t="shared" si="286"/>
        <v>0</v>
      </c>
      <c r="CO46" s="645"/>
      <c r="CP46" s="688">
        <f t="shared" si="287"/>
        <v>0</v>
      </c>
      <c r="CQ46" s="645"/>
      <c r="CR46" s="688">
        <f t="shared" si="288"/>
        <v>0</v>
      </c>
      <c r="CS46" s="645"/>
      <c r="CT46" s="688">
        <f t="shared" si="289"/>
        <v>0</v>
      </c>
      <c r="CU46" s="645"/>
      <c r="CV46" s="688">
        <f t="shared" si="290"/>
        <v>0</v>
      </c>
      <c r="CW46" s="645"/>
      <c r="CX46" s="688">
        <f t="shared" si="291"/>
        <v>0</v>
      </c>
      <c r="CY46" s="645"/>
      <c r="CZ46" s="688">
        <f t="shared" si="292"/>
        <v>0</v>
      </c>
      <c r="DA46" s="645"/>
      <c r="DB46" s="688">
        <f t="shared" si="293"/>
        <v>0</v>
      </c>
      <c r="DC46" s="645"/>
      <c r="DD46" s="688">
        <f t="shared" si="294"/>
        <v>0</v>
      </c>
      <c r="DE46" s="645"/>
      <c r="DF46" s="688">
        <f t="shared" si="295"/>
        <v>0</v>
      </c>
      <c r="DG46" s="645"/>
      <c r="DH46" s="688">
        <f t="shared" si="296"/>
        <v>0</v>
      </c>
      <c r="DI46" s="645"/>
      <c r="DJ46" s="688">
        <f t="shared" si="297"/>
        <v>0</v>
      </c>
      <c r="DK46" s="258">
        <f t="shared" si="298"/>
        <v>0</v>
      </c>
      <c r="DL46" s="259">
        <f t="shared" si="299"/>
        <v>0</v>
      </c>
    </row>
    <row r="47" spans="1:116" ht="20.25" customHeight="1" x14ac:dyDescent="0.25">
      <c r="A47" s="25" t="s">
        <v>355</v>
      </c>
      <c r="B47" s="223">
        <v>1954</v>
      </c>
      <c r="C47" s="27">
        <v>1.95</v>
      </c>
      <c r="D47" s="62">
        <v>4.0000000000000002E-4</v>
      </c>
      <c r="E47" s="649"/>
      <c r="F47" s="688">
        <f t="shared" si="240"/>
        <v>0</v>
      </c>
      <c r="G47" s="645"/>
      <c r="H47" s="688">
        <f t="shared" si="241"/>
        <v>0</v>
      </c>
      <c r="I47" s="645"/>
      <c r="J47" s="688">
        <f t="shared" si="242"/>
        <v>0</v>
      </c>
      <c r="K47" s="645"/>
      <c r="L47" s="688">
        <f t="shared" si="243"/>
        <v>0</v>
      </c>
      <c r="M47" s="645"/>
      <c r="N47" s="688">
        <f t="shared" si="244"/>
        <v>0</v>
      </c>
      <c r="O47" s="645"/>
      <c r="P47" s="688">
        <f t="shared" si="245"/>
        <v>0</v>
      </c>
      <c r="Q47" s="645"/>
      <c r="R47" s="688">
        <f t="shared" si="246"/>
        <v>0</v>
      </c>
      <c r="S47" s="645"/>
      <c r="T47" s="688">
        <f t="shared" si="247"/>
        <v>0</v>
      </c>
      <c r="U47" s="645"/>
      <c r="V47" s="688">
        <f t="shared" si="248"/>
        <v>0</v>
      </c>
      <c r="W47" s="645"/>
      <c r="X47" s="688">
        <f t="shared" si="249"/>
        <v>0</v>
      </c>
      <c r="Y47" s="645"/>
      <c r="Z47" s="688">
        <f t="shared" si="250"/>
        <v>0</v>
      </c>
      <c r="AA47" s="645"/>
      <c r="AB47" s="688">
        <f t="shared" si="251"/>
        <v>0</v>
      </c>
      <c r="AC47" s="645"/>
      <c r="AD47" s="688">
        <f t="shared" si="252"/>
        <v>0</v>
      </c>
      <c r="AE47" s="258">
        <f t="shared" si="253"/>
        <v>0</v>
      </c>
      <c r="AF47" s="259">
        <f t="shared" si="254"/>
        <v>0</v>
      </c>
      <c r="AG47" s="649"/>
      <c r="AH47" s="688">
        <f t="shared" si="255"/>
        <v>0</v>
      </c>
      <c r="AI47" s="645"/>
      <c r="AJ47" s="688">
        <f t="shared" si="256"/>
        <v>0</v>
      </c>
      <c r="AK47" s="645"/>
      <c r="AL47" s="688">
        <f t="shared" si="257"/>
        <v>0</v>
      </c>
      <c r="AM47" s="645"/>
      <c r="AN47" s="688">
        <f t="shared" si="258"/>
        <v>0</v>
      </c>
      <c r="AO47" s="645"/>
      <c r="AP47" s="688">
        <f t="shared" si="259"/>
        <v>0</v>
      </c>
      <c r="AQ47" s="645"/>
      <c r="AR47" s="688">
        <f t="shared" si="260"/>
        <v>0</v>
      </c>
      <c r="AS47" s="645"/>
      <c r="AT47" s="688">
        <f t="shared" si="261"/>
        <v>0</v>
      </c>
      <c r="AU47" s="645"/>
      <c r="AV47" s="688">
        <f t="shared" si="262"/>
        <v>0</v>
      </c>
      <c r="AW47" s="645"/>
      <c r="AX47" s="688">
        <f t="shared" si="263"/>
        <v>0</v>
      </c>
      <c r="AY47" s="645"/>
      <c r="AZ47" s="688">
        <f t="shared" si="264"/>
        <v>0</v>
      </c>
      <c r="BA47" s="645"/>
      <c r="BB47" s="688">
        <f t="shared" si="265"/>
        <v>0</v>
      </c>
      <c r="BC47" s="645"/>
      <c r="BD47" s="688">
        <f t="shared" si="266"/>
        <v>0</v>
      </c>
      <c r="BE47" s="645"/>
      <c r="BF47" s="688">
        <f t="shared" si="267"/>
        <v>0</v>
      </c>
      <c r="BG47" s="258">
        <f t="shared" si="268"/>
        <v>0</v>
      </c>
      <c r="BH47" s="259">
        <f t="shared" si="269"/>
        <v>0</v>
      </c>
      <c r="BI47" s="271"/>
      <c r="BJ47" s="283">
        <f t="shared" si="270"/>
        <v>0</v>
      </c>
      <c r="BK47" s="273"/>
      <c r="BL47" s="283">
        <f t="shared" si="271"/>
        <v>0</v>
      </c>
      <c r="BM47" s="273"/>
      <c r="BN47" s="283">
        <f t="shared" si="272"/>
        <v>0</v>
      </c>
      <c r="BO47" s="273"/>
      <c r="BP47" s="283">
        <f t="shared" si="273"/>
        <v>0</v>
      </c>
      <c r="BQ47" s="273"/>
      <c r="BR47" s="283">
        <f t="shared" si="274"/>
        <v>0</v>
      </c>
      <c r="BS47" s="273"/>
      <c r="BT47" s="283">
        <f t="shared" si="275"/>
        <v>0</v>
      </c>
      <c r="BU47" s="273"/>
      <c r="BV47" s="283">
        <f t="shared" si="276"/>
        <v>0</v>
      </c>
      <c r="BW47" s="273"/>
      <c r="BX47" s="283">
        <f t="shared" si="277"/>
        <v>0</v>
      </c>
      <c r="BY47" s="273"/>
      <c r="BZ47" s="283">
        <f t="shared" si="278"/>
        <v>0</v>
      </c>
      <c r="CA47" s="273"/>
      <c r="CB47" s="283">
        <f t="shared" si="279"/>
        <v>0</v>
      </c>
      <c r="CC47" s="273"/>
      <c r="CD47" s="283">
        <f t="shared" si="280"/>
        <v>0</v>
      </c>
      <c r="CE47" s="273"/>
      <c r="CF47" s="283">
        <f t="shared" si="281"/>
        <v>0</v>
      </c>
      <c r="CG47" s="273"/>
      <c r="CH47" s="283">
        <f t="shared" si="282"/>
        <v>0</v>
      </c>
      <c r="CI47" s="258">
        <f t="shared" si="283"/>
        <v>0</v>
      </c>
      <c r="CJ47" s="282">
        <f t="shared" si="284"/>
        <v>0</v>
      </c>
      <c r="CK47" s="649"/>
      <c r="CL47" s="688">
        <f t="shared" si="285"/>
        <v>0</v>
      </c>
      <c r="CM47" s="645"/>
      <c r="CN47" s="688">
        <f t="shared" si="286"/>
        <v>0</v>
      </c>
      <c r="CO47" s="645"/>
      <c r="CP47" s="688">
        <f t="shared" si="287"/>
        <v>0</v>
      </c>
      <c r="CQ47" s="645"/>
      <c r="CR47" s="688">
        <f t="shared" si="288"/>
        <v>0</v>
      </c>
      <c r="CS47" s="645"/>
      <c r="CT47" s="688">
        <f t="shared" si="289"/>
        <v>0</v>
      </c>
      <c r="CU47" s="645"/>
      <c r="CV47" s="688">
        <f t="shared" si="290"/>
        <v>0</v>
      </c>
      <c r="CW47" s="645"/>
      <c r="CX47" s="688">
        <f t="shared" si="291"/>
        <v>0</v>
      </c>
      <c r="CY47" s="645"/>
      <c r="CZ47" s="688">
        <f t="shared" si="292"/>
        <v>0</v>
      </c>
      <c r="DA47" s="645"/>
      <c r="DB47" s="688">
        <f t="shared" si="293"/>
        <v>0</v>
      </c>
      <c r="DC47" s="645"/>
      <c r="DD47" s="688">
        <f t="shared" si="294"/>
        <v>0</v>
      </c>
      <c r="DE47" s="645"/>
      <c r="DF47" s="688">
        <f t="shared" si="295"/>
        <v>0</v>
      </c>
      <c r="DG47" s="645"/>
      <c r="DH47" s="688">
        <f t="shared" si="296"/>
        <v>0</v>
      </c>
      <c r="DI47" s="645"/>
      <c r="DJ47" s="688">
        <f t="shared" si="297"/>
        <v>0</v>
      </c>
      <c r="DK47" s="258">
        <f t="shared" si="298"/>
        <v>0</v>
      </c>
      <c r="DL47" s="259">
        <f t="shared" si="299"/>
        <v>0</v>
      </c>
    </row>
    <row r="48" spans="1:116" ht="20.25" customHeight="1" thickBot="1" x14ac:dyDescent="0.3">
      <c r="A48" s="44" t="s">
        <v>356</v>
      </c>
      <c r="B48" s="80">
        <v>1957</v>
      </c>
      <c r="C48" s="45">
        <v>0.54</v>
      </c>
      <c r="D48" s="66">
        <v>4.0000000000000002E-4</v>
      </c>
      <c r="E48" s="649"/>
      <c r="F48" s="688">
        <f t="shared" si="240"/>
        <v>0</v>
      </c>
      <c r="G48" s="645"/>
      <c r="H48" s="688">
        <f t="shared" si="241"/>
        <v>0</v>
      </c>
      <c r="I48" s="645"/>
      <c r="J48" s="688">
        <f t="shared" si="242"/>
        <v>0</v>
      </c>
      <c r="K48" s="645"/>
      <c r="L48" s="688">
        <f t="shared" si="243"/>
        <v>0</v>
      </c>
      <c r="M48" s="645"/>
      <c r="N48" s="688">
        <f t="shared" si="244"/>
        <v>0</v>
      </c>
      <c r="O48" s="645"/>
      <c r="P48" s="688">
        <f t="shared" si="245"/>
        <v>0</v>
      </c>
      <c r="Q48" s="645"/>
      <c r="R48" s="688">
        <f t="shared" si="246"/>
        <v>0</v>
      </c>
      <c r="S48" s="645"/>
      <c r="T48" s="688">
        <f t="shared" si="247"/>
        <v>0</v>
      </c>
      <c r="U48" s="645"/>
      <c r="V48" s="688">
        <f t="shared" si="248"/>
        <v>0</v>
      </c>
      <c r="W48" s="645"/>
      <c r="X48" s="688">
        <f t="shared" si="249"/>
        <v>0</v>
      </c>
      <c r="Y48" s="645"/>
      <c r="Z48" s="688">
        <f t="shared" si="250"/>
        <v>0</v>
      </c>
      <c r="AA48" s="645"/>
      <c r="AB48" s="688">
        <f t="shared" si="251"/>
        <v>0</v>
      </c>
      <c r="AC48" s="645"/>
      <c r="AD48" s="688">
        <f t="shared" si="252"/>
        <v>0</v>
      </c>
      <c r="AE48" s="258">
        <f t="shared" si="253"/>
        <v>0</v>
      </c>
      <c r="AF48" s="259">
        <f t="shared" si="254"/>
        <v>0</v>
      </c>
      <c r="AG48" s="649"/>
      <c r="AH48" s="688">
        <f t="shared" si="255"/>
        <v>0</v>
      </c>
      <c r="AI48" s="645"/>
      <c r="AJ48" s="688">
        <f t="shared" si="256"/>
        <v>0</v>
      </c>
      <c r="AK48" s="645"/>
      <c r="AL48" s="688">
        <f t="shared" si="257"/>
        <v>0</v>
      </c>
      <c r="AM48" s="645"/>
      <c r="AN48" s="688">
        <f t="shared" si="258"/>
        <v>0</v>
      </c>
      <c r="AO48" s="645"/>
      <c r="AP48" s="688">
        <f t="shared" si="259"/>
        <v>0</v>
      </c>
      <c r="AQ48" s="645"/>
      <c r="AR48" s="688">
        <f t="shared" si="260"/>
        <v>0</v>
      </c>
      <c r="AS48" s="645"/>
      <c r="AT48" s="688">
        <f t="shared" si="261"/>
        <v>0</v>
      </c>
      <c r="AU48" s="645"/>
      <c r="AV48" s="688">
        <f t="shared" si="262"/>
        <v>0</v>
      </c>
      <c r="AW48" s="645"/>
      <c r="AX48" s="688">
        <f t="shared" si="263"/>
        <v>0</v>
      </c>
      <c r="AY48" s="645"/>
      <c r="AZ48" s="688">
        <f t="shared" si="264"/>
        <v>0</v>
      </c>
      <c r="BA48" s="645"/>
      <c r="BB48" s="688">
        <f t="shared" si="265"/>
        <v>0</v>
      </c>
      <c r="BC48" s="645"/>
      <c r="BD48" s="688">
        <f t="shared" si="266"/>
        <v>0</v>
      </c>
      <c r="BE48" s="645"/>
      <c r="BF48" s="688">
        <f t="shared" si="267"/>
        <v>0</v>
      </c>
      <c r="BG48" s="258">
        <f t="shared" si="268"/>
        <v>0</v>
      </c>
      <c r="BH48" s="259">
        <f t="shared" si="269"/>
        <v>0</v>
      </c>
      <c r="BI48" s="271"/>
      <c r="BJ48" s="283">
        <f t="shared" si="270"/>
        <v>0</v>
      </c>
      <c r="BK48" s="273"/>
      <c r="BL48" s="283">
        <f t="shared" si="271"/>
        <v>0</v>
      </c>
      <c r="BM48" s="273"/>
      <c r="BN48" s="283">
        <f t="shared" si="272"/>
        <v>0</v>
      </c>
      <c r="BO48" s="273"/>
      <c r="BP48" s="283">
        <f t="shared" si="273"/>
        <v>0</v>
      </c>
      <c r="BQ48" s="273"/>
      <c r="BR48" s="283">
        <f t="shared" si="274"/>
        <v>0</v>
      </c>
      <c r="BS48" s="273"/>
      <c r="BT48" s="283">
        <f t="shared" si="275"/>
        <v>0</v>
      </c>
      <c r="BU48" s="273"/>
      <c r="BV48" s="283">
        <f t="shared" si="276"/>
        <v>0</v>
      </c>
      <c r="BW48" s="273"/>
      <c r="BX48" s="283">
        <f t="shared" si="277"/>
        <v>0</v>
      </c>
      <c r="BY48" s="273"/>
      <c r="BZ48" s="283">
        <f t="shared" si="278"/>
        <v>0</v>
      </c>
      <c r="CA48" s="273"/>
      <c r="CB48" s="283">
        <f t="shared" si="279"/>
        <v>0</v>
      </c>
      <c r="CC48" s="273"/>
      <c r="CD48" s="283">
        <f t="shared" si="280"/>
        <v>0</v>
      </c>
      <c r="CE48" s="273"/>
      <c r="CF48" s="283">
        <f t="shared" si="281"/>
        <v>0</v>
      </c>
      <c r="CG48" s="273"/>
      <c r="CH48" s="283">
        <f>$C48*CG48</f>
        <v>0</v>
      </c>
      <c r="CI48" s="258">
        <f>BJ48+BL48+BN48+BP48+BR48+BT48+BV48+BX48+BZ48+CB48+CD48+CF48+CH48</f>
        <v>0</v>
      </c>
      <c r="CJ48" s="282">
        <f>(BI48+BK48+BM48+BO48+BQ48+BS48+BU48+BW48+BY48+CA48+CC48+CE48+CG48)*D48</f>
        <v>0</v>
      </c>
      <c r="CK48" s="649"/>
      <c r="CL48" s="688">
        <f t="shared" si="285"/>
        <v>0</v>
      </c>
      <c r="CM48" s="645"/>
      <c r="CN48" s="688">
        <f t="shared" si="286"/>
        <v>0</v>
      </c>
      <c r="CO48" s="645"/>
      <c r="CP48" s="688">
        <f t="shared" si="287"/>
        <v>0</v>
      </c>
      <c r="CQ48" s="645"/>
      <c r="CR48" s="688">
        <f t="shared" si="288"/>
        <v>0</v>
      </c>
      <c r="CS48" s="645"/>
      <c r="CT48" s="688">
        <f t="shared" si="289"/>
        <v>0</v>
      </c>
      <c r="CU48" s="645"/>
      <c r="CV48" s="688">
        <f t="shared" si="290"/>
        <v>0</v>
      </c>
      <c r="CW48" s="645"/>
      <c r="CX48" s="688">
        <f t="shared" si="291"/>
        <v>0</v>
      </c>
      <c r="CY48" s="645"/>
      <c r="CZ48" s="688">
        <f t="shared" si="292"/>
        <v>0</v>
      </c>
      <c r="DA48" s="645"/>
      <c r="DB48" s="688">
        <f t="shared" si="293"/>
        <v>0</v>
      </c>
      <c r="DC48" s="645"/>
      <c r="DD48" s="688">
        <f t="shared" si="294"/>
        <v>0</v>
      </c>
      <c r="DE48" s="645"/>
      <c r="DF48" s="688">
        <f t="shared" si="295"/>
        <v>0</v>
      </c>
      <c r="DG48" s="645"/>
      <c r="DH48" s="688">
        <f t="shared" si="296"/>
        <v>0</v>
      </c>
      <c r="DI48" s="645"/>
      <c r="DJ48" s="688">
        <f t="shared" si="297"/>
        <v>0</v>
      </c>
      <c r="DK48" s="258">
        <f t="shared" si="298"/>
        <v>0</v>
      </c>
      <c r="DL48" s="259">
        <f t="shared" si="299"/>
        <v>0</v>
      </c>
    </row>
    <row r="49" spans="1:116" ht="20.25" customHeight="1" thickTop="1" x14ac:dyDescent="0.3">
      <c r="A49" s="230" t="s">
        <v>357</v>
      </c>
      <c r="B49" s="74"/>
      <c r="C49" s="36"/>
      <c r="D49" s="37"/>
      <c r="E49" s="655"/>
      <c r="F49" s="651"/>
      <c r="G49" s="652"/>
      <c r="H49" s="651"/>
      <c r="I49" s="652"/>
      <c r="J49" s="651"/>
      <c r="K49" s="652"/>
      <c r="L49" s="651"/>
      <c r="M49" s="652"/>
      <c r="N49" s="651"/>
      <c r="O49" s="652"/>
      <c r="P49" s="651"/>
      <c r="Q49" s="652"/>
      <c r="R49" s="651"/>
      <c r="S49" s="652"/>
      <c r="T49" s="651"/>
      <c r="U49" s="652"/>
      <c r="V49" s="651"/>
      <c r="W49" s="652"/>
      <c r="X49" s="651"/>
      <c r="Y49" s="652"/>
      <c r="Z49" s="651"/>
      <c r="AA49" s="652"/>
      <c r="AB49" s="651"/>
      <c r="AC49" s="652"/>
      <c r="AD49" s="651"/>
      <c r="AE49" s="280"/>
      <c r="AF49" s="281"/>
      <c r="AG49" s="655"/>
      <c r="AH49" s="651"/>
      <c r="AI49" s="652"/>
      <c r="AJ49" s="651"/>
      <c r="AK49" s="652"/>
      <c r="AL49" s="651"/>
      <c r="AM49" s="652"/>
      <c r="AN49" s="651"/>
      <c r="AO49" s="652"/>
      <c r="AP49" s="651"/>
      <c r="AQ49" s="652"/>
      <c r="AR49" s="651"/>
      <c r="AS49" s="652"/>
      <c r="AT49" s="651"/>
      <c r="AU49" s="652"/>
      <c r="AV49" s="651"/>
      <c r="AW49" s="652"/>
      <c r="AX49" s="651"/>
      <c r="AY49" s="652"/>
      <c r="AZ49" s="651"/>
      <c r="BA49" s="652"/>
      <c r="BB49" s="651"/>
      <c r="BC49" s="652"/>
      <c r="BD49" s="651"/>
      <c r="BE49" s="652"/>
      <c r="BF49" s="651"/>
      <c r="BG49" s="280"/>
      <c r="BH49" s="281"/>
      <c r="BI49" s="284"/>
      <c r="BJ49" s="285"/>
      <c r="BK49" s="286"/>
      <c r="BL49" s="285"/>
      <c r="BM49" s="286"/>
      <c r="BN49" s="285"/>
      <c r="BO49" s="286"/>
      <c r="BP49" s="285"/>
      <c r="BQ49" s="286"/>
      <c r="BR49" s="285"/>
      <c r="BS49" s="286"/>
      <c r="BT49" s="285"/>
      <c r="BU49" s="286"/>
      <c r="BV49" s="285"/>
      <c r="BW49" s="286"/>
      <c r="BX49" s="285"/>
      <c r="BY49" s="286"/>
      <c r="BZ49" s="285"/>
      <c r="CA49" s="286"/>
      <c r="CB49" s="285"/>
      <c r="CC49" s="286"/>
      <c r="CD49" s="285"/>
      <c r="CE49" s="286"/>
      <c r="CF49" s="285"/>
      <c r="CG49" s="286"/>
      <c r="CH49" s="285"/>
      <c r="CI49" s="280"/>
      <c r="CJ49" s="289"/>
      <c r="CK49" s="655"/>
      <c r="CL49" s="651"/>
      <c r="CM49" s="652"/>
      <c r="CN49" s="651"/>
      <c r="CO49" s="652"/>
      <c r="CP49" s="651"/>
      <c r="CQ49" s="652"/>
      <c r="CR49" s="651"/>
      <c r="CS49" s="652"/>
      <c r="CT49" s="651"/>
      <c r="CU49" s="652"/>
      <c r="CV49" s="651"/>
      <c r="CW49" s="652"/>
      <c r="CX49" s="651"/>
      <c r="CY49" s="652"/>
      <c r="CZ49" s="651"/>
      <c r="DA49" s="652"/>
      <c r="DB49" s="651"/>
      <c r="DC49" s="652"/>
      <c r="DD49" s="651"/>
      <c r="DE49" s="652"/>
      <c r="DF49" s="651"/>
      <c r="DG49" s="652"/>
      <c r="DH49" s="651"/>
      <c r="DI49" s="652"/>
      <c r="DJ49" s="651"/>
      <c r="DK49" s="280"/>
      <c r="DL49" s="281"/>
    </row>
    <row r="50" spans="1:116" ht="20.25" customHeight="1" x14ac:dyDescent="0.25">
      <c r="A50" s="25" t="s">
        <v>358</v>
      </c>
      <c r="B50" s="223" t="s">
        <v>359</v>
      </c>
      <c r="C50" s="27">
        <v>12.66</v>
      </c>
      <c r="D50" s="62"/>
      <c r="E50" s="649"/>
      <c r="F50" s="688">
        <f t="shared" ref="F50:F55" si="300">$C50*E50</f>
        <v>0</v>
      </c>
      <c r="G50" s="645"/>
      <c r="H50" s="688">
        <f t="shared" ref="H50:H55" si="301">$C50*G50</f>
        <v>0</v>
      </c>
      <c r="I50" s="645"/>
      <c r="J50" s="688">
        <f t="shared" ref="J50:J55" si="302">$C50*I50</f>
        <v>0</v>
      </c>
      <c r="K50" s="645"/>
      <c r="L50" s="688">
        <f t="shared" ref="L50:L55" si="303">$C50*K50</f>
        <v>0</v>
      </c>
      <c r="M50" s="645"/>
      <c r="N50" s="688">
        <f t="shared" ref="N50:N55" si="304">$C50*M50</f>
        <v>0</v>
      </c>
      <c r="O50" s="645"/>
      <c r="P50" s="688">
        <f t="shared" ref="P50:P55" si="305">$C50*O50</f>
        <v>0</v>
      </c>
      <c r="Q50" s="645"/>
      <c r="R50" s="688">
        <f t="shared" ref="R50:R55" si="306">$C50*Q50</f>
        <v>0</v>
      </c>
      <c r="S50" s="645"/>
      <c r="T50" s="688">
        <f t="shared" ref="T50:T55" si="307">$C50*S50</f>
        <v>0</v>
      </c>
      <c r="U50" s="645"/>
      <c r="V50" s="688">
        <f t="shared" ref="V50:V55" si="308">$C50*U50</f>
        <v>0</v>
      </c>
      <c r="W50" s="645"/>
      <c r="X50" s="688">
        <f t="shared" ref="X50:X55" si="309">$C50*W50</f>
        <v>0</v>
      </c>
      <c r="Y50" s="645"/>
      <c r="Z50" s="688">
        <f t="shared" ref="Z50:Z55" si="310">$C50*Y50</f>
        <v>0</v>
      </c>
      <c r="AA50" s="645"/>
      <c r="AB50" s="688">
        <f t="shared" ref="AB50:AB55" si="311">$C50*AA50</f>
        <v>0</v>
      </c>
      <c r="AC50" s="645"/>
      <c r="AD50" s="688">
        <f t="shared" ref="AD50:AD55" si="312">$C50*AC50</f>
        <v>0</v>
      </c>
      <c r="AE50" s="258">
        <f t="shared" ref="AE50:AE55" si="313">F50+H50+J50+L50+N50+P50+R50+T50+V50+X50+Z50+AB50+AD50</f>
        <v>0</v>
      </c>
      <c r="AF50" s="259">
        <f t="shared" ref="AF50:AF55" si="314">(E50+G50+I50+K50+M50+O50+Q50+S50+U50+W50+Y50+AA50+AC50)*D50</f>
        <v>0</v>
      </c>
      <c r="AG50" s="649"/>
      <c r="AH50" s="688">
        <f t="shared" ref="AH50:AH55" si="315">$C50*AG50</f>
        <v>0</v>
      </c>
      <c r="AI50" s="645"/>
      <c r="AJ50" s="688">
        <f t="shared" ref="AJ50:AJ55" si="316">$C50*AI50</f>
        <v>0</v>
      </c>
      <c r="AK50" s="645"/>
      <c r="AL50" s="688">
        <f t="shared" ref="AL50:AL55" si="317">$C50*AK50</f>
        <v>0</v>
      </c>
      <c r="AM50" s="645"/>
      <c r="AN50" s="688">
        <f t="shared" ref="AN50:AN55" si="318">$C50*AM50</f>
        <v>0</v>
      </c>
      <c r="AO50" s="645"/>
      <c r="AP50" s="688">
        <f t="shared" ref="AP50:AP55" si="319">$C50*AO50</f>
        <v>0</v>
      </c>
      <c r="AQ50" s="645"/>
      <c r="AR50" s="688">
        <f t="shared" ref="AR50:AR55" si="320">$C50*AQ50</f>
        <v>0</v>
      </c>
      <c r="AS50" s="645"/>
      <c r="AT50" s="688">
        <f t="shared" ref="AT50:AT55" si="321">$C50*AS50</f>
        <v>0</v>
      </c>
      <c r="AU50" s="645"/>
      <c r="AV50" s="688">
        <f t="shared" ref="AV50:AV55" si="322">$C50*AU50</f>
        <v>0</v>
      </c>
      <c r="AW50" s="645"/>
      <c r="AX50" s="688">
        <f t="shared" ref="AX50:AX55" si="323">$C50*AW50</f>
        <v>0</v>
      </c>
      <c r="AY50" s="645"/>
      <c r="AZ50" s="688">
        <f t="shared" ref="AZ50:AZ55" si="324">$C50*AY50</f>
        <v>0</v>
      </c>
      <c r="BA50" s="645"/>
      <c r="BB50" s="688">
        <f t="shared" ref="BB50:BB55" si="325">$C50*BA50</f>
        <v>0</v>
      </c>
      <c r="BC50" s="645"/>
      <c r="BD50" s="688">
        <f t="shared" ref="BD50:BD55" si="326">$C50*BC50</f>
        <v>0</v>
      </c>
      <c r="BE50" s="645"/>
      <c r="BF50" s="688">
        <f t="shared" ref="BF50:BF55" si="327">$C50*BE50</f>
        <v>0</v>
      </c>
      <c r="BG50" s="258">
        <f t="shared" ref="BG50:BG55" si="328">AH50+AJ50+AL50+AN50+AP50+AR50+AT50+AV50+AX50+AZ50+BB50+BD50+BF50</f>
        <v>0</v>
      </c>
      <c r="BH50" s="259">
        <f t="shared" ref="BH50:BH55" si="329">(AG50+AI50+AK50+AM50+AO50+AQ50+AS50+AU50+AW50+AY50+BA50+BC50+BE50)*D50</f>
        <v>0</v>
      </c>
      <c r="BI50" s="271"/>
      <c r="BJ50" s="283">
        <f t="shared" ref="BJ50:BJ55" si="330">$C50*BI50</f>
        <v>0</v>
      </c>
      <c r="BK50" s="273"/>
      <c r="BL50" s="283">
        <f t="shared" ref="BL50:BL55" si="331">$C50*BK50</f>
        <v>0</v>
      </c>
      <c r="BM50" s="273"/>
      <c r="BN50" s="283">
        <f t="shared" ref="BN50:BN55" si="332">$C50*BM50</f>
        <v>0</v>
      </c>
      <c r="BO50" s="273"/>
      <c r="BP50" s="283">
        <f t="shared" ref="BP50:BP55" si="333">$C50*BO50</f>
        <v>0</v>
      </c>
      <c r="BQ50" s="273"/>
      <c r="BR50" s="283">
        <f t="shared" ref="BR50:BR55" si="334">$C50*BQ50</f>
        <v>0</v>
      </c>
      <c r="BS50" s="273"/>
      <c r="BT50" s="283">
        <f t="shared" ref="BT50:BT55" si="335">$C50*BS50</f>
        <v>0</v>
      </c>
      <c r="BU50" s="273"/>
      <c r="BV50" s="283">
        <f t="shared" ref="BV50:BV55" si="336">$C50*BU50</f>
        <v>0</v>
      </c>
      <c r="BW50" s="273"/>
      <c r="BX50" s="283">
        <f t="shared" ref="BX50:BX55" si="337">$C50*BW50</f>
        <v>0</v>
      </c>
      <c r="BY50" s="273"/>
      <c r="BZ50" s="283">
        <f t="shared" ref="BZ50:BZ55" si="338">$C50*BY50</f>
        <v>0</v>
      </c>
      <c r="CA50" s="273"/>
      <c r="CB50" s="283">
        <f t="shared" ref="CB50:CB55" si="339">$C50*CA50</f>
        <v>0</v>
      </c>
      <c r="CC50" s="273"/>
      <c r="CD50" s="283">
        <f t="shared" ref="CD50:CD55" si="340">$C50*CC50</f>
        <v>0</v>
      </c>
      <c r="CE50" s="273"/>
      <c r="CF50" s="283">
        <f t="shared" ref="CF50:CF55" si="341">$C50*CE50</f>
        <v>0</v>
      </c>
      <c r="CG50" s="273"/>
      <c r="CH50" s="283">
        <f t="shared" ref="CH50:CH55" si="342">$C50*CG50</f>
        <v>0</v>
      </c>
      <c r="CI50" s="258">
        <f t="shared" ref="CI50:CI55" si="343">BJ50+BL50+BN50+BP50+BR50+BT50+BV50+BX50+BZ50+CB50+CD50+CF50+CH50</f>
        <v>0</v>
      </c>
      <c r="CJ50" s="282">
        <f t="shared" ref="CJ50:CJ55" si="344">(BI50+BK50+BM50+BO50+BQ50+BS50+BU50+BW50+BY50+CA50+CC50+CE50+CG50)*D50</f>
        <v>0</v>
      </c>
      <c r="CK50" s="649"/>
      <c r="CL50" s="688">
        <f t="shared" ref="CL50:CL55" si="345">$C50*CK50</f>
        <v>0</v>
      </c>
      <c r="CM50" s="645"/>
      <c r="CN50" s="688">
        <f t="shared" ref="CN50:CN55" si="346">$C50*CM50</f>
        <v>0</v>
      </c>
      <c r="CO50" s="645"/>
      <c r="CP50" s="688">
        <f t="shared" ref="CP50:CP55" si="347">$C50*CO50</f>
        <v>0</v>
      </c>
      <c r="CQ50" s="645"/>
      <c r="CR50" s="688">
        <f t="shared" ref="CR50:CR55" si="348">$C50*CQ50</f>
        <v>0</v>
      </c>
      <c r="CS50" s="645"/>
      <c r="CT50" s="688">
        <f t="shared" ref="CT50:CT55" si="349">$C50*CS50</f>
        <v>0</v>
      </c>
      <c r="CU50" s="645"/>
      <c r="CV50" s="688">
        <f t="shared" ref="CV50:CV55" si="350">$C50*CU50</f>
        <v>0</v>
      </c>
      <c r="CW50" s="645"/>
      <c r="CX50" s="688">
        <f t="shared" ref="CX50:CX55" si="351">$C50*CW50</f>
        <v>0</v>
      </c>
      <c r="CY50" s="645"/>
      <c r="CZ50" s="688">
        <f t="shared" ref="CZ50:CZ55" si="352">$C50*CY50</f>
        <v>0</v>
      </c>
      <c r="DA50" s="645"/>
      <c r="DB50" s="688">
        <f t="shared" ref="DB50:DB55" si="353">$C50*DA50</f>
        <v>0</v>
      </c>
      <c r="DC50" s="645"/>
      <c r="DD50" s="688">
        <f t="shared" ref="DD50:DD55" si="354">$C50*DC50</f>
        <v>0</v>
      </c>
      <c r="DE50" s="645"/>
      <c r="DF50" s="688">
        <f t="shared" ref="DF50:DF55" si="355">$C50*DE50</f>
        <v>0</v>
      </c>
      <c r="DG50" s="645"/>
      <c r="DH50" s="688">
        <f t="shared" ref="DH50:DH55" si="356">$C50*DG50</f>
        <v>0</v>
      </c>
      <c r="DI50" s="645"/>
      <c r="DJ50" s="688">
        <f t="shared" ref="DJ50:DJ55" si="357">$C50*DI50</f>
        <v>0</v>
      </c>
      <c r="DK50" s="258">
        <f t="shared" ref="DK50:DK55" si="358">CL50+CN50+CP50+CR50+CT50+CV50+CX50+CZ50+DB50+DD50+DF50+DH50+DJ50</f>
        <v>0</v>
      </c>
      <c r="DL50" s="259">
        <f t="shared" ref="DL50:DL55" si="359">(CK50+CM50+CO50+CQ50+CS50+CU50+CW50+CY50+DA50+DC50+DE50+DG50+DI50)*D50</f>
        <v>0</v>
      </c>
    </row>
    <row r="51" spans="1:116" ht="20.25" customHeight="1" x14ac:dyDescent="0.25">
      <c r="A51" s="25" t="s">
        <v>360</v>
      </c>
      <c r="B51" s="77">
        <v>1631</v>
      </c>
      <c r="C51" s="27">
        <v>22.75</v>
      </c>
      <c r="D51" s="62">
        <v>2.5000000000000001E-3</v>
      </c>
      <c r="E51" s="649"/>
      <c r="F51" s="688">
        <f t="shared" si="300"/>
        <v>0</v>
      </c>
      <c r="G51" s="645"/>
      <c r="H51" s="688">
        <f t="shared" si="301"/>
        <v>0</v>
      </c>
      <c r="I51" s="645"/>
      <c r="J51" s="688">
        <f t="shared" si="302"/>
        <v>0</v>
      </c>
      <c r="K51" s="645"/>
      <c r="L51" s="688">
        <f t="shared" si="303"/>
        <v>0</v>
      </c>
      <c r="M51" s="645"/>
      <c r="N51" s="688">
        <f t="shared" si="304"/>
        <v>0</v>
      </c>
      <c r="O51" s="645"/>
      <c r="P51" s="688">
        <f t="shared" si="305"/>
        <v>0</v>
      </c>
      <c r="Q51" s="645"/>
      <c r="R51" s="688">
        <f t="shared" si="306"/>
        <v>0</v>
      </c>
      <c r="S51" s="645"/>
      <c r="T51" s="688">
        <f t="shared" si="307"/>
        <v>0</v>
      </c>
      <c r="U51" s="645"/>
      <c r="V51" s="688">
        <f t="shared" si="308"/>
        <v>0</v>
      </c>
      <c r="W51" s="645"/>
      <c r="X51" s="688">
        <f t="shared" si="309"/>
        <v>0</v>
      </c>
      <c r="Y51" s="645"/>
      <c r="Z51" s="688">
        <f t="shared" si="310"/>
        <v>0</v>
      </c>
      <c r="AA51" s="645"/>
      <c r="AB51" s="688">
        <f t="shared" si="311"/>
        <v>0</v>
      </c>
      <c r="AC51" s="645"/>
      <c r="AD51" s="688">
        <f t="shared" si="312"/>
        <v>0</v>
      </c>
      <c r="AE51" s="258">
        <f t="shared" si="313"/>
        <v>0</v>
      </c>
      <c r="AF51" s="259">
        <f t="shared" si="314"/>
        <v>0</v>
      </c>
      <c r="AG51" s="649"/>
      <c r="AH51" s="688">
        <f t="shared" si="315"/>
        <v>0</v>
      </c>
      <c r="AI51" s="645"/>
      <c r="AJ51" s="688">
        <f t="shared" si="316"/>
        <v>0</v>
      </c>
      <c r="AK51" s="645"/>
      <c r="AL51" s="688">
        <f t="shared" si="317"/>
        <v>0</v>
      </c>
      <c r="AM51" s="645"/>
      <c r="AN51" s="688">
        <f t="shared" si="318"/>
        <v>0</v>
      </c>
      <c r="AO51" s="645"/>
      <c r="AP51" s="688">
        <f t="shared" si="319"/>
        <v>0</v>
      </c>
      <c r="AQ51" s="645"/>
      <c r="AR51" s="688">
        <f t="shared" si="320"/>
        <v>0</v>
      </c>
      <c r="AS51" s="645"/>
      <c r="AT51" s="688">
        <f t="shared" si="321"/>
        <v>0</v>
      </c>
      <c r="AU51" s="645"/>
      <c r="AV51" s="688">
        <f t="shared" si="322"/>
        <v>0</v>
      </c>
      <c r="AW51" s="645"/>
      <c r="AX51" s="688">
        <f t="shared" si="323"/>
        <v>0</v>
      </c>
      <c r="AY51" s="645"/>
      <c r="AZ51" s="688">
        <f t="shared" si="324"/>
        <v>0</v>
      </c>
      <c r="BA51" s="645"/>
      <c r="BB51" s="688">
        <f t="shared" si="325"/>
        <v>0</v>
      </c>
      <c r="BC51" s="645"/>
      <c r="BD51" s="688">
        <f t="shared" si="326"/>
        <v>0</v>
      </c>
      <c r="BE51" s="645"/>
      <c r="BF51" s="688">
        <f t="shared" si="327"/>
        <v>0</v>
      </c>
      <c r="BG51" s="258">
        <f t="shared" si="328"/>
        <v>0</v>
      </c>
      <c r="BH51" s="259">
        <f t="shared" si="329"/>
        <v>0</v>
      </c>
      <c r="BI51" s="271"/>
      <c r="BJ51" s="283">
        <f t="shared" si="330"/>
        <v>0</v>
      </c>
      <c r="BK51" s="273"/>
      <c r="BL51" s="283">
        <f t="shared" si="331"/>
        <v>0</v>
      </c>
      <c r="BM51" s="273"/>
      <c r="BN51" s="283">
        <f t="shared" si="332"/>
        <v>0</v>
      </c>
      <c r="BO51" s="273"/>
      <c r="BP51" s="283">
        <f t="shared" si="333"/>
        <v>0</v>
      </c>
      <c r="BQ51" s="273"/>
      <c r="BR51" s="283">
        <f t="shared" si="334"/>
        <v>0</v>
      </c>
      <c r="BS51" s="273"/>
      <c r="BT51" s="283">
        <f t="shared" si="335"/>
        <v>0</v>
      </c>
      <c r="BU51" s="273"/>
      <c r="BV51" s="283">
        <f t="shared" si="336"/>
        <v>0</v>
      </c>
      <c r="BW51" s="273"/>
      <c r="BX51" s="283">
        <f t="shared" si="337"/>
        <v>0</v>
      </c>
      <c r="BY51" s="273"/>
      <c r="BZ51" s="283">
        <f t="shared" si="338"/>
        <v>0</v>
      </c>
      <c r="CA51" s="273"/>
      <c r="CB51" s="283">
        <f t="shared" si="339"/>
        <v>0</v>
      </c>
      <c r="CC51" s="273"/>
      <c r="CD51" s="283">
        <f t="shared" si="340"/>
        <v>0</v>
      </c>
      <c r="CE51" s="273"/>
      <c r="CF51" s="283">
        <f t="shared" si="341"/>
        <v>0</v>
      </c>
      <c r="CG51" s="273"/>
      <c r="CH51" s="283">
        <f t="shared" si="342"/>
        <v>0</v>
      </c>
      <c r="CI51" s="258">
        <f t="shared" si="343"/>
        <v>0</v>
      </c>
      <c r="CJ51" s="282">
        <f t="shared" si="344"/>
        <v>0</v>
      </c>
      <c r="CK51" s="649"/>
      <c r="CL51" s="688">
        <f t="shared" si="345"/>
        <v>0</v>
      </c>
      <c r="CM51" s="645"/>
      <c r="CN51" s="688">
        <f t="shared" si="346"/>
        <v>0</v>
      </c>
      <c r="CO51" s="645"/>
      <c r="CP51" s="688">
        <f t="shared" si="347"/>
        <v>0</v>
      </c>
      <c r="CQ51" s="645"/>
      <c r="CR51" s="688">
        <f t="shared" si="348"/>
        <v>0</v>
      </c>
      <c r="CS51" s="645"/>
      <c r="CT51" s="688">
        <f t="shared" si="349"/>
        <v>0</v>
      </c>
      <c r="CU51" s="645"/>
      <c r="CV51" s="688">
        <f t="shared" si="350"/>
        <v>0</v>
      </c>
      <c r="CW51" s="645"/>
      <c r="CX51" s="688">
        <f t="shared" si="351"/>
        <v>0</v>
      </c>
      <c r="CY51" s="645"/>
      <c r="CZ51" s="688">
        <f t="shared" si="352"/>
        <v>0</v>
      </c>
      <c r="DA51" s="645"/>
      <c r="DB51" s="688">
        <f t="shared" si="353"/>
        <v>0</v>
      </c>
      <c r="DC51" s="645"/>
      <c r="DD51" s="688">
        <f t="shared" si="354"/>
        <v>0</v>
      </c>
      <c r="DE51" s="645"/>
      <c r="DF51" s="688">
        <f t="shared" si="355"/>
        <v>0</v>
      </c>
      <c r="DG51" s="645"/>
      <c r="DH51" s="688">
        <f t="shared" si="356"/>
        <v>0</v>
      </c>
      <c r="DI51" s="645"/>
      <c r="DJ51" s="688">
        <f t="shared" si="357"/>
        <v>0</v>
      </c>
      <c r="DK51" s="258">
        <f t="shared" si="358"/>
        <v>0</v>
      </c>
      <c r="DL51" s="259">
        <f t="shared" si="359"/>
        <v>0</v>
      </c>
    </row>
    <row r="52" spans="1:116" ht="20.25" customHeight="1" x14ac:dyDescent="0.25">
      <c r="A52" s="25"/>
      <c r="B52" s="77"/>
      <c r="C52" s="27"/>
      <c r="D52" s="62"/>
      <c r="E52" s="649"/>
      <c r="F52" s="688">
        <f t="shared" si="300"/>
        <v>0</v>
      </c>
      <c r="G52" s="645"/>
      <c r="H52" s="688">
        <f t="shared" si="301"/>
        <v>0</v>
      </c>
      <c r="I52" s="645"/>
      <c r="J52" s="688">
        <f t="shared" si="302"/>
        <v>0</v>
      </c>
      <c r="K52" s="645"/>
      <c r="L52" s="688">
        <f t="shared" si="303"/>
        <v>0</v>
      </c>
      <c r="M52" s="645"/>
      <c r="N52" s="688">
        <f t="shared" si="304"/>
        <v>0</v>
      </c>
      <c r="O52" s="645"/>
      <c r="P52" s="688">
        <f t="shared" si="305"/>
        <v>0</v>
      </c>
      <c r="Q52" s="645"/>
      <c r="R52" s="688">
        <f t="shared" si="306"/>
        <v>0</v>
      </c>
      <c r="S52" s="645"/>
      <c r="T52" s="688">
        <f t="shared" si="307"/>
        <v>0</v>
      </c>
      <c r="U52" s="645"/>
      <c r="V52" s="688">
        <f t="shared" si="308"/>
        <v>0</v>
      </c>
      <c r="W52" s="645"/>
      <c r="X52" s="688">
        <f t="shared" si="309"/>
        <v>0</v>
      </c>
      <c r="Y52" s="645"/>
      <c r="Z52" s="688">
        <f t="shared" si="310"/>
        <v>0</v>
      </c>
      <c r="AA52" s="645"/>
      <c r="AB52" s="688">
        <f t="shared" si="311"/>
        <v>0</v>
      </c>
      <c r="AC52" s="645"/>
      <c r="AD52" s="688">
        <f t="shared" si="312"/>
        <v>0</v>
      </c>
      <c r="AE52" s="258">
        <f t="shared" si="313"/>
        <v>0</v>
      </c>
      <c r="AF52" s="259">
        <f t="shared" si="314"/>
        <v>0</v>
      </c>
      <c r="AG52" s="649"/>
      <c r="AH52" s="688">
        <f t="shared" si="315"/>
        <v>0</v>
      </c>
      <c r="AI52" s="645"/>
      <c r="AJ52" s="688">
        <f t="shared" si="316"/>
        <v>0</v>
      </c>
      <c r="AK52" s="645"/>
      <c r="AL52" s="688">
        <f t="shared" si="317"/>
        <v>0</v>
      </c>
      <c r="AM52" s="645"/>
      <c r="AN52" s="688">
        <f t="shared" si="318"/>
        <v>0</v>
      </c>
      <c r="AO52" s="645"/>
      <c r="AP52" s="688">
        <f t="shared" si="319"/>
        <v>0</v>
      </c>
      <c r="AQ52" s="645"/>
      <c r="AR52" s="688">
        <f t="shared" si="320"/>
        <v>0</v>
      </c>
      <c r="AS52" s="645"/>
      <c r="AT52" s="688">
        <f t="shared" si="321"/>
        <v>0</v>
      </c>
      <c r="AU52" s="645"/>
      <c r="AV52" s="688">
        <f t="shared" si="322"/>
        <v>0</v>
      </c>
      <c r="AW52" s="645"/>
      <c r="AX52" s="688">
        <f t="shared" si="323"/>
        <v>0</v>
      </c>
      <c r="AY52" s="645"/>
      <c r="AZ52" s="688">
        <f t="shared" si="324"/>
        <v>0</v>
      </c>
      <c r="BA52" s="645"/>
      <c r="BB52" s="688">
        <f t="shared" si="325"/>
        <v>0</v>
      </c>
      <c r="BC52" s="645"/>
      <c r="BD52" s="688">
        <f t="shared" si="326"/>
        <v>0</v>
      </c>
      <c r="BE52" s="645"/>
      <c r="BF52" s="688">
        <f t="shared" si="327"/>
        <v>0</v>
      </c>
      <c r="BG52" s="258">
        <f t="shared" si="328"/>
        <v>0</v>
      </c>
      <c r="BH52" s="259">
        <f t="shared" si="329"/>
        <v>0</v>
      </c>
      <c r="BI52" s="271"/>
      <c r="BJ52" s="283">
        <f t="shared" si="330"/>
        <v>0</v>
      </c>
      <c r="BK52" s="273"/>
      <c r="BL52" s="283">
        <f t="shared" si="331"/>
        <v>0</v>
      </c>
      <c r="BM52" s="273"/>
      <c r="BN52" s="283">
        <f t="shared" si="332"/>
        <v>0</v>
      </c>
      <c r="BO52" s="273"/>
      <c r="BP52" s="283">
        <f t="shared" si="333"/>
        <v>0</v>
      </c>
      <c r="BQ52" s="273"/>
      <c r="BR52" s="283">
        <f t="shared" si="334"/>
        <v>0</v>
      </c>
      <c r="BS52" s="273"/>
      <c r="BT52" s="283">
        <f t="shared" si="335"/>
        <v>0</v>
      </c>
      <c r="BU52" s="273"/>
      <c r="BV52" s="283">
        <f t="shared" si="336"/>
        <v>0</v>
      </c>
      <c r="BW52" s="273"/>
      <c r="BX52" s="283">
        <f t="shared" si="337"/>
        <v>0</v>
      </c>
      <c r="BY52" s="273"/>
      <c r="BZ52" s="283">
        <f t="shared" si="338"/>
        <v>0</v>
      </c>
      <c r="CA52" s="273"/>
      <c r="CB52" s="283">
        <f t="shared" si="339"/>
        <v>0</v>
      </c>
      <c r="CC52" s="273"/>
      <c r="CD52" s="283">
        <f t="shared" si="340"/>
        <v>0</v>
      </c>
      <c r="CE52" s="273"/>
      <c r="CF52" s="283">
        <f t="shared" si="341"/>
        <v>0</v>
      </c>
      <c r="CG52" s="273"/>
      <c r="CH52" s="283">
        <f t="shared" si="342"/>
        <v>0</v>
      </c>
      <c r="CI52" s="258">
        <f t="shared" si="343"/>
        <v>0</v>
      </c>
      <c r="CJ52" s="282">
        <f t="shared" si="344"/>
        <v>0</v>
      </c>
      <c r="CK52" s="649"/>
      <c r="CL52" s="688">
        <f t="shared" si="345"/>
        <v>0</v>
      </c>
      <c r="CM52" s="645"/>
      <c r="CN52" s="688">
        <f t="shared" si="346"/>
        <v>0</v>
      </c>
      <c r="CO52" s="645"/>
      <c r="CP52" s="688">
        <f t="shared" si="347"/>
        <v>0</v>
      </c>
      <c r="CQ52" s="645"/>
      <c r="CR52" s="688">
        <f t="shared" si="348"/>
        <v>0</v>
      </c>
      <c r="CS52" s="645"/>
      <c r="CT52" s="688">
        <f t="shared" si="349"/>
        <v>0</v>
      </c>
      <c r="CU52" s="645"/>
      <c r="CV52" s="688">
        <f t="shared" si="350"/>
        <v>0</v>
      </c>
      <c r="CW52" s="645"/>
      <c r="CX52" s="688">
        <f t="shared" si="351"/>
        <v>0</v>
      </c>
      <c r="CY52" s="645"/>
      <c r="CZ52" s="688">
        <f t="shared" si="352"/>
        <v>0</v>
      </c>
      <c r="DA52" s="645"/>
      <c r="DB52" s="688">
        <f t="shared" si="353"/>
        <v>0</v>
      </c>
      <c r="DC52" s="645"/>
      <c r="DD52" s="688">
        <f t="shared" si="354"/>
        <v>0</v>
      </c>
      <c r="DE52" s="645"/>
      <c r="DF52" s="688">
        <f t="shared" si="355"/>
        <v>0</v>
      </c>
      <c r="DG52" s="645"/>
      <c r="DH52" s="688">
        <f t="shared" si="356"/>
        <v>0</v>
      </c>
      <c r="DI52" s="645"/>
      <c r="DJ52" s="688">
        <f t="shared" si="357"/>
        <v>0</v>
      </c>
      <c r="DK52" s="258">
        <f t="shared" si="358"/>
        <v>0</v>
      </c>
      <c r="DL52" s="259">
        <f t="shared" si="359"/>
        <v>0</v>
      </c>
    </row>
    <row r="53" spans="1:116" ht="20.25" customHeight="1" x14ac:dyDescent="0.25">
      <c r="A53" s="25"/>
      <c r="B53" s="77"/>
      <c r="C53" s="27"/>
      <c r="D53" s="62"/>
      <c r="E53" s="649"/>
      <c r="F53" s="688">
        <f t="shared" si="300"/>
        <v>0</v>
      </c>
      <c r="G53" s="645"/>
      <c r="H53" s="688">
        <f t="shared" si="301"/>
        <v>0</v>
      </c>
      <c r="I53" s="645"/>
      <c r="J53" s="688">
        <f t="shared" si="302"/>
        <v>0</v>
      </c>
      <c r="K53" s="645"/>
      <c r="L53" s="688">
        <f t="shared" si="303"/>
        <v>0</v>
      </c>
      <c r="M53" s="645"/>
      <c r="N53" s="688">
        <f t="shared" si="304"/>
        <v>0</v>
      </c>
      <c r="O53" s="645"/>
      <c r="P53" s="688">
        <f t="shared" si="305"/>
        <v>0</v>
      </c>
      <c r="Q53" s="645"/>
      <c r="R53" s="688">
        <f t="shared" si="306"/>
        <v>0</v>
      </c>
      <c r="S53" s="645"/>
      <c r="T53" s="688">
        <f t="shared" si="307"/>
        <v>0</v>
      </c>
      <c r="U53" s="645"/>
      <c r="V53" s="688">
        <f t="shared" si="308"/>
        <v>0</v>
      </c>
      <c r="W53" s="645"/>
      <c r="X53" s="688">
        <f t="shared" si="309"/>
        <v>0</v>
      </c>
      <c r="Y53" s="645"/>
      <c r="Z53" s="688">
        <f t="shared" si="310"/>
        <v>0</v>
      </c>
      <c r="AA53" s="645"/>
      <c r="AB53" s="688">
        <f t="shared" si="311"/>
        <v>0</v>
      </c>
      <c r="AC53" s="645"/>
      <c r="AD53" s="688">
        <f t="shared" si="312"/>
        <v>0</v>
      </c>
      <c r="AE53" s="258">
        <f t="shared" si="313"/>
        <v>0</v>
      </c>
      <c r="AF53" s="259">
        <f t="shared" si="314"/>
        <v>0</v>
      </c>
      <c r="AG53" s="649"/>
      <c r="AH53" s="688">
        <f t="shared" si="315"/>
        <v>0</v>
      </c>
      <c r="AI53" s="645"/>
      <c r="AJ53" s="688">
        <f t="shared" si="316"/>
        <v>0</v>
      </c>
      <c r="AK53" s="645"/>
      <c r="AL53" s="688">
        <f t="shared" si="317"/>
        <v>0</v>
      </c>
      <c r="AM53" s="645"/>
      <c r="AN53" s="688">
        <f t="shared" si="318"/>
        <v>0</v>
      </c>
      <c r="AO53" s="645"/>
      <c r="AP53" s="688">
        <f t="shared" si="319"/>
        <v>0</v>
      </c>
      <c r="AQ53" s="645"/>
      <c r="AR53" s="688">
        <f t="shared" si="320"/>
        <v>0</v>
      </c>
      <c r="AS53" s="645"/>
      <c r="AT53" s="688">
        <f t="shared" si="321"/>
        <v>0</v>
      </c>
      <c r="AU53" s="645"/>
      <c r="AV53" s="688">
        <f t="shared" si="322"/>
        <v>0</v>
      </c>
      <c r="AW53" s="645"/>
      <c r="AX53" s="688">
        <f t="shared" si="323"/>
        <v>0</v>
      </c>
      <c r="AY53" s="645"/>
      <c r="AZ53" s="688">
        <f t="shared" si="324"/>
        <v>0</v>
      </c>
      <c r="BA53" s="645"/>
      <c r="BB53" s="688">
        <f t="shared" si="325"/>
        <v>0</v>
      </c>
      <c r="BC53" s="645"/>
      <c r="BD53" s="688">
        <f t="shared" si="326"/>
        <v>0</v>
      </c>
      <c r="BE53" s="645"/>
      <c r="BF53" s="688">
        <f t="shared" si="327"/>
        <v>0</v>
      </c>
      <c r="BG53" s="258">
        <f t="shared" si="328"/>
        <v>0</v>
      </c>
      <c r="BH53" s="259">
        <f t="shared" si="329"/>
        <v>0</v>
      </c>
      <c r="BI53" s="271"/>
      <c r="BJ53" s="283">
        <f t="shared" si="330"/>
        <v>0</v>
      </c>
      <c r="BK53" s="273"/>
      <c r="BL53" s="283">
        <f t="shared" si="331"/>
        <v>0</v>
      </c>
      <c r="BM53" s="273"/>
      <c r="BN53" s="283">
        <f t="shared" si="332"/>
        <v>0</v>
      </c>
      <c r="BO53" s="273"/>
      <c r="BP53" s="283">
        <f t="shared" si="333"/>
        <v>0</v>
      </c>
      <c r="BQ53" s="273"/>
      <c r="BR53" s="283">
        <f t="shared" si="334"/>
        <v>0</v>
      </c>
      <c r="BS53" s="273"/>
      <c r="BT53" s="283">
        <f t="shared" si="335"/>
        <v>0</v>
      </c>
      <c r="BU53" s="273"/>
      <c r="BV53" s="283">
        <f t="shared" si="336"/>
        <v>0</v>
      </c>
      <c r="BW53" s="273"/>
      <c r="BX53" s="283">
        <f t="shared" si="337"/>
        <v>0</v>
      </c>
      <c r="BY53" s="273"/>
      <c r="BZ53" s="283">
        <f t="shared" si="338"/>
        <v>0</v>
      </c>
      <c r="CA53" s="273"/>
      <c r="CB53" s="283">
        <f t="shared" si="339"/>
        <v>0</v>
      </c>
      <c r="CC53" s="273"/>
      <c r="CD53" s="283">
        <f t="shared" si="340"/>
        <v>0</v>
      </c>
      <c r="CE53" s="273"/>
      <c r="CF53" s="283">
        <f t="shared" si="341"/>
        <v>0</v>
      </c>
      <c r="CG53" s="273"/>
      <c r="CH53" s="283">
        <f t="shared" si="342"/>
        <v>0</v>
      </c>
      <c r="CI53" s="258">
        <f t="shared" si="343"/>
        <v>0</v>
      </c>
      <c r="CJ53" s="282">
        <f t="shared" si="344"/>
        <v>0</v>
      </c>
      <c r="CK53" s="649"/>
      <c r="CL53" s="688">
        <f t="shared" si="345"/>
        <v>0</v>
      </c>
      <c r="CM53" s="645"/>
      <c r="CN53" s="688">
        <f t="shared" si="346"/>
        <v>0</v>
      </c>
      <c r="CO53" s="645"/>
      <c r="CP53" s="688">
        <f t="shared" si="347"/>
        <v>0</v>
      </c>
      <c r="CQ53" s="645"/>
      <c r="CR53" s="688">
        <f t="shared" si="348"/>
        <v>0</v>
      </c>
      <c r="CS53" s="645"/>
      <c r="CT53" s="688">
        <f t="shared" si="349"/>
        <v>0</v>
      </c>
      <c r="CU53" s="645"/>
      <c r="CV53" s="688">
        <f t="shared" si="350"/>
        <v>0</v>
      </c>
      <c r="CW53" s="645"/>
      <c r="CX53" s="688">
        <f t="shared" si="351"/>
        <v>0</v>
      </c>
      <c r="CY53" s="645"/>
      <c r="CZ53" s="688">
        <f t="shared" si="352"/>
        <v>0</v>
      </c>
      <c r="DA53" s="645"/>
      <c r="DB53" s="688">
        <f t="shared" si="353"/>
        <v>0</v>
      </c>
      <c r="DC53" s="645"/>
      <c r="DD53" s="688">
        <f t="shared" si="354"/>
        <v>0</v>
      </c>
      <c r="DE53" s="645"/>
      <c r="DF53" s="688">
        <f t="shared" si="355"/>
        <v>0</v>
      </c>
      <c r="DG53" s="645"/>
      <c r="DH53" s="688">
        <f t="shared" si="356"/>
        <v>0</v>
      </c>
      <c r="DI53" s="645"/>
      <c r="DJ53" s="688">
        <f t="shared" si="357"/>
        <v>0</v>
      </c>
      <c r="DK53" s="258">
        <f t="shared" si="358"/>
        <v>0</v>
      </c>
      <c r="DL53" s="259">
        <f t="shared" si="359"/>
        <v>0</v>
      </c>
    </row>
    <row r="54" spans="1:116" ht="20.25" customHeight="1" x14ac:dyDescent="0.25">
      <c r="A54" s="25"/>
      <c r="B54" s="77"/>
      <c r="C54" s="27"/>
      <c r="D54" s="62"/>
      <c r="E54" s="649"/>
      <c r="F54" s="688">
        <f t="shared" si="300"/>
        <v>0</v>
      </c>
      <c r="G54" s="645"/>
      <c r="H54" s="688">
        <f t="shared" si="301"/>
        <v>0</v>
      </c>
      <c r="I54" s="645"/>
      <c r="J54" s="688">
        <f t="shared" si="302"/>
        <v>0</v>
      </c>
      <c r="K54" s="645"/>
      <c r="L54" s="688">
        <f t="shared" si="303"/>
        <v>0</v>
      </c>
      <c r="M54" s="645"/>
      <c r="N54" s="688">
        <f t="shared" si="304"/>
        <v>0</v>
      </c>
      <c r="O54" s="645"/>
      <c r="P54" s="688">
        <f t="shared" si="305"/>
        <v>0</v>
      </c>
      <c r="Q54" s="645"/>
      <c r="R54" s="688">
        <f t="shared" si="306"/>
        <v>0</v>
      </c>
      <c r="S54" s="645"/>
      <c r="T54" s="688">
        <f t="shared" si="307"/>
        <v>0</v>
      </c>
      <c r="U54" s="645"/>
      <c r="V54" s="688">
        <f t="shared" si="308"/>
        <v>0</v>
      </c>
      <c r="W54" s="645"/>
      <c r="X54" s="688">
        <f t="shared" si="309"/>
        <v>0</v>
      </c>
      <c r="Y54" s="645"/>
      <c r="Z54" s="688">
        <f t="shared" si="310"/>
        <v>0</v>
      </c>
      <c r="AA54" s="645"/>
      <c r="AB54" s="688">
        <f t="shared" si="311"/>
        <v>0</v>
      </c>
      <c r="AC54" s="645"/>
      <c r="AD54" s="688">
        <f t="shared" si="312"/>
        <v>0</v>
      </c>
      <c r="AE54" s="258">
        <f t="shared" si="313"/>
        <v>0</v>
      </c>
      <c r="AF54" s="259">
        <f t="shared" si="314"/>
        <v>0</v>
      </c>
      <c r="AG54" s="649"/>
      <c r="AH54" s="688">
        <f t="shared" si="315"/>
        <v>0</v>
      </c>
      <c r="AI54" s="645"/>
      <c r="AJ54" s="688">
        <f t="shared" si="316"/>
        <v>0</v>
      </c>
      <c r="AK54" s="645"/>
      <c r="AL54" s="688">
        <f t="shared" si="317"/>
        <v>0</v>
      </c>
      <c r="AM54" s="645"/>
      <c r="AN54" s="688">
        <f t="shared" si="318"/>
        <v>0</v>
      </c>
      <c r="AO54" s="645"/>
      <c r="AP54" s="688">
        <f t="shared" si="319"/>
        <v>0</v>
      </c>
      <c r="AQ54" s="645"/>
      <c r="AR54" s="688">
        <f t="shared" si="320"/>
        <v>0</v>
      </c>
      <c r="AS54" s="645"/>
      <c r="AT54" s="688">
        <f t="shared" si="321"/>
        <v>0</v>
      </c>
      <c r="AU54" s="645"/>
      <c r="AV54" s="688">
        <f t="shared" si="322"/>
        <v>0</v>
      </c>
      <c r="AW54" s="645"/>
      <c r="AX54" s="688">
        <f t="shared" si="323"/>
        <v>0</v>
      </c>
      <c r="AY54" s="645"/>
      <c r="AZ54" s="688">
        <f t="shared" si="324"/>
        <v>0</v>
      </c>
      <c r="BA54" s="645"/>
      <c r="BB54" s="688">
        <f t="shared" si="325"/>
        <v>0</v>
      </c>
      <c r="BC54" s="645"/>
      <c r="BD54" s="688">
        <f t="shared" si="326"/>
        <v>0</v>
      </c>
      <c r="BE54" s="645"/>
      <c r="BF54" s="688">
        <f t="shared" si="327"/>
        <v>0</v>
      </c>
      <c r="BG54" s="258">
        <f t="shared" si="328"/>
        <v>0</v>
      </c>
      <c r="BH54" s="259">
        <f t="shared" si="329"/>
        <v>0</v>
      </c>
      <c r="BI54" s="271"/>
      <c r="BJ54" s="283">
        <f t="shared" si="330"/>
        <v>0</v>
      </c>
      <c r="BK54" s="273"/>
      <c r="BL54" s="283">
        <f t="shared" si="331"/>
        <v>0</v>
      </c>
      <c r="BM54" s="273"/>
      <c r="BN54" s="283">
        <f t="shared" si="332"/>
        <v>0</v>
      </c>
      <c r="BO54" s="273"/>
      <c r="BP54" s="283">
        <f t="shared" si="333"/>
        <v>0</v>
      </c>
      <c r="BQ54" s="273"/>
      <c r="BR54" s="283">
        <f t="shared" si="334"/>
        <v>0</v>
      </c>
      <c r="BS54" s="273"/>
      <c r="BT54" s="283">
        <f t="shared" si="335"/>
        <v>0</v>
      </c>
      <c r="BU54" s="273"/>
      <c r="BV54" s="283">
        <f t="shared" si="336"/>
        <v>0</v>
      </c>
      <c r="BW54" s="273"/>
      <c r="BX54" s="283">
        <f t="shared" si="337"/>
        <v>0</v>
      </c>
      <c r="BY54" s="273"/>
      <c r="BZ54" s="283">
        <f t="shared" si="338"/>
        <v>0</v>
      </c>
      <c r="CA54" s="273"/>
      <c r="CB54" s="283">
        <f t="shared" si="339"/>
        <v>0</v>
      </c>
      <c r="CC54" s="273"/>
      <c r="CD54" s="283">
        <f t="shared" si="340"/>
        <v>0</v>
      </c>
      <c r="CE54" s="273"/>
      <c r="CF54" s="283">
        <f t="shared" si="341"/>
        <v>0</v>
      </c>
      <c r="CG54" s="273"/>
      <c r="CH54" s="283">
        <f t="shared" si="342"/>
        <v>0</v>
      </c>
      <c r="CI54" s="258">
        <f t="shared" si="343"/>
        <v>0</v>
      </c>
      <c r="CJ54" s="282">
        <f t="shared" si="344"/>
        <v>0</v>
      </c>
      <c r="CK54" s="649"/>
      <c r="CL54" s="688">
        <f t="shared" si="345"/>
        <v>0</v>
      </c>
      <c r="CM54" s="645"/>
      <c r="CN54" s="688">
        <f t="shared" si="346"/>
        <v>0</v>
      </c>
      <c r="CO54" s="645"/>
      <c r="CP54" s="688">
        <f t="shared" si="347"/>
        <v>0</v>
      </c>
      <c r="CQ54" s="645"/>
      <c r="CR54" s="688">
        <f t="shared" si="348"/>
        <v>0</v>
      </c>
      <c r="CS54" s="645"/>
      <c r="CT54" s="688">
        <f t="shared" si="349"/>
        <v>0</v>
      </c>
      <c r="CU54" s="645"/>
      <c r="CV54" s="688">
        <f t="shared" si="350"/>
        <v>0</v>
      </c>
      <c r="CW54" s="645"/>
      <c r="CX54" s="688">
        <f t="shared" si="351"/>
        <v>0</v>
      </c>
      <c r="CY54" s="645"/>
      <c r="CZ54" s="688">
        <f t="shared" si="352"/>
        <v>0</v>
      </c>
      <c r="DA54" s="645"/>
      <c r="DB54" s="688">
        <f t="shared" si="353"/>
        <v>0</v>
      </c>
      <c r="DC54" s="645"/>
      <c r="DD54" s="688">
        <f t="shared" si="354"/>
        <v>0</v>
      </c>
      <c r="DE54" s="645"/>
      <c r="DF54" s="688">
        <f t="shared" si="355"/>
        <v>0</v>
      </c>
      <c r="DG54" s="645"/>
      <c r="DH54" s="688">
        <f t="shared" si="356"/>
        <v>0</v>
      </c>
      <c r="DI54" s="645"/>
      <c r="DJ54" s="688">
        <f t="shared" si="357"/>
        <v>0</v>
      </c>
      <c r="DK54" s="258">
        <f t="shared" si="358"/>
        <v>0</v>
      </c>
      <c r="DL54" s="259">
        <f t="shared" si="359"/>
        <v>0</v>
      </c>
    </row>
    <row r="55" spans="1:116" ht="20.25" customHeight="1" thickBot="1" x14ac:dyDescent="0.3">
      <c r="A55" s="25" t="s">
        <v>361</v>
      </c>
      <c r="B55" s="223" t="s">
        <v>362</v>
      </c>
      <c r="C55" s="27">
        <v>2.8</v>
      </c>
      <c r="D55" s="62">
        <v>1E-3</v>
      </c>
      <c r="E55" s="649"/>
      <c r="F55" s="688">
        <f t="shared" si="300"/>
        <v>0</v>
      </c>
      <c r="G55" s="645"/>
      <c r="H55" s="688">
        <f t="shared" si="301"/>
        <v>0</v>
      </c>
      <c r="I55" s="645"/>
      <c r="J55" s="688">
        <f t="shared" si="302"/>
        <v>0</v>
      </c>
      <c r="K55" s="645"/>
      <c r="L55" s="688">
        <f t="shared" si="303"/>
        <v>0</v>
      </c>
      <c r="M55" s="645"/>
      <c r="N55" s="688">
        <f t="shared" si="304"/>
        <v>0</v>
      </c>
      <c r="O55" s="645"/>
      <c r="P55" s="688">
        <f t="shared" si="305"/>
        <v>0</v>
      </c>
      <c r="Q55" s="645"/>
      <c r="R55" s="688">
        <f t="shared" si="306"/>
        <v>0</v>
      </c>
      <c r="S55" s="645"/>
      <c r="T55" s="688">
        <f t="shared" si="307"/>
        <v>0</v>
      </c>
      <c r="U55" s="645"/>
      <c r="V55" s="688">
        <f t="shared" si="308"/>
        <v>0</v>
      </c>
      <c r="W55" s="645"/>
      <c r="X55" s="688">
        <f t="shared" si="309"/>
        <v>0</v>
      </c>
      <c r="Y55" s="645"/>
      <c r="Z55" s="688">
        <f t="shared" si="310"/>
        <v>0</v>
      </c>
      <c r="AA55" s="645"/>
      <c r="AB55" s="688">
        <f t="shared" si="311"/>
        <v>0</v>
      </c>
      <c r="AC55" s="645"/>
      <c r="AD55" s="688">
        <f t="shared" si="312"/>
        <v>0</v>
      </c>
      <c r="AE55" s="258">
        <f t="shared" si="313"/>
        <v>0</v>
      </c>
      <c r="AF55" s="259">
        <f t="shared" si="314"/>
        <v>0</v>
      </c>
      <c r="AG55" s="649"/>
      <c r="AH55" s="688">
        <f t="shared" si="315"/>
        <v>0</v>
      </c>
      <c r="AI55" s="645"/>
      <c r="AJ55" s="688">
        <f t="shared" si="316"/>
        <v>0</v>
      </c>
      <c r="AK55" s="645"/>
      <c r="AL55" s="688">
        <f t="shared" si="317"/>
        <v>0</v>
      </c>
      <c r="AM55" s="645"/>
      <c r="AN55" s="688">
        <f t="shared" si="318"/>
        <v>0</v>
      </c>
      <c r="AO55" s="645"/>
      <c r="AP55" s="688">
        <f t="shared" si="319"/>
        <v>0</v>
      </c>
      <c r="AQ55" s="645"/>
      <c r="AR55" s="688">
        <f t="shared" si="320"/>
        <v>0</v>
      </c>
      <c r="AS55" s="645"/>
      <c r="AT55" s="688">
        <f t="shared" si="321"/>
        <v>0</v>
      </c>
      <c r="AU55" s="645"/>
      <c r="AV55" s="688">
        <f t="shared" si="322"/>
        <v>0</v>
      </c>
      <c r="AW55" s="645"/>
      <c r="AX55" s="688">
        <f t="shared" si="323"/>
        <v>0</v>
      </c>
      <c r="AY55" s="645"/>
      <c r="AZ55" s="688">
        <f t="shared" si="324"/>
        <v>0</v>
      </c>
      <c r="BA55" s="645"/>
      <c r="BB55" s="688">
        <f t="shared" si="325"/>
        <v>0</v>
      </c>
      <c r="BC55" s="645"/>
      <c r="BD55" s="688">
        <f t="shared" si="326"/>
        <v>0</v>
      </c>
      <c r="BE55" s="645"/>
      <c r="BF55" s="688">
        <f t="shared" si="327"/>
        <v>0</v>
      </c>
      <c r="BG55" s="258">
        <f t="shared" si="328"/>
        <v>0</v>
      </c>
      <c r="BH55" s="259">
        <f t="shared" si="329"/>
        <v>0</v>
      </c>
      <c r="BI55" s="271"/>
      <c r="BJ55" s="283">
        <f t="shared" si="330"/>
        <v>0</v>
      </c>
      <c r="BK55" s="273"/>
      <c r="BL55" s="283">
        <f t="shared" si="331"/>
        <v>0</v>
      </c>
      <c r="BM55" s="273"/>
      <c r="BN55" s="283">
        <f t="shared" si="332"/>
        <v>0</v>
      </c>
      <c r="BO55" s="273"/>
      <c r="BP55" s="283">
        <f t="shared" si="333"/>
        <v>0</v>
      </c>
      <c r="BQ55" s="273"/>
      <c r="BR55" s="283">
        <f t="shared" si="334"/>
        <v>0</v>
      </c>
      <c r="BS55" s="273"/>
      <c r="BT55" s="283">
        <f t="shared" si="335"/>
        <v>0</v>
      </c>
      <c r="BU55" s="273"/>
      <c r="BV55" s="283">
        <f t="shared" si="336"/>
        <v>0</v>
      </c>
      <c r="BW55" s="273"/>
      <c r="BX55" s="283">
        <f t="shared" si="337"/>
        <v>0</v>
      </c>
      <c r="BY55" s="273"/>
      <c r="BZ55" s="283">
        <f t="shared" si="338"/>
        <v>0</v>
      </c>
      <c r="CA55" s="273"/>
      <c r="CB55" s="283">
        <f t="shared" si="339"/>
        <v>0</v>
      </c>
      <c r="CC55" s="273"/>
      <c r="CD55" s="283">
        <f t="shared" si="340"/>
        <v>0</v>
      </c>
      <c r="CE55" s="273"/>
      <c r="CF55" s="283">
        <f t="shared" si="341"/>
        <v>0</v>
      </c>
      <c r="CG55" s="273"/>
      <c r="CH55" s="283">
        <f t="shared" si="342"/>
        <v>0</v>
      </c>
      <c r="CI55" s="258">
        <f t="shared" si="343"/>
        <v>0</v>
      </c>
      <c r="CJ55" s="282">
        <f t="shared" si="344"/>
        <v>0</v>
      </c>
      <c r="CK55" s="649"/>
      <c r="CL55" s="688">
        <f t="shared" si="345"/>
        <v>0</v>
      </c>
      <c r="CM55" s="645"/>
      <c r="CN55" s="688">
        <f t="shared" si="346"/>
        <v>0</v>
      </c>
      <c r="CO55" s="645"/>
      <c r="CP55" s="688">
        <f t="shared" si="347"/>
        <v>0</v>
      </c>
      <c r="CQ55" s="645"/>
      <c r="CR55" s="688">
        <f t="shared" si="348"/>
        <v>0</v>
      </c>
      <c r="CS55" s="645"/>
      <c r="CT55" s="688">
        <f t="shared" si="349"/>
        <v>0</v>
      </c>
      <c r="CU55" s="645"/>
      <c r="CV55" s="688">
        <f t="shared" si="350"/>
        <v>0</v>
      </c>
      <c r="CW55" s="645"/>
      <c r="CX55" s="688">
        <f t="shared" si="351"/>
        <v>0</v>
      </c>
      <c r="CY55" s="645"/>
      <c r="CZ55" s="688">
        <f t="shared" si="352"/>
        <v>0</v>
      </c>
      <c r="DA55" s="645"/>
      <c r="DB55" s="688">
        <f t="shared" si="353"/>
        <v>0</v>
      </c>
      <c r="DC55" s="645"/>
      <c r="DD55" s="688">
        <f t="shared" si="354"/>
        <v>0</v>
      </c>
      <c r="DE55" s="645"/>
      <c r="DF55" s="688">
        <f t="shared" si="355"/>
        <v>0</v>
      </c>
      <c r="DG55" s="645"/>
      <c r="DH55" s="688">
        <f t="shared" si="356"/>
        <v>0</v>
      </c>
      <c r="DI55" s="645"/>
      <c r="DJ55" s="688">
        <f t="shared" si="357"/>
        <v>0</v>
      </c>
      <c r="DK55" s="258">
        <f t="shared" si="358"/>
        <v>0</v>
      </c>
      <c r="DL55" s="259">
        <f t="shared" si="359"/>
        <v>0</v>
      </c>
    </row>
    <row r="56" spans="1:116" ht="19.5" customHeight="1" thickTop="1" x14ac:dyDescent="0.3">
      <c r="A56" s="232" t="s">
        <v>363</v>
      </c>
      <c r="B56" s="79"/>
      <c r="C56" s="36"/>
      <c r="D56" s="125"/>
      <c r="E56" s="692"/>
      <c r="F56" s="651"/>
      <c r="G56" s="693"/>
      <c r="H56" s="651"/>
      <c r="I56" s="693"/>
      <c r="J56" s="651"/>
      <c r="K56" s="693"/>
      <c r="L56" s="651"/>
      <c r="M56" s="693"/>
      <c r="N56" s="651"/>
      <c r="O56" s="693"/>
      <c r="P56" s="651"/>
      <c r="Q56" s="693"/>
      <c r="R56" s="651"/>
      <c r="S56" s="693"/>
      <c r="T56" s="651"/>
      <c r="U56" s="693"/>
      <c r="V56" s="651"/>
      <c r="W56" s="693"/>
      <c r="X56" s="651"/>
      <c r="Y56" s="693"/>
      <c r="Z56" s="651"/>
      <c r="AA56" s="693"/>
      <c r="AB56" s="651"/>
      <c r="AC56" s="693"/>
      <c r="AD56" s="651"/>
      <c r="AE56" s="280"/>
      <c r="AF56" s="281"/>
      <c r="AG56" s="692"/>
      <c r="AH56" s="651"/>
      <c r="AI56" s="693"/>
      <c r="AJ56" s="651"/>
      <c r="AK56" s="693"/>
      <c r="AL56" s="651"/>
      <c r="AM56" s="693"/>
      <c r="AN56" s="651"/>
      <c r="AO56" s="693"/>
      <c r="AP56" s="651"/>
      <c r="AQ56" s="693"/>
      <c r="AR56" s="651"/>
      <c r="AS56" s="693"/>
      <c r="AT56" s="651"/>
      <c r="AU56" s="693"/>
      <c r="AV56" s="651"/>
      <c r="AW56" s="693"/>
      <c r="AX56" s="651"/>
      <c r="AY56" s="693"/>
      <c r="AZ56" s="651"/>
      <c r="BA56" s="693"/>
      <c r="BB56" s="651"/>
      <c r="BC56" s="693"/>
      <c r="BD56" s="651"/>
      <c r="BE56" s="693"/>
      <c r="BF56" s="651"/>
      <c r="BG56" s="280"/>
      <c r="BH56" s="281"/>
      <c r="BI56" s="287"/>
      <c r="BJ56" s="285"/>
      <c r="BK56" s="288"/>
      <c r="BL56" s="285"/>
      <c r="BM56" s="288"/>
      <c r="BN56" s="285"/>
      <c r="BO56" s="288"/>
      <c r="BP56" s="285"/>
      <c r="BQ56" s="288"/>
      <c r="BR56" s="285"/>
      <c r="BS56" s="288"/>
      <c r="BT56" s="285"/>
      <c r="BU56" s="288"/>
      <c r="BV56" s="285"/>
      <c r="BW56" s="288"/>
      <c r="BX56" s="285"/>
      <c r="BY56" s="288"/>
      <c r="BZ56" s="285"/>
      <c r="CA56" s="288"/>
      <c r="CB56" s="285"/>
      <c r="CC56" s="288"/>
      <c r="CD56" s="285"/>
      <c r="CE56" s="288"/>
      <c r="CF56" s="285"/>
      <c r="CG56" s="288"/>
      <c r="CH56" s="285"/>
      <c r="CI56" s="280"/>
      <c r="CJ56" s="289"/>
      <c r="CK56" s="692"/>
      <c r="CL56" s="651"/>
      <c r="CM56" s="693"/>
      <c r="CN56" s="651"/>
      <c r="CO56" s="693"/>
      <c r="CP56" s="651"/>
      <c r="CQ56" s="693"/>
      <c r="CR56" s="651"/>
      <c r="CS56" s="693"/>
      <c r="CT56" s="651"/>
      <c r="CU56" s="693"/>
      <c r="CV56" s="651"/>
      <c r="CW56" s="693"/>
      <c r="CX56" s="651"/>
      <c r="CY56" s="693"/>
      <c r="CZ56" s="651"/>
      <c r="DA56" s="693"/>
      <c r="DB56" s="651"/>
      <c r="DC56" s="693"/>
      <c r="DD56" s="651"/>
      <c r="DE56" s="693"/>
      <c r="DF56" s="651"/>
      <c r="DG56" s="693"/>
      <c r="DH56" s="651"/>
      <c r="DI56" s="693"/>
      <c r="DJ56" s="651"/>
      <c r="DK56" s="280"/>
      <c r="DL56" s="281"/>
    </row>
    <row r="57" spans="1:116" ht="19.5" customHeight="1" x14ac:dyDescent="0.25">
      <c r="A57" s="25" t="s">
        <v>364</v>
      </c>
      <c r="B57" s="223" t="s">
        <v>365</v>
      </c>
      <c r="C57" s="27">
        <v>8.8800000000000008</v>
      </c>
      <c r="D57" s="62"/>
      <c r="E57" s="649"/>
      <c r="F57" s="688">
        <f>$C57*E57</f>
        <v>0</v>
      </c>
      <c r="G57" s="645"/>
      <c r="H57" s="688">
        <f>$C57*G57</f>
        <v>0</v>
      </c>
      <c r="I57" s="645"/>
      <c r="J57" s="688">
        <f>$C57*I57</f>
        <v>0</v>
      </c>
      <c r="K57" s="645"/>
      <c r="L57" s="688">
        <f>$C57*K57</f>
        <v>0</v>
      </c>
      <c r="M57" s="645"/>
      <c r="N57" s="688">
        <f>$C57*M57</f>
        <v>0</v>
      </c>
      <c r="O57" s="645"/>
      <c r="P57" s="688">
        <f>$C57*O57</f>
        <v>0</v>
      </c>
      <c r="Q57" s="645"/>
      <c r="R57" s="688">
        <f>$C57*Q57</f>
        <v>0</v>
      </c>
      <c r="S57" s="645"/>
      <c r="T57" s="688">
        <f>$C57*S57</f>
        <v>0</v>
      </c>
      <c r="U57" s="645"/>
      <c r="V57" s="688">
        <f>$C57*U57</f>
        <v>0</v>
      </c>
      <c r="W57" s="645"/>
      <c r="X57" s="688">
        <f>$C57*W57</f>
        <v>0</v>
      </c>
      <c r="Y57" s="645"/>
      <c r="Z57" s="688">
        <f>$C57*Y57</f>
        <v>0</v>
      </c>
      <c r="AA57" s="645"/>
      <c r="AB57" s="688">
        <f>$C57*AA57</f>
        <v>0</v>
      </c>
      <c r="AC57" s="645"/>
      <c r="AD57" s="688">
        <f>$C57*AC57</f>
        <v>0</v>
      </c>
      <c r="AE57" s="258">
        <f>F57+H57+J57+L57+N57+P57+R57+T57+V57+X57+Z57+AB57+AD57</f>
        <v>0</v>
      </c>
      <c r="AF57" s="259">
        <f>(E57+G57+I57+K57+M57+O57+Q57+S57+U57+W57+Y57+AA57+AC57)*D57</f>
        <v>0</v>
      </c>
      <c r="AG57" s="649"/>
      <c r="AH57" s="688">
        <f>$C57*AG57</f>
        <v>0</v>
      </c>
      <c r="AI57" s="645"/>
      <c r="AJ57" s="688">
        <f>$C57*AI57</f>
        <v>0</v>
      </c>
      <c r="AK57" s="645"/>
      <c r="AL57" s="688">
        <f>$C57*AK57</f>
        <v>0</v>
      </c>
      <c r="AM57" s="645"/>
      <c r="AN57" s="688">
        <f>$C57*AM57</f>
        <v>0</v>
      </c>
      <c r="AO57" s="645"/>
      <c r="AP57" s="688">
        <f>$C57*AO57</f>
        <v>0</v>
      </c>
      <c r="AQ57" s="645"/>
      <c r="AR57" s="688">
        <f>$C57*AQ57</f>
        <v>0</v>
      </c>
      <c r="AS57" s="645"/>
      <c r="AT57" s="688">
        <f>$C57*AS57</f>
        <v>0</v>
      </c>
      <c r="AU57" s="645"/>
      <c r="AV57" s="688">
        <f>$C57*AU57</f>
        <v>0</v>
      </c>
      <c r="AW57" s="645"/>
      <c r="AX57" s="688">
        <f>$C57*AW57</f>
        <v>0</v>
      </c>
      <c r="AY57" s="645"/>
      <c r="AZ57" s="688">
        <f>$C57*AY57</f>
        <v>0</v>
      </c>
      <c r="BA57" s="645"/>
      <c r="BB57" s="688">
        <f>$C57*BA57</f>
        <v>0</v>
      </c>
      <c r="BC57" s="645"/>
      <c r="BD57" s="688">
        <f>$C57*BC57</f>
        <v>0</v>
      </c>
      <c r="BE57" s="645"/>
      <c r="BF57" s="688">
        <f>$C57*BE57</f>
        <v>0</v>
      </c>
      <c r="BG57" s="258">
        <f>AH57+AJ57+AL57+AN57+AP57+AR57+AT57+AV57+AX57+AZ57+BB57+BD57+BF57</f>
        <v>0</v>
      </c>
      <c r="BH57" s="259">
        <f>(AG57+AI57+AK57+AM57+AO57+AQ57+AS57+AU57+AW57+AY57+BA57+BC57+BE57)*D57</f>
        <v>0</v>
      </c>
      <c r="BI57" s="271"/>
      <c r="BJ57" s="283">
        <f>$C57*BI57</f>
        <v>0</v>
      </c>
      <c r="BK57" s="273"/>
      <c r="BL57" s="283">
        <f>$C57*BK57</f>
        <v>0</v>
      </c>
      <c r="BM57" s="273"/>
      <c r="BN57" s="283">
        <f>$C57*BM57</f>
        <v>0</v>
      </c>
      <c r="BO57" s="273"/>
      <c r="BP57" s="283">
        <f>$C57*BO57</f>
        <v>0</v>
      </c>
      <c r="BQ57" s="273"/>
      <c r="BR57" s="283">
        <f>$C57*BQ57</f>
        <v>0</v>
      </c>
      <c r="BS57" s="273"/>
      <c r="BT57" s="283">
        <f>$C57*BS57</f>
        <v>0</v>
      </c>
      <c r="BU57" s="273"/>
      <c r="BV57" s="283"/>
      <c r="BW57" s="273"/>
      <c r="BX57" s="283">
        <f>$C57*BW57</f>
        <v>0</v>
      </c>
      <c r="BY57" s="273"/>
      <c r="BZ57" s="283">
        <f>$C57*BY57</f>
        <v>0</v>
      </c>
      <c r="CA57" s="273"/>
      <c r="CB57" s="283">
        <f>$C57*CA57</f>
        <v>0</v>
      </c>
      <c r="CC57" s="273"/>
      <c r="CD57" s="283">
        <f>$C57*CC57</f>
        <v>0</v>
      </c>
      <c r="CE57" s="273"/>
      <c r="CF57" s="283">
        <f>$C57*CE57</f>
        <v>0</v>
      </c>
      <c r="CG57" s="273"/>
      <c r="CH57" s="283">
        <f>$C57*CG57</f>
        <v>0</v>
      </c>
      <c r="CI57" s="258">
        <f>BJ57+BL57+BN57+BP57+BR57+BT57+BV57+BX57+BZ57+CB57+CD57+CF57+CH57</f>
        <v>0</v>
      </c>
      <c r="CJ57" s="282">
        <f>(BI57+BK57+BM57+BO57+BQ57+BS57+BU57+BW57+BY57+CA57+CC57+CE57+CG57)*D57</f>
        <v>0</v>
      </c>
      <c r="CK57" s="649"/>
      <c r="CL57" s="688">
        <f>$C57*CK57</f>
        <v>0</v>
      </c>
      <c r="CM57" s="645"/>
      <c r="CN57" s="688">
        <f>$C57*CM57</f>
        <v>0</v>
      </c>
      <c r="CO57" s="645"/>
      <c r="CP57" s="688">
        <f>$C57*CO57</f>
        <v>0</v>
      </c>
      <c r="CQ57" s="645"/>
      <c r="CR57" s="688">
        <f>$C57*CQ57</f>
        <v>0</v>
      </c>
      <c r="CS57" s="645"/>
      <c r="CT57" s="688">
        <f>$C57*CS57</f>
        <v>0</v>
      </c>
      <c r="CU57" s="645"/>
      <c r="CV57" s="688">
        <f>$C57*CU57</f>
        <v>0</v>
      </c>
      <c r="CW57" s="645"/>
      <c r="CX57" s="688">
        <f>$C57*CW57</f>
        <v>0</v>
      </c>
      <c r="CY57" s="645"/>
      <c r="CZ57" s="688">
        <f>$C57*CY57</f>
        <v>0</v>
      </c>
      <c r="DA57" s="645"/>
      <c r="DB57" s="688">
        <f>$C57*DA57</f>
        <v>0</v>
      </c>
      <c r="DC57" s="645"/>
      <c r="DD57" s="688">
        <f>$C57*DC57</f>
        <v>0</v>
      </c>
      <c r="DE57" s="645"/>
      <c r="DF57" s="688">
        <f>$C57*DE57</f>
        <v>0</v>
      </c>
      <c r="DG57" s="645"/>
      <c r="DH57" s="688">
        <f>$C57*DG57</f>
        <v>0</v>
      </c>
      <c r="DI57" s="645"/>
      <c r="DJ57" s="688">
        <f>$C57*DI57</f>
        <v>0</v>
      </c>
      <c r="DK57" s="258">
        <f>CL57+CN57+CP57+CR57+CT57+CV57+CX57+CZ57+DB57+DD57+DF57+DH57+DJ57</f>
        <v>0</v>
      </c>
      <c r="DL57" s="259">
        <f>(CK57+CM57+CO57+CQ57+CS57+CU57+CW57+CY57+DA57+DC57+DE57+DG57+DI57)*D57</f>
        <v>0</v>
      </c>
    </row>
    <row r="58" spans="1:116" ht="19.5" customHeight="1" x14ac:dyDescent="0.25">
      <c r="A58" s="25" t="s">
        <v>366</v>
      </c>
      <c r="B58" s="223" t="s">
        <v>367</v>
      </c>
      <c r="C58" s="27">
        <v>124.93</v>
      </c>
      <c r="D58" s="62"/>
      <c r="E58" s="649"/>
      <c r="F58" s="688">
        <f>$C58*E58</f>
        <v>0</v>
      </c>
      <c r="G58" s="645"/>
      <c r="H58" s="688">
        <f>$C58*G58</f>
        <v>0</v>
      </c>
      <c r="I58" s="645"/>
      <c r="J58" s="688">
        <f>$C58*I58</f>
        <v>0</v>
      </c>
      <c r="K58" s="645"/>
      <c r="L58" s="688">
        <f>$C58*K58</f>
        <v>0</v>
      </c>
      <c r="M58" s="645"/>
      <c r="N58" s="688">
        <f>$C58*M58</f>
        <v>0</v>
      </c>
      <c r="O58" s="645"/>
      <c r="P58" s="688">
        <f>$C58*O58</f>
        <v>0</v>
      </c>
      <c r="Q58" s="645"/>
      <c r="R58" s="688">
        <f>$C58*Q58</f>
        <v>0</v>
      </c>
      <c r="S58" s="645"/>
      <c r="T58" s="688">
        <f>$C58*S58</f>
        <v>0</v>
      </c>
      <c r="U58" s="645"/>
      <c r="V58" s="688">
        <f>$C58*U58</f>
        <v>0</v>
      </c>
      <c r="W58" s="645"/>
      <c r="X58" s="688">
        <f>$C58*W58</f>
        <v>0</v>
      </c>
      <c r="Y58" s="645"/>
      <c r="Z58" s="688">
        <f>$C58*Y58</f>
        <v>0</v>
      </c>
      <c r="AA58" s="645"/>
      <c r="AB58" s="688">
        <f>$C58*AA58</f>
        <v>0</v>
      </c>
      <c r="AC58" s="645"/>
      <c r="AD58" s="688">
        <f>$C58*AC58</f>
        <v>0</v>
      </c>
      <c r="AE58" s="258">
        <f>F58+H58+J58+L58+N58+P58+R58+T58+V58+X58+Z58+AB58+AD58</f>
        <v>0</v>
      </c>
      <c r="AF58" s="259">
        <f>(E58+G58+I58+K58+M58+O58+Q58+S58+U58+W58+Y58+AA58+AC58)*D58</f>
        <v>0</v>
      </c>
      <c r="AG58" s="649"/>
      <c r="AH58" s="688">
        <f>$C58*AG58</f>
        <v>0</v>
      </c>
      <c r="AI58" s="645"/>
      <c r="AJ58" s="688">
        <f>$C58*AI58</f>
        <v>0</v>
      </c>
      <c r="AK58" s="645"/>
      <c r="AL58" s="688">
        <f>$C58*AK58</f>
        <v>0</v>
      </c>
      <c r="AM58" s="645"/>
      <c r="AN58" s="688">
        <f>$C58*AM58</f>
        <v>0</v>
      </c>
      <c r="AO58" s="645"/>
      <c r="AP58" s="688">
        <f>$C58*AO58</f>
        <v>0</v>
      </c>
      <c r="AQ58" s="645"/>
      <c r="AR58" s="688">
        <f>$C58*AQ58</f>
        <v>0</v>
      </c>
      <c r="AS58" s="645"/>
      <c r="AT58" s="688">
        <f>$C58*AS58</f>
        <v>0</v>
      </c>
      <c r="AU58" s="645"/>
      <c r="AV58" s="688">
        <f>$C58*AU58</f>
        <v>0</v>
      </c>
      <c r="AW58" s="645"/>
      <c r="AX58" s="688">
        <f>$C58*AW58</f>
        <v>0</v>
      </c>
      <c r="AY58" s="645"/>
      <c r="AZ58" s="688">
        <f>$C58*AY58</f>
        <v>0</v>
      </c>
      <c r="BA58" s="645"/>
      <c r="BB58" s="688">
        <f>$C58*BA58</f>
        <v>0</v>
      </c>
      <c r="BC58" s="645"/>
      <c r="BD58" s="688">
        <f>$C58*BC58</f>
        <v>0</v>
      </c>
      <c r="BE58" s="645"/>
      <c r="BF58" s="688">
        <f>$C58*BE58</f>
        <v>0</v>
      </c>
      <c r="BG58" s="258">
        <f>AH58+AJ58+AL58+AN58+AP58+AR58+AT58+AV58+AX58+AZ58+BB58+BD58+BF58</f>
        <v>0</v>
      </c>
      <c r="BH58" s="259">
        <f>(AG58+AI58+AK58+AM58+AO58+AQ58+AS58+AU58+AW58+AY58+BA58+BC58+BE58)*D58</f>
        <v>0</v>
      </c>
      <c r="BI58" s="271"/>
      <c r="BJ58" s="283">
        <f>$C58*BI58</f>
        <v>0</v>
      </c>
      <c r="BK58" s="273"/>
      <c r="BL58" s="283">
        <f>$C58*BK58</f>
        <v>0</v>
      </c>
      <c r="BM58" s="273"/>
      <c r="BN58" s="283">
        <f>$C58*BM58</f>
        <v>0</v>
      </c>
      <c r="BO58" s="273"/>
      <c r="BP58" s="283">
        <f>$C58*BO58</f>
        <v>0</v>
      </c>
      <c r="BQ58" s="273"/>
      <c r="BR58" s="283">
        <f>$C58*BQ58</f>
        <v>0</v>
      </c>
      <c r="BS58" s="273"/>
      <c r="BT58" s="283">
        <f>$C58*BS58</f>
        <v>0</v>
      </c>
      <c r="BU58" s="273"/>
      <c r="BV58" s="283"/>
      <c r="BW58" s="273"/>
      <c r="BX58" s="283">
        <f>$C58*BW58</f>
        <v>0</v>
      </c>
      <c r="BY58" s="273"/>
      <c r="BZ58" s="283">
        <f>$C58*BY58</f>
        <v>0</v>
      </c>
      <c r="CA58" s="273"/>
      <c r="CB58" s="283">
        <f>$C58*CA58</f>
        <v>0</v>
      </c>
      <c r="CC58" s="273"/>
      <c r="CD58" s="283">
        <f>$C58*CC58</f>
        <v>0</v>
      </c>
      <c r="CE58" s="273"/>
      <c r="CF58" s="283">
        <f>$C58*CE58</f>
        <v>0</v>
      </c>
      <c r="CG58" s="273"/>
      <c r="CH58" s="283">
        <f>$C58*CG58</f>
        <v>0</v>
      </c>
      <c r="CI58" s="258">
        <f>BJ58+BL58+BN58+BP58+BR58+BT58+BV58+BX58+BZ58+CB58+CD58+CF58+CH58</f>
        <v>0</v>
      </c>
      <c r="CJ58" s="282">
        <f>(BI58+BK58+BM58+BO58+BQ58+BS58+BU58+BW58+BY58+CA58+CC58+CE58+CG58)*D58</f>
        <v>0</v>
      </c>
      <c r="CK58" s="649"/>
      <c r="CL58" s="688">
        <f>$C58*CK58</f>
        <v>0</v>
      </c>
      <c r="CM58" s="645"/>
      <c r="CN58" s="688">
        <f>$C58*CM58</f>
        <v>0</v>
      </c>
      <c r="CO58" s="645"/>
      <c r="CP58" s="688">
        <f>$C58*CO58</f>
        <v>0</v>
      </c>
      <c r="CQ58" s="645"/>
      <c r="CR58" s="688">
        <f>$C58*CQ58</f>
        <v>0</v>
      </c>
      <c r="CS58" s="645"/>
      <c r="CT58" s="688">
        <f>$C58*CS58</f>
        <v>0</v>
      </c>
      <c r="CU58" s="645"/>
      <c r="CV58" s="688">
        <f>$C58*CU58</f>
        <v>0</v>
      </c>
      <c r="CW58" s="645"/>
      <c r="CX58" s="688">
        <f>$C58*CW58</f>
        <v>0</v>
      </c>
      <c r="CY58" s="645"/>
      <c r="CZ58" s="688">
        <f>$C58*CY58</f>
        <v>0</v>
      </c>
      <c r="DA58" s="645"/>
      <c r="DB58" s="688">
        <f>$C58*DA58</f>
        <v>0</v>
      </c>
      <c r="DC58" s="645"/>
      <c r="DD58" s="688">
        <f>$C58*DC58</f>
        <v>0</v>
      </c>
      <c r="DE58" s="645"/>
      <c r="DF58" s="688">
        <f>$C58*DE58</f>
        <v>0</v>
      </c>
      <c r="DG58" s="645"/>
      <c r="DH58" s="688">
        <f>$C58*DG58</f>
        <v>0</v>
      </c>
      <c r="DI58" s="645"/>
      <c r="DJ58" s="688">
        <f>$C58*DI58</f>
        <v>0</v>
      </c>
      <c r="DK58" s="258">
        <f>CL58+CN58+CP58+CR58+CT58+CV58+CX58+CZ58+DB58+DD58+DF58+DH58+DJ58</f>
        <v>0</v>
      </c>
      <c r="DL58" s="259">
        <f>(CK58+CM58+CO58+CQ58+CS58+CU58+CW58+CY58+DA58+DC58+DE58+DG58+DI58)*D58</f>
        <v>0</v>
      </c>
    </row>
    <row r="59" spans="1:116" ht="19.5" customHeight="1" x14ac:dyDescent="0.25">
      <c r="A59" s="25"/>
      <c r="B59" s="77"/>
      <c r="C59" s="27"/>
      <c r="D59" s="62"/>
      <c r="E59" s="649"/>
      <c r="F59" s="688">
        <f>$C59*E59</f>
        <v>0</v>
      </c>
      <c r="G59" s="645"/>
      <c r="H59" s="688">
        <f>$C59*G59</f>
        <v>0</v>
      </c>
      <c r="I59" s="645"/>
      <c r="J59" s="688">
        <f>$C59*I59</f>
        <v>0</v>
      </c>
      <c r="K59" s="645"/>
      <c r="L59" s="688">
        <f>$C59*K59</f>
        <v>0</v>
      </c>
      <c r="M59" s="645"/>
      <c r="N59" s="688">
        <f>$C59*M59</f>
        <v>0</v>
      </c>
      <c r="O59" s="645"/>
      <c r="P59" s="688">
        <f>$C59*O59</f>
        <v>0</v>
      </c>
      <c r="Q59" s="645"/>
      <c r="R59" s="688">
        <f>$C59*Q59</f>
        <v>0</v>
      </c>
      <c r="S59" s="645"/>
      <c r="T59" s="688">
        <f>$C59*S59</f>
        <v>0</v>
      </c>
      <c r="U59" s="645"/>
      <c r="V59" s="688">
        <f>$C59*U59</f>
        <v>0</v>
      </c>
      <c r="W59" s="645"/>
      <c r="X59" s="688">
        <f>$C59*W59</f>
        <v>0</v>
      </c>
      <c r="Y59" s="645"/>
      <c r="Z59" s="688">
        <f>$C59*Y59</f>
        <v>0</v>
      </c>
      <c r="AA59" s="645"/>
      <c r="AB59" s="688">
        <f>$C59*AA59</f>
        <v>0</v>
      </c>
      <c r="AC59" s="645"/>
      <c r="AD59" s="688">
        <f>$C59*AC59</f>
        <v>0</v>
      </c>
      <c r="AE59" s="258">
        <f>F59+H59+J59+L59+N59+P59+R59+T59+V59+X59+Z59+AB59+AD59</f>
        <v>0</v>
      </c>
      <c r="AF59" s="259">
        <f>(E59+G59+I59+K59+M59+O59+Q59+S59+U59+W59+Y59+AA59+AC59)*D59</f>
        <v>0</v>
      </c>
      <c r="AG59" s="649"/>
      <c r="AH59" s="688">
        <f>$C59*AG59</f>
        <v>0</v>
      </c>
      <c r="AI59" s="645"/>
      <c r="AJ59" s="688">
        <f>$C59*AI59</f>
        <v>0</v>
      </c>
      <c r="AK59" s="645"/>
      <c r="AL59" s="688">
        <f>$C59*AK59</f>
        <v>0</v>
      </c>
      <c r="AM59" s="645"/>
      <c r="AN59" s="688">
        <f>$C59*AM59</f>
        <v>0</v>
      </c>
      <c r="AO59" s="645"/>
      <c r="AP59" s="688">
        <f>$C59*AO59</f>
        <v>0</v>
      </c>
      <c r="AQ59" s="645"/>
      <c r="AR59" s="688">
        <f>$C59*AQ59</f>
        <v>0</v>
      </c>
      <c r="AS59" s="645"/>
      <c r="AT59" s="688">
        <f>$C59*AS59</f>
        <v>0</v>
      </c>
      <c r="AU59" s="645"/>
      <c r="AV59" s="688">
        <f>$C59*AU59</f>
        <v>0</v>
      </c>
      <c r="AW59" s="645"/>
      <c r="AX59" s="688">
        <f>$C59*AW59</f>
        <v>0</v>
      </c>
      <c r="AY59" s="645"/>
      <c r="AZ59" s="688">
        <f>$C59*AY59</f>
        <v>0</v>
      </c>
      <c r="BA59" s="645"/>
      <c r="BB59" s="688">
        <f>$C59*BA59</f>
        <v>0</v>
      </c>
      <c r="BC59" s="645"/>
      <c r="BD59" s="688">
        <f>$C59*BC59</f>
        <v>0</v>
      </c>
      <c r="BE59" s="645"/>
      <c r="BF59" s="688">
        <f>$C59*BE59</f>
        <v>0</v>
      </c>
      <c r="BG59" s="258">
        <f>AH59+AJ59+AL59+AN59+AP59+AR59+AT59+AV59+AX59+AZ59+BB59+BD59+BF59</f>
        <v>0</v>
      </c>
      <c r="BH59" s="259">
        <f>(AG59+AI59+AK59+AM59+AO59+AQ59+AS59+AU59+AW59+AY59+BA59+BC59+BE59)*D59</f>
        <v>0</v>
      </c>
      <c r="BI59" s="271"/>
      <c r="BJ59" s="283">
        <f>$C59*BI59</f>
        <v>0</v>
      </c>
      <c r="BK59" s="273"/>
      <c r="BL59" s="283">
        <f>$C59*BK59</f>
        <v>0</v>
      </c>
      <c r="BM59" s="273"/>
      <c r="BN59" s="283">
        <f>$C59*BM59</f>
        <v>0</v>
      </c>
      <c r="BO59" s="273"/>
      <c r="BP59" s="283">
        <f>$C59*BO59</f>
        <v>0</v>
      </c>
      <c r="BQ59" s="273"/>
      <c r="BR59" s="283">
        <f>$C59*BQ59</f>
        <v>0</v>
      </c>
      <c r="BS59" s="273"/>
      <c r="BT59" s="283">
        <f>$C59*BS59</f>
        <v>0</v>
      </c>
      <c r="BU59" s="273"/>
      <c r="BV59" s="283">
        <f>$C59*BU59</f>
        <v>0</v>
      </c>
      <c r="BW59" s="273"/>
      <c r="BX59" s="283">
        <f>$C59*BW59</f>
        <v>0</v>
      </c>
      <c r="BY59" s="273"/>
      <c r="BZ59" s="283">
        <f>$C59*BY59</f>
        <v>0</v>
      </c>
      <c r="CA59" s="273"/>
      <c r="CB59" s="283">
        <f>$C59*CA59</f>
        <v>0</v>
      </c>
      <c r="CC59" s="273"/>
      <c r="CD59" s="283">
        <f>$C59*CC59</f>
        <v>0</v>
      </c>
      <c r="CE59" s="273"/>
      <c r="CF59" s="283">
        <f>$C59*CE59</f>
        <v>0</v>
      </c>
      <c r="CG59" s="273"/>
      <c r="CH59" s="283">
        <f>$C59*CG59</f>
        <v>0</v>
      </c>
      <c r="CI59" s="258">
        <f>BJ59+BL59+BN59+BP59+BR59+BT59+BV59+BX59+BZ59+CB59+CD59+CF59+CH59</f>
        <v>0</v>
      </c>
      <c r="CJ59" s="282">
        <f>(BI59+BK59+BM59+BO59+BQ59+BS59+BU59+BW59+BY59+CA59+CC59+CE59+CG59)*D59</f>
        <v>0</v>
      </c>
      <c r="CK59" s="649"/>
      <c r="CL59" s="688">
        <f>$C59*CK59</f>
        <v>0</v>
      </c>
      <c r="CM59" s="645"/>
      <c r="CN59" s="688">
        <f>$C59*CM59</f>
        <v>0</v>
      </c>
      <c r="CO59" s="645"/>
      <c r="CP59" s="688">
        <f>$C59*CO59</f>
        <v>0</v>
      </c>
      <c r="CQ59" s="645"/>
      <c r="CR59" s="688">
        <f>$C59*CQ59</f>
        <v>0</v>
      </c>
      <c r="CS59" s="645"/>
      <c r="CT59" s="688">
        <f>$C59*CS59</f>
        <v>0</v>
      </c>
      <c r="CU59" s="645"/>
      <c r="CV59" s="688">
        <f>$C59*CU59</f>
        <v>0</v>
      </c>
      <c r="CW59" s="645"/>
      <c r="CX59" s="688">
        <f>$C59*CW59</f>
        <v>0</v>
      </c>
      <c r="CY59" s="645"/>
      <c r="CZ59" s="688">
        <f>$C59*CY59</f>
        <v>0</v>
      </c>
      <c r="DA59" s="645"/>
      <c r="DB59" s="688">
        <f>$C59*DA59</f>
        <v>0</v>
      </c>
      <c r="DC59" s="645"/>
      <c r="DD59" s="688">
        <f>$C59*DC59</f>
        <v>0</v>
      </c>
      <c r="DE59" s="645"/>
      <c r="DF59" s="688">
        <f>$C59*DE59</f>
        <v>0</v>
      </c>
      <c r="DG59" s="645"/>
      <c r="DH59" s="688">
        <f>$C59*DG59</f>
        <v>0</v>
      </c>
      <c r="DI59" s="645"/>
      <c r="DJ59" s="688">
        <f>$C59*DI59</f>
        <v>0</v>
      </c>
      <c r="DK59" s="258">
        <f>CL59+CN59+CP59+CR59+CT59+CV59+CX59+CZ59+DB59+DD59+DF59+DH59+DJ59</f>
        <v>0</v>
      </c>
      <c r="DL59" s="259">
        <f>(CK59+CM59+CO59+CQ59+CS59+CU59+CW59+CY59+DA59+DC59+DE59+DG59+DI59)*D59</f>
        <v>0</v>
      </c>
    </row>
    <row r="60" spans="1:116" ht="19.5" customHeight="1" x14ac:dyDescent="0.25">
      <c r="A60" s="25"/>
      <c r="B60" s="77"/>
      <c r="C60" s="27"/>
      <c r="D60" s="62"/>
      <c r="E60" s="649"/>
      <c r="F60" s="688">
        <f>$C60*E60</f>
        <v>0</v>
      </c>
      <c r="G60" s="645"/>
      <c r="H60" s="688">
        <f>$C60*G60</f>
        <v>0</v>
      </c>
      <c r="I60" s="645"/>
      <c r="J60" s="688">
        <f>$C60*I60</f>
        <v>0</v>
      </c>
      <c r="K60" s="645"/>
      <c r="L60" s="688">
        <f>$C60*K60</f>
        <v>0</v>
      </c>
      <c r="M60" s="645"/>
      <c r="N60" s="688">
        <f>$C60*M60</f>
        <v>0</v>
      </c>
      <c r="O60" s="645"/>
      <c r="P60" s="688">
        <f>$C60*O60</f>
        <v>0</v>
      </c>
      <c r="Q60" s="645"/>
      <c r="R60" s="688">
        <f>$C60*Q60</f>
        <v>0</v>
      </c>
      <c r="S60" s="645"/>
      <c r="T60" s="688">
        <f>$C60*S60</f>
        <v>0</v>
      </c>
      <c r="U60" s="645"/>
      <c r="V60" s="688">
        <f>$C60*U60</f>
        <v>0</v>
      </c>
      <c r="W60" s="645"/>
      <c r="X60" s="688">
        <f>$C60*W60</f>
        <v>0</v>
      </c>
      <c r="Y60" s="645"/>
      <c r="Z60" s="688">
        <f>$C60*Y60</f>
        <v>0</v>
      </c>
      <c r="AA60" s="645"/>
      <c r="AB60" s="688">
        <f>$C60*AA60</f>
        <v>0</v>
      </c>
      <c r="AC60" s="645"/>
      <c r="AD60" s="688">
        <f>$C60*AC60</f>
        <v>0</v>
      </c>
      <c r="AE60" s="258">
        <f>F60+H60+J60+L60+N60+P60+R60+T60+V60+X60+Z60+AB60+AD60</f>
        <v>0</v>
      </c>
      <c r="AF60" s="259">
        <f>(E60+G60+I60+K60+M60+O60+Q60+S60+U60+W60+Y60+AA60+AC60)*D60</f>
        <v>0</v>
      </c>
      <c r="AG60" s="649"/>
      <c r="AH60" s="688">
        <f>$C60*AG60</f>
        <v>0</v>
      </c>
      <c r="AI60" s="645"/>
      <c r="AJ60" s="688">
        <f>$C60*AI60</f>
        <v>0</v>
      </c>
      <c r="AK60" s="645"/>
      <c r="AL60" s="688">
        <f>$C60*AK60</f>
        <v>0</v>
      </c>
      <c r="AM60" s="645"/>
      <c r="AN60" s="688">
        <f>$C60*AM60</f>
        <v>0</v>
      </c>
      <c r="AO60" s="645"/>
      <c r="AP60" s="688">
        <f>$C60*AO60</f>
        <v>0</v>
      </c>
      <c r="AQ60" s="645"/>
      <c r="AR60" s="688">
        <f>$C60*AQ60</f>
        <v>0</v>
      </c>
      <c r="AS60" s="645"/>
      <c r="AT60" s="688">
        <f>$C60*AS60</f>
        <v>0</v>
      </c>
      <c r="AU60" s="645"/>
      <c r="AV60" s="688">
        <f>$C60*AU60</f>
        <v>0</v>
      </c>
      <c r="AW60" s="645"/>
      <c r="AX60" s="688">
        <f>$C60*AW60</f>
        <v>0</v>
      </c>
      <c r="AY60" s="645"/>
      <c r="AZ60" s="688">
        <f>$C60*AY60</f>
        <v>0</v>
      </c>
      <c r="BA60" s="645"/>
      <c r="BB60" s="688">
        <f>$C60*BA60</f>
        <v>0</v>
      </c>
      <c r="BC60" s="645"/>
      <c r="BD60" s="688">
        <f>$C60*BC60</f>
        <v>0</v>
      </c>
      <c r="BE60" s="645"/>
      <c r="BF60" s="688">
        <f>$C60*BE60</f>
        <v>0</v>
      </c>
      <c r="BG60" s="258">
        <f>AH60+AJ60+AL60+AN60+AP60+AR60+AT60+AV60+AX60+AZ60+BB60+BD60+BF60</f>
        <v>0</v>
      </c>
      <c r="BH60" s="259">
        <f>(AG60+AI60+AK60+AM60+AO60+AQ60+AS60+AU60+AW60+AY60+BA60+BC60+BE60)*D60</f>
        <v>0</v>
      </c>
      <c r="BI60" s="271"/>
      <c r="BJ60" s="283">
        <f>$C60*BI60</f>
        <v>0</v>
      </c>
      <c r="BK60" s="273"/>
      <c r="BL60" s="283">
        <f>$C60*BK60</f>
        <v>0</v>
      </c>
      <c r="BM60" s="273"/>
      <c r="BN60" s="283">
        <f>$C60*BM60</f>
        <v>0</v>
      </c>
      <c r="BO60" s="273"/>
      <c r="BP60" s="283">
        <f>$C60*BO60</f>
        <v>0</v>
      </c>
      <c r="BQ60" s="273"/>
      <c r="BR60" s="283">
        <f>$C60*BQ60</f>
        <v>0</v>
      </c>
      <c r="BS60" s="273"/>
      <c r="BT60" s="283">
        <f>$C60*BS60</f>
        <v>0</v>
      </c>
      <c r="BU60" s="273"/>
      <c r="BV60" s="283">
        <f>$C60*BU60</f>
        <v>0</v>
      </c>
      <c r="BW60" s="273"/>
      <c r="BX60" s="283">
        <f>$C60*BW60</f>
        <v>0</v>
      </c>
      <c r="BY60" s="273"/>
      <c r="BZ60" s="283">
        <f>$C60*BY60</f>
        <v>0</v>
      </c>
      <c r="CA60" s="273"/>
      <c r="CB60" s="283">
        <f>$C60*CA60</f>
        <v>0</v>
      </c>
      <c r="CC60" s="273"/>
      <c r="CD60" s="283">
        <f>$C60*CC60</f>
        <v>0</v>
      </c>
      <c r="CE60" s="273"/>
      <c r="CF60" s="283">
        <f>$C60*CE60</f>
        <v>0</v>
      </c>
      <c r="CG60" s="273"/>
      <c r="CH60" s="283">
        <f>$C60*CG60</f>
        <v>0</v>
      </c>
      <c r="CI60" s="258">
        <f>BJ60+BL60+BN60+BP60+BR60+BT60+BV60+BX60+BZ60+CB60+CD60+CF60+CH60</f>
        <v>0</v>
      </c>
      <c r="CJ60" s="282">
        <f>(BI60+BK60+BM60+BO60+BQ60+BS60+BU60+BW60+BY60+CA60+CC60+CE60+CG60)*D60</f>
        <v>0</v>
      </c>
      <c r="CK60" s="649"/>
      <c r="CL60" s="688">
        <f>$C60*CK60</f>
        <v>0</v>
      </c>
      <c r="CM60" s="645"/>
      <c r="CN60" s="688">
        <f>$C60*CM60</f>
        <v>0</v>
      </c>
      <c r="CO60" s="645"/>
      <c r="CP60" s="688">
        <f>$C60*CO60</f>
        <v>0</v>
      </c>
      <c r="CQ60" s="645"/>
      <c r="CR60" s="688">
        <f>$C60*CQ60</f>
        <v>0</v>
      </c>
      <c r="CS60" s="645"/>
      <c r="CT60" s="688">
        <f>$C60*CS60</f>
        <v>0</v>
      </c>
      <c r="CU60" s="645"/>
      <c r="CV60" s="688">
        <f>$C60*CU60</f>
        <v>0</v>
      </c>
      <c r="CW60" s="645"/>
      <c r="CX60" s="688">
        <f>$C60*CW60</f>
        <v>0</v>
      </c>
      <c r="CY60" s="645"/>
      <c r="CZ60" s="688">
        <f>$C60*CY60</f>
        <v>0</v>
      </c>
      <c r="DA60" s="645"/>
      <c r="DB60" s="688">
        <f>$C60*DA60</f>
        <v>0</v>
      </c>
      <c r="DC60" s="645"/>
      <c r="DD60" s="688">
        <f>$C60*DC60</f>
        <v>0</v>
      </c>
      <c r="DE60" s="645"/>
      <c r="DF60" s="688">
        <f>$C60*DE60</f>
        <v>0</v>
      </c>
      <c r="DG60" s="645"/>
      <c r="DH60" s="688">
        <f>$C60*DG60</f>
        <v>0</v>
      </c>
      <c r="DI60" s="645"/>
      <c r="DJ60" s="688">
        <f>$C60*DI60</f>
        <v>0</v>
      </c>
      <c r="DK60" s="258">
        <f>CL60+CN60+CP60+CR60+CT60+CV60+CX60+CZ60+DB60+DD60+DF60+DH60+DJ60</f>
        <v>0</v>
      </c>
      <c r="DL60" s="259">
        <f>(CK60+CM60+CO60+CQ60+CS60+CU60+CW60+CY60+DA60+DC60+DE60+DG60+DI60)*D60</f>
        <v>0</v>
      </c>
    </row>
    <row r="61" spans="1:116" ht="19.5" customHeight="1" thickBot="1" x14ac:dyDescent="0.3">
      <c r="A61" s="44"/>
      <c r="B61" s="78"/>
      <c r="C61" s="45"/>
      <c r="D61" s="66"/>
      <c r="E61" s="649"/>
      <c r="F61" s="688">
        <f>$C61*E61</f>
        <v>0</v>
      </c>
      <c r="G61" s="645"/>
      <c r="H61" s="688">
        <f>$C61*G61</f>
        <v>0</v>
      </c>
      <c r="I61" s="645"/>
      <c r="J61" s="688">
        <f>$C61*I61</f>
        <v>0</v>
      </c>
      <c r="K61" s="645"/>
      <c r="L61" s="688">
        <f>$C61*K61</f>
        <v>0</v>
      </c>
      <c r="M61" s="645"/>
      <c r="N61" s="688">
        <f>$C61*M61</f>
        <v>0</v>
      </c>
      <c r="O61" s="645"/>
      <c r="P61" s="688">
        <f>$C61*O61</f>
        <v>0</v>
      </c>
      <c r="Q61" s="645"/>
      <c r="R61" s="688">
        <f>$C61*Q61</f>
        <v>0</v>
      </c>
      <c r="S61" s="645"/>
      <c r="T61" s="688">
        <f>$C61*S61</f>
        <v>0</v>
      </c>
      <c r="U61" s="645"/>
      <c r="V61" s="688">
        <f>$C61*U61</f>
        <v>0</v>
      </c>
      <c r="W61" s="645"/>
      <c r="X61" s="688">
        <f>$C61*W61</f>
        <v>0</v>
      </c>
      <c r="Y61" s="645"/>
      <c r="Z61" s="688">
        <f>$C61*Y61</f>
        <v>0</v>
      </c>
      <c r="AA61" s="645"/>
      <c r="AB61" s="688">
        <f>$C61*AA61</f>
        <v>0</v>
      </c>
      <c r="AC61" s="645"/>
      <c r="AD61" s="688">
        <f>$C61*AC61</f>
        <v>0</v>
      </c>
      <c r="AE61" s="258">
        <f>F61+H61+J61+L61+N61+P61+R61+T61+V61+X61+Z61+AB61+AD61</f>
        <v>0</v>
      </c>
      <c r="AF61" s="259">
        <f>(E61+G61+I61+K61+M61+O61+Q61+S61+U61+W61+Y61+AA61+AC61)*D61</f>
        <v>0</v>
      </c>
      <c r="AG61" s="649"/>
      <c r="AH61" s="688">
        <f>$C61*AG61</f>
        <v>0</v>
      </c>
      <c r="AI61" s="645"/>
      <c r="AJ61" s="688">
        <f>$C61*AI61</f>
        <v>0</v>
      </c>
      <c r="AK61" s="645"/>
      <c r="AL61" s="688">
        <f>$C61*AK61</f>
        <v>0</v>
      </c>
      <c r="AM61" s="645"/>
      <c r="AN61" s="688">
        <f>$C61*AM61</f>
        <v>0</v>
      </c>
      <c r="AO61" s="645"/>
      <c r="AP61" s="688">
        <f>$C61*AO61</f>
        <v>0</v>
      </c>
      <c r="AQ61" s="645"/>
      <c r="AR61" s="688">
        <f>$C61*AQ61</f>
        <v>0</v>
      </c>
      <c r="AS61" s="645"/>
      <c r="AT61" s="688">
        <f>$C61*AS61</f>
        <v>0</v>
      </c>
      <c r="AU61" s="645"/>
      <c r="AV61" s="688">
        <f>$C61*AU61</f>
        <v>0</v>
      </c>
      <c r="AW61" s="645"/>
      <c r="AX61" s="688">
        <f>$C61*AW61</f>
        <v>0</v>
      </c>
      <c r="AY61" s="645"/>
      <c r="AZ61" s="688">
        <f>$C61*AY61</f>
        <v>0</v>
      </c>
      <c r="BA61" s="645"/>
      <c r="BB61" s="688">
        <f>$C61*BA61</f>
        <v>0</v>
      </c>
      <c r="BC61" s="645"/>
      <c r="BD61" s="688">
        <f>$C61*BC61</f>
        <v>0</v>
      </c>
      <c r="BE61" s="645"/>
      <c r="BF61" s="688">
        <f>$C61*BE61</f>
        <v>0</v>
      </c>
      <c r="BG61" s="258">
        <f>AH61+AJ61+AL61+AN61+AP61+AR61+AT61+AV61+AX61+AZ61+BB61+BD61+BF61</f>
        <v>0</v>
      </c>
      <c r="BH61" s="259">
        <f>(AG61+AI61+AK61+AM61+AO61+AQ61+AS61+AU61+AW61+AY61+BA61+BC61+BE61)*D61</f>
        <v>0</v>
      </c>
      <c r="BI61" s="271"/>
      <c r="BJ61" s="283">
        <f>$C61*BI61</f>
        <v>0</v>
      </c>
      <c r="BK61" s="273"/>
      <c r="BL61" s="283">
        <f>$C61*BK61</f>
        <v>0</v>
      </c>
      <c r="BM61" s="273"/>
      <c r="BN61" s="283">
        <f>$C61*BM61</f>
        <v>0</v>
      </c>
      <c r="BO61" s="273"/>
      <c r="BP61" s="283">
        <f>$C61*BO61</f>
        <v>0</v>
      </c>
      <c r="BQ61" s="273"/>
      <c r="BR61" s="283">
        <f>$C61*BQ61</f>
        <v>0</v>
      </c>
      <c r="BS61" s="273"/>
      <c r="BT61" s="283">
        <f>$C61*BS61</f>
        <v>0</v>
      </c>
      <c r="BU61" s="273"/>
      <c r="BV61" s="283">
        <f>$C61*BU61</f>
        <v>0</v>
      </c>
      <c r="BW61" s="273"/>
      <c r="BX61" s="283">
        <f>$C61*BW61</f>
        <v>0</v>
      </c>
      <c r="BY61" s="273"/>
      <c r="BZ61" s="283">
        <f>$C61*BY61</f>
        <v>0</v>
      </c>
      <c r="CA61" s="273"/>
      <c r="CB61" s="283">
        <f>$C61*CA61</f>
        <v>0</v>
      </c>
      <c r="CC61" s="273"/>
      <c r="CD61" s="283">
        <f>$C61*CC61</f>
        <v>0</v>
      </c>
      <c r="CE61" s="273"/>
      <c r="CF61" s="283">
        <f>$C61*CE61</f>
        <v>0</v>
      </c>
      <c r="CG61" s="273"/>
      <c r="CH61" s="283">
        <f>$C61*CG61</f>
        <v>0</v>
      </c>
      <c r="CI61" s="258">
        <f>BJ61+BL61+BN61+BP61+BR61+BT61+BV61+BX61+BZ61+CB61+CD61+CF61+CH61</f>
        <v>0</v>
      </c>
      <c r="CJ61" s="282">
        <f>(BI61+BK61+BM61+BO61+BQ61+BS61+BU61+BW61+BY61+CA61+CC61+CE61+CG61)*D61</f>
        <v>0</v>
      </c>
      <c r="CK61" s="649"/>
      <c r="CL61" s="688">
        <f>$C61*CK61</f>
        <v>0</v>
      </c>
      <c r="CM61" s="645"/>
      <c r="CN61" s="688">
        <f>$C61*CM61</f>
        <v>0</v>
      </c>
      <c r="CO61" s="645"/>
      <c r="CP61" s="688">
        <f>$C61*CO61</f>
        <v>0</v>
      </c>
      <c r="CQ61" s="645"/>
      <c r="CR61" s="688">
        <f>$C61*CQ61</f>
        <v>0</v>
      </c>
      <c r="CS61" s="645"/>
      <c r="CT61" s="688">
        <f>$C61*CS61</f>
        <v>0</v>
      </c>
      <c r="CU61" s="645"/>
      <c r="CV61" s="688">
        <f>$C61*CU61</f>
        <v>0</v>
      </c>
      <c r="CW61" s="645"/>
      <c r="CX61" s="688">
        <f>$C61*CW61</f>
        <v>0</v>
      </c>
      <c r="CY61" s="645"/>
      <c r="CZ61" s="688">
        <f>$C61*CY61</f>
        <v>0</v>
      </c>
      <c r="DA61" s="645"/>
      <c r="DB61" s="688">
        <f>$C61*DA61</f>
        <v>0</v>
      </c>
      <c r="DC61" s="645"/>
      <c r="DD61" s="688">
        <f>$C61*DC61</f>
        <v>0</v>
      </c>
      <c r="DE61" s="645"/>
      <c r="DF61" s="688">
        <f>$C61*DE61</f>
        <v>0</v>
      </c>
      <c r="DG61" s="645"/>
      <c r="DH61" s="688">
        <f>$C61*DG61</f>
        <v>0</v>
      </c>
      <c r="DI61" s="645"/>
      <c r="DJ61" s="688">
        <f>$C61*DI61</f>
        <v>0</v>
      </c>
      <c r="DK61" s="258">
        <f>CL61+CN61+CP61+CR61+CT61+CV61+CX61+CZ61+DB61+DD61+DF61+DH61+DJ61</f>
        <v>0</v>
      </c>
      <c r="DL61" s="259">
        <f>(CK61+CM61+CO61+CQ61+CS61+CU61+CW61+CY61+DA61+DC61+DE61+DG61+DI61)*D61</f>
        <v>0</v>
      </c>
    </row>
    <row r="62" spans="1:116" ht="19.5" customHeight="1" thickTop="1" x14ac:dyDescent="0.25">
      <c r="A62" s="64" t="s">
        <v>368</v>
      </c>
      <c r="B62" s="79"/>
      <c r="C62" s="36"/>
      <c r="D62" s="125"/>
      <c r="E62" s="692"/>
      <c r="F62" s="651"/>
      <c r="G62" s="693"/>
      <c r="H62" s="651"/>
      <c r="I62" s="693"/>
      <c r="J62" s="651"/>
      <c r="K62" s="693"/>
      <c r="L62" s="651"/>
      <c r="M62" s="693"/>
      <c r="N62" s="651"/>
      <c r="O62" s="693"/>
      <c r="P62" s="651"/>
      <c r="Q62" s="693"/>
      <c r="R62" s="651"/>
      <c r="S62" s="693"/>
      <c r="T62" s="651"/>
      <c r="U62" s="693"/>
      <c r="V62" s="651"/>
      <c r="W62" s="693"/>
      <c r="X62" s="651"/>
      <c r="Y62" s="693"/>
      <c r="Z62" s="651"/>
      <c r="AA62" s="693"/>
      <c r="AB62" s="651"/>
      <c r="AC62" s="693"/>
      <c r="AD62" s="651"/>
      <c r="AE62" s="280"/>
      <c r="AF62" s="281"/>
      <c r="AG62" s="692"/>
      <c r="AH62" s="651"/>
      <c r="AI62" s="693"/>
      <c r="AJ62" s="651"/>
      <c r="AK62" s="693"/>
      <c r="AL62" s="651"/>
      <c r="AM62" s="693"/>
      <c r="AN62" s="651"/>
      <c r="AO62" s="693"/>
      <c r="AP62" s="651"/>
      <c r="AQ62" s="693"/>
      <c r="AR62" s="651"/>
      <c r="AS62" s="693"/>
      <c r="AT62" s="651"/>
      <c r="AU62" s="693"/>
      <c r="AV62" s="651"/>
      <c r="AW62" s="693"/>
      <c r="AX62" s="651"/>
      <c r="AY62" s="693"/>
      <c r="AZ62" s="651"/>
      <c r="BA62" s="693"/>
      <c r="BB62" s="651"/>
      <c r="BC62" s="693"/>
      <c r="BD62" s="651"/>
      <c r="BE62" s="693"/>
      <c r="BF62" s="651"/>
      <c r="BG62" s="280"/>
      <c r="BH62" s="281"/>
      <c r="BI62" s="287"/>
      <c r="BJ62" s="285"/>
      <c r="BK62" s="288"/>
      <c r="BL62" s="285"/>
      <c r="BM62" s="288"/>
      <c r="BN62" s="285"/>
      <c r="BO62" s="288"/>
      <c r="BP62" s="285"/>
      <c r="BQ62" s="288"/>
      <c r="BR62" s="285"/>
      <c r="BS62" s="288"/>
      <c r="BT62" s="285"/>
      <c r="BU62" s="288"/>
      <c r="BV62" s="285"/>
      <c r="BW62" s="288"/>
      <c r="BX62" s="285"/>
      <c r="BY62" s="288"/>
      <c r="BZ62" s="285"/>
      <c r="CA62" s="288"/>
      <c r="CB62" s="285"/>
      <c r="CC62" s="288"/>
      <c r="CD62" s="285"/>
      <c r="CE62" s="288"/>
      <c r="CF62" s="285"/>
      <c r="CG62" s="288"/>
      <c r="CH62" s="285"/>
      <c r="CI62" s="280"/>
      <c r="CJ62" s="289"/>
      <c r="CK62" s="692"/>
      <c r="CL62" s="651"/>
      <c r="CM62" s="693"/>
      <c r="CN62" s="651"/>
      <c r="CO62" s="693"/>
      <c r="CP62" s="651"/>
      <c r="CQ62" s="693"/>
      <c r="CR62" s="651"/>
      <c r="CS62" s="693"/>
      <c r="CT62" s="651"/>
      <c r="CU62" s="693"/>
      <c r="CV62" s="651"/>
      <c r="CW62" s="693"/>
      <c r="CX62" s="651"/>
      <c r="CY62" s="693"/>
      <c r="CZ62" s="651"/>
      <c r="DA62" s="693"/>
      <c r="DB62" s="651"/>
      <c r="DC62" s="693"/>
      <c r="DD62" s="651"/>
      <c r="DE62" s="693"/>
      <c r="DF62" s="651"/>
      <c r="DG62" s="693"/>
      <c r="DH62" s="651"/>
      <c r="DI62" s="693"/>
      <c r="DJ62" s="651"/>
      <c r="DK62" s="280"/>
      <c r="DL62" s="281"/>
    </row>
    <row r="63" spans="1:116" ht="19.5" customHeight="1" x14ac:dyDescent="0.3">
      <c r="A63" s="320"/>
      <c r="B63" s="77"/>
      <c r="C63" s="27"/>
      <c r="D63" s="62"/>
      <c r="E63" s="649"/>
      <c r="F63" s="688">
        <f>$C63*E63</f>
        <v>0</v>
      </c>
      <c r="G63" s="645"/>
      <c r="H63" s="688">
        <f>$C63*G63</f>
        <v>0</v>
      </c>
      <c r="I63" s="645"/>
      <c r="J63" s="688">
        <f>$C63*I63</f>
        <v>0</v>
      </c>
      <c r="K63" s="645"/>
      <c r="L63" s="688">
        <f>$C63*K63</f>
        <v>0</v>
      </c>
      <c r="M63" s="645"/>
      <c r="N63" s="688">
        <f>$C63*M63</f>
        <v>0</v>
      </c>
      <c r="O63" s="645"/>
      <c r="P63" s="688">
        <f>$C63*O63</f>
        <v>0</v>
      </c>
      <c r="Q63" s="645"/>
      <c r="R63" s="688">
        <f>$C63*Q63</f>
        <v>0</v>
      </c>
      <c r="S63" s="645"/>
      <c r="T63" s="688">
        <f>$C63*S63</f>
        <v>0</v>
      </c>
      <c r="U63" s="645"/>
      <c r="V63" s="688">
        <f>$C63*U63</f>
        <v>0</v>
      </c>
      <c r="W63" s="645"/>
      <c r="X63" s="688">
        <f>$C63*W63</f>
        <v>0</v>
      </c>
      <c r="Y63" s="645"/>
      <c r="Z63" s="688">
        <f>$C63*Y63</f>
        <v>0</v>
      </c>
      <c r="AA63" s="645"/>
      <c r="AB63" s="688">
        <f>$C63*AA63</f>
        <v>0</v>
      </c>
      <c r="AC63" s="645"/>
      <c r="AD63" s="688">
        <f>$C63*AC63</f>
        <v>0</v>
      </c>
      <c r="AE63" s="258">
        <f>F63+H63+J63+L63+N63+P63+R63+T63+V63+X63+Z63+AB63+AD63</f>
        <v>0</v>
      </c>
      <c r="AF63" s="259">
        <f>(E63+G63+I63+K63+M63+O63+Q63+S63+U63+W63+Y63+AA63+AC63)*D63</f>
        <v>0</v>
      </c>
      <c r="AG63" s="649"/>
      <c r="AH63" s="688">
        <f>$C63*AG63</f>
        <v>0</v>
      </c>
      <c r="AI63" s="645"/>
      <c r="AJ63" s="688">
        <f>$C63*AI63</f>
        <v>0</v>
      </c>
      <c r="AK63" s="645"/>
      <c r="AL63" s="688">
        <f>$C63*AK63</f>
        <v>0</v>
      </c>
      <c r="AM63" s="645"/>
      <c r="AN63" s="688">
        <f>$C63*AM63</f>
        <v>0</v>
      </c>
      <c r="AO63" s="645"/>
      <c r="AP63" s="688">
        <f>$C63*AO63</f>
        <v>0</v>
      </c>
      <c r="AQ63" s="645"/>
      <c r="AR63" s="688">
        <f>$C63*AQ63</f>
        <v>0</v>
      </c>
      <c r="AS63" s="645"/>
      <c r="AT63" s="688">
        <f>$C63*AS63</f>
        <v>0</v>
      </c>
      <c r="AU63" s="645"/>
      <c r="AV63" s="688">
        <f>$C63*AU63</f>
        <v>0</v>
      </c>
      <c r="AW63" s="645"/>
      <c r="AX63" s="688">
        <f>$C63*AW63</f>
        <v>0</v>
      </c>
      <c r="AY63" s="645"/>
      <c r="AZ63" s="688">
        <f>$C63*AY63</f>
        <v>0</v>
      </c>
      <c r="BA63" s="645"/>
      <c r="BB63" s="688">
        <f>$C63*BA63</f>
        <v>0</v>
      </c>
      <c r="BC63" s="645"/>
      <c r="BD63" s="688">
        <f>$C63*BC63</f>
        <v>0</v>
      </c>
      <c r="BE63" s="645"/>
      <c r="BF63" s="688">
        <f>$C63*BE63</f>
        <v>0</v>
      </c>
      <c r="BG63" s="258">
        <f>AH63+AJ63+AL63+AN63+AP63+AR63+AT63+AV63+AX63+AZ63+BB63+BD63+BF63</f>
        <v>0</v>
      </c>
      <c r="BH63" s="259">
        <f>(AG63+AI63+AK63+AM63+AO63+AQ63+AS63+AU63+AW63+AY63+BA63+BC63+BE63)*D63</f>
        <v>0</v>
      </c>
      <c r="BI63" s="271"/>
      <c r="BJ63" s="283">
        <f>$C63*BI63</f>
        <v>0</v>
      </c>
      <c r="BK63" s="273"/>
      <c r="BL63" s="283">
        <f>$C63*BK63</f>
        <v>0</v>
      </c>
      <c r="BM63" s="273"/>
      <c r="BN63" s="283">
        <f>$C63*BM63</f>
        <v>0</v>
      </c>
      <c r="BO63" s="273"/>
      <c r="BP63" s="283">
        <f>$C63*BO63</f>
        <v>0</v>
      </c>
      <c r="BQ63" s="273"/>
      <c r="BR63" s="283">
        <f>$C63*BQ63</f>
        <v>0</v>
      </c>
      <c r="BS63" s="273"/>
      <c r="BT63" s="283">
        <f>$C63*BS63</f>
        <v>0</v>
      </c>
      <c r="BU63" s="273"/>
      <c r="BV63" s="283"/>
      <c r="BW63" s="273"/>
      <c r="BX63" s="283">
        <f>$C63*BW63</f>
        <v>0</v>
      </c>
      <c r="BY63" s="273"/>
      <c r="BZ63" s="283">
        <f>$C63*BY63</f>
        <v>0</v>
      </c>
      <c r="CA63" s="273"/>
      <c r="CB63" s="283">
        <f>$C63*CA63</f>
        <v>0</v>
      </c>
      <c r="CC63" s="273"/>
      <c r="CD63" s="283">
        <f>$C63*CC63</f>
        <v>0</v>
      </c>
      <c r="CE63" s="273"/>
      <c r="CF63" s="283">
        <f>$C63*CE63</f>
        <v>0</v>
      </c>
      <c r="CG63" s="273"/>
      <c r="CH63" s="283">
        <f>$C63*CG63</f>
        <v>0</v>
      </c>
      <c r="CI63" s="258">
        <f>BJ63+BL63+BN63+BP63+BR63+BT63+BV63+BX63+BZ63+CB63+CD63+CF63+CH63</f>
        <v>0</v>
      </c>
      <c r="CJ63" s="282">
        <f>(BI63+BK63+BM63+BO63+BQ63+BS63+BU63+BW63+BY63+CA63+CC63+CE63+CG63)*D63</f>
        <v>0</v>
      </c>
      <c r="CK63" s="649"/>
      <c r="CL63" s="688">
        <f>$C63*CK63</f>
        <v>0</v>
      </c>
      <c r="CM63" s="645"/>
      <c r="CN63" s="688">
        <f>$C63*CM63</f>
        <v>0</v>
      </c>
      <c r="CO63" s="645"/>
      <c r="CP63" s="688">
        <f>$C63*CO63</f>
        <v>0</v>
      </c>
      <c r="CQ63" s="645"/>
      <c r="CR63" s="688">
        <f>$C63*CQ63</f>
        <v>0</v>
      </c>
      <c r="CS63" s="645"/>
      <c r="CT63" s="688">
        <f>$C63*CS63</f>
        <v>0</v>
      </c>
      <c r="CU63" s="645"/>
      <c r="CV63" s="688">
        <f>$C63*CU63</f>
        <v>0</v>
      </c>
      <c r="CW63" s="645"/>
      <c r="CX63" s="688">
        <f>$C63*CW63</f>
        <v>0</v>
      </c>
      <c r="CY63" s="645"/>
      <c r="CZ63" s="688">
        <f>$C63*CY63</f>
        <v>0</v>
      </c>
      <c r="DA63" s="645"/>
      <c r="DB63" s="688">
        <f>$C63*DA63</f>
        <v>0</v>
      </c>
      <c r="DC63" s="645"/>
      <c r="DD63" s="688">
        <f>$C63*DC63</f>
        <v>0</v>
      </c>
      <c r="DE63" s="645"/>
      <c r="DF63" s="688">
        <f>$C63*DE63</f>
        <v>0</v>
      </c>
      <c r="DG63" s="645"/>
      <c r="DH63" s="688">
        <f>$C63*DG63</f>
        <v>0</v>
      </c>
      <c r="DI63" s="645"/>
      <c r="DJ63" s="688">
        <f>$C63*DI63</f>
        <v>0</v>
      </c>
      <c r="DK63" s="258">
        <f>CL63+CN63+CP63+CR63+CT63+CV63+CX63+CZ63+DB63+DD63+DF63+DH63+DJ63</f>
        <v>0</v>
      </c>
      <c r="DL63" s="259">
        <f>(CK63+CM63+CO63+CQ63+CS63+CU63+CW63+CY63+DA63+DC63+DE63+DG63+DI63)*D63</f>
        <v>0</v>
      </c>
    </row>
    <row r="64" spans="1:116" ht="19.5" customHeight="1" x14ac:dyDescent="0.25">
      <c r="A64" s="25"/>
      <c r="B64" s="77"/>
      <c r="C64" s="27"/>
      <c r="D64" s="62"/>
      <c r="E64" s="649"/>
      <c r="F64" s="688">
        <f>$C64*E64</f>
        <v>0</v>
      </c>
      <c r="G64" s="645"/>
      <c r="H64" s="688">
        <f>$C64*G64</f>
        <v>0</v>
      </c>
      <c r="I64" s="645"/>
      <c r="J64" s="688">
        <f>$C64*I64</f>
        <v>0</v>
      </c>
      <c r="K64" s="645"/>
      <c r="L64" s="688">
        <f>$C64*K64</f>
        <v>0</v>
      </c>
      <c r="M64" s="645"/>
      <c r="N64" s="688">
        <f>$C64*M64</f>
        <v>0</v>
      </c>
      <c r="O64" s="645"/>
      <c r="P64" s="688">
        <f>$C64*O64</f>
        <v>0</v>
      </c>
      <c r="Q64" s="645"/>
      <c r="R64" s="688">
        <f>$C64*Q64</f>
        <v>0</v>
      </c>
      <c r="S64" s="645"/>
      <c r="T64" s="688">
        <f>$C64*S64</f>
        <v>0</v>
      </c>
      <c r="U64" s="645"/>
      <c r="V64" s="688">
        <f>$C64*U64</f>
        <v>0</v>
      </c>
      <c r="W64" s="645"/>
      <c r="X64" s="688">
        <f>$C64*W64</f>
        <v>0</v>
      </c>
      <c r="Y64" s="645"/>
      <c r="Z64" s="688">
        <f>$C64*Y64</f>
        <v>0</v>
      </c>
      <c r="AA64" s="645"/>
      <c r="AB64" s="688">
        <f>$C64*AA64</f>
        <v>0</v>
      </c>
      <c r="AC64" s="645"/>
      <c r="AD64" s="688">
        <f>$C64*AC64</f>
        <v>0</v>
      </c>
      <c r="AE64" s="258">
        <f>F64+H64+J64+L64+N64+P64+R64+T64+V64+X64+Z64+AB64+AD64</f>
        <v>0</v>
      </c>
      <c r="AF64" s="259">
        <f>(E64+G64+I64+K64+M64+O64+Q64+S64+U64+W64+Y64+AA64+AC64)*D64</f>
        <v>0</v>
      </c>
      <c r="AG64" s="649"/>
      <c r="AH64" s="688">
        <f>$C64*AG64</f>
        <v>0</v>
      </c>
      <c r="AI64" s="645"/>
      <c r="AJ64" s="688">
        <f>$C64*AI64</f>
        <v>0</v>
      </c>
      <c r="AK64" s="645"/>
      <c r="AL64" s="688">
        <f>$C64*AK64</f>
        <v>0</v>
      </c>
      <c r="AM64" s="645"/>
      <c r="AN64" s="688">
        <f>$C64*AM64</f>
        <v>0</v>
      </c>
      <c r="AO64" s="645"/>
      <c r="AP64" s="688">
        <f>$C64*AO64</f>
        <v>0</v>
      </c>
      <c r="AQ64" s="645"/>
      <c r="AR64" s="688">
        <f>$C64*AQ64</f>
        <v>0</v>
      </c>
      <c r="AS64" s="645"/>
      <c r="AT64" s="688">
        <f>$C64*AS64</f>
        <v>0</v>
      </c>
      <c r="AU64" s="645"/>
      <c r="AV64" s="688">
        <f>$C64*AU64</f>
        <v>0</v>
      </c>
      <c r="AW64" s="645"/>
      <c r="AX64" s="688">
        <f>$C64*AW64</f>
        <v>0</v>
      </c>
      <c r="AY64" s="645"/>
      <c r="AZ64" s="688">
        <f>$C64*AY64</f>
        <v>0</v>
      </c>
      <c r="BA64" s="645"/>
      <c r="BB64" s="688">
        <f>$C64*BA64</f>
        <v>0</v>
      </c>
      <c r="BC64" s="645"/>
      <c r="BD64" s="688">
        <f>$C64*BC64</f>
        <v>0</v>
      </c>
      <c r="BE64" s="645"/>
      <c r="BF64" s="688">
        <f>$C64*BE64</f>
        <v>0</v>
      </c>
      <c r="BG64" s="258">
        <f>AH64+AJ64+AL64+AN64+AP64+AR64+AT64+AV64+AX64+AZ64+BB64+BD64+BF64</f>
        <v>0</v>
      </c>
      <c r="BH64" s="259">
        <f>(AG64+AI64+AK64+AM64+AO64+AQ64+AS64+AU64+AW64+AY64+BA64+BC64+BE64)*D64</f>
        <v>0</v>
      </c>
      <c r="BI64" s="271"/>
      <c r="BJ64" s="283">
        <f>$C64*BI64</f>
        <v>0</v>
      </c>
      <c r="BK64" s="273"/>
      <c r="BL64" s="283">
        <f>$C64*BK64</f>
        <v>0</v>
      </c>
      <c r="BM64" s="273"/>
      <c r="BN64" s="283">
        <f>$C64*BM64</f>
        <v>0</v>
      </c>
      <c r="BO64" s="273"/>
      <c r="BP64" s="283">
        <f>$C64*BO64</f>
        <v>0</v>
      </c>
      <c r="BQ64" s="273"/>
      <c r="BR64" s="283">
        <f>$C64*BQ64</f>
        <v>0</v>
      </c>
      <c r="BS64" s="273"/>
      <c r="BT64" s="283">
        <f>$C64*BS64</f>
        <v>0</v>
      </c>
      <c r="BU64" s="273"/>
      <c r="BV64" s="283"/>
      <c r="BW64" s="273"/>
      <c r="BX64" s="283">
        <f>$C64*BW64</f>
        <v>0</v>
      </c>
      <c r="BY64" s="273"/>
      <c r="BZ64" s="283">
        <f>$C64*BY64</f>
        <v>0</v>
      </c>
      <c r="CA64" s="273"/>
      <c r="CB64" s="283">
        <f>$C64*CA64</f>
        <v>0</v>
      </c>
      <c r="CC64" s="273"/>
      <c r="CD64" s="283">
        <f>$C64*CC64</f>
        <v>0</v>
      </c>
      <c r="CE64" s="273"/>
      <c r="CF64" s="283">
        <f>$C64*CE64</f>
        <v>0</v>
      </c>
      <c r="CG64" s="273"/>
      <c r="CH64" s="283">
        <f>$C64*CG64</f>
        <v>0</v>
      </c>
      <c r="CI64" s="258">
        <f>BJ64+BL64+BN64+BP64+BR64+BT64+BV64+BX64+BZ64+CB64+CD64+CF64+CH64</f>
        <v>0</v>
      </c>
      <c r="CJ64" s="282">
        <f>(BI64+BK64+BM64+BO64+BQ64+BS64+BU64+BW64+BY64+CA64+CC64+CE64+CG64)*D64</f>
        <v>0</v>
      </c>
      <c r="CK64" s="649"/>
      <c r="CL64" s="688">
        <f>$C64*CK64</f>
        <v>0</v>
      </c>
      <c r="CM64" s="645"/>
      <c r="CN64" s="688">
        <f>$C64*CM64</f>
        <v>0</v>
      </c>
      <c r="CO64" s="645"/>
      <c r="CP64" s="688">
        <f>$C64*CO64</f>
        <v>0</v>
      </c>
      <c r="CQ64" s="645"/>
      <c r="CR64" s="688">
        <f>$C64*CQ64</f>
        <v>0</v>
      </c>
      <c r="CS64" s="645"/>
      <c r="CT64" s="688">
        <f>$C64*CS64</f>
        <v>0</v>
      </c>
      <c r="CU64" s="645"/>
      <c r="CV64" s="688">
        <f>$C64*CU64</f>
        <v>0</v>
      </c>
      <c r="CW64" s="645"/>
      <c r="CX64" s="688">
        <f>$C64*CW64</f>
        <v>0</v>
      </c>
      <c r="CY64" s="645"/>
      <c r="CZ64" s="688">
        <f>$C64*CY64</f>
        <v>0</v>
      </c>
      <c r="DA64" s="645"/>
      <c r="DB64" s="688">
        <f>$C64*DA64</f>
        <v>0</v>
      </c>
      <c r="DC64" s="645"/>
      <c r="DD64" s="688">
        <f>$C64*DC64</f>
        <v>0</v>
      </c>
      <c r="DE64" s="645"/>
      <c r="DF64" s="688">
        <f>$C64*DE64</f>
        <v>0</v>
      </c>
      <c r="DG64" s="645"/>
      <c r="DH64" s="688">
        <f>$C64*DG64</f>
        <v>0</v>
      </c>
      <c r="DI64" s="645"/>
      <c r="DJ64" s="688">
        <f>$C64*DI64</f>
        <v>0</v>
      </c>
      <c r="DK64" s="258">
        <f>CL64+CN64+CP64+CR64+CT64+CV64+CX64+CZ64+DB64+DD64+DF64+DH64+DJ64</f>
        <v>0</v>
      </c>
      <c r="DL64" s="259">
        <f>(CK64+CM64+CO64+CQ64+CS64+CU64+CW64+CY64+DA64+DC64+DE64+DG64+DI64)*D64</f>
        <v>0</v>
      </c>
    </row>
    <row r="65" spans="1:116" ht="19.5" customHeight="1" x14ac:dyDescent="0.25">
      <c r="A65" s="25"/>
      <c r="B65" s="77"/>
      <c r="C65" s="27"/>
      <c r="D65" s="62"/>
      <c r="E65" s="649"/>
      <c r="F65" s="688">
        <f>$C65*E65</f>
        <v>0</v>
      </c>
      <c r="G65" s="645"/>
      <c r="H65" s="688">
        <f>$C65*G65</f>
        <v>0</v>
      </c>
      <c r="I65" s="645"/>
      <c r="J65" s="688">
        <f>$C65*I65</f>
        <v>0</v>
      </c>
      <c r="K65" s="645"/>
      <c r="L65" s="688">
        <f>$C65*K65</f>
        <v>0</v>
      </c>
      <c r="M65" s="645"/>
      <c r="N65" s="688">
        <f>$C65*M65</f>
        <v>0</v>
      </c>
      <c r="O65" s="645"/>
      <c r="P65" s="688">
        <f>$C65*O65</f>
        <v>0</v>
      </c>
      <c r="Q65" s="645"/>
      <c r="R65" s="688">
        <f>$C65*Q65</f>
        <v>0</v>
      </c>
      <c r="S65" s="645"/>
      <c r="T65" s="688">
        <f>$C65*S65</f>
        <v>0</v>
      </c>
      <c r="U65" s="645"/>
      <c r="V65" s="688">
        <f>$C65*U65</f>
        <v>0</v>
      </c>
      <c r="W65" s="645"/>
      <c r="X65" s="688">
        <f>$C65*W65</f>
        <v>0</v>
      </c>
      <c r="Y65" s="645"/>
      <c r="Z65" s="688">
        <f>$C65*Y65</f>
        <v>0</v>
      </c>
      <c r="AA65" s="645"/>
      <c r="AB65" s="688">
        <f>$C65*AA65</f>
        <v>0</v>
      </c>
      <c r="AC65" s="645"/>
      <c r="AD65" s="688">
        <f>$C65*AC65</f>
        <v>0</v>
      </c>
      <c r="AE65" s="258">
        <f>F65+H65+J65+L65+N65+P65+R65+T65+V65+X65+Z65+AB65+AD65</f>
        <v>0</v>
      </c>
      <c r="AF65" s="259">
        <f>(E65+G65+I65+K65+M65+O65+Q65+S65+U65+W65+Y65+AA65+AC65)*D65</f>
        <v>0</v>
      </c>
      <c r="AG65" s="649"/>
      <c r="AH65" s="688">
        <f>$C65*AG65</f>
        <v>0</v>
      </c>
      <c r="AI65" s="645"/>
      <c r="AJ65" s="688">
        <f>$C65*AI65</f>
        <v>0</v>
      </c>
      <c r="AK65" s="645"/>
      <c r="AL65" s="688">
        <f>$C65*AK65</f>
        <v>0</v>
      </c>
      <c r="AM65" s="645"/>
      <c r="AN65" s="688">
        <f>$C65*AM65</f>
        <v>0</v>
      </c>
      <c r="AO65" s="645"/>
      <c r="AP65" s="688">
        <f>$C65*AO65</f>
        <v>0</v>
      </c>
      <c r="AQ65" s="645"/>
      <c r="AR65" s="688">
        <f>$C65*AQ65</f>
        <v>0</v>
      </c>
      <c r="AS65" s="645"/>
      <c r="AT65" s="688">
        <f>$C65*AS65</f>
        <v>0</v>
      </c>
      <c r="AU65" s="645"/>
      <c r="AV65" s="688">
        <f>$C65*AU65</f>
        <v>0</v>
      </c>
      <c r="AW65" s="645"/>
      <c r="AX65" s="688">
        <f>$C65*AW65</f>
        <v>0</v>
      </c>
      <c r="AY65" s="645"/>
      <c r="AZ65" s="688">
        <f>$C65*AY65</f>
        <v>0</v>
      </c>
      <c r="BA65" s="645"/>
      <c r="BB65" s="688">
        <f>$C65*BA65</f>
        <v>0</v>
      </c>
      <c r="BC65" s="645"/>
      <c r="BD65" s="688">
        <f>$C65*BC65</f>
        <v>0</v>
      </c>
      <c r="BE65" s="645"/>
      <c r="BF65" s="688">
        <f>$C65*BE65</f>
        <v>0</v>
      </c>
      <c r="BG65" s="258">
        <f>AH65+AJ65+AL65+AN65+AP65+AR65+AT65+AV65+AX65+AZ65+BB65+BD65+BF65</f>
        <v>0</v>
      </c>
      <c r="BH65" s="259">
        <f>(AG65+AI65+AK65+AM65+AO65+AQ65+AS65+AU65+AW65+AY65+BA65+BC65+BE65)*D65</f>
        <v>0</v>
      </c>
      <c r="BI65" s="271"/>
      <c r="BJ65" s="283">
        <f>$C65*BI65</f>
        <v>0</v>
      </c>
      <c r="BK65" s="273"/>
      <c r="BL65" s="283">
        <f>$C65*BK65</f>
        <v>0</v>
      </c>
      <c r="BM65" s="273"/>
      <c r="BN65" s="283">
        <f>$C65*BM65</f>
        <v>0</v>
      </c>
      <c r="BO65" s="273"/>
      <c r="BP65" s="283">
        <f>$C65*BO65</f>
        <v>0</v>
      </c>
      <c r="BQ65" s="273"/>
      <c r="BR65" s="283">
        <f>$C65*BQ65</f>
        <v>0</v>
      </c>
      <c r="BS65" s="273"/>
      <c r="BT65" s="283">
        <f>$C65*BS65</f>
        <v>0</v>
      </c>
      <c r="BU65" s="273"/>
      <c r="BV65" s="283">
        <f>$C65*BU65</f>
        <v>0</v>
      </c>
      <c r="BW65" s="273"/>
      <c r="BX65" s="283">
        <f>$C65*BW65</f>
        <v>0</v>
      </c>
      <c r="BY65" s="273"/>
      <c r="BZ65" s="283">
        <f>$C65*BY65</f>
        <v>0</v>
      </c>
      <c r="CA65" s="273"/>
      <c r="CB65" s="283">
        <f>$C65*CA65</f>
        <v>0</v>
      </c>
      <c r="CC65" s="273"/>
      <c r="CD65" s="283">
        <f>$C65*CC65</f>
        <v>0</v>
      </c>
      <c r="CE65" s="273"/>
      <c r="CF65" s="283">
        <f>$C65*CE65</f>
        <v>0</v>
      </c>
      <c r="CG65" s="273"/>
      <c r="CH65" s="283">
        <f>$C65*CG65</f>
        <v>0</v>
      </c>
      <c r="CI65" s="258">
        <f>BJ65+BL65+BN65+BP65+BR65+BT65+BV65+BX65+BZ65+CB65+CD65+CF65+CH65</f>
        <v>0</v>
      </c>
      <c r="CJ65" s="282">
        <f>(BI65+BK65+BM65+BO65+BQ65+BS65+BU65+BW65+BY65+CA65+CC65+CE65+CG65)*D65</f>
        <v>0</v>
      </c>
      <c r="CK65" s="649"/>
      <c r="CL65" s="688">
        <f>$C65*CK65</f>
        <v>0</v>
      </c>
      <c r="CM65" s="645"/>
      <c r="CN65" s="688">
        <f>$C65*CM65</f>
        <v>0</v>
      </c>
      <c r="CO65" s="645"/>
      <c r="CP65" s="688">
        <f>$C65*CO65</f>
        <v>0</v>
      </c>
      <c r="CQ65" s="645"/>
      <c r="CR65" s="688">
        <f>$C65*CQ65</f>
        <v>0</v>
      </c>
      <c r="CS65" s="645"/>
      <c r="CT65" s="688">
        <f>$C65*CS65</f>
        <v>0</v>
      </c>
      <c r="CU65" s="645"/>
      <c r="CV65" s="688">
        <f>$C65*CU65</f>
        <v>0</v>
      </c>
      <c r="CW65" s="645"/>
      <c r="CX65" s="688">
        <f>$C65*CW65</f>
        <v>0</v>
      </c>
      <c r="CY65" s="645"/>
      <c r="CZ65" s="688">
        <f>$C65*CY65</f>
        <v>0</v>
      </c>
      <c r="DA65" s="645"/>
      <c r="DB65" s="688">
        <f>$C65*DA65</f>
        <v>0</v>
      </c>
      <c r="DC65" s="645"/>
      <c r="DD65" s="688">
        <f>$C65*DC65</f>
        <v>0</v>
      </c>
      <c r="DE65" s="645"/>
      <c r="DF65" s="688">
        <f>$C65*DE65</f>
        <v>0</v>
      </c>
      <c r="DG65" s="645"/>
      <c r="DH65" s="688">
        <f>$C65*DG65</f>
        <v>0</v>
      </c>
      <c r="DI65" s="645"/>
      <c r="DJ65" s="688">
        <f>$C65*DI65</f>
        <v>0</v>
      </c>
      <c r="DK65" s="258">
        <f>CL65+CN65+CP65+CR65+CT65+CV65+CX65+CZ65+DB65+DD65+DF65+DH65+DJ65</f>
        <v>0</v>
      </c>
      <c r="DL65" s="259">
        <f>(CK65+CM65+CO65+CQ65+CS65+CU65+CW65+CY65+DA65+DC65+DE65+DG65+DI65)*D65</f>
        <v>0</v>
      </c>
    </row>
    <row r="66" spans="1:116" ht="19.5" customHeight="1" x14ac:dyDescent="0.25">
      <c r="A66" s="25"/>
      <c r="B66" s="77"/>
      <c r="C66" s="27"/>
      <c r="D66" s="62"/>
      <c r="E66" s="649"/>
      <c r="F66" s="688">
        <f>$C66*E66</f>
        <v>0</v>
      </c>
      <c r="G66" s="645"/>
      <c r="H66" s="688">
        <f>$C66*G66</f>
        <v>0</v>
      </c>
      <c r="I66" s="645"/>
      <c r="J66" s="688">
        <f>$C66*I66</f>
        <v>0</v>
      </c>
      <c r="K66" s="645"/>
      <c r="L66" s="688">
        <f>$C66*K66</f>
        <v>0</v>
      </c>
      <c r="M66" s="645"/>
      <c r="N66" s="688">
        <f>$C66*M66</f>
        <v>0</v>
      </c>
      <c r="O66" s="645"/>
      <c r="P66" s="688">
        <f>$C66*O66</f>
        <v>0</v>
      </c>
      <c r="Q66" s="645"/>
      <c r="R66" s="688">
        <f>$C66*Q66</f>
        <v>0</v>
      </c>
      <c r="S66" s="645"/>
      <c r="T66" s="688">
        <f>$C66*S66</f>
        <v>0</v>
      </c>
      <c r="U66" s="645"/>
      <c r="V66" s="688">
        <f>$C66*U66</f>
        <v>0</v>
      </c>
      <c r="W66" s="645"/>
      <c r="X66" s="688">
        <f>$C66*W66</f>
        <v>0</v>
      </c>
      <c r="Y66" s="645"/>
      <c r="Z66" s="688">
        <f>$C66*Y66</f>
        <v>0</v>
      </c>
      <c r="AA66" s="645"/>
      <c r="AB66" s="688">
        <f>$C66*AA66</f>
        <v>0</v>
      </c>
      <c r="AC66" s="645"/>
      <c r="AD66" s="688">
        <f>$C66*AC66</f>
        <v>0</v>
      </c>
      <c r="AE66" s="258">
        <f>F66+H66+J66+L66+N66+P66+R66+T66+V66+X66+Z66+AB66+AD66</f>
        <v>0</v>
      </c>
      <c r="AF66" s="259">
        <f>(E66+G66+I66+K66+M66+O66+Q66+S66+U66+W66+Y66+AA66+AC66)*D66</f>
        <v>0</v>
      </c>
      <c r="AG66" s="649"/>
      <c r="AH66" s="688">
        <f>$C66*AG66</f>
        <v>0</v>
      </c>
      <c r="AI66" s="645"/>
      <c r="AJ66" s="688">
        <f>$C66*AI66</f>
        <v>0</v>
      </c>
      <c r="AK66" s="645"/>
      <c r="AL66" s="688">
        <f>$C66*AK66</f>
        <v>0</v>
      </c>
      <c r="AM66" s="645"/>
      <c r="AN66" s="688">
        <f>$C66*AM66</f>
        <v>0</v>
      </c>
      <c r="AO66" s="645"/>
      <c r="AP66" s="688">
        <f>$C66*AO66</f>
        <v>0</v>
      </c>
      <c r="AQ66" s="645"/>
      <c r="AR66" s="688">
        <f>$C66*AQ66</f>
        <v>0</v>
      </c>
      <c r="AS66" s="645"/>
      <c r="AT66" s="688">
        <f>$C66*AS66</f>
        <v>0</v>
      </c>
      <c r="AU66" s="645"/>
      <c r="AV66" s="688">
        <f>$C66*AU66</f>
        <v>0</v>
      </c>
      <c r="AW66" s="645"/>
      <c r="AX66" s="688">
        <f>$C66*AW66</f>
        <v>0</v>
      </c>
      <c r="AY66" s="645"/>
      <c r="AZ66" s="688">
        <f>$C66*AY66</f>
        <v>0</v>
      </c>
      <c r="BA66" s="645"/>
      <c r="BB66" s="688">
        <f>$C66*BA66</f>
        <v>0</v>
      </c>
      <c r="BC66" s="645"/>
      <c r="BD66" s="688">
        <f>$C66*BC66</f>
        <v>0</v>
      </c>
      <c r="BE66" s="645"/>
      <c r="BF66" s="688">
        <f>$C66*BE66</f>
        <v>0</v>
      </c>
      <c r="BG66" s="258">
        <f>AH66+AJ66+AL66+AN66+AP66+AR66+AT66+AV66+AX66+AZ66+BB66+BD66+BF66</f>
        <v>0</v>
      </c>
      <c r="BH66" s="259">
        <f>(AG66+AI66+AK66+AM66+AO66+AQ66+AS66+AU66+AW66+AY66+BA66+BC66+BE66)*D66</f>
        <v>0</v>
      </c>
      <c r="BI66" s="271"/>
      <c r="BJ66" s="283">
        <f>$C66*BI66</f>
        <v>0</v>
      </c>
      <c r="BK66" s="273"/>
      <c r="BL66" s="283">
        <f>$C66*BK66</f>
        <v>0</v>
      </c>
      <c r="BM66" s="273"/>
      <c r="BN66" s="283">
        <f>$C66*BM66</f>
        <v>0</v>
      </c>
      <c r="BO66" s="273"/>
      <c r="BP66" s="283">
        <f>$C66*BO66</f>
        <v>0</v>
      </c>
      <c r="BQ66" s="273"/>
      <c r="BR66" s="283">
        <f>$C66*BQ66</f>
        <v>0</v>
      </c>
      <c r="BS66" s="273"/>
      <c r="BT66" s="283">
        <f>$C66*BS66</f>
        <v>0</v>
      </c>
      <c r="BU66" s="273"/>
      <c r="BV66" s="283">
        <f>$C66*BU66</f>
        <v>0</v>
      </c>
      <c r="BW66" s="273"/>
      <c r="BX66" s="283">
        <f>$C66*BW66</f>
        <v>0</v>
      </c>
      <c r="BY66" s="273"/>
      <c r="BZ66" s="283">
        <f>$C66*BY66</f>
        <v>0</v>
      </c>
      <c r="CA66" s="273"/>
      <c r="CB66" s="283">
        <f>$C66*CA66</f>
        <v>0</v>
      </c>
      <c r="CC66" s="273"/>
      <c r="CD66" s="283">
        <f>$C66*CC66</f>
        <v>0</v>
      </c>
      <c r="CE66" s="273"/>
      <c r="CF66" s="283">
        <f>$C66*CE66</f>
        <v>0</v>
      </c>
      <c r="CG66" s="273"/>
      <c r="CH66" s="283">
        <f>$C66*CG66</f>
        <v>0</v>
      </c>
      <c r="CI66" s="258">
        <f>BJ66+BL66+BN66+BP66+BR66+BT66+BV66+BX66+BZ66+CB66+CD66+CF66+CH66</f>
        <v>0</v>
      </c>
      <c r="CJ66" s="282">
        <f>(BI66+BK66+BM66+BO66+BQ66+BS66+BU66+BW66+BY66+CA66+CC66+CE66+CG66)*D66</f>
        <v>0</v>
      </c>
      <c r="CK66" s="649"/>
      <c r="CL66" s="688">
        <f>$C66*CK66</f>
        <v>0</v>
      </c>
      <c r="CM66" s="645"/>
      <c r="CN66" s="688">
        <f>$C66*CM66</f>
        <v>0</v>
      </c>
      <c r="CO66" s="645"/>
      <c r="CP66" s="688">
        <f>$C66*CO66</f>
        <v>0</v>
      </c>
      <c r="CQ66" s="645"/>
      <c r="CR66" s="688">
        <f>$C66*CQ66</f>
        <v>0</v>
      </c>
      <c r="CS66" s="645"/>
      <c r="CT66" s="688">
        <f>$C66*CS66</f>
        <v>0</v>
      </c>
      <c r="CU66" s="645"/>
      <c r="CV66" s="688">
        <f>$C66*CU66</f>
        <v>0</v>
      </c>
      <c r="CW66" s="645"/>
      <c r="CX66" s="688">
        <f>$C66*CW66</f>
        <v>0</v>
      </c>
      <c r="CY66" s="645"/>
      <c r="CZ66" s="688">
        <f>$C66*CY66</f>
        <v>0</v>
      </c>
      <c r="DA66" s="645"/>
      <c r="DB66" s="688">
        <f>$C66*DA66</f>
        <v>0</v>
      </c>
      <c r="DC66" s="645"/>
      <c r="DD66" s="688">
        <f>$C66*DC66</f>
        <v>0</v>
      </c>
      <c r="DE66" s="645"/>
      <c r="DF66" s="688">
        <f>$C66*DE66</f>
        <v>0</v>
      </c>
      <c r="DG66" s="645"/>
      <c r="DH66" s="688">
        <f>$C66*DG66</f>
        <v>0</v>
      </c>
      <c r="DI66" s="645"/>
      <c r="DJ66" s="688">
        <f>$C66*DI66</f>
        <v>0</v>
      </c>
      <c r="DK66" s="258">
        <f>CL66+CN66+CP66+CR66+CT66+CV66+CX66+CZ66+DB66+DD66+DF66+DH66+DJ66</f>
        <v>0</v>
      </c>
      <c r="DL66" s="259">
        <f>(CK66+CM66+CO66+CQ66+CS66+CU66+CW66+CY66+DA66+DC66+DE66+DG66+DI66)*D66</f>
        <v>0</v>
      </c>
    </row>
    <row r="67" spans="1:116" ht="19.5" customHeight="1" thickBot="1" x14ac:dyDescent="0.3">
      <c r="A67" s="44"/>
      <c r="B67" s="78"/>
      <c r="C67" s="45"/>
      <c r="D67" s="66"/>
      <c r="E67" s="649"/>
      <c r="F67" s="688">
        <f>$C67*E67</f>
        <v>0</v>
      </c>
      <c r="G67" s="645"/>
      <c r="H67" s="688">
        <f>$C67*G67</f>
        <v>0</v>
      </c>
      <c r="I67" s="645"/>
      <c r="J67" s="688">
        <f>$C67*I67</f>
        <v>0</v>
      </c>
      <c r="K67" s="645"/>
      <c r="L67" s="688">
        <f>$C67*K67</f>
        <v>0</v>
      </c>
      <c r="M67" s="645"/>
      <c r="N67" s="688">
        <f>$C67*M67</f>
        <v>0</v>
      </c>
      <c r="O67" s="645"/>
      <c r="P67" s="688">
        <f>$C67*O67</f>
        <v>0</v>
      </c>
      <c r="Q67" s="645"/>
      <c r="R67" s="688">
        <f>$C67*Q67</f>
        <v>0</v>
      </c>
      <c r="S67" s="645"/>
      <c r="T67" s="688">
        <f>$C67*S67</f>
        <v>0</v>
      </c>
      <c r="U67" s="645"/>
      <c r="V67" s="688">
        <f>$C67*U67</f>
        <v>0</v>
      </c>
      <c r="W67" s="645"/>
      <c r="X67" s="688">
        <f>$C67*W67</f>
        <v>0</v>
      </c>
      <c r="Y67" s="645"/>
      <c r="Z67" s="688">
        <f>$C67*Y67</f>
        <v>0</v>
      </c>
      <c r="AA67" s="645"/>
      <c r="AB67" s="688">
        <f>$C67*AA67</f>
        <v>0</v>
      </c>
      <c r="AC67" s="645"/>
      <c r="AD67" s="688">
        <f>$C67*AC67</f>
        <v>0</v>
      </c>
      <c r="AE67" s="258">
        <f>F67+H67+J67+L67+N67+P67+R67+T67+V67+X67+Z67+AB67+AD67</f>
        <v>0</v>
      </c>
      <c r="AF67" s="259">
        <f>(E67+G67+I67+K67+M67+O67+Q67+S67+U67+W67+Y67+AA67+AC67)*D67</f>
        <v>0</v>
      </c>
      <c r="AG67" s="649"/>
      <c r="AH67" s="688">
        <f>$C67*AG67</f>
        <v>0</v>
      </c>
      <c r="AI67" s="645"/>
      <c r="AJ67" s="688">
        <f>$C67*AI67</f>
        <v>0</v>
      </c>
      <c r="AK67" s="645"/>
      <c r="AL67" s="688">
        <f>$C67*AK67</f>
        <v>0</v>
      </c>
      <c r="AM67" s="645"/>
      <c r="AN67" s="688">
        <f>$C67*AM67</f>
        <v>0</v>
      </c>
      <c r="AO67" s="645"/>
      <c r="AP67" s="688">
        <f>$C67*AO67</f>
        <v>0</v>
      </c>
      <c r="AQ67" s="645"/>
      <c r="AR67" s="688">
        <f>$C67*AQ67</f>
        <v>0</v>
      </c>
      <c r="AS67" s="645"/>
      <c r="AT67" s="688">
        <f>$C67*AS67</f>
        <v>0</v>
      </c>
      <c r="AU67" s="645"/>
      <c r="AV67" s="688">
        <f>$C67*AU67</f>
        <v>0</v>
      </c>
      <c r="AW67" s="645"/>
      <c r="AX67" s="688">
        <f>$C67*AW67</f>
        <v>0</v>
      </c>
      <c r="AY67" s="645"/>
      <c r="AZ67" s="688">
        <f>$C67*AY67</f>
        <v>0</v>
      </c>
      <c r="BA67" s="645"/>
      <c r="BB67" s="688">
        <f>$C67*BA67</f>
        <v>0</v>
      </c>
      <c r="BC67" s="645"/>
      <c r="BD67" s="688">
        <f>$C67*BC67</f>
        <v>0</v>
      </c>
      <c r="BE67" s="645"/>
      <c r="BF67" s="688">
        <f>$C67*BE67</f>
        <v>0</v>
      </c>
      <c r="BG67" s="258">
        <f>AH67+AJ67+AL67+AN67+AP67+AR67+AT67+AV67+AX67+AZ67+BB67+BD67+BF67</f>
        <v>0</v>
      </c>
      <c r="BH67" s="259">
        <f>(AG67+AI67+AK67+AM67+AO67+AQ67+AS67+AU67+AW67+AY67+BA67+BC67+BE67)*D67</f>
        <v>0</v>
      </c>
      <c r="BI67" s="271"/>
      <c r="BJ67" s="283">
        <f>$C67*BI67</f>
        <v>0</v>
      </c>
      <c r="BK67" s="273"/>
      <c r="BL67" s="283">
        <f>$C67*BK67</f>
        <v>0</v>
      </c>
      <c r="BM67" s="273"/>
      <c r="BN67" s="283">
        <f>$C67*BM67</f>
        <v>0</v>
      </c>
      <c r="BO67" s="273"/>
      <c r="BP67" s="283">
        <f>$C67*BO67</f>
        <v>0</v>
      </c>
      <c r="BQ67" s="273"/>
      <c r="BR67" s="283">
        <f>$C67*BQ67</f>
        <v>0</v>
      </c>
      <c r="BS67" s="273"/>
      <c r="BT67" s="283">
        <f>$C67*BS67</f>
        <v>0</v>
      </c>
      <c r="BU67" s="273"/>
      <c r="BV67" s="283">
        <f>$C67*BU67</f>
        <v>0</v>
      </c>
      <c r="BW67" s="273"/>
      <c r="BX67" s="283">
        <f>$C67*BW67</f>
        <v>0</v>
      </c>
      <c r="BY67" s="273"/>
      <c r="BZ67" s="283">
        <f>$C67*BY67</f>
        <v>0</v>
      </c>
      <c r="CA67" s="273"/>
      <c r="CB67" s="283">
        <f>$C67*CA67</f>
        <v>0</v>
      </c>
      <c r="CC67" s="273"/>
      <c r="CD67" s="283">
        <f>$C67*CC67</f>
        <v>0</v>
      </c>
      <c r="CE67" s="273"/>
      <c r="CF67" s="283">
        <f>$C67*CE67</f>
        <v>0</v>
      </c>
      <c r="CG67" s="273"/>
      <c r="CH67" s="283">
        <f>$C67*CG67</f>
        <v>0</v>
      </c>
      <c r="CI67" s="258">
        <f>BJ67+BL67+BN67+BP67+BR67+BT67+BV67+BX67+BZ67+CB67+CD67+CF67+CH67</f>
        <v>0</v>
      </c>
      <c r="CJ67" s="282">
        <f>(BI67+BK67+BM67+BO67+BQ67+BS67+BU67+BW67+BY67+CA67+CC67+CE67+CG67)*D67</f>
        <v>0</v>
      </c>
      <c r="CK67" s="649"/>
      <c r="CL67" s="688">
        <f>$C67*CK67</f>
        <v>0</v>
      </c>
      <c r="CM67" s="645"/>
      <c r="CN67" s="688">
        <f>$C67*CM67</f>
        <v>0</v>
      </c>
      <c r="CO67" s="645"/>
      <c r="CP67" s="688">
        <f>$C67*CO67</f>
        <v>0</v>
      </c>
      <c r="CQ67" s="645"/>
      <c r="CR67" s="688">
        <f>$C67*CQ67</f>
        <v>0</v>
      </c>
      <c r="CS67" s="645"/>
      <c r="CT67" s="688">
        <f>$C67*CS67</f>
        <v>0</v>
      </c>
      <c r="CU67" s="645"/>
      <c r="CV67" s="688">
        <f>$C67*CU67</f>
        <v>0</v>
      </c>
      <c r="CW67" s="645"/>
      <c r="CX67" s="688">
        <f>$C67*CW67</f>
        <v>0</v>
      </c>
      <c r="CY67" s="645"/>
      <c r="CZ67" s="688">
        <f>$C67*CY67</f>
        <v>0</v>
      </c>
      <c r="DA67" s="645"/>
      <c r="DB67" s="688">
        <f>$C67*DA67</f>
        <v>0</v>
      </c>
      <c r="DC67" s="645"/>
      <c r="DD67" s="688">
        <f>$C67*DC67</f>
        <v>0</v>
      </c>
      <c r="DE67" s="645"/>
      <c r="DF67" s="688">
        <f>$C67*DE67</f>
        <v>0</v>
      </c>
      <c r="DG67" s="645"/>
      <c r="DH67" s="688">
        <f>$C67*DG67</f>
        <v>0</v>
      </c>
      <c r="DI67" s="645"/>
      <c r="DJ67" s="688">
        <f>$C67*DI67</f>
        <v>0</v>
      </c>
      <c r="DK67" s="258">
        <f>CL67+CN67+CP67+CR67+CT67+CV67+CX67+CZ67+DB67+DD67+DF67+DH67+DJ67</f>
        <v>0</v>
      </c>
      <c r="DL67" s="259">
        <f>(CK67+CM67+CO67+CQ67+CS67+CU67+CW67+CY67+DA67+DC67+DE67+DG67+DI67)*D67</f>
        <v>0</v>
      </c>
    </row>
    <row r="68" spans="1:116" ht="18" customHeight="1" thickTop="1" x14ac:dyDescent="0.25">
      <c r="E68" s="694"/>
      <c r="F68" s="695"/>
      <c r="G68" s="696"/>
      <c r="H68" s="695"/>
      <c r="I68" s="696"/>
      <c r="J68" s="695"/>
      <c r="K68" s="696"/>
      <c r="L68" s="695"/>
      <c r="M68" s="696"/>
      <c r="N68" s="695"/>
      <c r="O68" s="696"/>
      <c r="P68" s="695"/>
      <c r="Q68" s="696"/>
      <c r="R68" s="695"/>
      <c r="S68" s="696"/>
      <c r="T68" s="695"/>
      <c r="U68" s="696"/>
      <c r="V68" s="695"/>
      <c r="W68" s="696"/>
      <c r="X68" s="695"/>
      <c r="Y68" s="696"/>
      <c r="Z68" s="695"/>
      <c r="AA68" s="697"/>
      <c r="AB68" s="839" t="s">
        <v>369</v>
      </c>
      <c r="AC68" s="840"/>
      <c r="AD68" s="840"/>
      <c r="AE68" s="341">
        <f>SUM(AE5:AE67)</f>
        <v>0</v>
      </c>
      <c r="AF68" s="342"/>
      <c r="AG68" s="635"/>
      <c r="AH68" s="636"/>
      <c r="AI68" s="635"/>
      <c r="AJ68" s="636"/>
      <c r="AK68" s="635"/>
      <c r="AL68" s="636"/>
      <c r="AM68" s="635"/>
      <c r="AN68" s="636"/>
      <c r="AO68" s="635"/>
      <c r="AP68" s="636"/>
      <c r="AQ68" s="635"/>
      <c r="AR68" s="636"/>
      <c r="AS68" s="635"/>
      <c r="AT68" s="636"/>
      <c r="AU68" s="635"/>
      <c r="AV68" s="636"/>
      <c r="AW68" s="635"/>
      <c r="AX68" s="636"/>
      <c r="AY68" s="635"/>
      <c r="AZ68" s="636"/>
      <c r="BA68" s="635"/>
      <c r="BB68" s="636"/>
      <c r="BC68" s="635"/>
      <c r="BD68" s="843" t="s">
        <v>370</v>
      </c>
      <c r="BE68" s="844"/>
      <c r="BF68" s="845"/>
      <c r="BG68" s="337">
        <f>SUM(BG5:BG67)</f>
        <v>0</v>
      </c>
      <c r="BH68" s="338"/>
      <c r="BI68" s="640"/>
      <c r="BJ68" s="636"/>
      <c r="BK68" s="635"/>
      <c r="BL68" s="636"/>
      <c r="BM68" s="635"/>
      <c r="BN68" s="636"/>
      <c r="BO68" s="635"/>
      <c r="BP68" s="636"/>
      <c r="BQ68" s="635"/>
      <c r="BR68" s="636"/>
      <c r="BS68" s="635"/>
      <c r="BT68" s="636"/>
      <c r="BU68" s="635"/>
      <c r="BV68" s="636"/>
      <c r="BW68" s="635"/>
      <c r="BX68" s="636"/>
      <c r="BY68" s="635"/>
      <c r="BZ68" s="636"/>
      <c r="CA68" s="635"/>
      <c r="CB68" s="636"/>
      <c r="CC68" s="635"/>
      <c r="CD68" s="636"/>
      <c r="CE68" s="635"/>
      <c r="CF68" s="839" t="s">
        <v>371</v>
      </c>
      <c r="CG68" s="840"/>
      <c r="CH68" s="840"/>
      <c r="CI68" s="341">
        <f>SUM(CI5:CI67)</f>
        <v>0</v>
      </c>
      <c r="CJ68" s="342"/>
      <c r="CK68" s="640"/>
      <c r="CL68" s="636"/>
      <c r="CM68" s="635"/>
      <c r="CN68" s="636"/>
      <c r="CO68" s="635"/>
      <c r="CP68" s="636"/>
      <c r="CQ68" s="635"/>
      <c r="CR68" s="636"/>
      <c r="CS68" s="635"/>
      <c r="CT68" s="636"/>
      <c r="CU68" s="635"/>
      <c r="CV68" s="636"/>
      <c r="CW68" s="635"/>
      <c r="CX68" s="636"/>
      <c r="CY68" s="635"/>
      <c r="CZ68" s="636"/>
      <c r="DA68" s="635"/>
      <c r="DB68" s="636"/>
      <c r="DC68" s="635"/>
      <c r="DD68" s="636"/>
      <c r="DE68" s="635"/>
      <c r="DF68" s="636"/>
      <c r="DG68" s="635"/>
      <c r="DH68" s="849" t="s">
        <v>372</v>
      </c>
      <c r="DI68" s="850"/>
      <c r="DJ68" s="850"/>
      <c r="DK68" s="337">
        <f>SUM(DK5:DK67)</f>
        <v>0</v>
      </c>
      <c r="DL68" s="338"/>
    </row>
    <row r="69" spans="1:116" ht="18" customHeight="1" thickBot="1" x14ac:dyDescent="0.3">
      <c r="E69" s="657"/>
      <c r="F69" s="658"/>
      <c r="G69" s="659"/>
      <c r="H69" s="658"/>
      <c r="I69" s="659"/>
      <c r="J69" s="658"/>
      <c r="K69" s="659"/>
      <c r="L69" s="658"/>
      <c r="M69" s="659"/>
      <c r="N69" s="658"/>
      <c r="O69" s="659"/>
      <c r="P69" s="658"/>
      <c r="Q69" s="659"/>
      <c r="R69" s="658"/>
      <c r="S69" s="659"/>
      <c r="T69" s="658"/>
      <c r="U69" s="659"/>
      <c r="V69" s="658"/>
      <c r="W69" s="659"/>
      <c r="X69" s="658"/>
      <c r="Y69" s="659"/>
      <c r="Z69" s="658"/>
      <c r="AA69" s="698"/>
      <c r="AB69" s="841" t="s">
        <v>373</v>
      </c>
      <c r="AC69" s="842"/>
      <c r="AD69" s="842"/>
      <c r="AE69" s="339"/>
      <c r="AF69" s="340">
        <f>SUM(AF5:AF67)</f>
        <v>0</v>
      </c>
      <c r="AG69" s="659"/>
      <c r="AH69" s="658"/>
      <c r="AI69" s="659"/>
      <c r="AJ69" s="658"/>
      <c r="AK69" s="659"/>
      <c r="AL69" s="658"/>
      <c r="AM69" s="659"/>
      <c r="AN69" s="658"/>
      <c r="AO69" s="659"/>
      <c r="AP69" s="658"/>
      <c r="AQ69" s="659"/>
      <c r="AR69" s="658"/>
      <c r="AS69" s="659"/>
      <c r="AT69" s="658"/>
      <c r="AU69" s="659"/>
      <c r="AV69" s="658"/>
      <c r="AW69" s="659"/>
      <c r="AX69" s="658"/>
      <c r="AY69" s="659"/>
      <c r="AZ69" s="658"/>
      <c r="BA69" s="659"/>
      <c r="BB69" s="658"/>
      <c r="BC69" s="659"/>
      <c r="BD69" s="846" t="s">
        <v>374</v>
      </c>
      <c r="BE69" s="847"/>
      <c r="BF69" s="848"/>
      <c r="BG69" s="339"/>
      <c r="BH69" s="340">
        <f>SUM(BH5:BH67)</f>
        <v>0</v>
      </c>
      <c r="BI69" s="657"/>
      <c r="BJ69" s="658"/>
      <c r="BK69" s="659"/>
      <c r="BL69" s="658"/>
      <c r="BM69" s="659"/>
      <c r="BN69" s="658"/>
      <c r="BO69" s="659"/>
      <c r="BP69" s="658"/>
      <c r="BQ69" s="659"/>
      <c r="BR69" s="658"/>
      <c r="BS69" s="659"/>
      <c r="BT69" s="658"/>
      <c r="BU69" s="659"/>
      <c r="BV69" s="658"/>
      <c r="BW69" s="659"/>
      <c r="BX69" s="658"/>
      <c r="BY69" s="659"/>
      <c r="BZ69" s="658"/>
      <c r="CA69" s="659"/>
      <c r="CB69" s="658"/>
      <c r="CC69" s="659"/>
      <c r="CD69" s="658"/>
      <c r="CE69" s="659"/>
      <c r="CF69" s="841" t="s">
        <v>375</v>
      </c>
      <c r="CG69" s="842"/>
      <c r="CH69" s="842"/>
      <c r="CI69" s="339"/>
      <c r="CJ69" s="340">
        <f>SUM(CJ5:CJ67)</f>
        <v>0</v>
      </c>
      <c r="CK69" s="657"/>
      <c r="CL69" s="658"/>
      <c r="CM69" s="659"/>
      <c r="CN69" s="658"/>
      <c r="CO69" s="659"/>
      <c r="CP69" s="658"/>
      <c r="CQ69" s="659"/>
      <c r="CR69" s="658"/>
      <c r="CS69" s="659"/>
      <c r="CT69" s="658"/>
      <c r="CU69" s="659"/>
      <c r="CV69" s="658"/>
      <c r="CW69" s="659"/>
      <c r="CX69" s="658"/>
      <c r="CY69" s="659"/>
      <c r="CZ69" s="658"/>
      <c r="DA69" s="659"/>
      <c r="DB69" s="658"/>
      <c r="DC69" s="659"/>
      <c r="DD69" s="658"/>
      <c r="DE69" s="659"/>
      <c r="DF69" s="658"/>
      <c r="DG69" s="659"/>
      <c r="DH69" s="841" t="s">
        <v>376</v>
      </c>
      <c r="DI69" s="842"/>
      <c r="DJ69" s="842"/>
      <c r="DK69" s="339"/>
      <c r="DL69" s="340">
        <f>SUM(DL5:DL67)</f>
        <v>0</v>
      </c>
    </row>
    <row r="70" spans="1:116" ht="12.75" customHeight="1" thickTop="1" x14ac:dyDescent="0.25"/>
    <row r="71" spans="1:116" ht="12.75" customHeight="1" x14ac:dyDescent="0.25"/>
    <row r="72" spans="1:116" ht="12.75" customHeight="1" x14ac:dyDescent="0.25"/>
    <row r="73" spans="1:116" ht="12.75" customHeight="1" x14ac:dyDescent="0.25"/>
    <row r="74" spans="1:116" ht="12.75" customHeight="1" x14ac:dyDescent="0.25"/>
    <row r="75" spans="1:116" ht="12.75" customHeight="1" x14ac:dyDescent="0.25">
      <c r="AC75" s="83" t="s">
        <v>377</v>
      </c>
    </row>
    <row r="76" spans="1:116" ht="12.75" customHeight="1" x14ac:dyDescent="0.25"/>
    <row r="77" spans="1:116" ht="12.75" customHeight="1" x14ac:dyDescent="0.25"/>
    <row r="78" spans="1:116" ht="12.75" customHeight="1" x14ac:dyDescent="0.25"/>
    <row r="79" spans="1:116" ht="12.75" customHeight="1" x14ac:dyDescent="0.25"/>
    <row r="80" spans="1:1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</sheetData>
  <mergeCells count="19">
    <mergeCell ref="DH68:DJ68"/>
    <mergeCell ref="DH69:DJ69"/>
    <mergeCell ref="CF1:CG1"/>
    <mergeCell ref="CF2:CG2"/>
    <mergeCell ref="CH1:CI1"/>
    <mergeCell ref="CF69:CH69"/>
    <mergeCell ref="CK1:CL1"/>
    <mergeCell ref="CF68:CH68"/>
    <mergeCell ref="AE1:AF1"/>
    <mergeCell ref="C2:D2"/>
    <mergeCell ref="BF2:BG2"/>
    <mergeCell ref="BF1:BG1"/>
    <mergeCell ref="A2:B2"/>
    <mergeCell ref="AE2:AF2"/>
    <mergeCell ref="AB68:AD68"/>
    <mergeCell ref="AB69:AD69"/>
    <mergeCell ref="BD68:BF68"/>
    <mergeCell ref="BD69:BF69"/>
    <mergeCell ref="E2:F2"/>
  </mergeCells>
  <phoneticPr fontId="0" type="noConversion"/>
  <pageMargins left="0.19685039370078741" right="0.15748031496062992" top="0.23622047244094491" bottom="0.27559055118110237" header="0.27559055118110237" footer="0.23622047244094491"/>
  <pageSetup paperSize="9" scale="75" fitToHeight="2" orientation="portrait" horizontalDpi="4294967292" r:id="rId1"/>
  <headerFooter alignWithMargins="0">
    <oddFooter>&amp;R&amp;P of &amp;N</oddFooter>
  </headerFooter>
  <ignoredErrors>
    <ignoredError sqref="B38:B4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</sheetPr>
  <dimension ref="A1:FH165"/>
  <sheetViews>
    <sheetView showGridLines="0" zoomScale="80" zoomScaleNormal="80" workbookViewId="0">
      <pane xSplit="4" ySplit="4" topLeftCell="CR5" activePane="bottomRight" state="frozen"/>
      <selection pane="topRight" activeCell="E1" sqref="E1"/>
      <selection pane="bottomLeft" activeCell="A5" sqref="A5"/>
      <selection pane="bottomRight" activeCell="D1" sqref="D1:D1048576"/>
    </sheetView>
  </sheetViews>
  <sheetFormatPr defaultColWidth="9.140625" defaultRowHeight="15.75" x14ac:dyDescent="0.25"/>
  <cols>
    <col min="1" max="1" width="48.42578125" style="31" customWidth="1"/>
    <col min="2" max="2" width="16.42578125" style="72" hidden="1" customWidth="1"/>
    <col min="3" max="3" width="11.5703125" style="31" hidden="1" customWidth="1"/>
    <col min="4" max="4" width="13" style="31" hidden="1" customWidth="1"/>
    <col min="5" max="5" width="10" style="83" customWidth="1"/>
    <col min="6" max="6" width="10" style="97" customWidth="1"/>
    <col min="7" max="7" width="10" style="83" customWidth="1"/>
    <col min="8" max="8" width="10" style="97" customWidth="1"/>
    <col min="9" max="9" width="10" style="83" customWidth="1"/>
    <col min="10" max="10" width="10" style="97" customWidth="1"/>
    <col min="11" max="11" width="10" style="83" customWidth="1"/>
    <col min="12" max="12" width="10" style="97" customWidth="1"/>
    <col min="13" max="13" width="10" style="83" customWidth="1"/>
    <col min="14" max="14" width="10" style="97" customWidth="1"/>
    <col min="15" max="15" width="10" style="83" customWidth="1"/>
    <col min="16" max="16" width="10" style="97" customWidth="1"/>
    <col min="17" max="17" width="10" style="83" customWidth="1"/>
    <col min="18" max="18" width="10" style="97" customWidth="1"/>
    <col min="19" max="19" width="10" style="83" customWidth="1"/>
    <col min="20" max="20" width="10" style="97" customWidth="1"/>
    <col min="21" max="21" width="10" style="83" customWidth="1"/>
    <col min="22" max="22" width="10" style="97" customWidth="1"/>
    <col min="23" max="23" width="10" style="83" customWidth="1"/>
    <col min="24" max="24" width="10" style="97" customWidth="1"/>
    <col min="25" max="25" width="10" style="83" customWidth="1"/>
    <col min="26" max="26" width="10" style="97" customWidth="1"/>
    <col min="27" max="27" width="10" style="83" customWidth="1"/>
    <col min="28" max="28" width="10" style="97" customWidth="1"/>
    <col min="29" max="29" width="10" style="83" customWidth="1"/>
    <col min="30" max="30" width="10" style="97" customWidth="1"/>
    <col min="31" max="31" width="13.5703125" style="101" customWidth="1"/>
    <col min="32" max="32" width="13.5703125" style="1" customWidth="1"/>
    <col min="33" max="58" width="10" style="1" customWidth="1"/>
    <col min="59" max="60" width="13.5703125" style="1" customWidth="1"/>
    <col min="61" max="86" width="10" style="1" customWidth="1"/>
    <col min="87" max="88" width="13.5703125" style="1" customWidth="1"/>
    <col min="89" max="110" width="10" style="1" customWidth="1"/>
    <col min="111" max="111" width="10" style="1" bestFit="1" customWidth="1"/>
    <col min="112" max="112" width="9.140625" style="1"/>
    <col min="113" max="113" width="10.5703125" style="1" bestFit="1" customWidth="1"/>
    <col min="114" max="114" width="9.140625" style="1"/>
    <col min="115" max="116" width="13.5703125" style="1" customWidth="1"/>
    <col min="117" max="144" width="9.140625" style="1"/>
  </cols>
  <sheetData>
    <row r="1" spans="1:164" s="6" customFormat="1" ht="24.75" customHeight="1" thickTop="1" x14ac:dyDescent="0.2">
      <c r="A1" s="234" t="s">
        <v>378</v>
      </c>
      <c r="B1" s="114"/>
      <c r="C1" s="102"/>
      <c r="D1" s="102"/>
      <c r="E1" s="103" t="s">
        <v>16</v>
      </c>
      <c r="F1" s="104"/>
      <c r="G1" s="631"/>
      <c r="H1" s="632"/>
      <c r="I1" s="631"/>
      <c r="J1" s="632"/>
      <c r="K1" s="631"/>
      <c r="L1" s="632"/>
      <c r="M1" s="631"/>
      <c r="N1" s="632"/>
      <c r="O1" s="631"/>
      <c r="P1" s="632"/>
      <c r="Q1" s="631"/>
      <c r="R1" s="632"/>
      <c r="S1" s="631"/>
      <c r="T1" s="632"/>
      <c r="U1" s="631"/>
      <c r="V1" s="632"/>
      <c r="W1" s="631"/>
      <c r="X1" s="632"/>
      <c r="Y1" s="631"/>
      <c r="Z1" s="632"/>
      <c r="AA1" s="631"/>
      <c r="AB1" s="632"/>
      <c r="AC1" s="631"/>
      <c r="AD1" s="632"/>
      <c r="AE1" s="815"/>
      <c r="AF1" s="823"/>
      <c r="AG1" s="105" t="s">
        <v>17</v>
      </c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3"/>
      <c r="BD1" s="633"/>
      <c r="BE1" s="633"/>
      <c r="BF1" s="815"/>
      <c r="BG1" s="815"/>
      <c r="BH1" s="108"/>
      <c r="BI1" s="106" t="s">
        <v>185</v>
      </c>
      <c r="BJ1" s="633"/>
      <c r="BK1" s="633"/>
      <c r="BL1" s="633"/>
      <c r="BM1" s="633"/>
      <c r="BN1" s="633"/>
      <c r="BO1" s="633"/>
      <c r="BP1" s="633"/>
      <c r="BQ1" s="633"/>
      <c r="BR1" s="633"/>
      <c r="BS1" s="633"/>
      <c r="BT1" s="633"/>
      <c r="BU1" s="633"/>
      <c r="BV1" s="633"/>
      <c r="BW1" s="633"/>
      <c r="BX1" s="633"/>
      <c r="BY1" s="633"/>
      <c r="BZ1" s="633"/>
      <c r="CA1" s="633"/>
      <c r="CB1" s="633"/>
      <c r="CC1" s="633"/>
      <c r="CD1" s="633"/>
      <c r="CE1" s="633"/>
      <c r="CF1" s="815"/>
      <c r="CG1" s="816"/>
      <c r="CH1" s="819"/>
      <c r="CI1" s="820"/>
      <c r="CJ1" s="634"/>
      <c r="CK1" s="819" t="s">
        <v>19</v>
      </c>
      <c r="CL1" s="820"/>
      <c r="CM1" s="633"/>
      <c r="CN1" s="633"/>
      <c r="CO1" s="633"/>
      <c r="CP1" s="633"/>
      <c r="CQ1" s="633"/>
      <c r="CR1" s="633"/>
      <c r="CS1" s="633"/>
      <c r="CT1" s="633"/>
      <c r="CU1" s="633"/>
      <c r="CV1" s="633"/>
      <c r="CW1" s="633"/>
      <c r="CX1" s="633"/>
      <c r="CY1" s="633"/>
      <c r="CZ1" s="633"/>
      <c r="DA1" s="633"/>
      <c r="DB1" s="633"/>
      <c r="DC1" s="633"/>
      <c r="DD1" s="633"/>
      <c r="DE1" s="112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</row>
    <row r="2" spans="1:164" ht="15.75" customHeight="1" thickBot="1" x14ac:dyDescent="0.3">
      <c r="A2" s="824"/>
      <c r="B2" s="825"/>
      <c r="C2" s="824"/>
      <c r="D2" s="825"/>
      <c r="E2" s="827" t="s">
        <v>186</v>
      </c>
      <c r="F2" s="828"/>
      <c r="G2" s="635"/>
      <c r="H2" s="636"/>
      <c r="I2" s="635"/>
      <c r="J2" s="636"/>
      <c r="K2" s="635"/>
      <c r="L2" s="636"/>
      <c r="M2" s="635"/>
      <c r="N2" s="636"/>
      <c r="O2" s="635"/>
      <c r="P2" s="636"/>
      <c r="Q2" s="635"/>
      <c r="R2" s="636"/>
      <c r="S2" s="635"/>
      <c r="T2" s="636"/>
      <c r="U2" s="635"/>
      <c r="V2" s="636"/>
      <c r="W2" s="635"/>
      <c r="X2" s="636"/>
      <c r="Y2" s="635"/>
      <c r="Z2" s="636"/>
      <c r="AA2" s="635"/>
      <c r="AB2" s="636"/>
      <c r="AC2" s="635"/>
      <c r="AD2" s="636"/>
      <c r="AE2" s="817"/>
      <c r="AF2" s="826"/>
      <c r="AG2" s="47" t="s">
        <v>186</v>
      </c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817"/>
      <c r="BG2" s="817"/>
      <c r="BH2" s="109"/>
      <c r="BI2" s="48" t="s">
        <v>186</v>
      </c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637"/>
      <c r="BV2" s="637"/>
      <c r="BW2" s="637"/>
      <c r="BX2" s="637"/>
      <c r="BY2" s="637"/>
      <c r="BZ2" s="637"/>
      <c r="CA2" s="637"/>
      <c r="CB2" s="637"/>
      <c r="CC2" s="637"/>
      <c r="CD2" s="637"/>
      <c r="CE2" s="637"/>
      <c r="CF2" s="817"/>
      <c r="CG2" s="818"/>
      <c r="CH2" s="48"/>
      <c r="CI2" s="637"/>
      <c r="CJ2" s="638"/>
      <c r="CK2" s="48" t="s">
        <v>186</v>
      </c>
      <c r="CL2" s="637"/>
      <c r="CM2" s="637"/>
      <c r="CN2" s="637"/>
      <c r="CO2" s="637"/>
      <c r="CP2" s="637"/>
      <c r="CQ2" s="637"/>
      <c r="CR2" s="637"/>
      <c r="CS2" s="637"/>
      <c r="CT2" s="637"/>
      <c r="CU2" s="637"/>
      <c r="CV2" s="637"/>
      <c r="CW2" s="637"/>
      <c r="CX2" s="637"/>
      <c r="CY2" s="637"/>
      <c r="CZ2" s="637"/>
      <c r="DA2" s="637"/>
      <c r="DB2" s="637"/>
      <c r="DC2" s="637"/>
      <c r="DD2" s="637"/>
      <c r="DE2" s="113"/>
    </row>
    <row r="3" spans="1:164" s="5" customFormat="1" ht="17.25" thickTop="1" thickBot="1" x14ac:dyDescent="0.3">
      <c r="A3" s="70"/>
      <c r="B3" s="124" t="s">
        <v>187</v>
      </c>
      <c r="C3" s="123" t="s">
        <v>188</v>
      </c>
      <c r="D3" s="122" t="s">
        <v>189</v>
      </c>
      <c r="E3" s="98">
        <v>43922</v>
      </c>
      <c r="F3" s="96"/>
      <c r="G3" s="95">
        <f>E3+7</f>
        <v>43929</v>
      </c>
      <c r="H3" s="96"/>
      <c r="I3" s="95">
        <f>G3+7</f>
        <v>43936</v>
      </c>
      <c r="J3" s="96"/>
      <c r="K3" s="99">
        <f>I3+7</f>
        <v>43943</v>
      </c>
      <c r="L3" s="96"/>
      <c r="M3" s="95">
        <f>K3+7</f>
        <v>43950</v>
      </c>
      <c r="N3" s="96"/>
      <c r="O3" s="95">
        <f>M3+7</f>
        <v>43957</v>
      </c>
      <c r="P3" s="96"/>
      <c r="Q3" s="95">
        <f>O3+7</f>
        <v>43964</v>
      </c>
      <c r="R3" s="96"/>
      <c r="S3" s="95">
        <f>Q3+7</f>
        <v>43971</v>
      </c>
      <c r="T3" s="96"/>
      <c r="U3" s="95">
        <f>S3+7</f>
        <v>43978</v>
      </c>
      <c r="V3" s="96"/>
      <c r="W3" s="95">
        <f>U3+7</f>
        <v>43985</v>
      </c>
      <c r="X3" s="96"/>
      <c r="Y3" s="95">
        <f>W3+7</f>
        <v>43992</v>
      </c>
      <c r="Z3" s="96"/>
      <c r="AA3" s="95">
        <f>Y3+7</f>
        <v>43999</v>
      </c>
      <c r="AB3" s="96"/>
      <c r="AC3" s="95">
        <f>AA3+7</f>
        <v>44006</v>
      </c>
      <c r="AD3" s="96"/>
      <c r="AE3" s="100"/>
      <c r="AF3" s="111"/>
      <c r="AG3" s="49">
        <f>AC3+7</f>
        <v>44013</v>
      </c>
      <c r="AH3" s="49"/>
      <c r="AI3" s="49">
        <f>AG3+7</f>
        <v>44020</v>
      </c>
      <c r="AJ3" s="49"/>
      <c r="AK3" s="49">
        <f>AI3+7</f>
        <v>44027</v>
      </c>
      <c r="AL3" s="49"/>
      <c r="AM3" s="49">
        <f>AK3+7</f>
        <v>44034</v>
      </c>
      <c r="AN3" s="49"/>
      <c r="AO3" s="49">
        <f>AM3+7</f>
        <v>44041</v>
      </c>
      <c r="AP3" s="49"/>
      <c r="AQ3" s="49">
        <f>AO3+7</f>
        <v>44048</v>
      </c>
      <c r="AR3" s="49"/>
      <c r="AS3" s="49">
        <f>AQ3+7</f>
        <v>44055</v>
      </c>
      <c r="AT3" s="49"/>
      <c r="AU3" s="49">
        <f>AS3+7</f>
        <v>44062</v>
      </c>
      <c r="AV3" s="49"/>
      <c r="AW3" s="49">
        <f>AU3+7</f>
        <v>44069</v>
      </c>
      <c r="AX3" s="49"/>
      <c r="AY3" s="49">
        <f>AW3+7</f>
        <v>44076</v>
      </c>
      <c r="AZ3" s="49"/>
      <c r="BA3" s="49">
        <f>AY3+7</f>
        <v>44083</v>
      </c>
      <c r="BB3" s="49"/>
      <c r="BC3" s="49">
        <f>BA3+7</f>
        <v>44090</v>
      </c>
      <c r="BD3" s="49"/>
      <c r="BE3" s="49">
        <f>BC3+7</f>
        <v>44097</v>
      </c>
      <c r="BF3" s="49"/>
      <c r="BG3" s="50"/>
      <c r="BH3" s="110"/>
      <c r="BI3" s="49">
        <f>BE3+7</f>
        <v>44104</v>
      </c>
      <c r="BJ3" s="49"/>
      <c r="BK3" s="49">
        <f>BI3+7</f>
        <v>44111</v>
      </c>
      <c r="BL3" s="49"/>
      <c r="BM3" s="49">
        <f>BK3+7</f>
        <v>44118</v>
      </c>
      <c r="BN3" s="49"/>
      <c r="BO3" s="49">
        <f>BM3+7</f>
        <v>44125</v>
      </c>
      <c r="BP3" s="49"/>
      <c r="BQ3" s="49">
        <f>BO3+7</f>
        <v>44132</v>
      </c>
      <c r="BR3" s="49"/>
      <c r="BS3" s="49">
        <f>BQ3+7</f>
        <v>44139</v>
      </c>
      <c r="BT3" s="49"/>
      <c r="BU3" s="49">
        <f>BS3+7</f>
        <v>44146</v>
      </c>
      <c r="BV3" s="49"/>
      <c r="BW3" s="49">
        <f>BU3+7</f>
        <v>44153</v>
      </c>
      <c r="BX3" s="49"/>
      <c r="BY3" s="49">
        <f>BW3+7</f>
        <v>44160</v>
      </c>
      <c r="BZ3" s="49"/>
      <c r="CA3" s="49">
        <f>BY3+7</f>
        <v>44167</v>
      </c>
      <c r="CB3" s="49"/>
      <c r="CC3" s="49">
        <f>CA3+7</f>
        <v>44174</v>
      </c>
      <c r="CD3" s="49"/>
      <c r="CE3" s="49">
        <f>CC3+7</f>
        <v>44181</v>
      </c>
      <c r="CF3" s="49"/>
      <c r="CG3" s="50">
        <f>CE3+7</f>
        <v>44188</v>
      </c>
      <c r="CH3" s="49"/>
      <c r="CI3" s="49"/>
      <c r="CJ3" s="110"/>
      <c r="CK3" s="49">
        <f>CG3+7</f>
        <v>44195</v>
      </c>
      <c r="CL3" s="49"/>
      <c r="CM3" s="49">
        <f>CK3+7</f>
        <v>44202</v>
      </c>
      <c r="CN3" s="49"/>
      <c r="CO3" s="49">
        <f>CM3+7</f>
        <v>44209</v>
      </c>
      <c r="CP3" s="49"/>
      <c r="CQ3" s="49">
        <f>CO3+7</f>
        <v>44216</v>
      </c>
      <c r="CR3" s="49"/>
      <c r="CS3" s="49">
        <f>CQ3+7</f>
        <v>44223</v>
      </c>
      <c r="CT3" s="49"/>
      <c r="CU3" s="49">
        <f>CS3+7</f>
        <v>44230</v>
      </c>
      <c r="CV3" s="49"/>
      <c r="CW3" s="49">
        <f>CU3+7</f>
        <v>44237</v>
      </c>
      <c r="CX3" s="49"/>
      <c r="CY3" s="49">
        <f>CW3+7</f>
        <v>44244</v>
      </c>
      <c r="CZ3" s="49"/>
      <c r="DA3" s="49">
        <f>CY3+7</f>
        <v>44251</v>
      </c>
      <c r="DB3" s="49"/>
      <c r="DC3" s="49">
        <f>DA3+7</f>
        <v>44258</v>
      </c>
      <c r="DD3" s="639"/>
      <c r="DE3" s="49">
        <f>DC3+7</f>
        <v>44265</v>
      </c>
      <c r="DF3" s="3"/>
      <c r="DG3" s="49">
        <f>DE3+7</f>
        <v>44272</v>
      </c>
      <c r="DH3" s="3"/>
      <c r="DI3" s="49">
        <f>DG3+7</f>
        <v>44279</v>
      </c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</row>
    <row r="4" spans="1:164" s="1" customFormat="1" ht="18.75" x14ac:dyDescent="0.3">
      <c r="A4" s="257" t="s">
        <v>379</v>
      </c>
      <c r="B4" s="71"/>
      <c r="C4" s="24"/>
      <c r="D4" s="24"/>
      <c r="E4" s="640" t="s">
        <v>191</v>
      </c>
      <c r="F4" s="636" t="s">
        <v>192</v>
      </c>
      <c r="G4" s="635" t="s">
        <v>191</v>
      </c>
      <c r="H4" s="636" t="s">
        <v>192</v>
      </c>
      <c r="I4" s="635" t="s">
        <v>191</v>
      </c>
      <c r="J4" s="636" t="s">
        <v>192</v>
      </c>
      <c r="K4" s="635" t="s">
        <v>191</v>
      </c>
      <c r="L4" s="636" t="s">
        <v>192</v>
      </c>
      <c r="M4" s="635" t="s">
        <v>191</v>
      </c>
      <c r="N4" s="636" t="s">
        <v>192</v>
      </c>
      <c r="O4" s="635" t="s">
        <v>191</v>
      </c>
      <c r="P4" s="636" t="s">
        <v>192</v>
      </c>
      <c r="Q4" s="635" t="s">
        <v>191</v>
      </c>
      <c r="R4" s="636" t="s">
        <v>192</v>
      </c>
      <c r="S4" s="635" t="s">
        <v>191</v>
      </c>
      <c r="T4" s="636" t="s">
        <v>192</v>
      </c>
      <c r="U4" s="635" t="s">
        <v>191</v>
      </c>
      <c r="V4" s="636" t="s">
        <v>192</v>
      </c>
      <c r="W4" s="635" t="s">
        <v>191</v>
      </c>
      <c r="X4" s="636" t="s">
        <v>192</v>
      </c>
      <c r="Y4" s="635" t="s">
        <v>191</v>
      </c>
      <c r="Z4" s="636" t="s">
        <v>192</v>
      </c>
      <c r="AA4" s="635" t="s">
        <v>191</v>
      </c>
      <c r="AB4" s="636" t="s">
        <v>192</v>
      </c>
      <c r="AC4" s="635" t="s">
        <v>191</v>
      </c>
      <c r="AD4" s="636" t="s">
        <v>192</v>
      </c>
      <c r="AE4" s="636" t="s">
        <v>193</v>
      </c>
      <c r="AF4" s="643" t="s">
        <v>194</v>
      </c>
      <c r="AG4" s="640" t="s">
        <v>191</v>
      </c>
      <c r="AH4" s="636" t="s">
        <v>192</v>
      </c>
      <c r="AI4" s="635" t="s">
        <v>191</v>
      </c>
      <c r="AJ4" s="636" t="s">
        <v>192</v>
      </c>
      <c r="AK4" s="635" t="s">
        <v>191</v>
      </c>
      <c r="AL4" s="636" t="s">
        <v>192</v>
      </c>
      <c r="AM4" s="635" t="s">
        <v>191</v>
      </c>
      <c r="AN4" s="636" t="s">
        <v>192</v>
      </c>
      <c r="AO4" s="635" t="s">
        <v>191</v>
      </c>
      <c r="AP4" s="636" t="s">
        <v>192</v>
      </c>
      <c r="AQ4" s="635" t="s">
        <v>191</v>
      </c>
      <c r="AR4" s="636" t="s">
        <v>192</v>
      </c>
      <c r="AS4" s="635" t="s">
        <v>191</v>
      </c>
      <c r="AT4" s="636" t="s">
        <v>192</v>
      </c>
      <c r="AU4" s="635" t="s">
        <v>191</v>
      </c>
      <c r="AV4" s="636" t="s">
        <v>192</v>
      </c>
      <c r="AW4" s="635" t="s">
        <v>191</v>
      </c>
      <c r="AX4" s="636" t="s">
        <v>192</v>
      </c>
      <c r="AY4" s="635" t="s">
        <v>191</v>
      </c>
      <c r="AZ4" s="636" t="s">
        <v>192</v>
      </c>
      <c r="BA4" s="635" t="s">
        <v>191</v>
      </c>
      <c r="BB4" s="636" t="s">
        <v>192</v>
      </c>
      <c r="BC4" s="635" t="s">
        <v>191</v>
      </c>
      <c r="BD4" s="636" t="s">
        <v>192</v>
      </c>
      <c r="BE4" s="635" t="s">
        <v>191</v>
      </c>
      <c r="BF4" s="636" t="s">
        <v>192</v>
      </c>
      <c r="BG4" s="636" t="s">
        <v>193</v>
      </c>
      <c r="BH4" s="643" t="s">
        <v>194</v>
      </c>
      <c r="BI4" s="640" t="s">
        <v>191</v>
      </c>
      <c r="BJ4" s="636" t="s">
        <v>192</v>
      </c>
      <c r="BK4" s="635" t="s">
        <v>191</v>
      </c>
      <c r="BL4" s="636" t="s">
        <v>192</v>
      </c>
      <c r="BM4" s="635" t="s">
        <v>191</v>
      </c>
      <c r="BN4" s="636" t="s">
        <v>192</v>
      </c>
      <c r="BO4" s="635" t="s">
        <v>191</v>
      </c>
      <c r="BP4" s="636" t="s">
        <v>192</v>
      </c>
      <c r="BQ4" s="635" t="s">
        <v>191</v>
      </c>
      <c r="BR4" s="636" t="s">
        <v>192</v>
      </c>
      <c r="BS4" s="635" t="s">
        <v>191</v>
      </c>
      <c r="BT4" s="636" t="s">
        <v>192</v>
      </c>
      <c r="BU4" s="635" t="s">
        <v>191</v>
      </c>
      <c r="BV4" s="636" t="s">
        <v>192</v>
      </c>
      <c r="BW4" s="635" t="s">
        <v>191</v>
      </c>
      <c r="BX4" s="636" t="s">
        <v>192</v>
      </c>
      <c r="BY4" s="635" t="s">
        <v>191</v>
      </c>
      <c r="BZ4" s="636" t="s">
        <v>192</v>
      </c>
      <c r="CA4" s="635" t="s">
        <v>191</v>
      </c>
      <c r="CB4" s="636" t="s">
        <v>192</v>
      </c>
      <c r="CC4" s="635" t="s">
        <v>191</v>
      </c>
      <c r="CD4" s="636" t="s">
        <v>192</v>
      </c>
      <c r="CE4" s="635" t="s">
        <v>191</v>
      </c>
      <c r="CF4" s="636" t="s">
        <v>192</v>
      </c>
      <c r="CG4" s="635" t="s">
        <v>191</v>
      </c>
      <c r="CH4" s="636" t="s">
        <v>192</v>
      </c>
      <c r="CI4" s="636" t="s">
        <v>193</v>
      </c>
      <c r="CJ4" s="644" t="s">
        <v>194</v>
      </c>
      <c r="CK4" s="640" t="s">
        <v>191</v>
      </c>
      <c r="CL4" s="636" t="s">
        <v>192</v>
      </c>
      <c r="CM4" s="635" t="s">
        <v>191</v>
      </c>
      <c r="CN4" s="636" t="s">
        <v>192</v>
      </c>
      <c r="CO4" s="635" t="s">
        <v>191</v>
      </c>
      <c r="CP4" s="636" t="s">
        <v>192</v>
      </c>
      <c r="CQ4" s="635" t="s">
        <v>191</v>
      </c>
      <c r="CR4" s="636" t="s">
        <v>192</v>
      </c>
      <c r="CS4" s="635" t="s">
        <v>191</v>
      </c>
      <c r="CT4" s="636" t="s">
        <v>192</v>
      </c>
      <c r="CU4" s="635" t="s">
        <v>191</v>
      </c>
      <c r="CV4" s="636" t="s">
        <v>192</v>
      </c>
      <c r="CW4" s="635" t="s">
        <v>191</v>
      </c>
      <c r="CX4" s="636" t="s">
        <v>192</v>
      </c>
      <c r="CY4" s="635" t="s">
        <v>191</v>
      </c>
      <c r="CZ4" s="636" t="s">
        <v>192</v>
      </c>
      <c r="DA4" s="635" t="s">
        <v>191</v>
      </c>
      <c r="DB4" s="636" t="s">
        <v>192</v>
      </c>
      <c r="DC4" s="635" t="s">
        <v>191</v>
      </c>
      <c r="DD4" s="636" t="s">
        <v>192</v>
      </c>
      <c r="DE4" s="635" t="s">
        <v>191</v>
      </c>
      <c r="DF4" s="636" t="s">
        <v>192</v>
      </c>
      <c r="DG4" s="635" t="s">
        <v>191</v>
      </c>
      <c r="DH4" s="636" t="s">
        <v>192</v>
      </c>
      <c r="DI4" s="635" t="s">
        <v>191</v>
      </c>
      <c r="DJ4" s="699" t="s">
        <v>192</v>
      </c>
      <c r="DK4" s="636" t="s">
        <v>193</v>
      </c>
      <c r="DL4" s="644" t="s">
        <v>194</v>
      </c>
    </row>
    <row r="5" spans="1:164" s="1" customFormat="1" ht="20.25" customHeight="1" x14ac:dyDescent="0.25">
      <c r="A5" s="25" t="s">
        <v>380</v>
      </c>
      <c r="B5" s="227" t="s">
        <v>381</v>
      </c>
      <c r="C5" s="53">
        <v>53.01</v>
      </c>
      <c r="D5" s="267">
        <v>2.1000000000000001E-2</v>
      </c>
      <c r="E5" s="271"/>
      <c r="F5" s="272">
        <f t="shared" ref="F5:F16" si="0">$C5*E5</f>
        <v>0</v>
      </c>
      <c r="G5" s="273"/>
      <c r="H5" s="272">
        <f t="shared" ref="H5:H16" si="1">$C5*G5</f>
        <v>0</v>
      </c>
      <c r="I5" s="273"/>
      <c r="J5" s="272">
        <f t="shared" ref="J5:J16" si="2">$C5*I5</f>
        <v>0</v>
      </c>
      <c r="K5" s="273"/>
      <c r="L5" s="272">
        <f t="shared" ref="L5:L16" si="3">$C5*K5</f>
        <v>0</v>
      </c>
      <c r="M5" s="273"/>
      <c r="N5" s="272">
        <f t="shared" ref="N5:N16" si="4">$C5*M5</f>
        <v>0</v>
      </c>
      <c r="O5" s="273"/>
      <c r="P5" s="272">
        <f t="shared" ref="P5:P16" si="5">$C5*O5</f>
        <v>0</v>
      </c>
      <c r="Q5" s="273"/>
      <c r="R5" s="272">
        <f t="shared" ref="R5:R16" si="6">$C5*Q5</f>
        <v>0</v>
      </c>
      <c r="S5" s="273"/>
      <c r="T5" s="272">
        <f t="shared" ref="T5:T16" si="7">$C5*S5</f>
        <v>0</v>
      </c>
      <c r="U5" s="273"/>
      <c r="V5" s="272">
        <f t="shared" ref="V5:V16" si="8">$C5*U5</f>
        <v>0</v>
      </c>
      <c r="W5" s="273"/>
      <c r="X5" s="272">
        <f t="shared" ref="X5:X16" si="9">$C5*W5</f>
        <v>0</v>
      </c>
      <c r="Y5" s="273"/>
      <c r="Z5" s="272">
        <f t="shared" ref="Z5:Z16" si="10">$C5*Y5</f>
        <v>0</v>
      </c>
      <c r="AA5" s="273"/>
      <c r="AB5" s="272">
        <f t="shared" ref="AB5:AB16" si="11">$C5*AA5</f>
        <v>0</v>
      </c>
      <c r="AC5" s="273"/>
      <c r="AD5" s="272">
        <f t="shared" ref="AD5:AD16" si="12">$C5*AC5</f>
        <v>0</v>
      </c>
      <c r="AE5" s="258">
        <f t="shared" ref="AE5:AE16" si="13">F5+H5+J5+L5+N5+P5+R5+T5+V5+X5+Z5+AB5+AD5</f>
        <v>0</v>
      </c>
      <c r="AF5" s="259">
        <f t="shared" ref="AF5:AF16" si="14">(E5+G5+I5+K5+M5+O5+Q5+S5+U5+W5+Y5+AA5+AC5)*D5</f>
        <v>0</v>
      </c>
      <c r="AG5" s="649"/>
      <c r="AH5" s="700">
        <f t="shared" ref="AH5:AH16" si="15">$C5*AG5</f>
        <v>0</v>
      </c>
      <c r="AI5" s="645"/>
      <c r="AJ5" s="700">
        <f t="shared" ref="AJ5:AJ16" si="16">$C5*AI5</f>
        <v>0</v>
      </c>
      <c r="AK5" s="645"/>
      <c r="AL5" s="700">
        <f t="shared" ref="AL5:AL16" si="17">$C5*AK5</f>
        <v>0</v>
      </c>
      <c r="AM5" s="645"/>
      <c r="AN5" s="700">
        <f t="shared" ref="AN5:AN16" si="18">$C5*AM5</f>
        <v>0</v>
      </c>
      <c r="AO5" s="645"/>
      <c r="AP5" s="700">
        <f t="shared" ref="AP5:AP16" si="19">$C5*AO5</f>
        <v>0</v>
      </c>
      <c r="AQ5" s="645"/>
      <c r="AR5" s="700">
        <f t="shared" ref="AR5:AR16" si="20">$C5*AQ5</f>
        <v>0</v>
      </c>
      <c r="AS5" s="645"/>
      <c r="AT5" s="700">
        <f t="shared" ref="AT5:AT16" si="21">$C5*AS5</f>
        <v>0</v>
      </c>
      <c r="AU5" s="645"/>
      <c r="AV5" s="700">
        <f t="shared" ref="AV5:AV16" si="22">$C5*AU5</f>
        <v>0</v>
      </c>
      <c r="AW5" s="645"/>
      <c r="AX5" s="700">
        <f t="shared" ref="AX5:AX16" si="23">$C5*AW5</f>
        <v>0</v>
      </c>
      <c r="AY5" s="645"/>
      <c r="AZ5" s="700">
        <f t="shared" ref="AZ5:AZ16" si="24">$C5*AY5</f>
        <v>0</v>
      </c>
      <c r="BA5" s="645"/>
      <c r="BB5" s="700">
        <f t="shared" ref="BB5:BB16" si="25">$C5*BA5</f>
        <v>0</v>
      </c>
      <c r="BC5" s="645"/>
      <c r="BD5" s="700">
        <f t="shared" ref="BD5:BD16" si="26">$C5*BC5</f>
        <v>0</v>
      </c>
      <c r="BE5" s="645"/>
      <c r="BF5" s="700">
        <f t="shared" ref="BF5:BF16" si="27">$C5*BE5</f>
        <v>0</v>
      </c>
      <c r="BG5" s="258">
        <f t="shared" ref="BG5:BG16" si="28">AH5+AJ5+AL5+AN5+AP5+AR5+AT5+AV5+AX5+AZ5+BB5+BD5+BF5</f>
        <v>0</v>
      </c>
      <c r="BH5" s="259">
        <f t="shared" ref="BH5:BH16" si="29">(AG5+AI5+AK5+AM5+AO5+AQ5+AS5+AU5+AW5+AY5+BA5+BC5+BE5)*D5</f>
        <v>0</v>
      </c>
      <c r="BI5" s="649"/>
      <c r="BJ5" s="700">
        <f t="shared" ref="BJ5:BJ16" si="30">$C5*BI5</f>
        <v>0</v>
      </c>
      <c r="BK5" s="645"/>
      <c r="BL5" s="700">
        <f t="shared" ref="BL5:BL16" si="31">$C5*BK5</f>
        <v>0</v>
      </c>
      <c r="BM5" s="645"/>
      <c r="BN5" s="700">
        <f t="shared" ref="BN5:BN16" si="32">$C5*BM5</f>
        <v>0</v>
      </c>
      <c r="BO5" s="645"/>
      <c r="BP5" s="700">
        <f t="shared" ref="BP5:BP16" si="33">$C5*BO5</f>
        <v>0</v>
      </c>
      <c r="BQ5" s="645"/>
      <c r="BR5" s="700">
        <f t="shared" ref="BR5:BR16" si="34">$C5*BQ5</f>
        <v>0</v>
      </c>
      <c r="BS5" s="645"/>
      <c r="BT5" s="700">
        <f t="shared" ref="BT5:BT16" si="35">$C5*BS5</f>
        <v>0</v>
      </c>
      <c r="BU5" s="645"/>
      <c r="BV5" s="700">
        <f t="shared" ref="BV5:BV16" si="36">$C5*BU5</f>
        <v>0</v>
      </c>
      <c r="BW5" s="645"/>
      <c r="BX5" s="700">
        <f t="shared" ref="BX5:BX16" si="37">$C5*BW5</f>
        <v>0</v>
      </c>
      <c r="BY5" s="645"/>
      <c r="BZ5" s="700">
        <f t="shared" ref="BZ5:BZ16" si="38">$C5*BY5</f>
        <v>0</v>
      </c>
      <c r="CA5" s="645"/>
      <c r="CB5" s="700">
        <f t="shared" ref="CB5:CB16" si="39">$C5*CA5</f>
        <v>0</v>
      </c>
      <c r="CC5" s="645"/>
      <c r="CD5" s="700">
        <f t="shared" ref="CD5:CD16" si="40">$C5*CC5</f>
        <v>0</v>
      </c>
      <c r="CE5" s="645"/>
      <c r="CF5" s="700">
        <f t="shared" ref="CF5:CF16" si="41">$C5*CE5</f>
        <v>0</v>
      </c>
      <c r="CG5" s="645"/>
      <c r="CH5" s="700">
        <f t="shared" ref="CH5:CH16" si="42">$C5*CG5</f>
        <v>0</v>
      </c>
      <c r="CI5" s="258">
        <f t="shared" ref="CI5:CI16" si="43">BJ5+BL5+BN5+BP5+BR5+BT5+BV5+BX5+BZ5+CB5+CD5+CF5+CH5</f>
        <v>0</v>
      </c>
      <c r="CJ5" s="259">
        <f t="shared" ref="CJ5:CJ16" si="44">(BI5+BK5+BM5+BO5+BQ5+BS5+BU5+BW5+BY5+CA5+CC5+CE5+CG5)*D5</f>
        <v>0</v>
      </c>
      <c r="CK5" s="649"/>
      <c r="CL5" s="700">
        <f t="shared" ref="CL5:CL16" si="45">$C5*CK5</f>
        <v>0</v>
      </c>
      <c r="CM5" s="645"/>
      <c r="CN5" s="700">
        <f t="shared" ref="CN5:CN16" si="46">$C5*CM5</f>
        <v>0</v>
      </c>
      <c r="CO5" s="645"/>
      <c r="CP5" s="700">
        <f t="shared" ref="CP5:CP16" si="47">$C5*CO5</f>
        <v>0</v>
      </c>
      <c r="CQ5" s="645"/>
      <c r="CR5" s="700">
        <f t="shared" ref="CR5:CR16" si="48">$C5*CQ5</f>
        <v>0</v>
      </c>
      <c r="CS5" s="645"/>
      <c r="CT5" s="700">
        <f t="shared" ref="CT5:CT16" si="49">$C5*CS5</f>
        <v>0</v>
      </c>
      <c r="CU5" s="645"/>
      <c r="CV5" s="700">
        <f t="shared" ref="CV5:CV16" si="50">$C5*CU5</f>
        <v>0</v>
      </c>
      <c r="CW5" s="645"/>
      <c r="CX5" s="700">
        <f t="shared" ref="CX5:CX16" si="51">$C5*CW5</f>
        <v>0</v>
      </c>
      <c r="CY5" s="645"/>
      <c r="CZ5" s="700">
        <f t="shared" ref="CZ5:CZ16" si="52">$C5*CY5</f>
        <v>0</v>
      </c>
      <c r="DA5" s="645"/>
      <c r="DB5" s="700">
        <f t="shared" ref="DB5:DB16" si="53">$C5*DA5</f>
        <v>0</v>
      </c>
      <c r="DC5" s="645"/>
      <c r="DD5" s="700">
        <f t="shared" ref="DD5:DD16" si="54">$C5*DC5</f>
        <v>0</v>
      </c>
      <c r="DE5" s="645"/>
      <c r="DF5" s="700">
        <f t="shared" ref="DF5:DF16" si="55">$C5*DE5</f>
        <v>0</v>
      </c>
      <c r="DG5" s="645"/>
      <c r="DH5" s="700">
        <f t="shared" ref="DH5:DH16" si="56">$C5*DG5</f>
        <v>0</v>
      </c>
      <c r="DI5" s="645"/>
      <c r="DJ5" s="700">
        <f t="shared" ref="DJ5:DJ16" si="57">$C5*DI5</f>
        <v>0</v>
      </c>
      <c r="DK5" s="258">
        <f t="shared" ref="DK5:DK16" si="58">CL5+CN5+CP5+CR5+CT5+CV5+CX5+CZ5+DB5+DD5+DF5+DH5+DJ5</f>
        <v>0</v>
      </c>
      <c r="DL5" s="259">
        <f t="shared" ref="DL5:DL16" si="59">(CK5+CM5+CO5+CQ5+CS5+CU5+CW5+CY5+DA5+DC5+DE5+DG5+DI5)*D5</f>
        <v>0</v>
      </c>
    </row>
    <row r="6" spans="1:164" s="1" customFormat="1" ht="20.25" customHeight="1" x14ac:dyDescent="0.25">
      <c r="A6" s="39" t="s">
        <v>382</v>
      </c>
      <c r="B6" s="227" t="s">
        <v>383</v>
      </c>
      <c r="C6" s="53">
        <v>73.540000000000006</v>
      </c>
      <c r="D6" s="267"/>
      <c r="E6" s="271"/>
      <c r="F6" s="272">
        <f t="shared" si="0"/>
        <v>0</v>
      </c>
      <c r="G6" s="273"/>
      <c r="H6" s="272">
        <f t="shared" si="1"/>
        <v>0</v>
      </c>
      <c r="I6" s="273"/>
      <c r="J6" s="272">
        <f t="shared" si="2"/>
        <v>0</v>
      </c>
      <c r="K6" s="273"/>
      <c r="L6" s="272">
        <f t="shared" si="3"/>
        <v>0</v>
      </c>
      <c r="M6" s="273"/>
      <c r="N6" s="272">
        <f t="shared" si="4"/>
        <v>0</v>
      </c>
      <c r="O6" s="273"/>
      <c r="P6" s="272">
        <f t="shared" si="5"/>
        <v>0</v>
      </c>
      <c r="Q6" s="273"/>
      <c r="R6" s="272">
        <f t="shared" si="6"/>
        <v>0</v>
      </c>
      <c r="S6" s="273"/>
      <c r="T6" s="272">
        <f t="shared" si="7"/>
        <v>0</v>
      </c>
      <c r="U6" s="273"/>
      <c r="V6" s="272">
        <f t="shared" si="8"/>
        <v>0</v>
      </c>
      <c r="W6" s="273"/>
      <c r="X6" s="272">
        <f t="shared" si="9"/>
        <v>0</v>
      </c>
      <c r="Y6" s="273"/>
      <c r="Z6" s="272">
        <f t="shared" si="10"/>
        <v>0</v>
      </c>
      <c r="AA6" s="273"/>
      <c r="AB6" s="272">
        <f t="shared" si="11"/>
        <v>0</v>
      </c>
      <c r="AC6" s="273"/>
      <c r="AD6" s="272">
        <f t="shared" si="12"/>
        <v>0</v>
      </c>
      <c r="AE6" s="258">
        <f t="shared" si="13"/>
        <v>0</v>
      </c>
      <c r="AF6" s="259">
        <f t="shared" si="14"/>
        <v>0</v>
      </c>
      <c r="AG6" s="649"/>
      <c r="AH6" s="700">
        <f t="shared" si="15"/>
        <v>0</v>
      </c>
      <c r="AI6" s="645"/>
      <c r="AJ6" s="700">
        <f t="shared" si="16"/>
        <v>0</v>
      </c>
      <c r="AK6" s="645"/>
      <c r="AL6" s="700">
        <f t="shared" si="17"/>
        <v>0</v>
      </c>
      <c r="AM6" s="645"/>
      <c r="AN6" s="700">
        <f t="shared" si="18"/>
        <v>0</v>
      </c>
      <c r="AO6" s="645"/>
      <c r="AP6" s="700">
        <f t="shared" si="19"/>
        <v>0</v>
      </c>
      <c r="AQ6" s="645"/>
      <c r="AR6" s="700">
        <f t="shared" si="20"/>
        <v>0</v>
      </c>
      <c r="AS6" s="645"/>
      <c r="AT6" s="700">
        <f t="shared" si="21"/>
        <v>0</v>
      </c>
      <c r="AU6" s="645"/>
      <c r="AV6" s="700">
        <f t="shared" si="22"/>
        <v>0</v>
      </c>
      <c r="AW6" s="645"/>
      <c r="AX6" s="700">
        <f t="shared" si="23"/>
        <v>0</v>
      </c>
      <c r="AY6" s="645"/>
      <c r="AZ6" s="700">
        <f t="shared" si="24"/>
        <v>0</v>
      </c>
      <c r="BA6" s="645"/>
      <c r="BB6" s="700">
        <f t="shared" si="25"/>
        <v>0</v>
      </c>
      <c r="BC6" s="645"/>
      <c r="BD6" s="700">
        <f t="shared" si="26"/>
        <v>0</v>
      </c>
      <c r="BE6" s="645"/>
      <c r="BF6" s="700">
        <f t="shared" si="27"/>
        <v>0</v>
      </c>
      <c r="BG6" s="258">
        <f t="shared" si="28"/>
        <v>0</v>
      </c>
      <c r="BH6" s="259">
        <f t="shared" si="29"/>
        <v>0</v>
      </c>
      <c r="BI6" s="649"/>
      <c r="BJ6" s="700">
        <f t="shared" si="30"/>
        <v>0</v>
      </c>
      <c r="BK6" s="645"/>
      <c r="BL6" s="700">
        <f t="shared" si="31"/>
        <v>0</v>
      </c>
      <c r="BM6" s="645"/>
      <c r="BN6" s="700">
        <f t="shared" si="32"/>
        <v>0</v>
      </c>
      <c r="BO6" s="645"/>
      <c r="BP6" s="700">
        <f t="shared" si="33"/>
        <v>0</v>
      </c>
      <c r="BQ6" s="645"/>
      <c r="BR6" s="700">
        <f t="shared" si="34"/>
        <v>0</v>
      </c>
      <c r="BS6" s="645"/>
      <c r="BT6" s="700">
        <f t="shared" si="35"/>
        <v>0</v>
      </c>
      <c r="BU6" s="645"/>
      <c r="BV6" s="700">
        <f t="shared" si="36"/>
        <v>0</v>
      </c>
      <c r="BW6" s="645"/>
      <c r="BX6" s="700">
        <f t="shared" si="37"/>
        <v>0</v>
      </c>
      <c r="BY6" s="645"/>
      <c r="BZ6" s="700">
        <f t="shared" si="38"/>
        <v>0</v>
      </c>
      <c r="CA6" s="645"/>
      <c r="CB6" s="700">
        <f t="shared" si="39"/>
        <v>0</v>
      </c>
      <c r="CC6" s="645"/>
      <c r="CD6" s="700">
        <f t="shared" si="40"/>
        <v>0</v>
      </c>
      <c r="CE6" s="645"/>
      <c r="CF6" s="700">
        <f t="shared" si="41"/>
        <v>0</v>
      </c>
      <c r="CG6" s="645"/>
      <c r="CH6" s="700">
        <f t="shared" si="42"/>
        <v>0</v>
      </c>
      <c r="CI6" s="258">
        <f t="shared" si="43"/>
        <v>0</v>
      </c>
      <c r="CJ6" s="259">
        <f t="shared" si="44"/>
        <v>0</v>
      </c>
      <c r="CK6" s="649"/>
      <c r="CL6" s="700">
        <f t="shared" si="45"/>
        <v>0</v>
      </c>
      <c r="CM6" s="645"/>
      <c r="CN6" s="700">
        <f t="shared" si="46"/>
        <v>0</v>
      </c>
      <c r="CO6" s="645"/>
      <c r="CP6" s="700">
        <f t="shared" si="47"/>
        <v>0</v>
      </c>
      <c r="CQ6" s="645"/>
      <c r="CR6" s="700">
        <f t="shared" si="48"/>
        <v>0</v>
      </c>
      <c r="CS6" s="645"/>
      <c r="CT6" s="700">
        <f t="shared" si="49"/>
        <v>0</v>
      </c>
      <c r="CU6" s="645"/>
      <c r="CV6" s="700">
        <f t="shared" si="50"/>
        <v>0</v>
      </c>
      <c r="CW6" s="645"/>
      <c r="CX6" s="700">
        <f t="shared" si="51"/>
        <v>0</v>
      </c>
      <c r="CY6" s="645"/>
      <c r="CZ6" s="700">
        <f t="shared" si="52"/>
        <v>0</v>
      </c>
      <c r="DA6" s="645"/>
      <c r="DB6" s="700">
        <f t="shared" si="53"/>
        <v>0</v>
      </c>
      <c r="DC6" s="645"/>
      <c r="DD6" s="700">
        <f t="shared" si="54"/>
        <v>0</v>
      </c>
      <c r="DE6" s="645"/>
      <c r="DF6" s="700">
        <f t="shared" si="55"/>
        <v>0</v>
      </c>
      <c r="DG6" s="645"/>
      <c r="DH6" s="700">
        <f t="shared" si="56"/>
        <v>0</v>
      </c>
      <c r="DI6" s="645"/>
      <c r="DJ6" s="700">
        <f t="shared" si="57"/>
        <v>0</v>
      </c>
      <c r="DK6" s="258">
        <f t="shared" si="58"/>
        <v>0</v>
      </c>
      <c r="DL6" s="259">
        <f t="shared" si="59"/>
        <v>0</v>
      </c>
    </row>
    <row r="7" spans="1:164" s="1" customFormat="1" ht="20.25" customHeight="1" x14ac:dyDescent="0.25">
      <c r="A7" s="25" t="s">
        <v>384</v>
      </c>
      <c r="B7" s="227" t="s">
        <v>385</v>
      </c>
      <c r="C7" s="53">
        <v>46.15</v>
      </c>
      <c r="D7" s="267"/>
      <c r="E7" s="271"/>
      <c r="F7" s="272">
        <f t="shared" si="0"/>
        <v>0</v>
      </c>
      <c r="G7" s="273"/>
      <c r="H7" s="272"/>
      <c r="I7" s="273"/>
      <c r="J7" s="272"/>
      <c r="K7" s="273"/>
      <c r="L7" s="272"/>
      <c r="M7" s="273"/>
      <c r="N7" s="272"/>
      <c r="O7" s="273"/>
      <c r="P7" s="272"/>
      <c r="Q7" s="273"/>
      <c r="R7" s="272"/>
      <c r="S7" s="273"/>
      <c r="T7" s="272"/>
      <c r="U7" s="273"/>
      <c r="V7" s="272"/>
      <c r="W7" s="273"/>
      <c r="X7" s="272"/>
      <c r="Y7" s="273"/>
      <c r="Z7" s="272"/>
      <c r="AA7" s="273"/>
      <c r="AB7" s="272"/>
      <c r="AC7" s="273"/>
      <c r="AD7" s="272"/>
      <c r="AE7" s="258">
        <f t="shared" si="13"/>
        <v>0</v>
      </c>
      <c r="AF7" s="259"/>
      <c r="AG7" s="649"/>
      <c r="AH7" s="700">
        <f t="shared" si="15"/>
        <v>0</v>
      </c>
      <c r="AI7" s="645"/>
      <c r="AJ7" s="700"/>
      <c r="AK7" s="645"/>
      <c r="AL7" s="700"/>
      <c r="AM7" s="645"/>
      <c r="AN7" s="700"/>
      <c r="AO7" s="645"/>
      <c r="AP7" s="700"/>
      <c r="AQ7" s="645"/>
      <c r="AR7" s="700"/>
      <c r="AS7" s="645"/>
      <c r="AT7" s="700"/>
      <c r="AU7" s="645"/>
      <c r="AV7" s="700"/>
      <c r="AW7" s="645"/>
      <c r="AX7" s="700"/>
      <c r="AY7" s="645"/>
      <c r="AZ7" s="700"/>
      <c r="BA7" s="645"/>
      <c r="BB7" s="700"/>
      <c r="BC7" s="645"/>
      <c r="BD7" s="700"/>
      <c r="BE7" s="645"/>
      <c r="BF7" s="700"/>
      <c r="BG7" s="258">
        <f t="shared" si="28"/>
        <v>0</v>
      </c>
      <c r="BH7" s="259"/>
      <c r="BI7" s="649"/>
      <c r="BJ7" s="700">
        <f t="shared" si="30"/>
        <v>0</v>
      </c>
      <c r="BK7" s="645"/>
      <c r="BL7" s="700"/>
      <c r="BM7" s="645"/>
      <c r="BN7" s="700"/>
      <c r="BO7" s="645"/>
      <c r="BP7" s="700"/>
      <c r="BQ7" s="645"/>
      <c r="BR7" s="700"/>
      <c r="BS7" s="645"/>
      <c r="BT7" s="700"/>
      <c r="BU7" s="645"/>
      <c r="BV7" s="700"/>
      <c r="BW7" s="645"/>
      <c r="BX7" s="700"/>
      <c r="BY7" s="645"/>
      <c r="BZ7" s="700"/>
      <c r="CA7" s="645"/>
      <c r="CB7" s="700"/>
      <c r="CC7" s="645"/>
      <c r="CD7" s="700"/>
      <c r="CE7" s="645"/>
      <c r="CF7" s="700"/>
      <c r="CG7" s="645"/>
      <c r="CH7" s="700"/>
      <c r="CI7" s="258">
        <f t="shared" si="43"/>
        <v>0</v>
      </c>
      <c r="CJ7" s="259"/>
      <c r="CK7" s="649"/>
      <c r="CL7" s="700">
        <f t="shared" si="45"/>
        <v>0</v>
      </c>
      <c r="CM7" s="645"/>
      <c r="CN7" s="700"/>
      <c r="CO7" s="645"/>
      <c r="CP7" s="700"/>
      <c r="CQ7" s="645"/>
      <c r="CR7" s="700"/>
      <c r="CS7" s="645"/>
      <c r="CT7" s="700"/>
      <c r="CU7" s="645"/>
      <c r="CV7" s="700"/>
      <c r="CW7" s="645"/>
      <c r="CX7" s="700"/>
      <c r="CY7" s="645"/>
      <c r="CZ7" s="700"/>
      <c r="DA7" s="645"/>
      <c r="DB7" s="700"/>
      <c r="DC7" s="645"/>
      <c r="DD7" s="700"/>
      <c r="DE7" s="645"/>
      <c r="DF7" s="700"/>
      <c r="DG7" s="645"/>
      <c r="DH7" s="700"/>
      <c r="DI7" s="645"/>
      <c r="DJ7" s="700"/>
      <c r="DK7" s="258">
        <f t="shared" si="58"/>
        <v>0</v>
      </c>
      <c r="DL7" s="259">
        <f t="shared" si="59"/>
        <v>0</v>
      </c>
    </row>
    <row r="8" spans="1:164" s="1" customFormat="1" ht="20.25" customHeight="1" x14ac:dyDescent="0.25">
      <c r="A8" s="38" t="s">
        <v>386</v>
      </c>
      <c r="B8" s="227" t="s">
        <v>387</v>
      </c>
      <c r="C8" s="53">
        <v>21.4</v>
      </c>
      <c r="D8" s="267"/>
      <c r="E8" s="271"/>
      <c r="F8" s="272">
        <f>$C8*E8</f>
        <v>0</v>
      </c>
      <c r="G8" s="273"/>
      <c r="H8" s="272">
        <f t="shared" si="1"/>
        <v>0</v>
      </c>
      <c r="I8" s="273"/>
      <c r="J8" s="272">
        <f t="shared" si="2"/>
        <v>0</v>
      </c>
      <c r="K8" s="273"/>
      <c r="L8" s="272">
        <f t="shared" si="3"/>
        <v>0</v>
      </c>
      <c r="M8" s="273"/>
      <c r="N8" s="272">
        <f t="shared" si="4"/>
        <v>0</v>
      </c>
      <c r="O8" s="273"/>
      <c r="P8" s="272">
        <f t="shared" si="5"/>
        <v>0</v>
      </c>
      <c r="Q8" s="273"/>
      <c r="R8" s="272">
        <f t="shared" si="6"/>
        <v>0</v>
      </c>
      <c r="S8" s="273"/>
      <c r="T8" s="272">
        <f t="shared" si="7"/>
        <v>0</v>
      </c>
      <c r="U8" s="273"/>
      <c r="V8" s="272">
        <f t="shared" si="8"/>
        <v>0</v>
      </c>
      <c r="W8" s="273"/>
      <c r="X8" s="272">
        <f t="shared" si="9"/>
        <v>0</v>
      </c>
      <c r="Y8" s="273"/>
      <c r="Z8" s="272">
        <f t="shared" si="10"/>
        <v>0</v>
      </c>
      <c r="AA8" s="273"/>
      <c r="AB8" s="272">
        <f t="shared" si="11"/>
        <v>0</v>
      </c>
      <c r="AC8" s="273"/>
      <c r="AD8" s="272">
        <f t="shared" si="12"/>
        <v>0</v>
      </c>
      <c r="AE8" s="258">
        <f t="shared" si="13"/>
        <v>0</v>
      </c>
      <c r="AF8" s="259">
        <f t="shared" si="14"/>
        <v>0</v>
      </c>
      <c r="AG8" s="649"/>
      <c r="AH8" s="700">
        <f t="shared" si="15"/>
        <v>0</v>
      </c>
      <c r="AI8" s="645"/>
      <c r="AJ8" s="700">
        <f t="shared" si="16"/>
        <v>0</v>
      </c>
      <c r="AK8" s="645"/>
      <c r="AL8" s="700">
        <f t="shared" si="17"/>
        <v>0</v>
      </c>
      <c r="AM8" s="645"/>
      <c r="AN8" s="700">
        <f t="shared" si="18"/>
        <v>0</v>
      </c>
      <c r="AO8" s="645"/>
      <c r="AP8" s="700">
        <f t="shared" si="19"/>
        <v>0</v>
      </c>
      <c r="AQ8" s="645"/>
      <c r="AR8" s="700">
        <f t="shared" si="20"/>
        <v>0</v>
      </c>
      <c r="AS8" s="645"/>
      <c r="AT8" s="700">
        <f t="shared" si="21"/>
        <v>0</v>
      </c>
      <c r="AU8" s="645"/>
      <c r="AV8" s="700">
        <f t="shared" si="22"/>
        <v>0</v>
      </c>
      <c r="AW8" s="645"/>
      <c r="AX8" s="700">
        <f t="shared" si="23"/>
        <v>0</v>
      </c>
      <c r="AY8" s="645"/>
      <c r="AZ8" s="700">
        <f t="shared" si="24"/>
        <v>0</v>
      </c>
      <c r="BA8" s="645"/>
      <c r="BB8" s="700">
        <f t="shared" si="25"/>
        <v>0</v>
      </c>
      <c r="BC8" s="645"/>
      <c r="BD8" s="700">
        <f t="shared" si="26"/>
        <v>0</v>
      </c>
      <c r="BE8" s="645"/>
      <c r="BF8" s="700">
        <f t="shared" si="27"/>
        <v>0</v>
      </c>
      <c r="BG8" s="258">
        <f t="shared" si="28"/>
        <v>0</v>
      </c>
      <c r="BH8" s="259">
        <f t="shared" si="29"/>
        <v>0</v>
      </c>
      <c r="BI8" s="649"/>
      <c r="BJ8" s="700">
        <f t="shared" si="30"/>
        <v>0</v>
      </c>
      <c r="BK8" s="645"/>
      <c r="BL8" s="700">
        <f t="shared" si="31"/>
        <v>0</v>
      </c>
      <c r="BM8" s="645"/>
      <c r="BN8" s="700">
        <f t="shared" si="32"/>
        <v>0</v>
      </c>
      <c r="BO8" s="645"/>
      <c r="BP8" s="700">
        <f t="shared" si="33"/>
        <v>0</v>
      </c>
      <c r="BQ8" s="645"/>
      <c r="BR8" s="700">
        <f t="shared" si="34"/>
        <v>0</v>
      </c>
      <c r="BS8" s="645"/>
      <c r="BT8" s="700">
        <f t="shared" si="35"/>
        <v>0</v>
      </c>
      <c r="BU8" s="645"/>
      <c r="BV8" s="700">
        <f t="shared" si="36"/>
        <v>0</v>
      </c>
      <c r="BW8" s="645"/>
      <c r="BX8" s="700">
        <f t="shared" si="37"/>
        <v>0</v>
      </c>
      <c r="BY8" s="645"/>
      <c r="BZ8" s="700">
        <f t="shared" si="38"/>
        <v>0</v>
      </c>
      <c r="CA8" s="645"/>
      <c r="CB8" s="700">
        <f t="shared" si="39"/>
        <v>0</v>
      </c>
      <c r="CC8" s="645"/>
      <c r="CD8" s="700">
        <f t="shared" si="40"/>
        <v>0</v>
      </c>
      <c r="CE8" s="645"/>
      <c r="CF8" s="700">
        <f t="shared" si="41"/>
        <v>0</v>
      </c>
      <c r="CG8" s="645"/>
      <c r="CH8" s="700">
        <f t="shared" si="42"/>
        <v>0</v>
      </c>
      <c r="CI8" s="258">
        <f t="shared" si="43"/>
        <v>0</v>
      </c>
      <c r="CJ8" s="259">
        <f t="shared" si="44"/>
        <v>0</v>
      </c>
      <c r="CK8" s="649"/>
      <c r="CL8" s="700">
        <f t="shared" si="45"/>
        <v>0</v>
      </c>
      <c r="CM8" s="645"/>
      <c r="CN8" s="700">
        <f t="shared" si="46"/>
        <v>0</v>
      </c>
      <c r="CO8" s="645"/>
      <c r="CP8" s="700">
        <f t="shared" si="47"/>
        <v>0</v>
      </c>
      <c r="CQ8" s="645"/>
      <c r="CR8" s="700">
        <f t="shared" si="48"/>
        <v>0</v>
      </c>
      <c r="CS8" s="645"/>
      <c r="CT8" s="700">
        <f t="shared" si="49"/>
        <v>0</v>
      </c>
      <c r="CU8" s="645"/>
      <c r="CV8" s="700">
        <f t="shared" si="50"/>
        <v>0</v>
      </c>
      <c r="CW8" s="645"/>
      <c r="CX8" s="700">
        <f t="shared" si="51"/>
        <v>0</v>
      </c>
      <c r="CY8" s="645"/>
      <c r="CZ8" s="700">
        <f t="shared" si="52"/>
        <v>0</v>
      </c>
      <c r="DA8" s="645"/>
      <c r="DB8" s="700">
        <f t="shared" si="53"/>
        <v>0</v>
      </c>
      <c r="DC8" s="645"/>
      <c r="DD8" s="700">
        <f t="shared" si="54"/>
        <v>0</v>
      </c>
      <c r="DE8" s="645"/>
      <c r="DF8" s="700">
        <f t="shared" si="55"/>
        <v>0</v>
      </c>
      <c r="DG8" s="645"/>
      <c r="DH8" s="700">
        <f t="shared" si="56"/>
        <v>0</v>
      </c>
      <c r="DI8" s="645"/>
      <c r="DJ8" s="700">
        <f t="shared" si="57"/>
        <v>0</v>
      </c>
      <c r="DK8" s="258">
        <f t="shared" si="58"/>
        <v>0</v>
      </c>
      <c r="DL8" s="259">
        <f t="shared" si="59"/>
        <v>0</v>
      </c>
    </row>
    <row r="9" spans="1:164" s="1" customFormat="1" ht="20.25" customHeight="1" x14ac:dyDescent="0.25">
      <c r="A9" s="39" t="s">
        <v>388</v>
      </c>
      <c r="B9" s="227" t="s">
        <v>389</v>
      </c>
      <c r="C9" s="53">
        <v>35.4</v>
      </c>
      <c r="D9" s="267"/>
      <c r="E9" s="271"/>
      <c r="F9" s="272">
        <f>$C9*E9</f>
        <v>0</v>
      </c>
      <c r="G9" s="273"/>
      <c r="H9" s="272">
        <f>$C9*G9</f>
        <v>0</v>
      </c>
      <c r="I9" s="273"/>
      <c r="J9" s="272">
        <f>$C9*I9</f>
        <v>0</v>
      </c>
      <c r="K9" s="273"/>
      <c r="L9" s="272">
        <f>$C9*K9</f>
        <v>0</v>
      </c>
      <c r="M9" s="273"/>
      <c r="N9" s="272">
        <f>$C9*M9</f>
        <v>0</v>
      </c>
      <c r="O9" s="273"/>
      <c r="P9" s="272">
        <f>$C9*O9</f>
        <v>0</v>
      </c>
      <c r="Q9" s="273"/>
      <c r="R9" s="272">
        <f>$C9*Q9</f>
        <v>0</v>
      </c>
      <c r="S9" s="273"/>
      <c r="T9" s="272">
        <f>$C9*S9</f>
        <v>0</v>
      </c>
      <c r="U9" s="273"/>
      <c r="V9" s="272">
        <f>$C9*U9</f>
        <v>0</v>
      </c>
      <c r="W9" s="273"/>
      <c r="X9" s="272">
        <f>$C9*W9</f>
        <v>0</v>
      </c>
      <c r="Y9" s="273"/>
      <c r="Z9" s="272">
        <f>$C9*Y9</f>
        <v>0</v>
      </c>
      <c r="AA9" s="273"/>
      <c r="AB9" s="272">
        <f>$C9*AA9</f>
        <v>0</v>
      </c>
      <c r="AC9" s="273"/>
      <c r="AD9" s="272">
        <f>$C9*AC9</f>
        <v>0</v>
      </c>
      <c r="AE9" s="258">
        <f>F9+H9+J9+L9+N9+P9+R9+T9+V9+X9+Z9+AB9+AD9</f>
        <v>0</v>
      </c>
      <c r="AF9" s="259">
        <f>(E9+G9+I9+K9+M9+O9+Q9+S9+U9+W9+Y9+AA9+AC9)*D9</f>
        <v>0</v>
      </c>
      <c r="AG9" s="649"/>
      <c r="AH9" s="700">
        <f>$C9*AG9</f>
        <v>0</v>
      </c>
      <c r="AI9" s="645"/>
      <c r="AJ9" s="700">
        <f>$C9*AI9</f>
        <v>0</v>
      </c>
      <c r="AK9" s="645"/>
      <c r="AL9" s="700">
        <f>$C9*AK9</f>
        <v>0</v>
      </c>
      <c r="AM9" s="645"/>
      <c r="AN9" s="700">
        <f>$C9*AM9</f>
        <v>0</v>
      </c>
      <c r="AO9" s="645"/>
      <c r="AP9" s="700">
        <f>$C9*AO9</f>
        <v>0</v>
      </c>
      <c r="AQ9" s="645"/>
      <c r="AR9" s="700">
        <f>$C9*AQ9</f>
        <v>0</v>
      </c>
      <c r="AS9" s="645"/>
      <c r="AT9" s="700">
        <f>$C9*AS9</f>
        <v>0</v>
      </c>
      <c r="AU9" s="645"/>
      <c r="AV9" s="700">
        <f>$C9*AU9</f>
        <v>0</v>
      </c>
      <c r="AW9" s="645"/>
      <c r="AX9" s="700">
        <f>$C9*AW9</f>
        <v>0</v>
      </c>
      <c r="AY9" s="645"/>
      <c r="AZ9" s="700">
        <f>$C9*AY9</f>
        <v>0</v>
      </c>
      <c r="BA9" s="645"/>
      <c r="BB9" s="700">
        <f>$C9*BA9</f>
        <v>0</v>
      </c>
      <c r="BC9" s="645"/>
      <c r="BD9" s="700">
        <f>$C9*BC9</f>
        <v>0</v>
      </c>
      <c r="BE9" s="645"/>
      <c r="BF9" s="700">
        <f>$C9*BE9</f>
        <v>0</v>
      </c>
      <c r="BG9" s="258">
        <f>AH9+AJ9+AL9+AN9+AP9+AR9+AT9+AV9+AX9+AZ9+BB9+BD9+BF9</f>
        <v>0</v>
      </c>
      <c r="BH9" s="259">
        <f>(AG9+AI9+AK9+AM9+AO9+AQ9+AS9+AU9+AW9+AY9+BA9+BC9+BE9)*D9</f>
        <v>0</v>
      </c>
      <c r="BI9" s="649"/>
      <c r="BJ9" s="700">
        <f>$C9*BI9</f>
        <v>0</v>
      </c>
      <c r="BK9" s="645"/>
      <c r="BL9" s="700">
        <f>$C9*BK9</f>
        <v>0</v>
      </c>
      <c r="BM9" s="645"/>
      <c r="BN9" s="700">
        <f>$C9*BM9</f>
        <v>0</v>
      </c>
      <c r="BO9" s="645"/>
      <c r="BP9" s="700">
        <f>$C9*BO9</f>
        <v>0</v>
      </c>
      <c r="BQ9" s="645"/>
      <c r="BR9" s="700">
        <f>$C9*BQ9</f>
        <v>0</v>
      </c>
      <c r="BS9" s="645"/>
      <c r="BT9" s="700">
        <f>$C9*BS9</f>
        <v>0</v>
      </c>
      <c r="BU9" s="645"/>
      <c r="BV9" s="700">
        <f>$C9*BU9</f>
        <v>0</v>
      </c>
      <c r="BW9" s="645"/>
      <c r="BX9" s="700">
        <f>$C9*BW9</f>
        <v>0</v>
      </c>
      <c r="BY9" s="645"/>
      <c r="BZ9" s="700">
        <f>$C9*BY9</f>
        <v>0</v>
      </c>
      <c r="CA9" s="645"/>
      <c r="CB9" s="700">
        <f>$C9*CA9</f>
        <v>0</v>
      </c>
      <c r="CC9" s="645"/>
      <c r="CD9" s="700">
        <f>$C9*CC9</f>
        <v>0</v>
      </c>
      <c r="CE9" s="645"/>
      <c r="CF9" s="700">
        <f>$C9*CE9</f>
        <v>0</v>
      </c>
      <c r="CG9" s="645"/>
      <c r="CH9" s="700">
        <f>$C9*CG9</f>
        <v>0</v>
      </c>
      <c r="CI9" s="258">
        <f>BJ9+BL9+BN9+BP9+BR9+BT9+BV9+BX9+BZ9+CB9+CD9+CF9+CH9</f>
        <v>0</v>
      </c>
      <c r="CJ9" s="259">
        <f>(BI9+BK9+BM9+BO9+BQ9+BS9+BU9+BW9+BY9+CA9+CC9+CE9+CG9)*D9</f>
        <v>0</v>
      </c>
      <c r="CK9" s="649"/>
      <c r="CL9" s="700">
        <f>$C9*CK9</f>
        <v>0</v>
      </c>
      <c r="CM9" s="645"/>
      <c r="CN9" s="700">
        <f>$C9*CM9</f>
        <v>0</v>
      </c>
      <c r="CO9" s="645"/>
      <c r="CP9" s="700">
        <f>$C9*CO9</f>
        <v>0</v>
      </c>
      <c r="CQ9" s="645"/>
      <c r="CR9" s="700">
        <f>$C9*CQ9</f>
        <v>0</v>
      </c>
      <c r="CS9" s="645"/>
      <c r="CT9" s="700">
        <f>$C9*CS9</f>
        <v>0</v>
      </c>
      <c r="CU9" s="645"/>
      <c r="CV9" s="700">
        <f>$C9*CU9</f>
        <v>0</v>
      </c>
      <c r="CW9" s="645"/>
      <c r="CX9" s="700">
        <f>$C9*CW9</f>
        <v>0</v>
      </c>
      <c r="CY9" s="645"/>
      <c r="CZ9" s="700">
        <f>$C9*CY9</f>
        <v>0</v>
      </c>
      <c r="DA9" s="645"/>
      <c r="DB9" s="700">
        <f>$C9*DA9</f>
        <v>0</v>
      </c>
      <c r="DC9" s="645"/>
      <c r="DD9" s="700">
        <f>$C9*DC9</f>
        <v>0</v>
      </c>
      <c r="DE9" s="645"/>
      <c r="DF9" s="700">
        <f>$C9*DE9</f>
        <v>0</v>
      </c>
      <c r="DG9" s="645"/>
      <c r="DH9" s="700">
        <f>$C9*DG9</f>
        <v>0</v>
      </c>
      <c r="DI9" s="645"/>
      <c r="DJ9" s="700">
        <f>$C9*DI9</f>
        <v>0</v>
      </c>
      <c r="DK9" s="258">
        <f>CL9+CN9+CP9+CR9+CT9+CV9+CX9+CZ9+DB9+DD9+DF9+DH9+DJ9</f>
        <v>0</v>
      </c>
      <c r="DL9" s="259">
        <f>(CK9+CM9+CO9+CQ9+CS9+CU9+CW9+CY9+DA9+DC9+DE9+DG9+DI9)*D9</f>
        <v>0</v>
      </c>
    </row>
    <row r="10" spans="1:164" ht="20.25" customHeight="1" x14ac:dyDescent="0.25">
      <c r="A10" s="25" t="s">
        <v>390</v>
      </c>
      <c r="B10" s="227" t="s">
        <v>391</v>
      </c>
      <c r="C10" s="53">
        <v>13.63</v>
      </c>
      <c r="D10" s="267"/>
      <c r="E10" s="271"/>
      <c r="F10" s="272">
        <f t="shared" si="0"/>
        <v>0</v>
      </c>
      <c r="G10" s="273"/>
      <c r="H10" s="272">
        <f t="shared" si="1"/>
        <v>0</v>
      </c>
      <c r="I10" s="273"/>
      <c r="J10" s="272">
        <f t="shared" si="2"/>
        <v>0</v>
      </c>
      <c r="K10" s="273"/>
      <c r="L10" s="272">
        <f t="shared" si="3"/>
        <v>0</v>
      </c>
      <c r="M10" s="273"/>
      <c r="N10" s="272">
        <f t="shared" si="4"/>
        <v>0</v>
      </c>
      <c r="O10" s="273"/>
      <c r="P10" s="272">
        <f t="shared" si="5"/>
        <v>0</v>
      </c>
      <c r="Q10" s="273"/>
      <c r="R10" s="272">
        <f t="shared" si="6"/>
        <v>0</v>
      </c>
      <c r="S10" s="273"/>
      <c r="T10" s="272">
        <f t="shared" si="7"/>
        <v>0</v>
      </c>
      <c r="U10" s="273"/>
      <c r="V10" s="272">
        <f t="shared" si="8"/>
        <v>0</v>
      </c>
      <c r="W10" s="273"/>
      <c r="X10" s="272">
        <f t="shared" si="9"/>
        <v>0</v>
      </c>
      <c r="Y10" s="273"/>
      <c r="Z10" s="272">
        <f t="shared" si="10"/>
        <v>0</v>
      </c>
      <c r="AA10" s="273"/>
      <c r="AB10" s="272">
        <f t="shared" si="11"/>
        <v>0</v>
      </c>
      <c r="AC10" s="273"/>
      <c r="AD10" s="272">
        <f t="shared" si="12"/>
        <v>0</v>
      </c>
      <c r="AE10" s="258">
        <f t="shared" si="13"/>
        <v>0</v>
      </c>
      <c r="AF10" s="259">
        <f t="shared" si="14"/>
        <v>0</v>
      </c>
      <c r="AG10" s="649"/>
      <c r="AH10" s="700">
        <f t="shared" si="15"/>
        <v>0</v>
      </c>
      <c r="AI10" s="645"/>
      <c r="AJ10" s="700">
        <f t="shared" si="16"/>
        <v>0</v>
      </c>
      <c r="AK10" s="645"/>
      <c r="AL10" s="700">
        <f t="shared" si="17"/>
        <v>0</v>
      </c>
      <c r="AM10" s="645"/>
      <c r="AN10" s="700">
        <f t="shared" si="18"/>
        <v>0</v>
      </c>
      <c r="AO10" s="645"/>
      <c r="AP10" s="700">
        <f t="shared" si="19"/>
        <v>0</v>
      </c>
      <c r="AQ10" s="645"/>
      <c r="AR10" s="700">
        <f t="shared" si="20"/>
        <v>0</v>
      </c>
      <c r="AS10" s="645"/>
      <c r="AT10" s="700">
        <f t="shared" si="21"/>
        <v>0</v>
      </c>
      <c r="AU10" s="645"/>
      <c r="AV10" s="700">
        <f t="shared" si="22"/>
        <v>0</v>
      </c>
      <c r="AW10" s="645"/>
      <c r="AX10" s="700">
        <f t="shared" si="23"/>
        <v>0</v>
      </c>
      <c r="AY10" s="645"/>
      <c r="AZ10" s="700">
        <f t="shared" si="24"/>
        <v>0</v>
      </c>
      <c r="BA10" s="645"/>
      <c r="BB10" s="700">
        <f t="shared" si="25"/>
        <v>0</v>
      </c>
      <c r="BC10" s="645"/>
      <c r="BD10" s="700">
        <f t="shared" si="26"/>
        <v>0</v>
      </c>
      <c r="BE10" s="645"/>
      <c r="BF10" s="700">
        <f t="shared" si="27"/>
        <v>0</v>
      </c>
      <c r="BG10" s="258">
        <f t="shared" si="28"/>
        <v>0</v>
      </c>
      <c r="BH10" s="259">
        <f t="shared" si="29"/>
        <v>0</v>
      </c>
      <c r="BI10" s="649"/>
      <c r="BJ10" s="700">
        <f t="shared" si="30"/>
        <v>0</v>
      </c>
      <c r="BK10" s="645"/>
      <c r="BL10" s="700">
        <f t="shared" si="31"/>
        <v>0</v>
      </c>
      <c r="BM10" s="645"/>
      <c r="BN10" s="700">
        <f t="shared" si="32"/>
        <v>0</v>
      </c>
      <c r="BO10" s="645"/>
      <c r="BP10" s="700">
        <f t="shared" si="33"/>
        <v>0</v>
      </c>
      <c r="BQ10" s="645"/>
      <c r="BR10" s="700">
        <f t="shared" si="34"/>
        <v>0</v>
      </c>
      <c r="BS10" s="645"/>
      <c r="BT10" s="700">
        <f t="shared" si="35"/>
        <v>0</v>
      </c>
      <c r="BU10" s="645"/>
      <c r="BV10" s="700">
        <f t="shared" si="36"/>
        <v>0</v>
      </c>
      <c r="BW10" s="645"/>
      <c r="BX10" s="700">
        <f t="shared" si="37"/>
        <v>0</v>
      </c>
      <c r="BY10" s="645"/>
      <c r="BZ10" s="700">
        <f t="shared" si="38"/>
        <v>0</v>
      </c>
      <c r="CA10" s="645"/>
      <c r="CB10" s="700">
        <f t="shared" si="39"/>
        <v>0</v>
      </c>
      <c r="CC10" s="645"/>
      <c r="CD10" s="700">
        <f t="shared" si="40"/>
        <v>0</v>
      </c>
      <c r="CE10" s="645"/>
      <c r="CF10" s="700">
        <f t="shared" si="41"/>
        <v>0</v>
      </c>
      <c r="CG10" s="645"/>
      <c r="CH10" s="700">
        <f t="shared" si="42"/>
        <v>0</v>
      </c>
      <c r="CI10" s="258">
        <f t="shared" si="43"/>
        <v>0</v>
      </c>
      <c r="CJ10" s="259">
        <f t="shared" si="44"/>
        <v>0</v>
      </c>
      <c r="CK10" s="649"/>
      <c r="CL10" s="700">
        <f t="shared" si="45"/>
        <v>0</v>
      </c>
      <c r="CM10" s="645"/>
      <c r="CN10" s="700">
        <f t="shared" si="46"/>
        <v>0</v>
      </c>
      <c r="CO10" s="645"/>
      <c r="CP10" s="700">
        <f t="shared" si="47"/>
        <v>0</v>
      </c>
      <c r="CQ10" s="645"/>
      <c r="CR10" s="700">
        <f t="shared" si="48"/>
        <v>0</v>
      </c>
      <c r="CS10" s="645"/>
      <c r="CT10" s="700">
        <f t="shared" si="49"/>
        <v>0</v>
      </c>
      <c r="CU10" s="645"/>
      <c r="CV10" s="700">
        <f t="shared" si="50"/>
        <v>0</v>
      </c>
      <c r="CW10" s="645"/>
      <c r="CX10" s="700">
        <f t="shared" si="51"/>
        <v>0</v>
      </c>
      <c r="CY10" s="645"/>
      <c r="CZ10" s="700">
        <f t="shared" si="52"/>
        <v>0</v>
      </c>
      <c r="DA10" s="645"/>
      <c r="DB10" s="700">
        <f t="shared" si="53"/>
        <v>0</v>
      </c>
      <c r="DC10" s="645"/>
      <c r="DD10" s="700">
        <f t="shared" si="54"/>
        <v>0</v>
      </c>
      <c r="DE10" s="645"/>
      <c r="DF10" s="700">
        <f t="shared" si="55"/>
        <v>0</v>
      </c>
      <c r="DG10" s="645"/>
      <c r="DH10" s="700">
        <f t="shared" si="56"/>
        <v>0</v>
      </c>
      <c r="DI10" s="645"/>
      <c r="DJ10" s="700">
        <f t="shared" si="57"/>
        <v>0</v>
      </c>
      <c r="DK10" s="258">
        <f t="shared" si="58"/>
        <v>0</v>
      </c>
      <c r="DL10" s="259">
        <f t="shared" si="59"/>
        <v>0</v>
      </c>
    </row>
    <row r="11" spans="1:164" ht="20.25" customHeight="1" x14ac:dyDescent="0.25">
      <c r="A11" s="25" t="s">
        <v>392</v>
      </c>
      <c r="B11" s="227" t="s">
        <v>393</v>
      </c>
      <c r="C11" s="53">
        <v>69.459999999999994</v>
      </c>
      <c r="D11" s="267"/>
      <c r="E11" s="271"/>
      <c r="F11" s="272">
        <f t="shared" si="0"/>
        <v>0</v>
      </c>
      <c r="G11" s="273"/>
      <c r="H11" s="272">
        <f t="shared" si="1"/>
        <v>0</v>
      </c>
      <c r="I11" s="273"/>
      <c r="J11" s="272">
        <f t="shared" si="2"/>
        <v>0</v>
      </c>
      <c r="K11" s="273"/>
      <c r="L11" s="272">
        <f t="shared" si="3"/>
        <v>0</v>
      </c>
      <c r="M11" s="273"/>
      <c r="N11" s="272">
        <f t="shared" si="4"/>
        <v>0</v>
      </c>
      <c r="O11" s="273"/>
      <c r="P11" s="272">
        <f t="shared" si="5"/>
        <v>0</v>
      </c>
      <c r="Q11" s="273"/>
      <c r="R11" s="272">
        <f t="shared" si="6"/>
        <v>0</v>
      </c>
      <c r="S11" s="273"/>
      <c r="T11" s="272">
        <f t="shared" si="7"/>
        <v>0</v>
      </c>
      <c r="U11" s="273"/>
      <c r="V11" s="272">
        <f t="shared" si="8"/>
        <v>0</v>
      </c>
      <c r="W11" s="273"/>
      <c r="X11" s="272">
        <f t="shared" si="9"/>
        <v>0</v>
      </c>
      <c r="Y11" s="273"/>
      <c r="Z11" s="272">
        <f t="shared" si="10"/>
        <v>0</v>
      </c>
      <c r="AA11" s="273"/>
      <c r="AB11" s="272">
        <f t="shared" si="11"/>
        <v>0</v>
      </c>
      <c r="AC11" s="273"/>
      <c r="AD11" s="272">
        <f t="shared" si="12"/>
        <v>0</v>
      </c>
      <c r="AE11" s="258">
        <f t="shared" si="13"/>
        <v>0</v>
      </c>
      <c r="AF11" s="259"/>
      <c r="AG11" s="649"/>
      <c r="AH11" s="700">
        <f t="shared" si="15"/>
        <v>0</v>
      </c>
      <c r="AI11" s="645"/>
      <c r="AJ11" s="700">
        <f t="shared" si="16"/>
        <v>0</v>
      </c>
      <c r="AK11" s="645"/>
      <c r="AL11" s="700">
        <f t="shared" si="17"/>
        <v>0</v>
      </c>
      <c r="AM11" s="645"/>
      <c r="AN11" s="700">
        <f t="shared" si="18"/>
        <v>0</v>
      </c>
      <c r="AO11" s="645"/>
      <c r="AP11" s="700">
        <f t="shared" si="19"/>
        <v>0</v>
      </c>
      <c r="AQ11" s="645"/>
      <c r="AR11" s="700">
        <f t="shared" si="20"/>
        <v>0</v>
      </c>
      <c r="AS11" s="645"/>
      <c r="AT11" s="700">
        <f t="shared" si="21"/>
        <v>0</v>
      </c>
      <c r="AU11" s="645"/>
      <c r="AV11" s="700">
        <f t="shared" si="22"/>
        <v>0</v>
      </c>
      <c r="AW11" s="645"/>
      <c r="AX11" s="700">
        <f t="shared" si="23"/>
        <v>0</v>
      </c>
      <c r="AY11" s="645"/>
      <c r="AZ11" s="700">
        <f t="shared" si="24"/>
        <v>0</v>
      </c>
      <c r="BA11" s="645"/>
      <c r="BB11" s="700">
        <f t="shared" si="25"/>
        <v>0</v>
      </c>
      <c r="BC11" s="645"/>
      <c r="BD11" s="700">
        <f t="shared" si="26"/>
        <v>0</v>
      </c>
      <c r="BE11" s="645"/>
      <c r="BF11" s="700">
        <f t="shared" si="27"/>
        <v>0</v>
      </c>
      <c r="BG11" s="258">
        <f t="shared" si="28"/>
        <v>0</v>
      </c>
      <c r="BH11" s="259"/>
      <c r="BI11" s="649"/>
      <c r="BJ11" s="700">
        <f t="shared" si="30"/>
        <v>0</v>
      </c>
      <c r="BK11" s="645"/>
      <c r="BL11" s="700">
        <f t="shared" si="31"/>
        <v>0</v>
      </c>
      <c r="BM11" s="645"/>
      <c r="BN11" s="700">
        <f t="shared" si="32"/>
        <v>0</v>
      </c>
      <c r="BO11" s="645"/>
      <c r="BP11" s="700">
        <f t="shared" si="33"/>
        <v>0</v>
      </c>
      <c r="BQ11" s="645"/>
      <c r="BR11" s="700">
        <f t="shared" si="34"/>
        <v>0</v>
      </c>
      <c r="BS11" s="645"/>
      <c r="BT11" s="700">
        <f t="shared" si="35"/>
        <v>0</v>
      </c>
      <c r="BU11" s="645"/>
      <c r="BV11" s="700">
        <f t="shared" si="36"/>
        <v>0</v>
      </c>
      <c r="BW11" s="645"/>
      <c r="BX11" s="700">
        <f t="shared" si="37"/>
        <v>0</v>
      </c>
      <c r="BY11" s="645"/>
      <c r="BZ11" s="700">
        <f t="shared" si="38"/>
        <v>0</v>
      </c>
      <c r="CA11" s="645"/>
      <c r="CB11" s="700">
        <f t="shared" si="39"/>
        <v>0</v>
      </c>
      <c r="CC11" s="645"/>
      <c r="CD11" s="700">
        <f t="shared" si="40"/>
        <v>0</v>
      </c>
      <c r="CE11" s="645"/>
      <c r="CF11" s="700">
        <f t="shared" si="41"/>
        <v>0</v>
      </c>
      <c r="CG11" s="645"/>
      <c r="CH11" s="700">
        <f t="shared" si="42"/>
        <v>0</v>
      </c>
      <c r="CI11" s="258">
        <f t="shared" si="43"/>
        <v>0</v>
      </c>
      <c r="CJ11" s="259"/>
      <c r="CK11" s="649"/>
      <c r="CL11" s="700">
        <f t="shared" si="45"/>
        <v>0</v>
      </c>
      <c r="CM11" s="645"/>
      <c r="CN11" s="700">
        <f t="shared" si="46"/>
        <v>0</v>
      </c>
      <c r="CO11" s="645"/>
      <c r="CP11" s="700">
        <f t="shared" si="47"/>
        <v>0</v>
      </c>
      <c r="CQ11" s="645"/>
      <c r="CR11" s="700">
        <f t="shared" si="48"/>
        <v>0</v>
      </c>
      <c r="CS11" s="645"/>
      <c r="CT11" s="700">
        <f t="shared" si="49"/>
        <v>0</v>
      </c>
      <c r="CU11" s="645"/>
      <c r="CV11" s="700">
        <f t="shared" si="50"/>
        <v>0</v>
      </c>
      <c r="CW11" s="645"/>
      <c r="CX11" s="700">
        <f t="shared" si="51"/>
        <v>0</v>
      </c>
      <c r="CY11" s="645"/>
      <c r="CZ11" s="700">
        <f t="shared" si="52"/>
        <v>0</v>
      </c>
      <c r="DA11" s="645"/>
      <c r="DB11" s="700">
        <f t="shared" si="53"/>
        <v>0</v>
      </c>
      <c r="DC11" s="645"/>
      <c r="DD11" s="700">
        <f t="shared" si="54"/>
        <v>0</v>
      </c>
      <c r="DE11" s="645"/>
      <c r="DF11" s="700">
        <f t="shared" si="55"/>
        <v>0</v>
      </c>
      <c r="DG11" s="645"/>
      <c r="DH11" s="700">
        <f t="shared" si="56"/>
        <v>0</v>
      </c>
      <c r="DI11" s="645"/>
      <c r="DJ11" s="700">
        <f t="shared" si="57"/>
        <v>0</v>
      </c>
      <c r="DK11" s="258">
        <f t="shared" si="58"/>
        <v>0</v>
      </c>
      <c r="DL11" s="259">
        <f t="shared" si="59"/>
        <v>0</v>
      </c>
    </row>
    <row r="12" spans="1:164" ht="20.25" customHeight="1" x14ac:dyDescent="0.25">
      <c r="A12" s="25" t="s">
        <v>394</v>
      </c>
      <c r="B12" s="227" t="s">
        <v>395</v>
      </c>
      <c r="C12" s="53">
        <v>41.24</v>
      </c>
      <c r="D12" s="267">
        <v>4.1000000000000003E-3</v>
      </c>
      <c r="E12" s="271"/>
      <c r="F12" s="272">
        <f t="shared" si="0"/>
        <v>0</v>
      </c>
      <c r="G12" s="273"/>
      <c r="H12" s="272">
        <f t="shared" si="1"/>
        <v>0</v>
      </c>
      <c r="I12" s="273"/>
      <c r="J12" s="272">
        <f t="shared" si="2"/>
        <v>0</v>
      </c>
      <c r="K12" s="273"/>
      <c r="L12" s="272">
        <f t="shared" si="3"/>
        <v>0</v>
      </c>
      <c r="M12" s="273"/>
      <c r="N12" s="272">
        <f t="shared" si="4"/>
        <v>0</v>
      </c>
      <c r="O12" s="273"/>
      <c r="P12" s="272">
        <f t="shared" si="5"/>
        <v>0</v>
      </c>
      <c r="Q12" s="273"/>
      <c r="R12" s="272">
        <f t="shared" si="6"/>
        <v>0</v>
      </c>
      <c r="S12" s="273"/>
      <c r="T12" s="272">
        <f t="shared" si="7"/>
        <v>0</v>
      </c>
      <c r="U12" s="273"/>
      <c r="V12" s="272">
        <f t="shared" si="8"/>
        <v>0</v>
      </c>
      <c r="W12" s="273"/>
      <c r="X12" s="272">
        <f t="shared" si="9"/>
        <v>0</v>
      </c>
      <c r="Y12" s="273"/>
      <c r="Z12" s="272">
        <f t="shared" si="10"/>
        <v>0</v>
      </c>
      <c r="AA12" s="273"/>
      <c r="AB12" s="272">
        <f t="shared" si="11"/>
        <v>0</v>
      </c>
      <c r="AC12" s="273"/>
      <c r="AD12" s="272">
        <f t="shared" si="12"/>
        <v>0</v>
      </c>
      <c r="AE12" s="258">
        <f t="shared" si="13"/>
        <v>0</v>
      </c>
      <c r="AF12" s="259">
        <f t="shared" si="14"/>
        <v>0</v>
      </c>
      <c r="AG12" s="649"/>
      <c r="AH12" s="700">
        <f t="shared" si="15"/>
        <v>0</v>
      </c>
      <c r="AI12" s="645"/>
      <c r="AJ12" s="700">
        <f t="shared" si="16"/>
        <v>0</v>
      </c>
      <c r="AK12" s="645"/>
      <c r="AL12" s="700">
        <f t="shared" si="17"/>
        <v>0</v>
      </c>
      <c r="AM12" s="645"/>
      <c r="AN12" s="700">
        <f t="shared" si="18"/>
        <v>0</v>
      </c>
      <c r="AO12" s="645"/>
      <c r="AP12" s="700">
        <f t="shared" si="19"/>
        <v>0</v>
      </c>
      <c r="AQ12" s="645"/>
      <c r="AR12" s="700">
        <f t="shared" si="20"/>
        <v>0</v>
      </c>
      <c r="AS12" s="645"/>
      <c r="AT12" s="700">
        <f t="shared" si="21"/>
        <v>0</v>
      </c>
      <c r="AU12" s="645"/>
      <c r="AV12" s="700">
        <f t="shared" si="22"/>
        <v>0</v>
      </c>
      <c r="AW12" s="645"/>
      <c r="AX12" s="700">
        <f t="shared" si="23"/>
        <v>0</v>
      </c>
      <c r="AY12" s="645"/>
      <c r="AZ12" s="700">
        <f t="shared" si="24"/>
        <v>0</v>
      </c>
      <c r="BA12" s="645"/>
      <c r="BB12" s="700">
        <f t="shared" si="25"/>
        <v>0</v>
      </c>
      <c r="BC12" s="645"/>
      <c r="BD12" s="700">
        <f t="shared" si="26"/>
        <v>0</v>
      </c>
      <c r="BE12" s="645"/>
      <c r="BF12" s="700">
        <f t="shared" si="27"/>
        <v>0</v>
      </c>
      <c r="BG12" s="258">
        <f t="shared" si="28"/>
        <v>0</v>
      </c>
      <c r="BH12" s="259">
        <f t="shared" si="29"/>
        <v>0</v>
      </c>
      <c r="BI12" s="649"/>
      <c r="BJ12" s="700">
        <f t="shared" si="30"/>
        <v>0</v>
      </c>
      <c r="BK12" s="645"/>
      <c r="BL12" s="700">
        <f t="shared" si="31"/>
        <v>0</v>
      </c>
      <c r="BM12" s="645"/>
      <c r="BN12" s="700">
        <f t="shared" si="32"/>
        <v>0</v>
      </c>
      <c r="BO12" s="645"/>
      <c r="BP12" s="700">
        <f t="shared" si="33"/>
        <v>0</v>
      </c>
      <c r="BQ12" s="645"/>
      <c r="BR12" s="700">
        <f t="shared" si="34"/>
        <v>0</v>
      </c>
      <c r="BS12" s="645"/>
      <c r="BT12" s="700">
        <f t="shared" si="35"/>
        <v>0</v>
      </c>
      <c r="BU12" s="645"/>
      <c r="BV12" s="700">
        <f t="shared" si="36"/>
        <v>0</v>
      </c>
      <c r="BW12" s="645"/>
      <c r="BX12" s="700">
        <f t="shared" si="37"/>
        <v>0</v>
      </c>
      <c r="BY12" s="645"/>
      <c r="BZ12" s="700">
        <f t="shared" si="38"/>
        <v>0</v>
      </c>
      <c r="CA12" s="645"/>
      <c r="CB12" s="700">
        <f t="shared" si="39"/>
        <v>0</v>
      </c>
      <c r="CC12" s="645"/>
      <c r="CD12" s="700">
        <f t="shared" si="40"/>
        <v>0</v>
      </c>
      <c r="CE12" s="645"/>
      <c r="CF12" s="700">
        <f t="shared" si="41"/>
        <v>0</v>
      </c>
      <c r="CG12" s="645"/>
      <c r="CH12" s="700">
        <f t="shared" si="42"/>
        <v>0</v>
      </c>
      <c r="CI12" s="258">
        <f t="shared" si="43"/>
        <v>0</v>
      </c>
      <c r="CJ12" s="259">
        <f t="shared" si="44"/>
        <v>0</v>
      </c>
      <c r="CK12" s="649"/>
      <c r="CL12" s="700">
        <f t="shared" si="45"/>
        <v>0</v>
      </c>
      <c r="CM12" s="645"/>
      <c r="CN12" s="700">
        <f t="shared" si="46"/>
        <v>0</v>
      </c>
      <c r="CO12" s="645"/>
      <c r="CP12" s="700">
        <f t="shared" si="47"/>
        <v>0</v>
      </c>
      <c r="CQ12" s="645"/>
      <c r="CR12" s="700">
        <f t="shared" si="48"/>
        <v>0</v>
      </c>
      <c r="CS12" s="645"/>
      <c r="CT12" s="700">
        <f t="shared" si="49"/>
        <v>0</v>
      </c>
      <c r="CU12" s="645"/>
      <c r="CV12" s="700">
        <f t="shared" si="50"/>
        <v>0</v>
      </c>
      <c r="CW12" s="645"/>
      <c r="CX12" s="700">
        <f t="shared" si="51"/>
        <v>0</v>
      </c>
      <c r="CY12" s="645"/>
      <c r="CZ12" s="700">
        <f t="shared" si="52"/>
        <v>0</v>
      </c>
      <c r="DA12" s="645"/>
      <c r="DB12" s="700">
        <f t="shared" si="53"/>
        <v>0</v>
      </c>
      <c r="DC12" s="645"/>
      <c r="DD12" s="700">
        <f t="shared" si="54"/>
        <v>0</v>
      </c>
      <c r="DE12" s="645"/>
      <c r="DF12" s="700">
        <f t="shared" si="55"/>
        <v>0</v>
      </c>
      <c r="DG12" s="645"/>
      <c r="DH12" s="700">
        <f t="shared" si="56"/>
        <v>0</v>
      </c>
      <c r="DI12" s="645"/>
      <c r="DJ12" s="700">
        <f t="shared" si="57"/>
        <v>0</v>
      </c>
      <c r="DK12" s="258">
        <f t="shared" si="58"/>
        <v>0</v>
      </c>
      <c r="DL12" s="259">
        <f t="shared" si="59"/>
        <v>0</v>
      </c>
    </row>
    <row r="13" spans="1:164" ht="20.25" customHeight="1" x14ac:dyDescent="0.25">
      <c r="A13" s="116" t="s">
        <v>396</v>
      </c>
      <c r="B13" s="227" t="s">
        <v>397</v>
      </c>
      <c r="C13" s="53">
        <v>21.79</v>
      </c>
      <c r="D13" s="267">
        <v>7.7499999999999999E-3</v>
      </c>
      <c r="E13" s="271"/>
      <c r="F13" s="272">
        <f t="shared" si="0"/>
        <v>0</v>
      </c>
      <c r="G13" s="273"/>
      <c r="H13" s="272">
        <f t="shared" si="1"/>
        <v>0</v>
      </c>
      <c r="I13" s="273"/>
      <c r="J13" s="272">
        <f t="shared" si="2"/>
        <v>0</v>
      </c>
      <c r="K13" s="273"/>
      <c r="L13" s="272">
        <f t="shared" si="3"/>
        <v>0</v>
      </c>
      <c r="M13" s="273"/>
      <c r="N13" s="272">
        <f t="shared" si="4"/>
        <v>0</v>
      </c>
      <c r="O13" s="273"/>
      <c r="P13" s="272">
        <f t="shared" si="5"/>
        <v>0</v>
      </c>
      <c r="Q13" s="273"/>
      <c r="R13" s="272">
        <f t="shared" si="6"/>
        <v>0</v>
      </c>
      <c r="S13" s="273"/>
      <c r="T13" s="272">
        <f t="shared" si="7"/>
        <v>0</v>
      </c>
      <c r="U13" s="273"/>
      <c r="V13" s="272">
        <f t="shared" si="8"/>
        <v>0</v>
      </c>
      <c r="W13" s="273"/>
      <c r="X13" s="272">
        <f t="shared" si="9"/>
        <v>0</v>
      </c>
      <c r="Y13" s="273"/>
      <c r="Z13" s="272">
        <f t="shared" si="10"/>
        <v>0</v>
      </c>
      <c r="AA13" s="273"/>
      <c r="AB13" s="272">
        <f t="shared" si="11"/>
        <v>0</v>
      </c>
      <c r="AC13" s="273"/>
      <c r="AD13" s="272">
        <f t="shared" si="12"/>
        <v>0</v>
      </c>
      <c r="AE13" s="258">
        <f t="shared" si="13"/>
        <v>0</v>
      </c>
      <c r="AF13" s="259">
        <f t="shared" si="14"/>
        <v>0</v>
      </c>
      <c r="AG13" s="649"/>
      <c r="AH13" s="700">
        <f t="shared" si="15"/>
        <v>0</v>
      </c>
      <c r="AI13" s="645"/>
      <c r="AJ13" s="700">
        <f t="shared" si="16"/>
        <v>0</v>
      </c>
      <c r="AK13" s="645"/>
      <c r="AL13" s="700">
        <f t="shared" si="17"/>
        <v>0</v>
      </c>
      <c r="AM13" s="645"/>
      <c r="AN13" s="700">
        <f t="shared" si="18"/>
        <v>0</v>
      </c>
      <c r="AO13" s="645"/>
      <c r="AP13" s="700">
        <f t="shared" si="19"/>
        <v>0</v>
      </c>
      <c r="AQ13" s="645"/>
      <c r="AR13" s="700">
        <f t="shared" si="20"/>
        <v>0</v>
      </c>
      <c r="AS13" s="645"/>
      <c r="AT13" s="700">
        <f t="shared" si="21"/>
        <v>0</v>
      </c>
      <c r="AU13" s="645"/>
      <c r="AV13" s="700">
        <f t="shared" si="22"/>
        <v>0</v>
      </c>
      <c r="AW13" s="645"/>
      <c r="AX13" s="700">
        <f t="shared" si="23"/>
        <v>0</v>
      </c>
      <c r="AY13" s="645"/>
      <c r="AZ13" s="700">
        <f t="shared" si="24"/>
        <v>0</v>
      </c>
      <c r="BA13" s="645"/>
      <c r="BB13" s="700">
        <f t="shared" si="25"/>
        <v>0</v>
      </c>
      <c r="BC13" s="645"/>
      <c r="BD13" s="700">
        <f t="shared" si="26"/>
        <v>0</v>
      </c>
      <c r="BE13" s="645"/>
      <c r="BF13" s="700">
        <f t="shared" si="27"/>
        <v>0</v>
      </c>
      <c r="BG13" s="258">
        <f t="shared" si="28"/>
        <v>0</v>
      </c>
      <c r="BH13" s="259">
        <f t="shared" si="29"/>
        <v>0</v>
      </c>
      <c r="BI13" s="649"/>
      <c r="BJ13" s="700">
        <f t="shared" si="30"/>
        <v>0</v>
      </c>
      <c r="BK13" s="645"/>
      <c r="BL13" s="700">
        <f t="shared" si="31"/>
        <v>0</v>
      </c>
      <c r="BM13" s="645"/>
      <c r="BN13" s="700">
        <f t="shared" si="32"/>
        <v>0</v>
      </c>
      <c r="BO13" s="645"/>
      <c r="BP13" s="700">
        <f t="shared" si="33"/>
        <v>0</v>
      </c>
      <c r="BQ13" s="645"/>
      <c r="BR13" s="700">
        <f t="shared" si="34"/>
        <v>0</v>
      </c>
      <c r="BS13" s="645"/>
      <c r="BT13" s="700">
        <f t="shared" si="35"/>
        <v>0</v>
      </c>
      <c r="BU13" s="645"/>
      <c r="BV13" s="700">
        <f t="shared" si="36"/>
        <v>0</v>
      </c>
      <c r="BW13" s="645"/>
      <c r="BX13" s="700">
        <f t="shared" si="37"/>
        <v>0</v>
      </c>
      <c r="BY13" s="645"/>
      <c r="BZ13" s="700">
        <f t="shared" si="38"/>
        <v>0</v>
      </c>
      <c r="CA13" s="645"/>
      <c r="CB13" s="700">
        <f t="shared" si="39"/>
        <v>0</v>
      </c>
      <c r="CC13" s="645"/>
      <c r="CD13" s="700">
        <f t="shared" si="40"/>
        <v>0</v>
      </c>
      <c r="CE13" s="645"/>
      <c r="CF13" s="700">
        <f t="shared" si="41"/>
        <v>0</v>
      </c>
      <c r="CG13" s="645"/>
      <c r="CH13" s="700">
        <f t="shared" si="42"/>
        <v>0</v>
      </c>
      <c r="CI13" s="258">
        <f t="shared" si="43"/>
        <v>0</v>
      </c>
      <c r="CJ13" s="259">
        <f t="shared" si="44"/>
        <v>0</v>
      </c>
      <c r="CK13" s="649"/>
      <c r="CL13" s="700">
        <f t="shared" si="45"/>
        <v>0</v>
      </c>
      <c r="CM13" s="645"/>
      <c r="CN13" s="700">
        <f t="shared" si="46"/>
        <v>0</v>
      </c>
      <c r="CO13" s="645"/>
      <c r="CP13" s="700">
        <f t="shared" si="47"/>
        <v>0</v>
      </c>
      <c r="CQ13" s="645"/>
      <c r="CR13" s="700">
        <f t="shared" si="48"/>
        <v>0</v>
      </c>
      <c r="CS13" s="645"/>
      <c r="CT13" s="700">
        <f t="shared" si="49"/>
        <v>0</v>
      </c>
      <c r="CU13" s="645"/>
      <c r="CV13" s="700">
        <f t="shared" si="50"/>
        <v>0</v>
      </c>
      <c r="CW13" s="645"/>
      <c r="CX13" s="700">
        <f t="shared" si="51"/>
        <v>0</v>
      </c>
      <c r="CY13" s="645"/>
      <c r="CZ13" s="700">
        <f t="shared" si="52"/>
        <v>0</v>
      </c>
      <c r="DA13" s="645"/>
      <c r="DB13" s="700">
        <f t="shared" si="53"/>
        <v>0</v>
      </c>
      <c r="DC13" s="645"/>
      <c r="DD13" s="700">
        <f t="shared" si="54"/>
        <v>0</v>
      </c>
      <c r="DE13" s="645"/>
      <c r="DF13" s="700">
        <f t="shared" si="55"/>
        <v>0</v>
      </c>
      <c r="DG13" s="645"/>
      <c r="DH13" s="700">
        <f t="shared" si="56"/>
        <v>0</v>
      </c>
      <c r="DI13" s="645"/>
      <c r="DJ13" s="700">
        <f t="shared" si="57"/>
        <v>0</v>
      </c>
      <c r="DK13" s="258">
        <f t="shared" si="58"/>
        <v>0</v>
      </c>
      <c r="DL13" s="259">
        <f t="shared" si="59"/>
        <v>0</v>
      </c>
    </row>
    <row r="14" spans="1:164" ht="20.25" customHeight="1" x14ac:dyDescent="0.25">
      <c r="A14" s="116" t="s">
        <v>398</v>
      </c>
      <c r="B14" s="227" t="s">
        <v>399</v>
      </c>
      <c r="C14" s="53">
        <v>15.64</v>
      </c>
      <c r="D14" s="267">
        <v>4.9500000000000004E-3</v>
      </c>
      <c r="E14" s="271"/>
      <c r="F14" s="272">
        <f t="shared" si="0"/>
        <v>0</v>
      </c>
      <c r="G14" s="273"/>
      <c r="H14" s="272">
        <f t="shared" si="1"/>
        <v>0</v>
      </c>
      <c r="I14" s="273"/>
      <c r="J14" s="272">
        <f t="shared" si="2"/>
        <v>0</v>
      </c>
      <c r="K14" s="273"/>
      <c r="L14" s="272">
        <f t="shared" si="3"/>
        <v>0</v>
      </c>
      <c r="M14" s="273"/>
      <c r="N14" s="272">
        <f t="shared" si="4"/>
        <v>0</v>
      </c>
      <c r="O14" s="273"/>
      <c r="P14" s="272">
        <f t="shared" si="5"/>
        <v>0</v>
      </c>
      <c r="Q14" s="273"/>
      <c r="R14" s="272">
        <f t="shared" si="6"/>
        <v>0</v>
      </c>
      <c r="S14" s="273"/>
      <c r="T14" s="272">
        <f t="shared" si="7"/>
        <v>0</v>
      </c>
      <c r="U14" s="273"/>
      <c r="V14" s="272">
        <f t="shared" si="8"/>
        <v>0</v>
      </c>
      <c r="W14" s="273"/>
      <c r="X14" s="272">
        <f t="shared" si="9"/>
        <v>0</v>
      </c>
      <c r="Y14" s="273"/>
      <c r="Z14" s="272">
        <f t="shared" si="10"/>
        <v>0</v>
      </c>
      <c r="AA14" s="273"/>
      <c r="AB14" s="272">
        <f t="shared" si="11"/>
        <v>0</v>
      </c>
      <c r="AC14" s="273"/>
      <c r="AD14" s="272">
        <f t="shared" si="12"/>
        <v>0</v>
      </c>
      <c r="AE14" s="258">
        <f t="shared" si="13"/>
        <v>0</v>
      </c>
      <c r="AF14" s="259">
        <f t="shared" si="14"/>
        <v>0</v>
      </c>
      <c r="AG14" s="649"/>
      <c r="AH14" s="700">
        <f t="shared" si="15"/>
        <v>0</v>
      </c>
      <c r="AI14" s="645"/>
      <c r="AJ14" s="700">
        <f t="shared" si="16"/>
        <v>0</v>
      </c>
      <c r="AK14" s="645"/>
      <c r="AL14" s="700">
        <f t="shared" si="17"/>
        <v>0</v>
      </c>
      <c r="AM14" s="645"/>
      <c r="AN14" s="700">
        <f t="shared" si="18"/>
        <v>0</v>
      </c>
      <c r="AO14" s="645"/>
      <c r="AP14" s="700">
        <f t="shared" si="19"/>
        <v>0</v>
      </c>
      <c r="AQ14" s="645"/>
      <c r="AR14" s="700">
        <f t="shared" si="20"/>
        <v>0</v>
      </c>
      <c r="AS14" s="645"/>
      <c r="AT14" s="700">
        <f t="shared" si="21"/>
        <v>0</v>
      </c>
      <c r="AU14" s="645"/>
      <c r="AV14" s="700">
        <f t="shared" si="22"/>
        <v>0</v>
      </c>
      <c r="AW14" s="645"/>
      <c r="AX14" s="700">
        <f t="shared" si="23"/>
        <v>0</v>
      </c>
      <c r="AY14" s="645"/>
      <c r="AZ14" s="700">
        <f t="shared" si="24"/>
        <v>0</v>
      </c>
      <c r="BA14" s="645"/>
      <c r="BB14" s="700">
        <f t="shared" si="25"/>
        <v>0</v>
      </c>
      <c r="BC14" s="645"/>
      <c r="BD14" s="700">
        <f t="shared" si="26"/>
        <v>0</v>
      </c>
      <c r="BE14" s="645"/>
      <c r="BF14" s="700">
        <f t="shared" si="27"/>
        <v>0</v>
      </c>
      <c r="BG14" s="258">
        <f t="shared" si="28"/>
        <v>0</v>
      </c>
      <c r="BH14" s="259">
        <f t="shared" si="29"/>
        <v>0</v>
      </c>
      <c r="BI14" s="649"/>
      <c r="BJ14" s="700">
        <f t="shared" si="30"/>
        <v>0</v>
      </c>
      <c r="BK14" s="645"/>
      <c r="BL14" s="700">
        <f t="shared" si="31"/>
        <v>0</v>
      </c>
      <c r="BM14" s="645"/>
      <c r="BN14" s="700">
        <f t="shared" si="32"/>
        <v>0</v>
      </c>
      <c r="BO14" s="645"/>
      <c r="BP14" s="700">
        <f t="shared" si="33"/>
        <v>0</v>
      </c>
      <c r="BQ14" s="645"/>
      <c r="BR14" s="700">
        <f t="shared" si="34"/>
        <v>0</v>
      </c>
      <c r="BS14" s="645"/>
      <c r="BT14" s="700">
        <f t="shared" si="35"/>
        <v>0</v>
      </c>
      <c r="BU14" s="645"/>
      <c r="BV14" s="700">
        <f t="shared" si="36"/>
        <v>0</v>
      </c>
      <c r="BW14" s="645"/>
      <c r="BX14" s="700">
        <f t="shared" si="37"/>
        <v>0</v>
      </c>
      <c r="BY14" s="645"/>
      <c r="BZ14" s="700">
        <f t="shared" si="38"/>
        <v>0</v>
      </c>
      <c r="CA14" s="645"/>
      <c r="CB14" s="700">
        <f t="shared" si="39"/>
        <v>0</v>
      </c>
      <c r="CC14" s="645"/>
      <c r="CD14" s="700">
        <f t="shared" si="40"/>
        <v>0</v>
      </c>
      <c r="CE14" s="645"/>
      <c r="CF14" s="700">
        <f t="shared" si="41"/>
        <v>0</v>
      </c>
      <c r="CG14" s="645"/>
      <c r="CH14" s="700">
        <f t="shared" si="42"/>
        <v>0</v>
      </c>
      <c r="CI14" s="258">
        <f t="shared" si="43"/>
        <v>0</v>
      </c>
      <c r="CJ14" s="259">
        <f t="shared" si="44"/>
        <v>0</v>
      </c>
      <c r="CK14" s="649"/>
      <c r="CL14" s="700">
        <f t="shared" si="45"/>
        <v>0</v>
      </c>
      <c r="CM14" s="645"/>
      <c r="CN14" s="700">
        <f t="shared" si="46"/>
        <v>0</v>
      </c>
      <c r="CO14" s="645"/>
      <c r="CP14" s="700">
        <f t="shared" si="47"/>
        <v>0</v>
      </c>
      <c r="CQ14" s="645"/>
      <c r="CR14" s="700">
        <f t="shared" si="48"/>
        <v>0</v>
      </c>
      <c r="CS14" s="645"/>
      <c r="CT14" s="700">
        <f t="shared" si="49"/>
        <v>0</v>
      </c>
      <c r="CU14" s="645"/>
      <c r="CV14" s="700">
        <f t="shared" si="50"/>
        <v>0</v>
      </c>
      <c r="CW14" s="645"/>
      <c r="CX14" s="700">
        <f t="shared" si="51"/>
        <v>0</v>
      </c>
      <c r="CY14" s="645"/>
      <c r="CZ14" s="700">
        <f t="shared" si="52"/>
        <v>0</v>
      </c>
      <c r="DA14" s="645"/>
      <c r="DB14" s="700">
        <f t="shared" si="53"/>
        <v>0</v>
      </c>
      <c r="DC14" s="645"/>
      <c r="DD14" s="700">
        <f t="shared" si="54"/>
        <v>0</v>
      </c>
      <c r="DE14" s="645"/>
      <c r="DF14" s="700">
        <f t="shared" si="55"/>
        <v>0</v>
      </c>
      <c r="DG14" s="645"/>
      <c r="DH14" s="700">
        <f t="shared" si="56"/>
        <v>0</v>
      </c>
      <c r="DI14" s="645"/>
      <c r="DJ14" s="700">
        <f t="shared" si="57"/>
        <v>0</v>
      </c>
      <c r="DK14" s="258">
        <f t="shared" si="58"/>
        <v>0</v>
      </c>
      <c r="DL14" s="259">
        <f t="shared" si="59"/>
        <v>0</v>
      </c>
    </row>
    <row r="15" spans="1:164" ht="20.25" customHeight="1" thickBot="1" x14ac:dyDescent="0.3">
      <c r="A15" s="115" t="s">
        <v>400</v>
      </c>
      <c r="B15" s="228" t="s">
        <v>401</v>
      </c>
      <c r="C15" s="55">
        <v>54.57</v>
      </c>
      <c r="D15" s="268">
        <v>1.925E-2</v>
      </c>
      <c r="E15" s="271"/>
      <c r="F15" s="272">
        <f>$C15*E15</f>
        <v>0</v>
      </c>
      <c r="G15" s="273"/>
      <c r="H15" s="272">
        <f>$C15*G15</f>
        <v>0</v>
      </c>
      <c r="I15" s="273"/>
      <c r="J15" s="272">
        <f>$C15*I15</f>
        <v>0</v>
      </c>
      <c r="K15" s="273"/>
      <c r="L15" s="272">
        <f>$C15*K15</f>
        <v>0</v>
      </c>
      <c r="M15" s="273"/>
      <c r="N15" s="272">
        <f>$C15*M15</f>
        <v>0</v>
      </c>
      <c r="O15" s="273"/>
      <c r="P15" s="272">
        <f>$C15*O15</f>
        <v>0</v>
      </c>
      <c r="Q15" s="273"/>
      <c r="R15" s="272">
        <f>$C15*Q15</f>
        <v>0</v>
      </c>
      <c r="S15" s="273"/>
      <c r="T15" s="272">
        <f>$C15*S15</f>
        <v>0</v>
      </c>
      <c r="U15" s="273"/>
      <c r="V15" s="272">
        <f>$C15*U15</f>
        <v>0</v>
      </c>
      <c r="W15" s="273"/>
      <c r="X15" s="272">
        <f>$C15*W15</f>
        <v>0</v>
      </c>
      <c r="Y15" s="273"/>
      <c r="Z15" s="272">
        <f>$C15*Y15</f>
        <v>0</v>
      </c>
      <c r="AA15" s="273"/>
      <c r="AB15" s="272">
        <f>$C15*AA15</f>
        <v>0</v>
      </c>
      <c r="AC15" s="273"/>
      <c r="AD15" s="272">
        <f>$C15*AC15</f>
        <v>0</v>
      </c>
      <c r="AE15" s="258">
        <f>F15+H15+J15+L15+N15+P15+R15+T15+V15+X15+Z15+AB15+AD15</f>
        <v>0</v>
      </c>
      <c r="AF15" s="259">
        <f>(E15+G15+I15+K15+M15+O15+Q15+S15+U15+W15+Y15+AA15+AC15)*D15</f>
        <v>0</v>
      </c>
      <c r="AG15" s="649"/>
      <c r="AH15" s="700">
        <f>$C15*AG15</f>
        <v>0</v>
      </c>
      <c r="AI15" s="645"/>
      <c r="AJ15" s="700">
        <f>$C15*AI15</f>
        <v>0</v>
      </c>
      <c r="AK15" s="645"/>
      <c r="AL15" s="700">
        <f>$C15*AK15</f>
        <v>0</v>
      </c>
      <c r="AM15" s="645"/>
      <c r="AN15" s="700">
        <f>$C15*AM15</f>
        <v>0</v>
      </c>
      <c r="AO15" s="645"/>
      <c r="AP15" s="700">
        <f>$C15*AO15</f>
        <v>0</v>
      </c>
      <c r="AQ15" s="645"/>
      <c r="AR15" s="700">
        <f>$C15*AQ15</f>
        <v>0</v>
      </c>
      <c r="AS15" s="645"/>
      <c r="AT15" s="700">
        <f>$C15*AS15</f>
        <v>0</v>
      </c>
      <c r="AU15" s="645"/>
      <c r="AV15" s="700">
        <f>$C15*AU15</f>
        <v>0</v>
      </c>
      <c r="AW15" s="645"/>
      <c r="AX15" s="700">
        <f>$C15*AW15</f>
        <v>0</v>
      </c>
      <c r="AY15" s="645"/>
      <c r="AZ15" s="700">
        <f>$C15*AY15</f>
        <v>0</v>
      </c>
      <c r="BA15" s="645"/>
      <c r="BB15" s="700">
        <f>$C15*BA15</f>
        <v>0</v>
      </c>
      <c r="BC15" s="645"/>
      <c r="BD15" s="700">
        <f>$C15*BC15</f>
        <v>0</v>
      </c>
      <c r="BE15" s="645"/>
      <c r="BF15" s="700">
        <f>$C15*BE15</f>
        <v>0</v>
      </c>
      <c r="BG15" s="258">
        <f>AH15+AJ15+AL15+AN15+AP15+AR15+AT15+AV15+AX15+AZ15+BB15+BD15+BF15</f>
        <v>0</v>
      </c>
      <c r="BH15" s="259">
        <f>(AG15+AI15+AK15+AM15+AO15+AQ15+AS15+AU15+AW15+AY15+BA15+BC15+BE15)*D15</f>
        <v>0</v>
      </c>
      <c r="BI15" s="649"/>
      <c r="BJ15" s="700">
        <f>$C15*BI15</f>
        <v>0</v>
      </c>
      <c r="BK15" s="645"/>
      <c r="BL15" s="700">
        <f>$C15*BK15</f>
        <v>0</v>
      </c>
      <c r="BM15" s="645"/>
      <c r="BN15" s="700">
        <f>$C15*BM15</f>
        <v>0</v>
      </c>
      <c r="BO15" s="645"/>
      <c r="BP15" s="700">
        <f>$C15*BO15</f>
        <v>0</v>
      </c>
      <c r="BQ15" s="645"/>
      <c r="BR15" s="700">
        <f>$C15*BQ15</f>
        <v>0</v>
      </c>
      <c r="BS15" s="645"/>
      <c r="BT15" s="700">
        <f>$C15*BS15</f>
        <v>0</v>
      </c>
      <c r="BU15" s="645"/>
      <c r="BV15" s="700">
        <f>$C15*BU15</f>
        <v>0</v>
      </c>
      <c r="BW15" s="645"/>
      <c r="BX15" s="700">
        <f>$C15*BW15</f>
        <v>0</v>
      </c>
      <c r="BY15" s="645"/>
      <c r="BZ15" s="700">
        <f>$C15*BY15</f>
        <v>0</v>
      </c>
      <c r="CA15" s="645"/>
      <c r="CB15" s="700">
        <f>$C15*CA15</f>
        <v>0</v>
      </c>
      <c r="CC15" s="645"/>
      <c r="CD15" s="700">
        <f>$C15*CC15</f>
        <v>0</v>
      </c>
      <c r="CE15" s="645"/>
      <c r="CF15" s="700">
        <f>$C15*CE15</f>
        <v>0</v>
      </c>
      <c r="CG15" s="645"/>
      <c r="CH15" s="700">
        <f>$C15*CG15</f>
        <v>0</v>
      </c>
      <c r="CI15" s="258">
        <f>BJ15+BL15+BN15+BP15+BR15+BT15+BV15+BX15+BZ15+CB15+CD15+CF15+CH15</f>
        <v>0</v>
      </c>
      <c r="CJ15" s="259">
        <f>(BI15+BK15+BM15+BO15+BQ15+BS15+BU15+BW15+BY15+CA15+CC15+CE15+CG15)*D15</f>
        <v>0</v>
      </c>
      <c r="CK15" s="649"/>
      <c r="CL15" s="700">
        <f>$C15*CK15</f>
        <v>0</v>
      </c>
      <c r="CM15" s="645"/>
      <c r="CN15" s="700">
        <f>$C15*CM15</f>
        <v>0</v>
      </c>
      <c r="CO15" s="645"/>
      <c r="CP15" s="700">
        <f>$C15*CO15</f>
        <v>0</v>
      </c>
      <c r="CQ15" s="645"/>
      <c r="CR15" s="700">
        <f>$C15*CQ15</f>
        <v>0</v>
      </c>
      <c r="CS15" s="645"/>
      <c r="CT15" s="700">
        <f>$C15*CS15</f>
        <v>0</v>
      </c>
      <c r="CU15" s="645"/>
      <c r="CV15" s="700">
        <f>$C15*CU15</f>
        <v>0</v>
      </c>
      <c r="CW15" s="645"/>
      <c r="CX15" s="700">
        <f>$C15*CW15</f>
        <v>0</v>
      </c>
      <c r="CY15" s="645"/>
      <c r="CZ15" s="700">
        <f>$C15*CY15</f>
        <v>0</v>
      </c>
      <c r="DA15" s="645"/>
      <c r="DB15" s="700">
        <f>$C15*DA15</f>
        <v>0</v>
      </c>
      <c r="DC15" s="645"/>
      <c r="DD15" s="700">
        <f>$C15*DC15</f>
        <v>0</v>
      </c>
      <c r="DE15" s="645"/>
      <c r="DF15" s="700">
        <f>$C15*DE15</f>
        <v>0</v>
      </c>
      <c r="DG15" s="645"/>
      <c r="DH15" s="700">
        <f>$C15*DG15</f>
        <v>0</v>
      </c>
      <c r="DI15" s="645"/>
      <c r="DJ15" s="700">
        <f>$C15*DI15</f>
        <v>0</v>
      </c>
      <c r="DK15" s="258">
        <f>CL15+CN15+CP15+CR15+CT15+CV15+CX15+CZ15+DB15+DD15+DF15+DH15+DJ15</f>
        <v>0</v>
      </c>
      <c r="DL15" s="259">
        <f>(CK15+CM15+CO15+CQ15+CS15+CU15+CW15+CY15+DA15+DC15+DE15+DG15+DI15)*D15</f>
        <v>0</v>
      </c>
    </row>
    <row r="16" spans="1:164" ht="20.25" customHeight="1" thickTop="1" thickBot="1" x14ac:dyDescent="0.3">
      <c r="A16" s="115" t="s">
        <v>402</v>
      </c>
      <c r="B16" s="228" t="s">
        <v>403</v>
      </c>
      <c r="C16" s="55">
        <v>66.89</v>
      </c>
      <c r="D16" s="268">
        <v>1.925E-2</v>
      </c>
      <c r="E16" s="271"/>
      <c r="F16" s="272">
        <f t="shared" si="0"/>
        <v>0</v>
      </c>
      <c r="G16" s="273"/>
      <c r="H16" s="272">
        <f t="shared" si="1"/>
        <v>0</v>
      </c>
      <c r="I16" s="273"/>
      <c r="J16" s="272">
        <f t="shared" si="2"/>
        <v>0</v>
      </c>
      <c r="K16" s="273"/>
      <c r="L16" s="272">
        <f t="shared" si="3"/>
        <v>0</v>
      </c>
      <c r="M16" s="273"/>
      <c r="N16" s="272">
        <f t="shared" si="4"/>
        <v>0</v>
      </c>
      <c r="O16" s="273"/>
      <c r="P16" s="272">
        <f t="shared" si="5"/>
        <v>0</v>
      </c>
      <c r="Q16" s="273"/>
      <c r="R16" s="272">
        <f t="shared" si="6"/>
        <v>0</v>
      </c>
      <c r="S16" s="273"/>
      <c r="T16" s="272">
        <f t="shared" si="7"/>
        <v>0</v>
      </c>
      <c r="U16" s="273"/>
      <c r="V16" s="272">
        <f t="shared" si="8"/>
        <v>0</v>
      </c>
      <c r="W16" s="273"/>
      <c r="X16" s="272">
        <f t="shared" si="9"/>
        <v>0</v>
      </c>
      <c r="Y16" s="273"/>
      <c r="Z16" s="272">
        <f t="shared" si="10"/>
        <v>0</v>
      </c>
      <c r="AA16" s="273"/>
      <c r="AB16" s="272">
        <f t="shared" si="11"/>
        <v>0</v>
      </c>
      <c r="AC16" s="273"/>
      <c r="AD16" s="272">
        <f t="shared" si="12"/>
        <v>0</v>
      </c>
      <c r="AE16" s="258">
        <f t="shared" si="13"/>
        <v>0</v>
      </c>
      <c r="AF16" s="259">
        <f t="shared" si="14"/>
        <v>0</v>
      </c>
      <c r="AG16" s="649"/>
      <c r="AH16" s="700">
        <f t="shared" si="15"/>
        <v>0</v>
      </c>
      <c r="AI16" s="645"/>
      <c r="AJ16" s="700">
        <f t="shared" si="16"/>
        <v>0</v>
      </c>
      <c r="AK16" s="645"/>
      <c r="AL16" s="700">
        <f t="shared" si="17"/>
        <v>0</v>
      </c>
      <c r="AM16" s="645"/>
      <c r="AN16" s="700">
        <f t="shared" si="18"/>
        <v>0</v>
      </c>
      <c r="AO16" s="645"/>
      <c r="AP16" s="700">
        <f t="shared" si="19"/>
        <v>0</v>
      </c>
      <c r="AQ16" s="645"/>
      <c r="AR16" s="700">
        <f t="shared" si="20"/>
        <v>0</v>
      </c>
      <c r="AS16" s="645"/>
      <c r="AT16" s="700">
        <f t="shared" si="21"/>
        <v>0</v>
      </c>
      <c r="AU16" s="645"/>
      <c r="AV16" s="700">
        <f t="shared" si="22"/>
        <v>0</v>
      </c>
      <c r="AW16" s="645"/>
      <c r="AX16" s="700">
        <f t="shared" si="23"/>
        <v>0</v>
      </c>
      <c r="AY16" s="645"/>
      <c r="AZ16" s="700">
        <f t="shared" si="24"/>
        <v>0</v>
      </c>
      <c r="BA16" s="645"/>
      <c r="BB16" s="700">
        <f t="shared" si="25"/>
        <v>0</v>
      </c>
      <c r="BC16" s="645"/>
      <c r="BD16" s="700">
        <f t="shared" si="26"/>
        <v>0</v>
      </c>
      <c r="BE16" s="645"/>
      <c r="BF16" s="700">
        <f t="shared" si="27"/>
        <v>0</v>
      </c>
      <c r="BG16" s="258">
        <f t="shared" si="28"/>
        <v>0</v>
      </c>
      <c r="BH16" s="259">
        <f t="shared" si="29"/>
        <v>0</v>
      </c>
      <c r="BI16" s="649"/>
      <c r="BJ16" s="700">
        <f t="shared" si="30"/>
        <v>0</v>
      </c>
      <c r="BK16" s="645"/>
      <c r="BL16" s="700">
        <f t="shared" si="31"/>
        <v>0</v>
      </c>
      <c r="BM16" s="645"/>
      <c r="BN16" s="700">
        <f t="shared" si="32"/>
        <v>0</v>
      </c>
      <c r="BO16" s="645"/>
      <c r="BP16" s="700">
        <f t="shared" si="33"/>
        <v>0</v>
      </c>
      <c r="BQ16" s="645"/>
      <c r="BR16" s="700">
        <f t="shared" si="34"/>
        <v>0</v>
      </c>
      <c r="BS16" s="645"/>
      <c r="BT16" s="700">
        <f t="shared" si="35"/>
        <v>0</v>
      </c>
      <c r="BU16" s="645"/>
      <c r="BV16" s="700">
        <f t="shared" si="36"/>
        <v>0</v>
      </c>
      <c r="BW16" s="645"/>
      <c r="BX16" s="700">
        <f t="shared" si="37"/>
        <v>0</v>
      </c>
      <c r="BY16" s="645"/>
      <c r="BZ16" s="700">
        <f t="shared" si="38"/>
        <v>0</v>
      </c>
      <c r="CA16" s="645"/>
      <c r="CB16" s="700">
        <f t="shared" si="39"/>
        <v>0</v>
      </c>
      <c r="CC16" s="645"/>
      <c r="CD16" s="700">
        <f t="shared" si="40"/>
        <v>0</v>
      </c>
      <c r="CE16" s="645"/>
      <c r="CF16" s="700">
        <f t="shared" si="41"/>
        <v>0</v>
      </c>
      <c r="CG16" s="645"/>
      <c r="CH16" s="700">
        <f t="shared" si="42"/>
        <v>0</v>
      </c>
      <c r="CI16" s="258">
        <f t="shared" si="43"/>
        <v>0</v>
      </c>
      <c r="CJ16" s="259">
        <f t="shared" si="44"/>
        <v>0</v>
      </c>
      <c r="CK16" s="649"/>
      <c r="CL16" s="700">
        <f t="shared" si="45"/>
        <v>0</v>
      </c>
      <c r="CM16" s="645"/>
      <c r="CN16" s="700">
        <f t="shared" si="46"/>
        <v>0</v>
      </c>
      <c r="CO16" s="645"/>
      <c r="CP16" s="700">
        <f t="shared" si="47"/>
        <v>0</v>
      </c>
      <c r="CQ16" s="645"/>
      <c r="CR16" s="700">
        <f t="shared" si="48"/>
        <v>0</v>
      </c>
      <c r="CS16" s="645"/>
      <c r="CT16" s="700">
        <f t="shared" si="49"/>
        <v>0</v>
      </c>
      <c r="CU16" s="645"/>
      <c r="CV16" s="700">
        <f t="shared" si="50"/>
        <v>0</v>
      </c>
      <c r="CW16" s="645"/>
      <c r="CX16" s="700">
        <f t="shared" si="51"/>
        <v>0</v>
      </c>
      <c r="CY16" s="645"/>
      <c r="CZ16" s="700">
        <f t="shared" si="52"/>
        <v>0</v>
      </c>
      <c r="DA16" s="645"/>
      <c r="DB16" s="700">
        <f t="shared" si="53"/>
        <v>0</v>
      </c>
      <c r="DC16" s="645"/>
      <c r="DD16" s="700">
        <f t="shared" si="54"/>
        <v>0</v>
      </c>
      <c r="DE16" s="645"/>
      <c r="DF16" s="700">
        <f t="shared" si="55"/>
        <v>0</v>
      </c>
      <c r="DG16" s="645"/>
      <c r="DH16" s="700">
        <f t="shared" si="56"/>
        <v>0</v>
      </c>
      <c r="DI16" s="645"/>
      <c r="DJ16" s="700">
        <f t="shared" si="57"/>
        <v>0</v>
      </c>
      <c r="DK16" s="258">
        <f t="shared" si="58"/>
        <v>0</v>
      </c>
      <c r="DL16" s="259">
        <f t="shared" si="59"/>
        <v>0</v>
      </c>
    </row>
    <row r="17" spans="1:116" ht="20.25" customHeight="1" thickTop="1" thickBot="1" x14ac:dyDescent="0.3">
      <c r="A17" s="117"/>
      <c r="B17" s="118"/>
      <c r="C17" s="120"/>
      <c r="D17" s="119"/>
      <c r="E17" s="274"/>
      <c r="F17" s="275"/>
      <c r="G17" s="276"/>
      <c r="H17" s="275"/>
      <c r="I17" s="276"/>
      <c r="J17" s="275"/>
      <c r="K17" s="276"/>
      <c r="L17" s="275"/>
      <c r="M17" s="276"/>
      <c r="N17" s="275"/>
      <c r="O17" s="276"/>
      <c r="P17" s="275"/>
      <c r="Q17" s="276"/>
      <c r="R17" s="275"/>
      <c r="S17" s="276"/>
      <c r="T17" s="275"/>
      <c r="U17" s="276"/>
      <c r="V17" s="275"/>
      <c r="W17" s="276"/>
      <c r="X17" s="275"/>
      <c r="Y17" s="276"/>
      <c r="Z17" s="275"/>
      <c r="AA17" s="276"/>
      <c r="AB17" s="275"/>
      <c r="AC17" s="276"/>
      <c r="AD17" s="275"/>
      <c r="AE17" s="260"/>
      <c r="AF17" s="261"/>
      <c r="AG17" s="701"/>
      <c r="AH17" s="702"/>
      <c r="AI17" s="703"/>
      <c r="AJ17" s="702"/>
      <c r="AK17" s="703"/>
      <c r="AL17" s="702"/>
      <c r="AM17" s="703"/>
      <c r="AN17" s="702"/>
      <c r="AO17" s="703"/>
      <c r="AP17" s="702"/>
      <c r="AQ17" s="703"/>
      <c r="AR17" s="702"/>
      <c r="AS17" s="703"/>
      <c r="AT17" s="702"/>
      <c r="AU17" s="703"/>
      <c r="AV17" s="702"/>
      <c r="AW17" s="703"/>
      <c r="AX17" s="702"/>
      <c r="AY17" s="703"/>
      <c r="AZ17" s="702"/>
      <c r="BA17" s="703"/>
      <c r="BB17" s="702"/>
      <c r="BC17" s="703"/>
      <c r="BD17" s="702"/>
      <c r="BE17" s="703"/>
      <c r="BF17" s="702"/>
      <c r="BG17" s="260"/>
      <c r="BH17" s="261"/>
      <c r="BI17" s="701"/>
      <c r="BJ17" s="702"/>
      <c r="BK17" s="703"/>
      <c r="BL17" s="702"/>
      <c r="BM17" s="703"/>
      <c r="BN17" s="702"/>
      <c r="BO17" s="703"/>
      <c r="BP17" s="702"/>
      <c r="BQ17" s="703"/>
      <c r="BR17" s="702"/>
      <c r="BS17" s="703"/>
      <c r="BT17" s="702"/>
      <c r="BU17" s="703"/>
      <c r="BV17" s="702"/>
      <c r="BW17" s="703"/>
      <c r="BX17" s="702"/>
      <c r="BY17" s="703"/>
      <c r="BZ17" s="702"/>
      <c r="CA17" s="703"/>
      <c r="CB17" s="702"/>
      <c r="CC17" s="703"/>
      <c r="CD17" s="702"/>
      <c r="CE17" s="703"/>
      <c r="CF17" s="702"/>
      <c r="CG17" s="703"/>
      <c r="CH17" s="702"/>
      <c r="CI17" s="260"/>
      <c r="CJ17" s="261"/>
      <c r="CK17" s="701"/>
      <c r="CL17" s="702"/>
      <c r="CM17" s="703"/>
      <c r="CN17" s="702"/>
      <c r="CO17" s="703"/>
      <c r="CP17" s="702"/>
      <c r="CQ17" s="703"/>
      <c r="CR17" s="702"/>
      <c r="CS17" s="703"/>
      <c r="CT17" s="702"/>
      <c r="CU17" s="703"/>
      <c r="CV17" s="702"/>
      <c r="CW17" s="703"/>
      <c r="CX17" s="702"/>
      <c r="CY17" s="703"/>
      <c r="CZ17" s="702"/>
      <c r="DA17" s="703"/>
      <c r="DB17" s="702"/>
      <c r="DC17" s="703"/>
      <c r="DD17" s="702"/>
      <c r="DE17" s="703"/>
      <c r="DF17" s="702"/>
      <c r="DG17" s="703"/>
      <c r="DH17" s="702"/>
      <c r="DI17" s="703"/>
      <c r="DJ17" s="702"/>
      <c r="DK17" s="260"/>
      <c r="DL17" s="261"/>
    </row>
    <row r="18" spans="1:116" ht="19.5" thickTop="1" x14ac:dyDescent="0.3">
      <c r="A18" s="230" t="s">
        <v>404</v>
      </c>
      <c r="B18" s="74"/>
      <c r="C18" s="36"/>
      <c r="D18" s="37"/>
      <c r="E18" s="277"/>
      <c r="F18" s="278"/>
      <c r="G18" s="279"/>
      <c r="H18" s="278"/>
      <c r="I18" s="279"/>
      <c r="J18" s="278"/>
      <c r="K18" s="279"/>
      <c r="L18" s="278"/>
      <c r="M18" s="279"/>
      <c r="N18" s="278"/>
      <c r="O18" s="279"/>
      <c r="P18" s="278"/>
      <c r="Q18" s="279"/>
      <c r="R18" s="278"/>
      <c r="S18" s="279"/>
      <c r="T18" s="278"/>
      <c r="U18" s="279"/>
      <c r="V18" s="278"/>
      <c r="W18" s="279"/>
      <c r="X18" s="278"/>
      <c r="Y18" s="279"/>
      <c r="Z18" s="278"/>
      <c r="AA18" s="279"/>
      <c r="AB18" s="278"/>
      <c r="AC18" s="279"/>
      <c r="AD18" s="278"/>
      <c r="AE18" s="262"/>
      <c r="AF18" s="263"/>
      <c r="AG18" s="704"/>
      <c r="AH18" s="705"/>
      <c r="AI18" s="706"/>
      <c r="AJ18" s="705"/>
      <c r="AK18" s="706"/>
      <c r="AL18" s="705"/>
      <c r="AM18" s="706"/>
      <c r="AN18" s="705"/>
      <c r="AO18" s="706"/>
      <c r="AP18" s="705"/>
      <c r="AQ18" s="706"/>
      <c r="AR18" s="705"/>
      <c r="AS18" s="706"/>
      <c r="AT18" s="705"/>
      <c r="AU18" s="706"/>
      <c r="AV18" s="705"/>
      <c r="AW18" s="706"/>
      <c r="AX18" s="705"/>
      <c r="AY18" s="706"/>
      <c r="AZ18" s="705"/>
      <c r="BA18" s="706"/>
      <c r="BB18" s="705"/>
      <c r="BC18" s="706"/>
      <c r="BD18" s="705"/>
      <c r="BE18" s="706"/>
      <c r="BF18" s="705"/>
      <c r="BG18" s="262"/>
      <c r="BH18" s="263"/>
      <c r="BI18" s="704"/>
      <c r="BJ18" s="705"/>
      <c r="BK18" s="706"/>
      <c r="BL18" s="705"/>
      <c r="BM18" s="706"/>
      <c r="BN18" s="705"/>
      <c r="BO18" s="706"/>
      <c r="BP18" s="705"/>
      <c r="BQ18" s="706"/>
      <c r="BR18" s="705"/>
      <c r="BS18" s="706"/>
      <c r="BT18" s="705"/>
      <c r="BU18" s="706"/>
      <c r="BV18" s="705"/>
      <c r="BW18" s="706"/>
      <c r="BX18" s="705"/>
      <c r="BY18" s="706"/>
      <c r="BZ18" s="705"/>
      <c r="CA18" s="706"/>
      <c r="CB18" s="705"/>
      <c r="CC18" s="706"/>
      <c r="CD18" s="705"/>
      <c r="CE18" s="706"/>
      <c r="CF18" s="705"/>
      <c r="CG18" s="706"/>
      <c r="CH18" s="705"/>
      <c r="CI18" s="262"/>
      <c r="CJ18" s="263"/>
      <c r="CK18" s="704"/>
      <c r="CL18" s="705"/>
      <c r="CM18" s="706"/>
      <c r="CN18" s="705"/>
      <c r="CO18" s="706"/>
      <c r="CP18" s="705"/>
      <c r="CQ18" s="706"/>
      <c r="CR18" s="705"/>
      <c r="CS18" s="706"/>
      <c r="CT18" s="705"/>
      <c r="CU18" s="706"/>
      <c r="CV18" s="705"/>
      <c r="CW18" s="706"/>
      <c r="CX18" s="705"/>
      <c r="CY18" s="706"/>
      <c r="CZ18" s="705"/>
      <c r="DA18" s="706"/>
      <c r="DB18" s="705"/>
      <c r="DC18" s="706"/>
      <c r="DD18" s="705"/>
      <c r="DE18" s="706"/>
      <c r="DF18" s="705"/>
      <c r="DG18" s="706"/>
      <c r="DH18" s="705"/>
      <c r="DI18" s="706"/>
      <c r="DJ18" s="705"/>
      <c r="DK18" s="262"/>
      <c r="DL18" s="263"/>
    </row>
    <row r="19" spans="1:116" ht="20.25" customHeight="1" x14ac:dyDescent="0.25">
      <c r="A19" s="25" t="s">
        <v>405</v>
      </c>
      <c r="B19" s="227" t="s">
        <v>406</v>
      </c>
      <c r="C19" s="53">
        <v>124.59</v>
      </c>
      <c r="D19" s="267"/>
      <c r="E19" s="271"/>
      <c r="F19" s="272">
        <f t="shared" ref="F19:F25" si="60">$C19*E19</f>
        <v>0</v>
      </c>
      <c r="G19" s="273"/>
      <c r="H19" s="272">
        <f t="shared" ref="H19:H25" si="61">$C19*G19</f>
        <v>0</v>
      </c>
      <c r="I19" s="273"/>
      <c r="J19" s="272">
        <f t="shared" ref="J19:J25" si="62">$C19*I19</f>
        <v>0</v>
      </c>
      <c r="K19" s="273"/>
      <c r="L19" s="272">
        <f t="shared" ref="L19:L25" si="63">$C19*K19</f>
        <v>0</v>
      </c>
      <c r="M19" s="273"/>
      <c r="N19" s="272">
        <f t="shared" ref="N19:N25" si="64">$C19*M19</f>
        <v>0</v>
      </c>
      <c r="O19" s="273"/>
      <c r="P19" s="272">
        <f t="shared" ref="P19:P25" si="65">$C19*O19</f>
        <v>0</v>
      </c>
      <c r="Q19" s="273"/>
      <c r="R19" s="272">
        <f t="shared" ref="R19:R25" si="66">$C19*Q19</f>
        <v>0</v>
      </c>
      <c r="S19" s="273"/>
      <c r="T19" s="272">
        <f t="shared" ref="T19:T25" si="67">$C19*S19</f>
        <v>0</v>
      </c>
      <c r="U19" s="273"/>
      <c r="V19" s="272">
        <f t="shared" ref="V19:V25" si="68">$C19*U19</f>
        <v>0</v>
      </c>
      <c r="W19" s="273"/>
      <c r="X19" s="272">
        <f t="shared" ref="X19:X25" si="69">$C19*W19</f>
        <v>0</v>
      </c>
      <c r="Y19" s="273"/>
      <c r="Z19" s="272">
        <f t="shared" ref="Z19:Z25" si="70">$C19*Y19</f>
        <v>0</v>
      </c>
      <c r="AA19" s="273"/>
      <c r="AB19" s="272">
        <f t="shared" ref="AB19:AB25" si="71">$C19*AA19</f>
        <v>0</v>
      </c>
      <c r="AC19" s="273"/>
      <c r="AD19" s="272">
        <f t="shared" ref="AD19:AD25" si="72">$C19*AC19</f>
        <v>0</v>
      </c>
      <c r="AE19" s="258">
        <f t="shared" ref="AE19:AE25" si="73">F19+H19+J19+L19+N19+P19+R19+T19+V19+X19+Z19+AB19+AD19</f>
        <v>0</v>
      </c>
      <c r="AF19" s="259">
        <f t="shared" ref="AF19:AF25" si="74">(E19+G19+I19+K19+M19+O19+Q19+S19+U19+W19+Y19+AA19+AC19)*D19</f>
        <v>0</v>
      </c>
      <c r="AG19" s="649"/>
      <c r="AH19" s="700">
        <f t="shared" ref="AH19:AH25" si="75">$C19*AG19</f>
        <v>0</v>
      </c>
      <c r="AI19" s="645"/>
      <c r="AJ19" s="700">
        <f t="shared" ref="AJ19:AJ25" si="76">$C19*AI19</f>
        <v>0</v>
      </c>
      <c r="AK19" s="645"/>
      <c r="AL19" s="700">
        <f t="shared" ref="AL19:AL25" si="77">$C19*AK19</f>
        <v>0</v>
      </c>
      <c r="AM19" s="645"/>
      <c r="AN19" s="700">
        <f t="shared" ref="AN19:AN25" si="78">$C19*AM19</f>
        <v>0</v>
      </c>
      <c r="AO19" s="645"/>
      <c r="AP19" s="700">
        <f t="shared" ref="AP19:AP25" si="79">$C19*AO19</f>
        <v>0</v>
      </c>
      <c r="AQ19" s="645"/>
      <c r="AR19" s="700">
        <f t="shared" ref="AR19:AR25" si="80">$C19*AQ19</f>
        <v>0</v>
      </c>
      <c r="AS19" s="645"/>
      <c r="AT19" s="700">
        <f t="shared" ref="AT19:AT25" si="81">$C19*AS19</f>
        <v>0</v>
      </c>
      <c r="AU19" s="645"/>
      <c r="AV19" s="700">
        <f t="shared" ref="AV19:AV25" si="82">$C19*AU19</f>
        <v>0</v>
      </c>
      <c r="AW19" s="645"/>
      <c r="AX19" s="700">
        <f t="shared" ref="AX19:AX25" si="83">$C19*AW19</f>
        <v>0</v>
      </c>
      <c r="AY19" s="645"/>
      <c r="AZ19" s="700">
        <f t="shared" ref="AZ19:AZ25" si="84">$C19*AY19</f>
        <v>0</v>
      </c>
      <c r="BA19" s="645"/>
      <c r="BB19" s="700">
        <f t="shared" ref="BB19:BB25" si="85">$C19*BA19</f>
        <v>0</v>
      </c>
      <c r="BC19" s="645"/>
      <c r="BD19" s="700">
        <f t="shared" ref="BD19:BD25" si="86">$C19*BC19</f>
        <v>0</v>
      </c>
      <c r="BE19" s="645"/>
      <c r="BF19" s="700">
        <f t="shared" ref="BF19:BF25" si="87">$C19*BE19</f>
        <v>0</v>
      </c>
      <c r="BG19" s="258">
        <f t="shared" ref="BG19:BG25" si="88">AH19+AJ19+AL19+AN19+AP19+AR19+AT19+AV19+AX19+AZ19+BB19+BD19+BF19</f>
        <v>0</v>
      </c>
      <c r="BH19" s="259">
        <f t="shared" ref="BH19:BH25" si="89">(AG19+AI19+AK19+AM19+AO19+AQ19+AS19+AU19+AW19+AY19+BA19+BC19+BE19)*D19</f>
        <v>0</v>
      </c>
      <c r="BI19" s="649"/>
      <c r="BJ19" s="700">
        <f t="shared" ref="BJ19:BJ25" si="90">$C19*BI19</f>
        <v>0</v>
      </c>
      <c r="BK19" s="645"/>
      <c r="BL19" s="700">
        <f t="shared" ref="BL19:BL25" si="91">$C19*BK19</f>
        <v>0</v>
      </c>
      <c r="BM19" s="645"/>
      <c r="BN19" s="700">
        <f t="shared" ref="BN19:BN25" si="92">$C19*BM19</f>
        <v>0</v>
      </c>
      <c r="BO19" s="645"/>
      <c r="BP19" s="700">
        <f t="shared" ref="BP19:BP25" si="93">$C19*BO19</f>
        <v>0</v>
      </c>
      <c r="BQ19" s="645"/>
      <c r="BR19" s="700">
        <f t="shared" ref="BR19:BR25" si="94">$C19*BQ19</f>
        <v>0</v>
      </c>
      <c r="BS19" s="645"/>
      <c r="BT19" s="700">
        <f t="shared" ref="BT19:BT25" si="95">$C19*BS19</f>
        <v>0</v>
      </c>
      <c r="BU19" s="645"/>
      <c r="BV19" s="700">
        <f t="shared" ref="BV19:BV25" si="96">$C19*BU19</f>
        <v>0</v>
      </c>
      <c r="BW19" s="645"/>
      <c r="BX19" s="700">
        <f t="shared" ref="BX19:BX25" si="97">$C19*BW19</f>
        <v>0</v>
      </c>
      <c r="BY19" s="645"/>
      <c r="BZ19" s="700">
        <f t="shared" ref="BZ19:BZ25" si="98">$C19*BY19</f>
        <v>0</v>
      </c>
      <c r="CA19" s="645"/>
      <c r="CB19" s="700">
        <f t="shared" ref="CB19:CB25" si="99">$C19*CA19</f>
        <v>0</v>
      </c>
      <c r="CC19" s="645"/>
      <c r="CD19" s="700">
        <f t="shared" ref="CD19:CD25" si="100">$C19*CC19</f>
        <v>0</v>
      </c>
      <c r="CE19" s="645"/>
      <c r="CF19" s="700">
        <f t="shared" ref="CF19:CF25" si="101">$C19*CE19</f>
        <v>0</v>
      </c>
      <c r="CG19" s="645"/>
      <c r="CH19" s="700">
        <f t="shared" ref="CH19:CH25" si="102">$C19*CG19</f>
        <v>0</v>
      </c>
      <c r="CI19" s="258">
        <f t="shared" ref="CI19:CI25" si="103">BJ19+BL19+BN19+BP19+BR19+BT19+BV19+BX19+BZ19+CB19+CD19+CF19+CH19</f>
        <v>0</v>
      </c>
      <c r="CJ19" s="259">
        <f t="shared" ref="CJ19:CJ25" si="104">(BI19+BK19+BM19+BO19+BQ19+BS19+BU19+BW19+BY19+CA19+CC19+CE19+CG19)*D19</f>
        <v>0</v>
      </c>
      <c r="CK19" s="649"/>
      <c r="CL19" s="700">
        <f t="shared" ref="CL19:CL25" si="105">$C19*CK19</f>
        <v>0</v>
      </c>
      <c r="CM19" s="645"/>
      <c r="CN19" s="700">
        <f t="shared" ref="CN19:CN25" si="106">$C19*CM19</f>
        <v>0</v>
      </c>
      <c r="CO19" s="645"/>
      <c r="CP19" s="700">
        <f t="shared" ref="CP19:CP25" si="107">$C19*CO19</f>
        <v>0</v>
      </c>
      <c r="CQ19" s="645"/>
      <c r="CR19" s="700">
        <f t="shared" ref="CR19:CR25" si="108">$C19*CQ19</f>
        <v>0</v>
      </c>
      <c r="CS19" s="645"/>
      <c r="CT19" s="700">
        <f t="shared" ref="CT19:CT25" si="109">$C19*CS19</f>
        <v>0</v>
      </c>
      <c r="CU19" s="645"/>
      <c r="CV19" s="700">
        <f t="shared" ref="CV19:CV25" si="110">$C19*CU19</f>
        <v>0</v>
      </c>
      <c r="CW19" s="645"/>
      <c r="CX19" s="700">
        <f t="shared" ref="CX19:CX25" si="111">$C19*CW19</f>
        <v>0</v>
      </c>
      <c r="CY19" s="645"/>
      <c r="CZ19" s="700">
        <f t="shared" ref="CZ19:CZ25" si="112">$C19*CY19</f>
        <v>0</v>
      </c>
      <c r="DA19" s="645"/>
      <c r="DB19" s="700">
        <f t="shared" ref="DB19:DB25" si="113">$C19*DA19</f>
        <v>0</v>
      </c>
      <c r="DC19" s="645"/>
      <c r="DD19" s="700">
        <f t="shared" ref="DD19:DD25" si="114">$C19*DC19</f>
        <v>0</v>
      </c>
      <c r="DE19" s="645"/>
      <c r="DF19" s="700">
        <f t="shared" ref="DF19:DF25" si="115">$C19*DE19</f>
        <v>0</v>
      </c>
      <c r="DG19" s="645"/>
      <c r="DH19" s="700">
        <f t="shared" ref="DH19:DH25" si="116">$C19*DG19</f>
        <v>0</v>
      </c>
      <c r="DI19" s="645"/>
      <c r="DJ19" s="700">
        <f t="shared" ref="DJ19:DJ25" si="117">$C19*DI19</f>
        <v>0</v>
      </c>
      <c r="DK19" s="258">
        <f t="shared" ref="DK19:DK25" si="118">CL19+CN19+CP19+CR19+CT19+CV19+CX19+CZ19+DB19+DD19+DF19+DH19+DJ19</f>
        <v>0</v>
      </c>
      <c r="DL19" s="259">
        <f t="shared" ref="DL19:DL25" si="119">(CK19+CM19+CO19+CQ19+CS19+CU19+CW19+CY19+DA19+DC19+DE19+DG19+DI19)*D19</f>
        <v>0</v>
      </c>
    </row>
    <row r="20" spans="1:116" ht="20.25" customHeight="1" x14ac:dyDescent="0.25">
      <c r="A20" s="25" t="s">
        <v>407</v>
      </c>
      <c r="B20" s="227" t="s">
        <v>408</v>
      </c>
      <c r="C20" s="53">
        <v>119.94</v>
      </c>
      <c r="D20" s="267"/>
      <c r="E20" s="271"/>
      <c r="F20" s="272">
        <f t="shared" si="60"/>
        <v>0</v>
      </c>
      <c r="G20" s="273"/>
      <c r="H20" s="272">
        <f t="shared" si="61"/>
        <v>0</v>
      </c>
      <c r="I20" s="273"/>
      <c r="J20" s="272">
        <f t="shared" si="62"/>
        <v>0</v>
      </c>
      <c r="K20" s="273"/>
      <c r="L20" s="272">
        <f t="shared" si="63"/>
        <v>0</v>
      </c>
      <c r="M20" s="273"/>
      <c r="N20" s="272">
        <f t="shared" si="64"/>
        <v>0</v>
      </c>
      <c r="O20" s="273"/>
      <c r="P20" s="272">
        <f t="shared" si="65"/>
        <v>0</v>
      </c>
      <c r="Q20" s="273"/>
      <c r="R20" s="272">
        <f t="shared" si="66"/>
        <v>0</v>
      </c>
      <c r="S20" s="273"/>
      <c r="T20" s="272">
        <f t="shared" si="67"/>
        <v>0</v>
      </c>
      <c r="U20" s="273"/>
      <c r="V20" s="272">
        <f t="shared" si="68"/>
        <v>0</v>
      </c>
      <c r="W20" s="273"/>
      <c r="X20" s="272">
        <f t="shared" si="69"/>
        <v>0</v>
      </c>
      <c r="Y20" s="273"/>
      <c r="Z20" s="272">
        <f t="shared" si="70"/>
        <v>0</v>
      </c>
      <c r="AA20" s="273"/>
      <c r="AB20" s="272">
        <f t="shared" si="71"/>
        <v>0</v>
      </c>
      <c r="AC20" s="273"/>
      <c r="AD20" s="272">
        <f t="shared" si="72"/>
        <v>0</v>
      </c>
      <c r="AE20" s="258">
        <f t="shared" si="73"/>
        <v>0</v>
      </c>
      <c r="AF20" s="259">
        <f t="shared" si="74"/>
        <v>0</v>
      </c>
      <c r="AG20" s="649"/>
      <c r="AH20" s="700">
        <f t="shared" si="75"/>
        <v>0</v>
      </c>
      <c r="AI20" s="645"/>
      <c r="AJ20" s="700">
        <f t="shared" si="76"/>
        <v>0</v>
      </c>
      <c r="AK20" s="645"/>
      <c r="AL20" s="700">
        <f t="shared" si="77"/>
        <v>0</v>
      </c>
      <c r="AM20" s="645"/>
      <c r="AN20" s="700">
        <f t="shared" si="78"/>
        <v>0</v>
      </c>
      <c r="AO20" s="645"/>
      <c r="AP20" s="700">
        <f t="shared" si="79"/>
        <v>0</v>
      </c>
      <c r="AQ20" s="645"/>
      <c r="AR20" s="700">
        <f t="shared" si="80"/>
        <v>0</v>
      </c>
      <c r="AS20" s="645"/>
      <c r="AT20" s="700">
        <f t="shared" si="81"/>
        <v>0</v>
      </c>
      <c r="AU20" s="645"/>
      <c r="AV20" s="700">
        <f t="shared" si="82"/>
        <v>0</v>
      </c>
      <c r="AW20" s="645"/>
      <c r="AX20" s="700">
        <f t="shared" si="83"/>
        <v>0</v>
      </c>
      <c r="AY20" s="645"/>
      <c r="AZ20" s="700">
        <f t="shared" si="84"/>
        <v>0</v>
      </c>
      <c r="BA20" s="645"/>
      <c r="BB20" s="700">
        <f t="shared" si="85"/>
        <v>0</v>
      </c>
      <c r="BC20" s="645"/>
      <c r="BD20" s="700">
        <f t="shared" si="86"/>
        <v>0</v>
      </c>
      <c r="BE20" s="645"/>
      <c r="BF20" s="700">
        <f t="shared" si="87"/>
        <v>0</v>
      </c>
      <c r="BG20" s="258">
        <f t="shared" si="88"/>
        <v>0</v>
      </c>
      <c r="BH20" s="259">
        <f t="shared" si="89"/>
        <v>0</v>
      </c>
      <c r="BI20" s="649"/>
      <c r="BJ20" s="700">
        <f t="shared" si="90"/>
        <v>0</v>
      </c>
      <c r="BK20" s="645"/>
      <c r="BL20" s="700">
        <f t="shared" si="91"/>
        <v>0</v>
      </c>
      <c r="BM20" s="645"/>
      <c r="BN20" s="700">
        <f t="shared" si="92"/>
        <v>0</v>
      </c>
      <c r="BO20" s="645"/>
      <c r="BP20" s="700">
        <f t="shared" si="93"/>
        <v>0</v>
      </c>
      <c r="BQ20" s="645"/>
      <c r="BR20" s="700">
        <f t="shared" si="94"/>
        <v>0</v>
      </c>
      <c r="BS20" s="645"/>
      <c r="BT20" s="700">
        <f t="shared" si="95"/>
        <v>0</v>
      </c>
      <c r="BU20" s="645"/>
      <c r="BV20" s="700">
        <f t="shared" si="96"/>
        <v>0</v>
      </c>
      <c r="BW20" s="645"/>
      <c r="BX20" s="700">
        <f t="shared" si="97"/>
        <v>0</v>
      </c>
      <c r="BY20" s="645"/>
      <c r="BZ20" s="700">
        <f t="shared" si="98"/>
        <v>0</v>
      </c>
      <c r="CA20" s="645"/>
      <c r="CB20" s="700">
        <f t="shared" si="99"/>
        <v>0</v>
      </c>
      <c r="CC20" s="645"/>
      <c r="CD20" s="700">
        <f t="shared" si="100"/>
        <v>0</v>
      </c>
      <c r="CE20" s="645"/>
      <c r="CF20" s="700">
        <f t="shared" si="101"/>
        <v>0</v>
      </c>
      <c r="CG20" s="645"/>
      <c r="CH20" s="700">
        <f t="shared" si="102"/>
        <v>0</v>
      </c>
      <c r="CI20" s="258">
        <f t="shared" si="103"/>
        <v>0</v>
      </c>
      <c r="CJ20" s="259">
        <f t="shared" si="104"/>
        <v>0</v>
      </c>
      <c r="CK20" s="649"/>
      <c r="CL20" s="700">
        <f t="shared" si="105"/>
        <v>0</v>
      </c>
      <c r="CM20" s="645"/>
      <c r="CN20" s="700">
        <f t="shared" si="106"/>
        <v>0</v>
      </c>
      <c r="CO20" s="645"/>
      <c r="CP20" s="700">
        <f t="shared" si="107"/>
        <v>0</v>
      </c>
      <c r="CQ20" s="645"/>
      <c r="CR20" s="700">
        <f t="shared" si="108"/>
        <v>0</v>
      </c>
      <c r="CS20" s="645"/>
      <c r="CT20" s="700">
        <f t="shared" si="109"/>
        <v>0</v>
      </c>
      <c r="CU20" s="645"/>
      <c r="CV20" s="700">
        <f t="shared" si="110"/>
        <v>0</v>
      </c>
      <c r="CW20" s="645"/>
      <c r="CX20" s="700">
        <f t="shared" si="111"/>
        <v>0</v>
      </c>
      <c r="CY20" s="645"/>
      <c r="CZ20" s="700">
        <f t="shared" si="112"/>
        <v>0</v>
      </c>
      <c r="DA20" s="645"/>
      <c r="DB20" s="700">
        <f t="shared" si="113"/>
        <v>0</v>
      </c>
      <c r="DC20" s="645"/>
      <c r="DD20" s="700">
        <f t="shared" si="114"/>
        <v>0</v>
      </c>
      <c r="DE20" s="645"/>
      <c r="DF20" s="700">
        <f t="shared" si="115"/>
        <v>0</v>
      </c>
      <c r="DG20" s="645"/>
      <c r="DH20" s="700">
        <f t="shared" si="116"/>
        <v>0</v>
      </c>
      <c r="DI20" s="645"/>
      <c r="DJ20" s="700">
        <f t="shared" si="117"/>
        <v>0</v>
      </c>
      <c r="DK20" s="258">
        <f t="shared" si="118"/>
        <v>0</v>
      </c>
      <c r="DL20" s="259">
        <f t="shared" si="119"/>
        <v>0</v>
      </c>
    </row>
    <row r="21" spans="1:116" ht="20.25" customHeight="1" x14ac:dyDescent="0.25">
      <c r="A21" s="25" t="s">
        <v>409</v>
      </c>
      <c r="B21" s="227" t="s">
        <v>410</v>
      </c>
      <c r="C21" s="53">
        <v>16.489999999999998</v>
      </c>
      <c r="D21" s="267"/>
      <c r="E21" s="271"/>
      <c r="F21" s="272">
        <f t="shared" si="60"/>
        <v>0</v>
      </c>
      <c r="G21" s="273"/>
      <c r="H21" s="272">
        <f t="shared" si="61"/>
        <v>0</v>
      </c>
      <c r="I21" s="273"/>
      <c r="J21" s="272">
        <f t="shared" si="62"/>
        <v>0</v>
      </c>
      <c r="K21" s="273"/>
      <c r="L21" s="272">
        <f t="shared" si="63"/>
        <v>0</v>
      </c>
      <c r="M21" s="273"/>
      <c r="N21" s="272">
        <f t="shared" si="64"/>
        <v>0</v>
      </c>
      <c r="O21" s="273"/>
      <c r="P21" s="272">
        <f t="shared" si="65"/>
        <v>0</v>
      </c>
      <c r="Q21" s="273"/>
      <c r="R21" s="272">
        <f t="shared" si="66"/>
        <v>0</v>
      </c>
      <c r="S21" s="273"/>
      <c r="T21" s="272">
        <f t="shared" si="67"/>
        <v>0</v>
      </c>
      <c r="U21" s="273"/>
      <c r="V21" s="272">
        <f t="shared" si="68"/>
        <v>0</v>
      </c>
      <c r="W21" s="273"/>
      <c r="X21" s="272">
        <f t="shared" si="69"/>
        <v>0</v>
      </c>
      <c r="Y21" s="273"/>
      <c r="Z21" s="272">
        <f t="shared" si="70"/>
        <v>0</v>
      </c>
      <c r="AA21" s="273"/>
      <c r="AB21" s="272">
        <f t="shared" si="71"/>
        <v>0</v>
      </c>
      <c r="AC21" s="273"/>
      <c r="AD21" s="272">
        <f t="shared" si="72"/>
        <v>0</v>
      </c>
      <c r="AE21" s="258">
        <f t="shared" si="73"/>
        <v>0</v>
      </c>
      <c r="AF21" s="259">
        <f t="shared" si="74"/>
        <v>0</v>
      </c>
      <c r="AG21" s="649"/>
      <c r="AH21" s="700">
        <f t="shared" si="75"/>
        <v>0</v>
      </c>
      <c r="AI21" s="645"/>
      <c r="AJ21" s="700">
        <f t="shared" si="76"/>
        <v>0</v>
      </c>
      <c r="AK21" s="645"/>
      <c r="AL21" s="700">
        <f t="shared" si="77"/>
        <v>0</v>
      </c>
      <c r="AM21" s="645"/>
      <c r="AN21" s="700">
        <f t="shared" si="78"/>
        <v>0</v>
      </c>
      <c r="AO21" s="645"/>
      <c r="AP21" s="700">
        <f t="shared" si="79"/>
        <v>0</v>
      </c>
      <c r="AQ21" s="645"/>
      <c r="AR21" s="700">
        <f t="shared" si="80"/>
        <v>0</v>
      </c>
      <c r="AS21" s="645"/>
      <c r="AT21" s="700">
        <f t="shared" si="81"/>
        <v>0</v>
      </c>
      <c r="AU21" s="645"/>
      <c r="AV21" s="700">
        <f t="shared" si="82"/>
        <v>0</v>
      </c>
      <c r="AW21" s="645"/>
      <c r="AX21" s="700">
        <f t="shared" si="83"/>
        <v>0</v>
      </c>
      <c r="AY21" s="645"/>
      <c r="AZ21" s="700">
        <f t="shared" si="84"/>
        <v>0</v>
      </c>
      <c r="BA21" s="645"/>
      <c r="BB21" s="700">
        <f t="shared" si="85"/>
        <v>0</v>
      </c>
      <c r="BC21" s="645"/>
      <c r="BD21" s="700">
        <f t="shared" si="86"/>
        <v>0</v>
      </c>
      <c r="BE21" s="645"/>
      <c r="BF21" s="700">
        <f t="shared" si="87"/>
        <v>0</v>
      </c>
      <c r="BG21" s="258">
        <f t="shared" si="88"/>
        <v>0</v>
      </c>
      <c r="BH21" s="259">
        <f t="shared" si="89"/>
        <v>0</v>
      </c>
      <c r="BI21" s="649"/>
      <c r="BJ21" s="700">
        <f t="shared" si="90"/>
        <v>0</v>
      </c>
      <c r="BK21" s="645"/>
      <c r="BL21" s="700">
        <f t="shared" si="91"/>
        <v>0</v>
      </c>
      <c r="BM21" s="645"/>
      <c r="BN21" s="700">
        <f t="shared" si="92"/>
        <v>0</v>
      </c>
      <c r="BO21" s="645"/>
      <c r="BP21" s="700">
        <f t="shared" si="93"/>
        <v>0</v>
      </c>
      <c r="BQ21" s="645"/>
      <c r="BR21" s="700">
        <f t="shared" si="94"/>
        <v>0</v>
      </c>
      <c r="BS21" s="645"/>
      <c r="BT21" s="700">
        <f t="shared" si="95"/>
        <v>0</v>
      </c>
      <c r="BU21" s="645"/>
      <c r="BV21" s="700">
        <f t="shared" si="96"/>
        <v>0</v>
      </c>
      <c r="BW21" s="645"/>
      <c r="BX21" s="700">
        <f t="shared" si="97"/>
        <v>0</v>
      </c>
      <c r="BY21" s="645"/>
      <c r="BZ21" s="700">
        <f t="shared" si="98"/>
        <v>0</v>
      </c>
      <c r="CA21" s="645"/>
      <c r="CB21" s="700">
        <f t="shared" si="99"/>
        <v>0</v>
      </c>
      <c r="CC21" s="645"/>
      <c r="CD21" s="700">
        <f t="shared" si="100"/>
        <v>0</v>
      </c>
      <c r="CE21" s="645"/>
      <c r="CF21" s="700">
        <f t="shared" si="101"/>
        <v>0</v>
      </c>
      <c r="CG21" s="645"/>
      <c r="CH21" s="700">
        <f t="shared" si="102"/>
        <v>0</v>
      </c>
      <c r="CI21" s="258">
        <f t="shared" si="103"/>
        <v>0</v>
      </c>
      <c r="CJ21" s="259">
        <f t="shared" si="104"/>
        <v>0</v>
      </c>
      <c r="CK21" s="649"/>
      <c r="CL21" s="700">
        <f t="shared" si="105"/>
        <v>0</v>
      </c>
      <c r="CM21" s="645"/>
      <c r="CN21" s="700">
        <f t="shared" si="106"/>
        <v>0</v>
      </c>
      <c r="CO21" s="645"/>
      <c r="CP21" s="700">
        <f t="shared" si="107"/>
        <v>0</v>
      </c>
      <c r="CQ21" s="645"/>
      <c r="CR21" s="700">
        <f t="shared" si="108"/>
        <v>0</v>
      </c>
      <c r="CS21" s="645"/>
      <c r="CT21" s="700">
        <f t="shared" si="109"/>
        <v>0</v>
      </c>
      <c r="CU21" s="645"/>
      <c r="CV21" s="700">
        <f t="shared" si="110"/>
        <v>0</v>
      </c>
      <c r="CW21" s="645"/>
      <c r="CX21" s="700">
        <f t="shared" si="111"/>
        <v>0</v>
      </c>
      <c r="CY21" s="645"/>
      <c r="CZ21" s="700">
        <f t="shared" si="112"/>
        <v>0</v>
      </c>
      <c r="DA21" s="645"/>
      <c r="DB21" s="700">
        <f t="shared" si="113"/>
        <v>0</v>
      </c>
      <c r="DC21" s="645"/>
      <c r="DD21" s="700">
        <f t="shared" si="114"/>
        <v>0</v>
      </c>
      <c r="DE21" s="645"/>
      <c r="DF21" s="700">
        <f t="shared" si="115"/>
        <v>0</v>
      </c>
      <c r="DG21" s="645"/>
      <c r="DH21" s="700">
        <f t="shared" si="116"/>
        <v>0</v>
      </c>
      <c r="DI21" s="645"/>
      <c r="DJ21" s="700">
        <f t="shared" si="117"/>
        <v>0</v>
      </c>
      <c r="DK21" s="258">
        <f t="shared" si="118"/>
        <v>0</v>
      </c>
      <c r="DL21" s="259">
        <f t="shared" si="119"/>
        <v>0</v>
      </c>
    </row>
    <row r="22" spans="1:116" ht="20.25" customHeight="1" x14ac:dyDescent="0.25">
      <c r="A22" s="121" t="s">
        <v>411</v>
      </c>
      <c r="B22" s="546" t="s">
        <v>412</v>
      </c>
      <c r="C22" s="53">
        <v>91.22</v>
      </c>
      <c r="D22" s="267"/>
      <c r="E22" s="271"/>
      <c r="F22" s="272">
        <f t="shared" si="60"/>
        <v>0</v>
      </c>
      <c r="G22" s="273"/>
      <c r="H22" s="272">
        <f t="shared" si="61"/>
        <v>0</v>
      </c>
      <c r="I22" s="273"/>
      <c r="J22" s="272">
        <f t="shared" si="62"/>
        <v>0</v>
      </c>
      <c r="K22" s="273"/>
      <c r="L22" s="272">
        <f t="shared" si="63"/>
        <v>0</v>
      </c>
      <c r="M22" s="273"/>
      <c r="N22" s="272">
        <f t="shared" si="64"/>
        <v>0</v>
      </c>
      <c r="O22" s="273"/>
      <c r="P22" s="272">
        <f t="shared" si="65"/>
        <v>0</v>
      </c>
      <c r="Q22" s="273"/>
      <c r="R22" s="272">
        <f t="shared" si="66"/>
        <v>0</v>
      </c>
      <c r="S22" s="273"/>
      <c r="T22" s="272">
        <f t="shared" si="67"/>
        <v>0</v>
      </c>
      <c r="U22" s="273"/>
      <c r="V22" s="272">
        <f t="shared" si="68"/>
        <v>0</v>
      </c>
      <c r="W22" s="273"/>
      <c r="X22" s="272">
        <f t="shared" si="69"/>
        <v>0</v>
      </c>
      <c r="Y22" s="273"/>
      <c r="Z22" s="272">
        <f t="shared" si="70"/>
        <v>0</v>
      </c>
      <c r="AA22" s="273"/>
      <c r="AB22" s="272">
        <f t="shared" si="71"/>
        <v>0</v>
      </c>
      <c r="AC22" s="273"/>
      <c r="AD22" s="272">
        <f t="shared" si="72"/>
        <v>0</v>
      </c>
      <c r="AE22" s="258">
        <f t="shared" si="73"/>
        <v>0</v>
      </c>
      <c r="AF22" s="259">
        <f t="shared" si="74"/>
        <v>0</v>
      </c>
      <c r="AG22" s="649"/>
      <c r="AH22" s="700">
        <f t="shared" si="75"/>
        <v>0</v>
      </c>
      <c r="AI22" s="645"/>
      <c r="AJ22" s="700">
        <f t="shared" si="76"/>
        <v>0</v>
      </c>
      <c r="AK22" s="645"/>
      <c r="AL22" s="700">
        <f t="shared" si="77"/>
        <v>0</v>
      </c>
      <c r="AM22" s="645"/>
      <c r="AN22" s="700">
        <f t="shared" si="78"/>
        <v>0</v>
      </c>
      <c r="AO22" s="645"/>
      <c r="AP22" s="700">
        <f t="shared" si="79"/>
        <v>0</v>
      </c>
      <c r="AQ22" s="645"/>
      <c r="AR22" s="700">
        <f t="shared" si="80"/>
        <v>0</v>
      </c>
      <c r="AS22" s="645"/>
      <c r="AT22" s="700">
        <f t="shared" si="81"/>
        <v>0</v>
      </c>
      <c r="AU22" s="645"/>
      <c r="AV22" s="700">
        <f t="shared" si="82"/>
        <v>0</v>
      </c>
      <c r="AW22" s="645"/>
      <c r="AX22" s="700">
        <f t="shared" si="83"/>
        <v>0</v>
      </c>
      <c r="AY22" s="645"/>
      <c r="AZ22" s="700">
        <f t="shared" si="84"/>
        <v>0</v>
      </c>
      <c r="BA22" s="645"/>
      <c r="BB22" s="700">
        <f t="shared" si="85"/>
        <v>0</v>
      </c>
      <c r="BC22" s="645"/>
      <c r="BD22" s="700">
        <f t="shared" si="86"/>
        <v>0</v>
      </c>
      <c r="BE22" s="645"/>
      <c r="BF22" s="700">
        <f t="shared" si="87"/>
        <v>0</v>
      </c>
      <c r="BG22" s="258">
        <f t="shared" si="88"/>
        <v>0</v>
      </c>
      <c r="BH22" s="259">
        <f t="shared" si="89"/>
        <v>0</v>
      </c>
      <c r="BI22" s="649"/>
      <c r="BJ22" s="700">
        <f t="shared" si="90"/>
        <v>0</v>
      </c>
      <c r="BK22" s="645"/>
      <c r="BL22" s="700">
        <f t="shared" si="91"/>
        <v>0</v>
      </c>
      <c r="BM22" s="645"/>
      <c r="BN22" s="700">
        <f t="shared" si="92"/>
        <v>0</v>
      </c>
      <c r="BO22" s="645"/>
      <c r="BP22" s="700">
        <f t="shared" si="93"/>
        <v>0</v>
      </c>
      <c r="BQ22" s="645"/>
      <c r="BR22" s="700">
        <f t="shared" si="94"/>
        <v>0</v>
      </c>
      <c r="BS22" s="645"/>
      <c r="BT22" s="700">
        <f t="shared" si="95"/>
        <v>0</v>
      </c>
      <c r="BU22" s="645"/>
      <c r="BV22" s="700">
        <f t="shared" si="96"/>
        <v>0</v>
      </c>
      <c r="BW22" s="645"/>
      <c r="BX22" s="700">
        <f t="shared" si="97"/>
        <v>0</v>
      </c>
      <c r="BY22" s="645"/>
      <c r="BZ22" s="700">
        <f t="shared" si="98"/>
        <v>0</v>
      </c>
      <c r="CA22" s="645"/>
      <c r="CB22" s="700">
        <f t="shared" si="99"/>
        <v>0</v>
      </c>
      <c r="CC22" s="645"/>
      <c r="CD22" s="700">
        <f t="shared" si="100"/>
        <v>0</v>
      </c>
      <c r="CE22" s="645"/>
      <c r="CF22" s="700">
        <f t="shared" si="101"/>
        <v>0</v>
      </c>
      <c r="CG22" s="645"/>
      <c r="CH22" s="700">
        <f t="shared" si="102"/>
        <v>0</v>
      </c>
      <c r="CI22" s="258">
        <f t="shared" si="103"/>
        <v>0</v>
      </c>
      <c r="CJ22" s="259">
        <f t="shared" si="104"/>
        <v>0</v>
      </c>
      <c r="CK22" s="649"/>
      <c r="CL22" s="700">
        <f t="shared" si="105"/>
        <v>0</v>
      </c>
      <c r="CM22" s="645"/>
      <c r="CN22" s="700">
        <f t="shared" si="106"/>
        <v>0</v>
      </c>
      <c r="CO22" s="645"/>
      <c r="CP22" s="700">
        <f t="shared" si="107"/>
        <v>0</v>
      </c>
      <c r="CQ22" s="645"/>
      <c r="CR22" s="700">
        <f t="shared" si="108"/>
        <v>0</v>
      </c>
      <c r="CS22" s="645"/>
      <c r="CT22" s="700">
        <f t="shared" si="109"/>
        <v>0</v>
      </c>
      <c r="CU22" s="645"/>
      <c r="CV22" s="700">
        <f t="shared" si="110"/>
        <v>0</v>
      </c>
      <c r="CW22" s="645"/>
      <c r="CX22" s="700">
        <f t="shared" si="111"/>
        <v>0</v>
      </c>
      <c r="CY22" s="645"/>
      <c r="CZ22" s="700">
        <f t="shared" si="112"/>
        <v>0</v>
      </c>
      <c r="DA22" s="645"/>
      <c r="DB22" s="700">
        <f t="shared" si="113"/>
        <v>0</v>
      </c>
      <c r="DC22" s="645"/>
      <c r="DD22" s="700">
        <f t="shared" si="114"/>
        <v>0</v>
      </c>
      <c r="DE22" s="645"/>
      <c r="DF22" s="700">
        <f t="shared" si="115"/>
        <v>0</v>
      </c>
      <c r="DG22" s="645"/>
      <c r="DH22" s="700">
        <f t="shared" si="116"/>
        <v>0</v>
      </c>
      <c r="DI22" s="645"/>
      <c r="DJ22" s="700">
        <f t="shared" si="117"/>
        <v>0</v>
      </c>
      <c r="DK22" s="258">
        <f t="shared" si="118"/>
        <v>0</v>
      </c>
      <c r="DL22" s="259">
        <f t="shared" si="119"/>
        <v>0</v>
      </c>
    </row>
    <row r="23" spans="1:116" ht="20.25" customHeight="1" x14ac:dyDescent="0.25">
      <c r="A23" s="39" t="s">
        <v>413</v>
      </c>
      <c r="B23" s="343" t="s">
        <v>414</v>
      </c>
      <c r="C23" s="56">
        <v>37.799999999999997</v>
      </c>
      <c r="D23" s="269"/>
      <c r="E23" s="271"/>
      <c r="F23" s="272">
        <f t="shared" si="60"/>
        <v>0</v>
      </c>
      <c r="G23" s="273"/>
      <c r="H23" s="272">
        <f>$C23*G23</f>
        <v>0</v>
      </c>
      <c r="I23" s="273"/>
      <c r="J23" s="272">
        <f t="shared" si="62"/>
        <v>0</v>
      </c>
      <c r="K23" s="273"/>
      <c r="L23" s="272">
        <f t="shared" si="63"/>
        <v>0</v>
      </c>
      <c r="M23" s="273"/>
      <c r="N23" s="272">
        <f t="shared" si="64"/>
        <v>0</v>
      </c>
      <c r="O23" s="273"/>
      <c r="P23" s="272">
        <f t="shared" si="65"/>
        <v>0</v>
      </c>
      <c r="Q23" s="273"/>
      <c r="R23" s="272">
        <f t="shared" si="66"/>
        <v>0</v>
      </c>
      <c r="S23" s="273"/>
      <c r="T23" s="272">
        <f t="shared" si="67"/>
        <v>0</v>
      </c>
      <c r="U23" s="273"/>
      <c r="V23" s="272">
        <f t="shared" si="68"/>
        <v>0</v>
      </c>
      <c r="W23" s="273"/>
      <c r="X23" s="272">
        <f t="shared" si="69"/>
        <v>0</v>
      </c>
      <c r="Y23" s="273"/>
      <c r="Z23" s="272">
        <f t="shared" si="70"/>
        <v>0</v>
      </c>
      <c r="AA23" s="273"/>
      <c r="AB23" s="272">
        <f t="shared" si="71"/>
        <v>0</v>
      </c>
      <c r="AC23" s="273"/>
      <c r="AD23" s="272">
        <f t="shared" si="72"/>
        <v>0</v>
      </c>
      <c r="AE23" s="258">
        <f t="shared" si="73"/>
        <v>0</v>
      </c>
      <c r="AF23" s="259">
        <f t="shared" si="74"/>
        <v>0</v>
      </c>
      <c r="AG23" s="649"/>
      <c r="AH23" s="700">
        <f t="shared" si="75"/>
        <v>0</v>
      </c>
      <c r="AI23" s="645"/>
      <c r="AJ23" s="700">
        <f t="shared" si="76"/>
        <v>0</v>
      </c>
      <c r="AK23" s="645"/>
      <c r="AL23" s="700">
        <f t="shared" si="77"/>
        <v>0</v>
      </c>
      <c r="AM23" s="645"/>
      <c r="AN23" s="700">
        <f t="shared" si="78"/>
        <v>0</v>
      </c>
      <c r="AO23" s="645"/>
      <c r="AP23" s="700">
        <f t="shared" si="79"/>
        <v>0</v>
      </c>
      <c r="AQ23" s="645"/>
      <c r="AR23" s="700">
        <f t="shared" si="80"/>
        <v>0</v>
      </c>
      <c r="AS23" s="645"/>
      <c r="AT23" s="700">
        <f t="shared" si="81"/>
        <v>0</v>
      </c>
      <c r="AU23" s="645"/>
      <c r="AV23" s="700">
        <f t="shared" si="82"/>
        <v>0</v>
      </c>
      <c r="AW23" s="645"/>
      <c r="AX23" s="700">
        <f t="shared" si="83"/>
        <v>0</v>
      </c>
      <c r="AY23" s="645"/>
      <c r="AZ23" s="700">
        <f t="shared" si="84"/>
        <v>0</v>
      </c>
      <c r="BA23" s="645"/>
      <c r="BB23" s="700">
        <f t="shared" si="85"/>
        <v>0</v>
      </c>
      <c r="BC23" s="645"/>
      <c r="BD23" s="700">
        <f t="shared" si="86"/>
        <v>0</v>
      </c>
      <c r="BE23" s="645"/>
      <c r="BF23" s="700">
        <f t="shared" si="87"/>
        <v>0</v>
      </c>
      <c r="BG23" s="258">
        <f t="shared" si="88"/>
        <v>0</v>
      </c>
      <c r="BH23" s="259">
        <f t="shared" si="89"/>
        <v>0</v>
      </c>
      <c r="BI23" s="649"/>
      <c r="BJ23" s="700">
        <f t="shared" si="90"/>
        <v>0</v>
      </c>
      <c r="BK23" s="645"/>
      <c r="BL23" s="700">
        <f t="shared" si="91"/>
        <v>0</v>
      </c>
      <c r="BM23" s="645"/>
      <c r="BN23" s="700">
        <f t="shared" si="92"/>
        <v>0</v>
      </c>
      <c r="BO23" s="645"/>
      <c r="BP23" s="700">
        <f t="shared" si="93"/>
        <v>0</v>
      </c>
      <c r="BQ23" s="645"/>
      <c r="BR23" s="700">
        <f t="shared" si="94"/>
        <v>0</v>
      </c>
      <c r="BS23" s="645"/>
      <c r="BT23" s="700">
        <f t="shared" si="95"/>
        <v>0</v>
      </c>
      <c r="BU23" s="645"/>
      <c r="BV23" s="700">
        <f t="shared" si="96"/>
        <v>0</v>
      </c>
      <c r="BW23" s="645"/>
      <c r="BX23" s="700">
        <f t="shared" si="97"/>
        <v>0</v>
      </c>
      <c r="BY23" s="645"/>
      <c r="BZ23" s="700">
        <f t="shared" si="98"/>
        <v>0</v>
      </c>
      <c r="CA23" s="645"/>
      <c r="CB23" s="700">
        <f t="shared" si="99"/>
        <v>0</v>
      </c>
      <c r="CC23" s="645"/>
      <c r="CD23" s="700">
        <f t="shared" si="100"/>
        <v>0</v>
      </c>
      <c r="CE23" s="645"/>
      <c r="CF23" s="700">
        <f t="shared" si="101"/>
        <v>0</v>
      </c>
      <c r="CG23" s="645"/>
      <c r="CH23" s="700">
        <f t="shared" si="102"/>
        <v>0</v>
      </c>
      <c r="CI23" s="258">
        <f t="shared" si="103"/>
        <v>0</v>
      </c>
      <c r="CJ23" s="259">
        <f t="shared" si="104"/>
        <v>0</v>
      </c>
      <c r="CK23" s="649"/>
      <c r="CL23" s="700">
        <f t="shared" si="105"/>
        <v>0</v>
      </c>
      <c r="CM23" s="645"/>
      <c r="CN23" s="700">
        <f t="shared" si="106"/>
        <v>0</v>
      </c>
      <c r="CO23" s="645"/>
      <c r="CP23" s="700">
        <f t="shared" si="107"/>
        <v>0</v>
      </c>
      <c r="CQ23" s="645"/>
      <c r="CR23" s="700">
        <f t="shared" si="108"/>
        <v>0</v>
      </c>
      <c r="CS23" s="645"/>
      <c r="CT23" s="700">
        <f t="shared" si="109"/>
        <v>0</v>
      </c>
      <c r="CU23" s="645"/>
      <c r="CV23" s="700">
        <f t="shared" si="110"/>
        <v>0</v>
      </c>
      <c r="CW23" s="645"/>
      <c r="CX23" s="700">
        <f t="shared" si="111"/>
        <v>0</v>
      </c>
      <c r="CY23" s="645"/>
      <c r="CZ23" s="700">
        <f t="shared" si="112"/>
        <v>0</v>
      </c>
      <c r="DA23" s="645"/>
      <c r="DB23" s="700">
        <f t="shared" si="113"/>
        <v>0</v>
      </c>
      <c r="DC23" s="645"/>
      <c r="DD23" s="700">
        <f t="shared" si="114"/>
        <v>0</v>
      </c>
      <c r="DE23" s="645"/>
      <c r="DF23" s="700">
        <f t="shared" si="115"/>
        <v>0</v>
      </c>
      <c r="DG23" s="645"/>
      <c r="DH23" s="700">
        <f t="shared" si="116"/>
        <v>0</v>
      </c>
      <c r="DI23" s="645"/>
      <c r="DJ23" s="700">
        <f t="shared" si="117"/>
        <v>0</v>
      </c>
      <c r="DK23" s="258">
        <f t="shared" si="118"/>
        <v>0</v>
      </c>
      <c r="DL23" s="259">
        <f t="shared" si="119"/>
        <v>0</v>
      </c>
    </row>
    <row r="24" spans="1:116" ht="20.25" customHeight="1" x14ac:dyDescent="0.25">
      <c r="A24" s="25" t="s">
        <v>415</v>
      </c>
      <c r="B24" s="227" t="s">
        <v>416</v>
      </c>
      <c r="C24" s="53">
        <v>31.21</v>
      </c>
      <c r="D24" s="267"/>
      <c r="E24" s="271"/>
      <c r="F24" s="272">
        <f t="shared" si="60"/>
        <v>0</v>
      </c>
      <c r="G24" s="273"/>
      <c r="H24" s="272">
        <f t="shared" si="61"/>
        <v>0</v>
      </c>
      <c r="I24" s="273"/>
      <c r="J24" s="272">
        <f t="shared" si="62"/>
        <v>0</v>
      </c>
      <c r="K24" s="273"/>
      <c r="L24" s="272">
        <f t="shared" si="63"/>
        <v>0</v>
      </c>
      <c r="M24" s="273"/>
      <c r="N24" s="272">
        <f t="shared" si="64"/>
        <v>0</v>
      </c>
      <c r="O24" s="273"/>
      <c r="P24" s="272">
        <f t="shared" si="65"/>
        <v>0</v>
      </c>
      <c r="Q24" s="273"/>
      <c r="R24" s="272">
        <f t="shared" si="66"/>
        <v>0</v>
      </c>
      <c r="S24" s="273"/>
      <c r="T24" s="272">
        <f t="shared" si="67"/>
        <v>0</v>
      </c>
      <c r="U24" s="273"/>
      <c r="V24" s="272">
        <f t="shared" si="68"/>
        <v>0</v>
      </c>
      <c r="W24" s="273"/>
      <c r="X24" s="272">
        <f t="shared" si="69"/>
        <v>0</v>
      </c>
      <c r="Y24" s="273"/>
      <c r="Z24" s="272">
        <f t="shared" si="70"/>
        <v>0</v>
      </c>
      <c r="AA24" s="273"/>
      <c r="AB24" s="272">
        <f t="shared" si="71"/>
        <v>0</v>
      </c>
      <c r="AC24" s="273"/>
      <c r="AD24" s="272">
        <f t="shared" si="72"/>
        <v>0</v>
      </c>
      <c r="AE24" s="258">
        <f t="shared" si="73"/>
        <v>0</v>
      </c>
      <c r="AF24" s="259">
        <f t="shared" si="74"/>
        <v>0</v>
      </c>
      <c r="AG24" s="649"/>
      <c r="AH24" s="700">
        <f t="shared" si="75"/>
        <v>0</v>
      </c>
      <c r="AI24" s="645"/>
      <c r="AJ24" s="700">
        <f t="shared" si="76"/>
        <v>0</v>
      </c>
      <c r="AK24" s="645"/>
      <c r="AL24" s="700">
        <f t="shared" si="77"/>
        <v>0</v>
      </c>
      <c r="AM24" s="645"/>
      <c r="AN24" s="700">
        <f t="shared" si="78"/>
        <v>0</v>
      </c>
      <c r="AO24" s="645"/>
      <c r="AP24" s="700">
        <f t="shared" si="79"/>
        <v>0</v>
      </c>
      <c r="AQ24" s="645"/>
      <c r="AR24" s="700">
        <f t="shared" si="80"/>
        <v>0</v>
      </c>
      <c r="AS24" s="645"/>
      <c r="AT24" s="700">
        <f t="shared" si="81"/>
        <v>0</v>
      </c>
      <c r="AU24" s="645"/>
      <c r="AV24" s="700">
        <f t="shared" si="82"/>
        <v>0</v>
      </c>
      <c r="AW24" s="645"/>
      <c r="AX24" s="700">
        <f t="shared" si="83"/>
        <v>0</v>
      </c>
      <c r="AY24" s="645"/>
      <c r="AZ24" s="700">
        <f t="shared" si="84"/>
        <v>0</v>
      </c>
      <c r="BA24" s="645"/>
      <c r="BB24" s="700">
        <f t="shared" si="85"/>
        <v>0</v>
      </c>
      <c r="BC24" s="645"/>
      <c r="BD24" s="700">
        <f t="shared" si="86"/>
        <v>0</v>
      </c>
      <c r="BE24" s="645"/>
      <c r="BF24" s="700">
        <f t="shared" si="87"/>
        <v>0</v>
      </c>
      <c r="BG24" s="258">
        <f t="shared" si="88"/>
        <v>0</v>
      </c>
      <c r="BH24" s="259">
        <f t="shared" si="89"/>
        <v>0</v>
      </c>
      <c r="BI24" s="649"/>
      <c r="BJ24" s="700">
        <f t="shared" si="90"/>
        <v>0</v>
      </c>
      <c r="BK24" s="645"/>
      <c r="BL24" s="700">
        <f t="shared" si="91"/>
        <v>0</v>
      </c>
      <c r="BM24" s="645"/>
      <c r="BN24" s="700">
        <f t="shared" si="92"/>
        <v>0</v>
      </c>
      <c r="BO24" s="645"/>
      <c r="BP24" s="700">
        <f t="shared" si="93"/>
        <v>0</v>
      </c>
      <c r="BQ24" s="645"/>
      <c r="BR24" s="700">
        <f t="shared" si="94"/>
        <v>0</v>
      </c>
      <c r="BS24" s="645"/>
      <c r="BT24" s="700">
        <f t="shared" si="95"/>
        <v>0</v>
      </c>
      <c r="BU24" s="645"/>
      <c r="BV24" s="700">
        <f t="shared" si="96"/>
        <v>0</v>
      </c>
      <c r="BW24" s="645"/>
      <c r="BX24" s="700">
        <f t="shared" si="97"/>
        <v>0</v>
      </c>
      <c r="BY24" s="645"/>
      <c r="BZ24" s="700">
        <f t="shared" si="98"/>
        <v>0</v>
      </c>
      <c r="CA24" s="645"/>
      <c r="CB24" s="700">
        <f t="shared" si="99"/>
        <v>0</v>
      </c>
      <c r="CC24" s="645"/>
      <c r="CD24" s="700">
        <f t="shared" si="100"/>
        <v>0</v>
      </c>
      <c r="CE24" s="645"/>
      <c r="CF24" s="700">
        <f t="shared" si="101"/>
        <v>0</v>
      </c>
      <c r="CG24" s="645"/>
      <c r="CH24" s="700">
        <f t="shared" si="102"/>
        <v>0</v>
      </c>
      <c r="CI24" s="258">
        <f t="shared" si="103"/>
        <v>0</v>
      </c>
      <c r="CJ24" s="259">
        <f t="shared" si="104"/>
        <v>0</v>
      </c>
      <c r="CK24" s="649"/>
      <c r="CL24" s="700">
        <f t="shared" si="105"/>
        <v>0</v>
      </c>
      <c r="CM24" s="645"/>
      <c r="CN24" s="700">
        <f t="shared" si="106"/>
        <v>0</v>
      </c>
      <c r="CO24" s="645"/>
      <c r="CP24" s="700">
        <f t="shared" si="107"/>
        <v>0</v>
      </c>
      <c r="CQ24" s="645"/>
      <c r="CR24" s="700">
        <f t="shared" si="108"/>
        <v>0</v>
      </c>
      <c r="CS24" s="645"/>
      <c r="CT24" s="700">
        <f t="shared" si="109"/>
        <v>0</v>
      </c>
      <c r="CU24" s="645"/>
      <c r="CV24" s="700">
        <f t="shared" si="110"/>
        <v>0</v>
      </c>
      <c r="CW24" s="645"/>
      <c r="CX24" s="700">
        <f t="shared" si="111"/>
        <v>0</v>
      </c>
      <c r="CY24" s="645"/>
      <c r="CZ24" s="700">
        <f t="shared" si="112"/>
        <v>0</v>
      </c>
      <c r="DA24" s="645"/>
      <c r="DB24" s="700">
        <f t="shared" si="113"/>
        <v>0</v>
      </c>
      <c r="DC24" s="645"/>
      <c r="DD24" s="700">
        <f t="shared" si="114"/>
        <v>0</v>
      </c>
      <c r="DE24" s="645"/>
      <c r="DF24" s="700">
        <f t="shared" si="115"/>
        <v>0</v>
      </c>
      <c r="DG24" s="645"/>
      <c r="DH24" s="700">
        <f t="shared" si="116"/>
        <v>0</v>
      </c>
      <c r="DI24" s="645"/>
      <c r="DJ24" s="700">
        <f t="shared" si="117"/>
        <v>0</v>
      </c>
      <c r="DK24" s="258">
        <f t="shared" si="118"/>
        <v>0</v>
      </c>
      <c r="DL24" s="259">
        <f t="shared" si="119"/>
        <v>0</v>
      </c>
    </row>
    <row r="25" spans="1:116" ht="20.25" customHeight="1" thickBot="1" x14ac:dyDescent="0.3">
      <c r="A25" s="28" t="s">
        <v>417</v>
      </c>
      <c r="B25" s="547" t="s">
        <v>418</v>
      </c>
      <c r="C25" s="57">
        <v>99.24</v>
      </c>
      <c r="D25" s="270"/>
      <c r="E25" s="271"/>
      <c r="F25" s="272">
        <f t="shared" si="60"/>
        <v>0</v>
      </c>
      <c r="G25" s="273"/>
      <c r="H25" s="272">
        <f t="shared" si="61"/>
        <v>0</v>
      </c>
      <c r="I25" s="273"/>
      <c r="J25" s="272">
        <f t="shared" si="62"/>
        <v>0</v>
      </c>
      <c r="K25" s="273"/>
      <c r="L25" s="272">
        <f t="shared" si="63"/>
        <v>0</v>
      </c>
      <c r="M25" s="273"/>
      <c r="N25" s="272">
        <f t="shared" si="64"/>
        <v>0</v>
      </c>
      <c r="O25" s="273"/>
      <c r="P25" s="272">
        <f t="shared" si="65"/>
        <v>0</v>
      </c>
      <c r="Q25" s="273"/>
      <c r="R25" s="272">
        <f t="shared" si="66"/>
        <v>0</v>
      </c>
      <c r="S25" s="273"/>
      <c r="T25" s="272">
        <f t="shared" si="67"/>
        <v>0</v>
      </c>
      <c r="U25" s="273"/>
      <c r="V25" s="272">
        <f t="shared" si="68"/>
        <v>0</v>
      </c>
      <c r="W25" s="273"/>
      <c r="X25" s="272">
        <f t="shared" si="69"/>
        <v>0</v>
      </c>
      <c r="Y25" s="273"/>
      <c r="Z25" s="272">
        <f t="shared" si="70"/>
        <v>0</v>
      </c>
      <c r="AA25" s="273"/>
      <c r="AB25" s="272">
        <f t="shared" si="71"/>
        <v>0</v>
      </c>
      <c r="AC25" s="273"/>
      <c r="AD25" s="272">
        <f t="shared" si="72"/>
        <v>0</v>
      </c>
      <c r="AE25" s="258">
        <f t="shared" si="73"/>
        <v>0</v>
      </c>
      <c r="AF25" s="259">
        <f t="shared" si="74"/>
        <v>0</v>
      </c>
      <c r="AG25" s="649"/>
      <c r="AH25" s="700">
        <f t="shared" si="75"/>
        <v>0</v>
      </c>
      <c r="AI25" s="645"/>
      <c r="AJ25" s="700">
        <f t="shared" si="76"/>
        <v>0</v>
      </c>
      <c r="AK25" s="645"/>
      <c r="AL25" s="700">
        <f t="shared" si="77"/>
        <v>0</v>
      </c>
      <c r="AM25" s="645"/>
      <c r="AN25" s="700">
        <f t="shared" si="78"/>
        <v>0</v>
      </c>
      <c r="AO25" s="645"/>
      <c r="AP25" s="700">
        <f t="shared" si="79"/>
        <v>0</v>
      </c>
      <c r="AQ25" s="645"/>
      <c r="AR25" s="700">
        <f t="shared" si="80"/>
        <v>0</v>
      </c>
      <c r="AS25" s="645"/>
      <c r="AT25" s="700">
        <f t="shared" si="81"/>
        <v>0</v>
      </c>
      <c r="AU25" s="645"/>
      <c r="AV25" s="700">
        <f t="shared" si="82"/>
        <v>0</v>
      </c>
      <c r="AW25" s="645"/>
      <c r="AX25" s="700">
        <f t="shared" si="83"/>
        <v>0</v>
      </c>
      <c r="AY25" s="645"/>
      <c r="AZ25" s="700">
        <f t="shared" si="84"/>
        <v>0</v>
      </c>
      <c r="BA25" s="645"/>
      <c r="BB25" s="700">
        <f t="shared" si="85"/>
        <v>0</v>
      </c>
      <c r="BC25" s="645"/>
      <c r="BD25" s="700">
        <f t="shared" si="86"/>
        <v>0</v>
      </c>
      <c r="BE25" s="645"/>
      <c r="BF25" s="700">
        <f t="shared" si="87"/>
        <v>0</v>
      </c>
      <c r="BG25" s="258">
        <f t="shared" si="88"/>
        <v>0</v>
      </c>
      <c r="BH25" s="259">
        <f t="shared" si="89"/>
        <v>0</v>
      </c>
      <c r="BI25" s="649"/>
      <c r="BJ25" s="700">
        <f t="shared" si="90"/>
        <v>0</v>
      </c>
      <c r="BK25" s="645"/>
      <c r="BL25" s="700">
        <f t="shared" si="91"/>
        <v>0</v>
      </c>
      <c r="BM25" s="645"/>
      <c r="BN25" s="700">
        <f t="shared" si="92"/>
        <v>0</v>
      </c>
      <c r="BO25" s="645"/>
      <c r="BP25" s="700">
        <f t="shared" si="93"/>
        <v>0</v>
      </c>
      <c r="BQ25" s="645"/>
      <c r="BR25" s="700">
        <f t="shared" si="94"/>
        <v>0</v>
      </c>
      <c r="BS25" s="645"/>
      <c r="BT25" s="700">
        <f t="shared" si="95"/>
        <v>0</v>
      </c>
      <c r="BU25" s="645"/>
      <c r="BV25" s="700">
        <f t="shared" si="96"/>
        <v>0</v>
      </c>
      <c r="BW25" s="645"/>
      <c r="BX25" s="700">
        <f t="shared" si="97"/>
        <v>0</v>
      </c>
      <c r="BY25" s="645"/>
      <c r="BZ25" s="700">
        <f t="shared" si="98"/>
        <v>0</v>
      </c>
      <c r="CA25" s="645"/>
      <c r="CB25" s="700">
        <f t="shared" si="99"/>
        <v>0</v>
      </c>
      <c r="CC25" s="645"/>
      <c r="CD25" s="700">
        <f t="shared" si="100"/>
        <v>0</v>
      </c>
      <c r="CE25" s="645"/>
      <c r="CF25" s="700">
        <f t="shared" si="101"/>
        <v>0</v>
      </c>
      <c r="CG25" s="645"/>
      <c r="CH25" s="700">
        <f t="shared" si="102"/>
        <v>0</v>
      </c>
      <c r="CI25" s="258">
        <f t="shared" si="103"/>
        <v>0</v>
      </c>
      <c r="CJ25" s="259">
        <f t="shared" si="104"/>
        <v>0</v>
      </c>
      <c r="CK25" s="649"/>
      <c r="CL25" s="700">
        <f t="shared" si="105"/>
        <v>0</v>
      </c>
      <c r="CM25" s="645"/>
      <c r="CN25" s="700">
        <f t="shared" si="106"/>
        <v>0</v>
      </c>
      <c r="CO25" s="645"/>
      <c r="CP25" s="700">
        <f t="shared" si="107"/>
        <v>0</v>
      </c>
      <c r="CQ25" s="645"/>
      <c r="CR25" s="700">
        <f t="shared" si="108"/>
        <v>0</v>
      </c>
      <c r="CS25" s="645"/>
      <c r="CT25" s="700">
        <f t="shared" si="109"/>
        <v>0</v>
      </c>
      <c r="CU25" s="645"/>
      <c r="CV25" s="700">
        <f t="shared" si="110"/>
        <v>0</v>
      </c>
      <c r="CW25" s="645"/>
      <c r="CX25" s="700">
        <f t="shared" si="111"/>
        <v>0</v>
      </c>
      <c r="CY25" s="645"/>
      <c r="CZ25" s="700">
        <f t="shared" si="112"/>
        <v>0</v>
      </c>
      <c r="DA25" s="645"/>
      <c r="DB25" s="700">
        <f t="shared" si="113"/>
        <v>0</v>
      </c>
      <c r="DC25" s="645"/>
      <c r="DD25" s="700">
        <f t="shared" si="114"/>
        <v>0</v>
      </c>
      <c r="DE25" s="645"/>
      <c r="DF25" s="700">
        <f t="shared" si="115"/>
        <v>0</v>
      </c>
      <c r="DG25" s="645"/>
      <c r="DH25" s="700">
        <f t="shared" si="116"/>
        <v>0</v>
      </c>
      <c r="DI25" s="645"/>
      <c r="DJ25" s="700">
        <f t="shared" si="117"/>
        <v>0</v>
      </c>
      <c r="DK25" s="258">
        <f t="shared" si="118"/>
        <v>0</v>
      </c>
      <c r="DL25" s="259">
        <f t="shared" si="119"/>
        <v>0</v>
      </c>
    </row>
    <row r="26" spans="1:116" ht="20.25" customHeight="1" thickTop="1" thickBot="1" x14ac:dyDescent="0.3">
      <c r="A26" s="61"/>
      <c r="C26" s="33"/>
      <c r="D26" s="34"/>
      <c r="E26" s="274"/>
      <c r="F26" s="275"/>
      <c r="G26" s="276"/>
      <c r="H26" s="275"/>
      <c r="I26" s="276"/>
      <c r="J26" s="275"/>
      <c r="K26" s="276"/>
      <c r="L26" s="275"/>
      <c r="M26" s="276"/>
      <c r="N26" s="275"/>
      <c r="O26" s="276"/>
      <c r="P26" s="275"/>
      <c r="Q26" s="276"/>
      <c r="R26" s="275"/>
      <c r="S26" s="276"/>
      <c r="T26" s="275"/>
      <c r="U26" s="276"/>
      <c r="V26" s="275"/>
      <c r="W26" s="276"/>
      <c r="X26" s="275"/>
      <c r="Y26" s="276"/>
      <c r="Z26" s="275"/>
      <c r="AA26" s="276"/>
      <c r="AB26" s="275"/>
      <c r="AC26" s="276"/>
      <c r="AD26" s="275"/>
      <c r="AE26" s="260"/>
      <c r="AF26" s="261"/>
      <c r="AG26" s="701"/>
      <c r="AH26" s="702"/>
      <c r="AI26" s="703"/>
      <c r="AJ26" s="702"/>
      <c r="AK26" s="703"/>
      <c r="AL26" s="702"/>
      <c r="AM26" s="703"/>
      <c r="AN26" s="702"/>
      <c r="AO26" s="703"/>
      <c r="AP26" s="702"/>
      <c r="AQ26" s="703"/>
      <c r="AR26" s="702"/>
      <c r="AS26" s="703"/>
      <c r="AT26" s="702"/>
      <c r="AU26" s="703"/>
      <c r="AV26" s="702"/>
      <c r="AW26" s="703"/>
      <c r="AX26" s="702"/>
      <c r="AY26" s="703"/>
      <c r="AZ26" s="702"/>
      <c r="BA26" s="703"/>
      <c r="BB26" s="702"/>
      <c r="BC26" s="703"/>
      <c r="BD26" s="702"/>
      <c r="BE26" s="703"/>
      <c r="BF26" s="702"/>
      <c r="BG26" s="260"/>
      <c r="BH26" s="261"/>
      <c r="BI26" s="701"/>
      <c r="BJ26" s="702"/>
      <c r="BK26" s="703"/>
      <c r="BL26" s="702"/>
      <c r="BM26" s="703"/>
      <c r="BN26" s="702"/>
      <c r="BO26" s="703"/>
      <c r="BP26" s="702"/>
      <c r="BQ26" s="703"/>
      <c r="BR26" s="702"/>
      <c r="BS26" s="703"/>
      <c r="BT26" s="702"/>
      <c r="BU26" s="703"/>
      <c r="BV26" s="702"/>
      <c r="BW26" s="703"/>
      <c r="BX26" s="702"/>
      <c r="BY26" s="703"/>
      <c r="BZ26" s="702"/>
      <c r="CA26" s="703"/>
      <c r="CB26" s="702"/>
      <c r="CC26" s="703"/>
      <c r="CD26" s="702"/>
      <c r="CE26" s="703"/>
      <c r="CF26" s="702"/>
      <c r="CG26" s="703"/>
      <c r="CH26" s="702"/>
      <c r="CI26" s="260"/>
      <c r="CJ26" s="261"/>
      <c r="CK26" s="701"/>
      <c r="CL26" s="702"/>
      <c r="CM26" s="703"/>
      <c r="CN26" s="702"/>
      <c r="CO26" s="703"/>
      <c r="CP26" s="702"/>
      <c r="CQ26" s="703"/>
      <c r="CR26" s="702"/>
      <c r="CS26" s="703"/>
      <c r="CT26" s="702"/>
      <c r="CU26" s="703"/>
      <c r="CV26" s="702"/>
      <c r="CW26" s="703"/>
      <c r="CX26" s="702"/>
      <c r="CY26" s="703"/>
      <c r="CZ26" s="702"/>
      <c r="DA26" s="703"/>
      <c r="DB26" s="702"/>
      <c r="DC26" s="703"/>
      <c r="DD26" s="702"/>
      <c r="DE26" s="703"/>
      <c r="DF26" s="702"/>
      <c r="DG26" s="703"/>
      <c r="DH26" s="702"/>
      <c r="DI26" s="703"/>
      <c r="DJ26" s="702"/>
      <c r="DK26" s="260"/>
      <c r="DL26" s="261"/>
    </row>
    <row r="27" spans="1:116" ht="20.25" customHeight="1" thickTop="1" x14ac:dyDescent="0.3">
      <c r="A27" s="231" t="s">
        <v>419</v>
      </c>
      <c r="B27" s="73"/>
      <c r="C27" s="36"/>
      <c r="D27" s="37"/>
      <c r="E27" s="277"/>
      <c r="F27" s="278"/>
      <c r="G27" s="279"/>
      <c r="H27" s="278"/>
      <c r="I27" s="279"/>
      <c r="J27" s="278"/>
      <c r="K27" s="279"/>
      <c r="L27" s="278"/>
      <c r="M27" s="279"/>
      <c r="N27" s="278"/>
      <c r="O27" s="279"/>
      <c r="P27" s="278"/>
      <c r="Q27" s="279"/>
      <c r="R27" s="278"/>
      <c r="S27" s="279"/>
      <c r="T27" s="278"/>
      <c r="U27" s="279"/>
      <c r="V27" s="278"/>
      <c r="W27" s="279"/>
      <c r="X27" s="278"/>
      <c r="Y27" s="279"/>
      <c r="Z27" s="278"/>
      <c r="AA27" s="279"/>
      <c r="AB27" s="278"/>
      <c r="AC27" s="279"/>
      <c r="AD27" s="278"/>
      <c r="AE27" s="262"/>
      <c r="AF27" s="263"/>
      <c r="AG27" s="704"/>
      <c r="AH27" s="705"/>
      <c r="AI27" s="706"/>
      <c r="AJ27" s="705"/>
      <c r="AK27" s="706"/>
      <c r="AL27" s="705"/>
      <c r="AM27" s="706"/>
      <c r="AN27" s="705"/>
      <c r="AO27" s="706"/>
      <c r="AP27" s="705"/>
      <c r="AQ27" s="706"/>
      <c r="AR27" s="705"/>
      <c r="AS27" s="706"/>
      <c r="AT27" s="705"/>
      <c r="AU27" s="706"/>
      <c r="AV27" s="705"/>
      <c r="AW27" s="706"/>
      <c r="AX27" s="705"/>
      <c r="AY27" s="706"/>
      <c r="AZ27" s="705"/>
      <c r="BA27" s="706"/>
      <c r="BB27" s="705"/>
      <c r="BC27" s="706"/>
      <c r="BD27" s="705"/>
      <c r="BE27" s="706"/>
      <c r="BF27" s="705"/>
      <c r="BG27" s="262"/>
      <c r="BH27" s="263"/>
      <c r="BI27" s="704"/>
      <c r="BJ27" s="705"/>
      <c r="BK27" s="706"/>
      <c r="BL27" s="705"/>
      <c r="BM27" s="706"/>
      <c r="BN27" s="705"/>
      <c r="BO27" s="706"/>
      <c r="BP27" s="705"/>
      <c r="BQ27" s="706"/>
      <c r="BR27" s="705"/>
      <c r="BS27" s="706"/>
      <c r="BT27" s="705"/>
      <c r="BU27" s="706"/>
      <c r="BV27" s="705"/>
      <c r="BW27" s="706"/>
      <c r="BX27" s="705"/>
      <c r="BY27" s="706"/>
      <c r="BZ27" s="705"/>
      <c r="CA27" s="706"/>
      <c r="CB27" s="705"/>
      <c r="CC27" s="706"/>
      <c r="CD27" s="705"/>
      <c r="CE27" s="706"/>
      <c r="CF27" s="705"/>
      <c r="CG27" s="706"/>
      <c r="CH27" s="705"/>
      <c r="CI27" s="262"/>
      <c r="CJ27" s="263"/>
      <c r="CK27" s="704"/>
      <c r="CL27" s="705"/>
      <c r="CM27" s="706"/>
      <c r="CN27" s="705"/>
      <c r="CO27" s="706"/>
      <c r="CP27" s="705"/>
      <c r="CQ27" s="706"/>
      <c r="CR27" s="705"/>
      <c r="CS27" s="706"/>
      <c r="CT27" s="705"/>
      <c r="CU27" s="706"/>
      <c r="CV27" s="705"/>
      <c r="CW27" s="706"/>
      <c r="CX27" s="705"/>
      <c r="CY27" s="706"/>
      <c r="CZ27" s="705"/>
      <c r="DA27" s="706"/>
      <c r="DB27" s="705"/>
      <c r="DC27" s="706"/>
      <c r="DD27" s="705"/>
      <c r="DE27" s="706"/>
      <c r="DF27" s="705"/>
      <c r="DG27" s="706"/>
      <c r="DH27" s="705"/>
      <c r="DI27" s="706"/>
      <c r="DJ27" s="705"/>
      <c r="DK27" s="262"/>
      <c r="DL27" s="263"/>
    </row>
    <row r="28" spans="1:116" ht="20.25" customHeight="1" x14ac:dyDescent="0.25">
      <c r="A28" s="51" t="s">
        <v>420</v>
      </c>
      <c r="B28" s="227" t="s">
        <v>421</v>
      </c>
      <c r="C28" s="53">
        <v>59.35</v>
      </c>
      <c r="D28" s="267"/>
      <c r="E28" s="271"/>
      <c r="F28" s="272">
        <f>$C28*E28</f>
        <v>0</v>
      </c>
      <c r="G28" s="273"/>
      <c r="H28" s="272">
        <f>$C28*G28</f>
        <v>0</v>
      </c>
      <c r="I28" s="273"/>
      <c r="J28" s="272">
        <f>$C28*I28</f>
        <v>0</v>
      </c>
      <c r="K28" s="273"/>
      <c r="L28" s="272">
        <f>$C28*K28</f>
        <v>0</v>
      </c>
      <c r="M28" s="273"/>
      <c r="N28" s="272">
        <f>$C28*M28</f>
        <v>0</v>
      </c>
      <c r="O28" s="273"/>
      <c r="P28" s="272">
        <f>$C28*O28</f>
        <v>0</v>
      </c>
      <c r="Q28" s="273"/>
      <c r="R28" s="272">
        <f>$C28*Q28</f>
        <v>0</v>
      </c>
      <c r="S28" s="273"/>
      <c r="T28" s="272">
        <f>$C28*S28</f>
        <v>0</v>
      </c>
      <c r="U28" s="273"/>
      <c r="V28" s="272">
        <f>$C28*U28</f>
        <v>0</v>
      </c>
      <c r="W28" s="273"/>
      <c r="X28" s="272">
        <f>$C28*W28</f>
        <v>0</v>
      </c>
      <c r="Y28" s="273"/>
      <c r="Z28" s="272">
        <f>$C28*Y28</f>
        <v>0</v>
      </c>
      <c r="AA28" s="273"/>
      <c r="AB28" s="272">
        <f>$C28*AA28</f>
        <v>0</v>
      </c>
      <c r="AC28" s="273"/>
      <c r="AD28" s="272">
        <f>$C28*AC28</f>
        <v>0</v>
      </c>
      <c r="AE28" s="258">
        <f>F28+H28+J28+L28+N28+P28+R28+T28+V28+X28+Z28+AB28+AD28</f>
        <v>0</v>
      </c>
      <c r="AF28" s="259">
        <f>(E28+G28+I28+K28+M28+O28+Q28+S28+U28+W28+Y28+AA28+AC28)*D28</f>
        <v>0</v>
      </c>
      <c r="AG28" s="649"/>
      <c r="AH28" s="700">
        <f>$C28*AG28</f>
        <v>0</v>
      </c>
      <c r="AI28" s="645"/>
      <c r="AJ28" s="700">
        <f>$C28*AI28</f>
        <v>0</v>
      </c>
      <c r="AK28" s="645"/>
      <c r="AL28" s="700">
        <f>$C28*AK28</f>
        <v>0</v>
      </c>
      <c r="AM28" s="645"/>
      <c r="AN28" s="700">
        <f>$C28*AM28</f>
        <v>0</v>
      </c>
      <c r="AO28" s="645"/>
      <c r="AP28" s="700">
        <f>$C28*AO28</f>
        <v>0</v>
      </c>
      <c r="AQ28" s="645"/>
      <c r="AR28" s="700">
        <f>$C28*AQ28</f>
        <v>0</v>
      </c>
      <c r="AS28" s="645"/>
      <c r="AT28" s="700">
        <f>$C28*AS28</f>
        <v>0</v>
      </c>
      <c r="AU28" s="645"/>
      <c r="AV28" s="700">
        <f>$C28*AU28</f>
        <v>0</v>
      </c>
      <c r="AW28" s="645"/>
      <c r="AX28" s="700">
        <f>$C28*AW28</f>
        <v>0</v>
      </c>
      <c r="AY28" s="645"/>
      <c r="AZ28" s="700">
        <f>$C28*AY28</f>
        <v>0</v>
      </c>
      <c r="BA28" s="645"/>
      <c r="BB28" s="700">
        <f>$C28*BA28</f>
        <v>0</v>
      </c>
      <c r="BC28" s="645"/>
      <c r="BD28" s="700">
        <f>$C28*BC28</f>
        <v>0</v>
      </c>
      <c r="BE28" s="645"/>
      <c r="BF28" s="700">
        <f>$C28*BE28</f>
        <v>0</v>
      </c>
      <c r="BG28" s="258">
        <f>AH28+AJ28+AL28+AN28+AP28+AR28+AT28+AV28+AX28+AZ28+BB28+BD28+BF28</f>
        <v>0</v>
      </c>
      <c r="BH28" s="259">
        <f>(AG28+AI28+AK28+AM28+AO28+AQ28+AS28+AU28+AW28+AY28+BA28+BC28+BE28)*D28</f>
        <v>0</v>
      </c>
      <c r="BI28" s="649"/>
      <c r="BJ28" s="700">
        <f>$C28*BI28</f>
        <v>0</v>
      </c>
      <c r="BK28" s="645"/>
      <c r="BL28" s="700">
        <f>$C28*BK28</f>
        <v>0</v>
      </c>
      <c r="BM28" s="645"/>
      <c r="BN28" s="700">
        <f>$C28*BM28</f>
        <v>0</v>
      </c>
      <c r="BO28" s="645"/>
      <c r="BP28" s="700">
        <f>$C28*BO28</f>
        <v>0</v>
      </c>
      <c r="BQ28" s="645"/>
      <c r="BR28" s="700">
        <f>$C28*BQ28</f>
        <v>0</v>
      </c>
      <c r="BS28" s="645"/>
      <c r="BT28" s="700">
        <f>$C28*BS28</f>
        <v>0</v>
      </c>
      <c r="BU28" s="645"/>
      <c r="BV28" s="700">
        <f>$C28*BU28</f>
        <v>0</v>
      </c>
      <c r="BW28" s="645"/>
      <c r="BX28" s="700">
        <f>$C28*BW28</f>
        <v>0</v>
      </c>
      <c r="BY28" s="645"/>
      <c r="BZ28" s="700">
        <f>$C28*BY28</f>
        <v>0</v>
      </c>
      <c r="CA28" s="645"/>
      <c r="CB28" s="700">
        <f>$C28*CA28</f>
        <v>0</v>
      </c>
      <c r="CC28" s="645"/>
      <c r="CD28" s="700">
        <f>$C28*CC28</f>
        <v>0</v>
      </c>
      <c r="CE28" s="645"/>
      <c r="CF28" s="700">
        <f>$C28*CE28</f>
        <v>0</v>
      </c>
      <c r="CG28" s="645"/>
      <c r="CH28" s="700">
        <f>$C28*CG28</f>
        <v>0</v>
      </c>
      <c r="CI28" s="258">
        <f>BJ28+BL28+BN28+BP28+BR28+BT28+BV28+BX28+BZ28+CB28+CD28+CF28+CH28</f>
        <v>0</v>
      </c>
      <c r="CJ28" s="259">
        <f>(BI28+BK28+BM28+BO28+BQ28+BS28+BU28+BW28+BY28+CA28+CC28+CE28+CG28)*D28</f>
        <v>0</v>
      </c>
      <c r="CK28" s="649"/>
      <c r="CL28" s="700">
        <f>$C28*CK28</f>
        <v>0</v>
      </c>
      <c r="CM28" s="645"/>
      <c r="CN28" s="700">
        <f>$C28*CM28</f>
        <v>0</v>
      </c>
      <c r="CO28" s="645"/>
      <c r="CP28" s="700">
        <f>$C28*CO28</f>
        <v>0</v>
      </c>
      <c r="CQ28" s="645"/>
      <c r="CR28" s="700">
        <f t="shared" ref="CR28:CR34" si="120">$C28*CQ28</f>
        <v>0</v>
      </c>
      <c r="CS28" s="645"/>
      <c r="CT28" s="700">
        <f>$C28*CS28</f>
        <v>0</v>
      </c>
      <c r="CU28" s="645"/>
      <c r="CV28" s="700">
        <f>$C28*CU28</f>
        <v>0</v>
      </c>
      <c r="CW28" s="645"/>
      <c r="CX28" s="700">
        <f>$C28*CW28</f>
        <v>0</v>
      </c>
      <c r="CY28" s="645"/>
      <c r="CZ28" s="700">
        <f>$C28*CY28</f>
        <v>0</v>
      </c>
      <c r="DA28" s="645"/>
      <c r="DB28" s="700">
        <f>$C28*DA28</f>
        <v>0</v>
      </c>
      <c r="DC28" s="645"/>
      <c r="DD28" s="700">
        <f>$C28*DC28</f>
        <v>0</v>
      </c>
      <c r="DE28" s="645"/>
      <c r="DF28" s="700">
        <f>$C28*DE28</f>
        <v>0</v>
      </c>
      <c r="DG28" s="645"/>
      <c r="DH28" s="700">
        <f>$C28*DG28</f>
        <v>0</v>
      </c>
      <c r="DI28" s="645"/>
      <c r="DJ28" s="700">
        <f>$C28*DI28</f>
        <v>0</v>
      </c>
      <c r="DK28" s="258">
        <f>CL28+CN28+CP28+CR28+CT28+CV28+CX28+CZ28+DB28+DD28+DF28+DH28+DJ28</f>
        <v>0</v>
      </c>
      <c r="DL28" s="259">
        <f>(CK28+CM28+CO28+CQ28+CS28+CU28+CW28+CY28+DA28+DC28+DE28+DG28+DI28)*D28</f>
        <v>0</v>
      </c>
    </row>
    <row r="29" spans="1:116" ht="20.25" customHeight="1" x14ac:dyDescent="0.25">
      <c r="A29" s="51" t="s">
        <v>422</v>
      </c>
      <c r="B29" s="227" t="s">
        <v>423</v>
      </c>
      <c r="C29" s="53">
        <v>67.180000000000007</v>
      </c>
      <c r="D29" s="267"/>
      <c r="E29" s="271"/>
      <c r="F29" s="272">
        <f t="shared" ref="F29:F34" si="121">$C29*E29</f>
        <v>0</v>
      </c>
      <c r="G29" s="273"/>
      <c r="H29" s="272">
        <f t="shared" ref="H29:H34" si="122">$C29*G29</f>
        <v>0</v>
      </c>
      <c r="I29" s="273"/>
      <c r="J29" s="272">
        <f t="shared" ref="J29:J34" si="123">$C29*I29</f>
        <v>0</v>
      </c>
      <c r="K29" s="273"/>
      <c r="L29" s="272">
        <f t="shared" ref="L29:L34" si="124">$C29*K29</f>
        <v>0</v>
      </c>
      <c r="M29" s="273"/>
      <c r="N29" s="272">
        <f t="shared" ref="N29:N34" si="125">$C29*M29</f>
        <v>0</v>
      </c>
      <c r="O29" s="273"/>
      <c r="P29" s="272">
        <f t="shared" ref="P29:P34" si="126">$C29*O29</f>
        <v>0</v>
      </c>
      <c r="Q29" s="273"/>
      <c r="R29" s="272">
        <f t="shared" ref="R29:R34" si="127">$C29*Q29</f>
        <v>0</v>
      </c>
      <c r="S29" s="273"/>
      <c r="T29" s="272">
        <f t="shared" ref="T29:T34" si="128">$C29*S29</f>
        <v>0</v>
      </c>
      <c r="U29" s="273"/>
      <c r="V29" s="272">
        <f t="shared" ref="V29:V34" si="129">$C29*U29</f>
        <v>0</v>
      </c>
      <c r="W29" s="273"/>
      <c r="X29" s="272">
        <f t="shared" ref="X29:X34" si="130">$C29*W29</f>
        <v>0</v>
      </c>
      <c r="Y29" s="273"/>
      <c r="Z29" s="272">
        <f t="shared" ref="Z29:Z34" si="131">$C29*Y29</f>
        <v>0</v>
      </c>
      <c r="AA29" s="273"/>
      <c r="AB29" s="272">
        <f t="shared" ref="AB29:AB34" si="132">$C29*AA29</f>
        <v>0</v>
      </c>
      <c r="AC29" s="273"/>
      <c r="AD29" s="272">
        <f t="shared" ref="AD29:AD34" si="133">$C29*AC29</f>
        <v>0</v>
      </c>
      <c r="AE29" s="258">
        <f t="shared" ref="AE29:AE34" si="134">F29+H29+J29+L29+N29+P29+R29+T29+V29+X29+Z29+AB29+AD29</f>
        <v>0</v>
      </c>
      <c r="AF29" s="259">
        <f t="shared" ref="AF29:AF34" si="135">(E29+G29+I29+K29+M29+O29+Q29+S29+U29+W29+Y29+AA29+AC29)*D29</f>
        <v>0</v>
      </c>
      <c r="AG29" s="649"/>
      <c r="AH29" s="700">
        <f t="shared" ref="AH29:AH34" si="136">$C29*AG29</f>
        <v>0</v>
      </c>
      <c r="AI29" s="645"/>
      <c r="AJ29" s="700">
        <f t="shared" ref="AJ29:AJ34" si="137">$C29*AI29</f>
        <v>0</v>
      </c>
      <c r="AK29" s="645"/>
      <c r="AL29" s="700">
        <f t="shared" ref="AL29:AL34" si="138">$C29*AK29</f>
        <v>0</v>
      </c>
      <c r="AM29" s="645"/>
      <c r="AN29" s="700">
        <f t="shared" ref="AN29:AN34" si="139">$C29*AM29</f>
        <v>0</v>
      </c>
      <c r="AO29" s="645"/>
      <c r="AP29" s="700">
        <f t="shared" ref="AP29:AP34" si="140">$C29*AO29</f>
        <v>0</v>
      </c>
      <c r="AQ29" s="645"/>
      <c r="AR29" s="700">
        <f t="shared" ref="AR29:AR34" si="141">$C29*AQ29</f>
        <v>0</v>
      </c>
      <c r="AS29" s="645"/>
      <c r="AT29" s="700">
        <f t="shared" ref="AT29:AT34" si="142">$C29*AS29</f>
        <v>0</v>
      </c>
      <c r="AU29" s="645"/>
      <c r="AV29" s="700">
        <f t="shared" ref="AV29:AV34" si="143">$C29*AU29</f>
        <v>0</v>
      </c>
      <c r="AW29" s="645"/>
      <c r="AX29" s="700">
        <f t="shared" ref="AX29:AX34" si="144">$C29*AW29</f>
        <v>0</v>
      </c>
      <c r="AY29" s="645"/>
      <c r="AZ29" s="700">
        <f t="shared" ref="AZ29:AZ34" si="145">$C29*AY29</f>
        <v>0</v>
      </c>
      <c r="BA29" s="645"/>
      <c r="BB29" s="700">
        <f t="shared" ref="BB29:BB34" si="146">$C29*BA29</f>
        <v>0</v>
      </c>
      <c r="BC29" s="645"/>
      <c r="BD29" s="700">
        <f t="shared" ref="BD29:BD34" si="147">$C29*BC29</f>
        <v>0</v>
      </c>
      <c r="BE29" s="645"/>
      <c r="BF29" s="700">
        <f t="shared" ref="BF29:BF34" si="148">$C29*BE29</f>
        <v>0</v>
      </c>
      <c r="BG29" s="258">
        <f t="shared" ref="BG29:BG34" si="149">AH29+AJ29+AL29+AN29+AP29+AR29+AT29+AV29+AX29+AZ29+BB29+BD29+BF29</f>
        <v>0</v>
      </c>
      <c r="BH29" s="259">
        <f t="shared" ref="BH29:BH34" si="150">(AG29+AI29+AK29+AM29+AO29+AQ29+AS29+AU29+AW29+AY29+BA29+BC29+BE29)*D29</f>
        <v>0</v>
      </c>
      <c r="BI29" s="649"/>
      <c r="BJ29" s="700">
        <f t="shared" ref="BJ29:BJ34" si="151">$C29*BI29</f>
        <v>0</v>
      </c>
      <c r="BK29" s="645"/>
      <c r="BL29" s="700">
        <f t="shared" ref="BL29:BL34" si="152">$C29*BK29</f>
        <v>0</v>
      </c>
      <c r="BM29" s="645"/>
      <c r="BN29" s="700">
        <f t="shared" ref="BN29:BN34" si="153">$C29*BM29</f>
        <v>0</v>
      </c>
      <c r="BO29" s="645"/>
      <c r="BP29" s="700">
        <f t="shared" ref="BP29:BP34" si="154">$C29*BO29</f>
        <v>0</v>
      </c>
      <c r="BQ29" s="645"/>
      <c r="BR29" s="700">
        <f t="shared" ref="BR29:BR34" si="155">$C29*BQ29</f>
        <v>0</v>
      </c>
      <c r="BS29" s="645"/>
      <c r="BT29" s="700">
        <f t="shared" ref="BT29:BT34" si="156">$C29*BS29</f>
        <v>0</v>
      </c>
      <c r="BU29" s="645"/>
      <c r="BV29" s="700">
        <f t="shared" ref="BV29:BV34" si="157">$C29*BU29</f>
        <v>0</v>
      </c>
      <c r="BW29" s="645"/>
      <c r="BX29" s="700">
        <f t="shared" ref="BX29:BX34" si="158">$C29*BW29</f>
        <v>0</v>
      </c>
      <c r="BY29" s="645"/>
      <c r="BZ29" s="700">
        <f t="shared" ref="BZ29:BZ34" si="159">$C29*BY29</f>
        <v>0</v>
      </c>
      <c r="CA29" s="645"/>
      <c r="CB29" s="700">
        <f t="shared" ref="CB29:CB35" si="160">$C29*CA29</f>
        <v>0</v>
      </c>
      <c r="CC29" s="645"/>
      <c r="CD29" s="700">
        <f t="shared" ref="CD29:CD34" si="161">$C29*CC29</f>
        <v>0</v>
      </c>
      <c r="CE29" s="645"/>
      <c r="CF29" s="700">
        <f t="shared" ref="CF29:CF34" si="162">$C29*CE29</f>
        <v>0</v>
      </c>
      <c r="CG29" s="645"/>
      <c r="CH29" s="700">
        <f t="shared" ref="CH29:CH34" si="163">$C29*CG29</f>
        <v>0</v>
      </c>
      <c r="CI29" s="258">
        <f t="shared" ref="CI29:CI34" si="164">BJ29+BL29+BN29+BP29+BR29+BT29+BV29+BX29+BZ29+CB29+CD29+CF29+CH29</f>
        <v>0</v>
      </c>
      <c r="CJ29" s="259">
        <f t="shared" ref="CJ29:CJ34" si="165">(BI29+BK29+BM29+BO29+BQ29+BS29+BU29+BW29+BY29+CA29+CC29+CE29+CG29)*D29</f>
        <v>0</v>
      </c>
      <c r="CK29" s="649"/>
      <c r="CL29" s="700">
        <f t="shared" ref="CL29:CL34" si="166">$C29*CK29</f>
        <v>0</v>
      </c>
      <c r="CM29" s="645"/>
      <c r="CN29" s="700">
        <f t="shared" ref="CN29:CN34" si="167">$C29*CM29</f>
        <v>0</v>
      </c>
      <c r="CO29" s="645"/>
      <c r="CP29" s="700">
        <f t="shared" ref="CP29:CP34" si="168">$C29*CO29</f>
        <v>0</v>
      </c>
      <c r="CQ29" s="645"/>
      <c r="CR29" s="700">
        <f t="shared" si="120"/>
        <v>0</v>
      </c>
      <c r="CS29" s="645"/>
      <c r="CT29" s="700">
        <f t="shared" ref="CT29:CT34" si="169">$C29*CS29</f>
        <v>0</v>
      </c>
      <c r="CU29" s="645"/>
      <c r="CV29" s="700">
        <f t="shared" ref="CV29:CV34" si="170">$C29*CU29</f>
        <v>0</v>
      </c>
      <c r="CW29" s="645"/>
      <c r="CX29" s="700">
        <f t="shared" ref="CX29:CX34" si="171">$C29*CW29</f>
        <v>0</v>
      </c>
      <c r="CY29" s="645"/>
      <c r="CZ29" s="700">
        <f t="shared" ref="CZ29:CZ34" si="172">$C29*CY29</f>
        <v>0</v>
      </c>
      <c r="DA29" s="645"/>
      <c r="DB29" s="700">
        <f t="shared" ref="DB29:DB34" si="173">$C29*DA29</f>
        <v>0</v>
      </c>
      <c r="DC29" s="645"/>
      <c r="DD29" s="700">
        <f t="shared" ref="DD29:DD34" si="174">$C29*DC29</f>
        <v>0</v>
      </c>
      <c r="DE29" s="645"/>
      <c r="DF29" s="700">
        <f t="shared" ref="DF29:DF34" si="175">$C29*DE29</f>
        <v>0</v>
      </c>
      <c r="DG29" s="645"/>
      <c r="DH29" s="700">
        <f t="shared" ref="DH29:DH34" si="176">$C29*DG29</f>
        <v>0</v>
      </c>
      <c r="DI29" s="645"/>
      <c r="DJ29" s="700">
        <f t="shared" ref="DJ29:DJ34" si="177">$C29*DI29</f>
        <v>0</v>
      </c>
      <c r="DK29" s="258">
        <f t="shared" ref="DK29:DK34" si="178">CL29+CN29+CP29+CR29+CT29+CV29+CX29+CZ29+DB29+DD29+DF29+DH29+DJ29</f>
        <v>0</v>
      </c>
      <c r="DL29" s="259">
        <f t="shared" ref="DL29:DL34" si="179">(CK29+CM29+CO29+CQ29+CS29+CU29+CW29+CY29+DA29+DC29+DE29+DG29+DI29)*D29</f>
        <v>0</v>
      </c>
    </row>
    <row r="30" spans="1:116" ht="20.25" customHeight="1" x14ac:dyDescent="0.25">
      <c r="A30" s="51" t="s">
        <v>424</v>
      </c>
      <c r="B30" s="227" t="s">
        <v>425</v>
      </c>
      <c r="C30" s="53">
        <v>87.93</v>
      </c>
      <c r="D30" s="267"/>
      <c r="E30" s="271"/>
      <c r="F30" s="272">
        <f t="shared" si="121"/>
        <v>0</v>
      </c>
      <c r="G30" s="273"/>
      <c r="H30" s="272">
        <f t="shared" si="122"/>
        <v>0</v>
      </c>
      <c r="I30" s="273"/>
      <c r="J30" s="272">
        <f t="shared" si="123"/>
        <v>0</v>
      </c>
      <c r="K30" s="273"/>
      <c r="L30" s="272">
        <f t="shared" si="124"/>
        <v>0</v>
      </c>
      <c r="M30" s="273"/>
      <c r="N30" s="272">
        <f t="shared" si="125"/>
        <v>0</v>
      </c>
      <c r="O30" s="273"/>
      <c r="P30" s="272">
        <f t="shared" si="126"/>
        <v>0</v>
      </c>
      <c r="Q30" s="273"/>
      <c r="R30" s="272">
        <f t="shared" si="127"/>
        <v>0</v>
      </c>
      <c r="S30" s="273"/>
      <c r="T30" s="272">
        <f t="shared" si="128"/>
        <v>0</v>
      </c>
      <c r="U30" s="273"/>
      <c r="V30" s="272">
        <f t="shared" si="129"/>
        <v>0</v>
      </c>
      <c r="W30" s="273"/>
      <c r="X30" s="272">
        <f t="shared" si="130"/>
        <v>0</v>
      </c>
      <c r="Y30" s="273"/>
      <c r="Z30" s="272">
        <f t="shared" si="131"/>
        <v>0</v>
      </c>
      <c r="AA30" s="273"/>
      <c r="AB30" s="272">
        <f t="shared" si="132"/>
        <v>0</v>
      </c>
      <c r="AC30" s="273"/>
      <c r="AD30" s="272">
        <f t="shared" si="133"/>
        <v>0</v>
      </c>
      <c r="AE30" s="258">
        <f t="shared" si="134"/>
        <v>0</v>
      </c>
      <c r="AF30" s="259">
        <f t="shared" si="135"/>
        <v>0</v>
      </c>
      <c r="AG30" s="649"/>
      <c r="AH30" s="700">
        <f t="shared" si="136"/>
        <v>0</v>
      </c>
      <c r="AI30" s="645"/>
      <c r="AJ30" s="700">
        <f t="shared" si="137"/>
        <v>0</v>
      </c>
      <c r="AK30" s="645"/>
      <c r="AL30" s="700">
        <f t="shared" si="138"/>
        <v>0</v>
      </c>
      <c r="AM30" s="645"/>
      <c r="AN30" s="700">
        <f t="shared" si="139"/>
        <v>0</v>
      </c>
      <c r="AO30" s="645"/>
      <c r="AP30" s="700">
        <f t="shared" si="140"/>
        <v>0</v>
      </c>
      <c r="AQ30" s="645"/>
      <c r="AR30" s="700">
        <f t="shared" si="141"/>
        <v>0</v>
      </c>
      <c r="AS30" s="645"/>
      <c r="AT30" s="700">
        <f t="shared" si="142"/>
        <v>0</v>
      </c>
      <c r="AU30" s="645"/>
      <c r="AV30" s="700">
        <f t="shared" si="143"/>
        <v>0</v>
      </c>
      <c r="AW30" s="645"/>
      <c r="AX30" s="700">
        <f t="shared" si="144"/>
        <v>0</v>
      </c>
      <c r="AY30" s="645"/>
      <c r="AZ30" s="700">
        <f t="shared" si="145"/>
        <v>0</v>
      </c>
      <c r="BA30" s="645"/>
      <c r="BB30" s="700">
        <f t="shared" si="146"/>
        <v>0</v>
      </c>
      <c r="BC30" s="645"/>
      <c r="BD30" s="700">
        <f t="shared" si="147"/>
        <v>0</v>
      </c>
      <c r="BE30" s="645"/>
      <c r="BF30" s="700">
        <f t="shared" si="148"/>
        <v>0</v>
      </c>
      <c r="BG30" s="258">
        <f t="shared" si="149"/>
        <v>0</v>
      </c>
      <c r="BH30" s="259">
        <f t="shared" si="150"/>
        <v>0</v>
      </c>
      <c r="BI30" s="649"/>
      <c r="BJ30" s="700">
        <f t="shared" si="151"/>
        <v>0</v>
      </c>
      <c r="BK30" s="645"/>
      <c r="BL30" s="700">
        <f t="shared" si="152"/>
        <v>0</v>
      </c>
      <c r="BM30" s="645"/>
      <c r="BN30" s="700">
        <f t="shared" si="153"/>
        <v>0</v>
      </c>
      <c r="BO30" s="645"/>
      <c r="BP30" s="700">
        <f t="shared" si="154"/>
        <v>0</v>
      </c>
      <c r="BQ30" s="645"/>
      <c r="BR30" s="700">
        <f t="shared" si="155"/>
        <v>0</v>
      </c>
      <c r="BS30" s="645"/>
      <c r="BT30" s="700">
        <f t="shared" si="156"/>
        <v>0</v>
      </c>
      <c r="BU30" s="645"/>
      <c r="BV30" s="700">
        <f t="shared" si="157"/>
        <v>0</v>
      </c>
      <c r="BW30" s="645"/>
      <c r="BX30" s="700">
        <f t="shared" si="158"/>
        <v>0</v>
      </c>
      <c r="BY30" s="645"/>
      <c r="BZ30" s="700">
        <f t="shared" si="159"/>
        <v>0</v>
      </c>
      <c r="CA30" s="645"/>
      <c r="CB30" s="700">
        <f t="shared" si="160"/>
        <v>0</v>
      </c>
      <c r="CC30" s="645"/>
      <c r="CD30" s="700">
        <f t="shared" si="161"/>
        <v>0</v>
      </c>
      <c r="CE30" s="645"/>
      <c r="CF30" s="700">
        <f t="shared" si="162"/>
        <v>0</v>
      </c>
      <c r="CG30" s="645"/>
      <c r="CH30" s="700">
        <f t="shared" si="163"/>
        <v>0</v>
      </c>
      <c r="CI30" s="258">
        <f t="shared" si="164"/>
        <v>0</v>
      </c>
      <c r="CJ30" s="259">
        <f t="shared" si="165"/>
        <v>0</v>
      </c>
      <c r="CK30" s="649"/>
      <c r="CL30" s="700">
        <f t="shared" si="166"/>
        <v>0</v>
      </c>
      <c r="CM30" s="645"/>
      <c r="CN30" s="700">
        <f t="shared" si="167"/>
        <v>0</v>
      </c>
      <c r="CO30" s="645"/>
      <c r="CP30" s="700">
        <f t="shared" si="168"/>
        <v>0</v>
      </c>
      <c r="CQ30" s="645"/>
      <c r="CR30" s="700">
        <f t="shared" si="120"/>
        <v>0</v>
      </c>
      <c r="CS30" s="645"/>
      <c r="CT30" s="700">
        <f t="shared" si="169"/>
        <v>0</v>
      </c>
      <c r="CU30" s="645"/>
      <c r="CV30" s="700">
        <f t="shared" si="170"/>
        <v>0</v>
      </c>
      <c r="CW30" s="645"/>
      <c r="CX30" s="700">
        <f t="shared" si="171"/>
        <v>0</v>
      </c>
      <c r="CY30" s="645"/>
      <c r="CZ30" s="700">
        <f t="shared" si="172"/>
        <v>0</v>
      </c>
      <c r="DA30" s="645"/>
      <c r="DB30" s="700">
        <f t="shared" si="173"/>
        <v>0</v>
      </c>
      <c r="DC30" s="645"/>
      <c r="DD30" s="700">
        <f t="shared" si="174"/>
        <v>0</v>
      </c>
      <c r="DE30" s="645"/>
      <c r="DF30" s="700">
        <f t="shared" si="175"/>
        <v>0</v>
      </c>
      <c r="DG30" s="645"/>
      <c r="DH30" s="700">
        <f t="shared" si="176"/>
        <v>0</v>
      </c>
      <c r="DI30" s="645"/>
      <c r="DJ30" s="700">
        <f t="shared" si="177"/>
        <v>0</v>
      </c>
      <c r="DK30" s="258">
        <f t="shared" si="178"/>
        <v>0</v>
      </c>
      <c r="DL30" s="259">
        <f t="shared" si="179"/>
        <v>0</v>
      </c>
    </row>
    <row r="31" spans="1:116" ht="20.25" customHeight="1" x14ac:dyDescent="0.25">
      <c r="A31" s="51" t="s">
        <v>426</v>
      </c>
      <c r="B31" s="227" t="s">
        <v>427</v>
      </c>
      <c r="C31" s="53">
        <v>73.94</v>
      </c>
      <c r="D31" s="267"/>
      <c r="E31" s="271"/>
      <c r="F31" s="272">
        <f t="shared" si="121"/>
        <v>0</v>
      </c>
      <c r="G31" s="273"/>
      <c r="H31" s="272">
        <f t="shared" si="122"/>
        <v>0</v>
      </c>
      <c r="I31" s="273"/>
      <c r="J31" s="272">
        <f t="shared" si="123"/>
        <v>0</v>
      </c>
      <c r="K31" s="273"/>
      <c r="L31" s="272">
        <f t="shared" si="124"/>
        <v>0</v>
      </c>
      <c r="M31" s="273"/>
      <c r="N31" s="272">
        <f t="shared" si="125"/>
        <v>0</v>
      </c>
      <c r="O31" s="273"/>
      <c r="P31" s="272">
        <f t="shared" si="126"/>
        <v>0</v>
      </c>
      <c r="Q31" s="273"/>
      <c r="R31" s="272">
        <f t="shared" si="127"/>
        <v>0</v>
      </c>
      <c r="S31" s="273"/>
      <c r="T31" s="272">
        <f t="shared" si="128"/>
        <v>0</v>
      </c>
      <c r="U31" s="273"/>
      <c r="V31" s="272">
        <f t="shared" si="129"/>
        <v>0</v>
      </c>
      <c r="W31" s="273"/>
      <c r="X31" s="272">
        <f t="shared" si="130"/>
        <v>0</v>
      </c>
      <c r="Y31" s="273"/>
      <c r="Z31" s="272">
        <f t="shared" si="131"/>
        <v>0</v>
      </c>
      <c r="AA31" s="273"/>
      <c r="AB31" s="272">
        <f t="shared" si="132"/>
        <v>0</v>
      </c>
      <c r="AC31" s="273"/>
      <c r="AD31" s="272">
        <f t="shared" si="133"/>
        <v>0</v>
      </c>
      <c r="AE31" s="258">
        <f t="shared" si="134"/>
        <v>0</v>
      </c>
      <c r="AF31" s="259">
        <f t="shared" si="135"/>
        <v>0</v>
      </c>
      <c r="AG31" s="649"/>
      <c r="AH31" s="700">
        <f t="shared" si="136"/>
        <v>0</v>
      </c>
      <c r="AI31" s="645"/>
      <c r="AJ31" s="700">
        <f t="shared" si="137"/>
        <v>0</v>
      </c>
      <c r="AK31" s="645"/>
      <c r="AL31" s="700">
        <f t="shared" si="138"/>
        <v>0</v>
      </c>
      <c r="AM31" s="645"/>
      <c r="AN31" s="700">
        <f t="shared" si="139"/>
        <v>0</v>
      </c>
      <c r="AO31" s="645"/>
      <c r="AP31" s="700">
        <f t="shared" si="140"/>
        <v>0</v>
      </c>
      <c r="AQ31" s="645"/>
      <c r="AR31" s="700">
        <f t="shared" si="141"/>
        <v>0</v>
      </c>
      <c r="AS31" s="645"/>
      <c r="AT31" s="700">
        <f t="shared" si="142"/>
        <v>0</v>
      </c>
      <c r="AU31" s="645"/>
      <c r="AV31" s="700">
        <f t="shared" si="143"/>
        <v>0</v>
      </c>
      <c r="AW31" s="645"/>
      <c r="AX31" s="700">
        <f t="shared" si="144"/>
        <v>0</v>
      </c>
      <c r="AY31" s="645"/>
      <c r="AZ31" s="700">
        <f t="shared" si="145"/>
        <v>0</v>
      </c>
      <c r="BA31" s="645"/>
      <c r="BB31" s="700">
        <f t="shared" si="146"/>
        <v>0</v>
      </c>
      <c r="BC31" s="645"/>
      <c r="BD31" s="700">
        <f t="shared" si="147"/>
        <v>0</v>
      </c>
      <c r="BE31" s="645"/>
      <c r="BF31" s="700">
        <f t="shared" si="148"/>
        <v>0</v>
      </c>
      <c r="BG31" s="258">
        <f t="shared" si="149"/>
        <v>0</v>
      </c>
      <c r="BH31" s="259">
        <f t="shared" si="150"/>
        <v>0</v>
      </c>
      <c r="BI31" s="649"/>
      <c r="BJ31" s="700">
        <f t="shared" si="151"/>
        <v>0</v>
      </c>
      <c r="BK31" s="645"/>
      <c r="BL31" s="700">
        <f t="shared" si="152"/>
        <v>0</v>
      </c>
      <c r="BM31" s="645"/>
      <c r="BN31" s="700">
        <f t="shared" si="153"/>
        <v>0</v>
      </c>
      <c r="BO31" s="645"/>
      <c r="BP31" s="700">
        <f t="shared" si="154"/>
        <v>0</v>
      </c>
      <c r="BQ31" s="645"/>
      <c r="BR31" s="700">
        <f t="shared" si="155"/>
        <v>0</v>
      </c>
      <c r="BS31" s="645"/>
      <c r="BT31" s="700">
        <f t="shared" si="156"/>
        <v>0</v>
      </c>
      <c r="BU31" s="645"/>
      <c r="BV31" s="700">
        <f t="shared" si="157"/>
        <v>0</v>
      </c>
      <c r="BW31" s="645"/>
      <c r="BX31" s="700">
        <f t="shared" si="158"/>
        <v>0</v>
      </c>
      <c r="BY31" s="645"/>
      <c r="BZ31" s="700">
        <f t="shared" si="159"/>
        <v>0</v>
      </c>
      <c r="CA31" s="645"/>
      <c r="CB31" s="700">
        <f t="shared" si="160"/>
        <v>0</v>
      </c>
      <c r="CC31" s="645"/>
      <c r="CD31" s="700">
        <f t="shared" si="161"/>
        <v>0</v>
      </c>
      <c r="CE31" s="645"/>
      <c r="CF31" s="700">
        <f t="shared" si="162"/>
        <v>0</v>
      </c>
      <c r="CG31" s="645"/>
      <c r="CH31" s="700">
        <f t="shared" si="163"/>
        <v>0</v>
      </c>
      <c r="CI31" s="258">
        <f t="shared" si="164"/>
        <v>0</v>
      </c>
      <c r="CJ31" s="259">
        <f t="shared" si="165"/>
        <v>0</v>
      </c>
      <c r="CK31" s="649"/>
      <c r="CL31" s="700">
        <f t="shared" si="166"/>
        <v>0</v>
      </c>
      <c r="CM31" s="645"/>
      <c r="CN31" s="700">
        <f t="shared" si="167"/>
        <v>0</v>
      </c>
      <c r="CO31" s="645"/>
      <c r="CP31" s="700">
        <f t="shared" si="168"/>
        <v>0</v>
      </c>
      <c r="CQ31" s="645"/>
      <c r="CR31" s="700">
        <f t="shared" si="120"/>
        <v>0</v>
      </c>
      <c r="CS31" s="645"/>
      <c r="CT31" s="700">
        <f t="shared" si="169"/>
        <v>0</v>
      </c>
      <c r="CU31" s="645"/>
      <c r="CV31" s="700">
        <f t="shared" si="170"/>
        <v>0</v>
      </c>
      <c r="CW31" s="645"/>
      <c r="CX31" s="700">
        <f t="shared" si="171"/>
        <v>0</v>
      </c>
      <c r="CY31" s="645"/>
      <c r="CZ31" s="700">
        <f t="shared" si="172"/>
        <v>0</v>
      </c>
      <c r="DA31" s="645"/>
      <c r="DB31" s="700">
        <f t="shared" si="173"/>
        <v>0</v>
      </c>
      <c r="DC31" s="645"/>
      <c r="DD31" s="700">
        <f t="shared" si="174"/>
        <v>0</v>
      </c>
      <c r="DE31" s="645"/>
      <c r="DF31" s="700">
        <f t="shared" si="175"/>
        <v>0</v>
      </c>
      <c r="DG31" s="645"/>
      <c r="DH31" s="700">
        <f t="shared" si="176"/>
        <v>0</v>
      </c>
      <c r="DI31" s="645"/>
      <c r="DJ31" s="700">
        <f t="shared" si="177"/>
        <v>0</v>
      </c>
      <c r="DK31" s="258">
        <f t="shared" si="178"/>
        <v>0</v>
      </c>
      <c r="DL31" s="259">
        <f t="shared" si="179"/>
        <v>0</v>
      </c>
    </row>
    <row r="32" spans="1:116" ht="20.25" customHeight="1" x14ac:dyDescent="0.25">
      <c r="A32" s="51" t="s">
        <v>428</v>
      </c>
      <c r="B32" s="227" t="s">
        <v>429</v>
      </c>
      <c r="C32" s="53">
        <v>55.75</v>
      </c>
      <c r="D32" s="267"/>
      <c r="E32" s="271"/>
      <c r="F32" s="272">
        <f t="shared" si="121"/>
        <v>0</v>
      </c>
      <c r="G32" s="273"/>
      <c r="H32" s="272">
        <f t="shared" si="122"/>
        <v>0</v>
      </c>
      <c r="I32" s="273"/>
      <c r="J32" s="272">
        <f t="shared" si="123"/>
        <v>0</v>
      </c>
      <c r="K32" s="273"/>
      <c r="L32" s="272">
        <f t="shared" si="124"/>
        <v>0</v>
      </c>
      <c r="M32" s="273"/>
      <c r="N32" s="272">
        <f t="shared" si="125"/>
        <v>0</v>
      </c>
      <c r="O32" s="273"/>
      <c r="P32" s="272">
        <f t="shared" si="126"/>
        <v>0</v>
      </c>
      <c r="Q32" s="273"/>
      <c r="R32" s="272">
        <f t="shared" si="127"/>
        <v>0</v>
      </c>
      <c r="S32" s="273"/>
      <c r="T32" s="272">
        <f t="shared" si="128"/>
        <v>0</v>
      </c>
      <c r="U32" s="273"/>
      <c r="V32" s="272">
        <f t="shared" si="129"/>
        <v>0</v>
      </c>
      <c r="W32" s="273"/>
      <c r="X32" s="272">
        <f t="shared" si="130"/>
        <v>0</v>
      </c>
      <c r="Y32" s="273"/>
      <c r="Z32" s="272">
        <f t="shared" si="131"/>
        <v>0</v>
      </c>
      <c r="AA32" s="273"/>
      <c r="AB32" s="272">
        <f t="shared" si="132"/>
        <v>0</v>
      </c>
      <c r="AC32" s="273"/>
      <c r="AD32" s="272">
        <f t="shared" si="133"/>
        <v>0</v>
      </c>
      <c r="AE32" s="258">
        <f t="shared" si="134"/>
        <v>0</v>
      </c>
      <c r="AF32" s="259">
        <f t="shared" si="135"/>
        <v>0</v>
      </c>
      <c r="AG32" s="649"/>
      <c r="AH32" s="700">
        <f t="shared" si="136"/>
        <v>0</v>
      </c>
      <c r="AI32" s="645"/>
      <c r="AJ32" s="700">
        <f t="shared" si="137"/>
        <v>0</v>
      </c>
      <c r="AK32" s="645"/>
      <c r="AL32" s="700">
        <f t="shared" si="138"/>
        <v>0</v>
      </c>
      <c r="AM32" s="645"/>
      <c r="AN32" s="700">
        <f t="shared" si="139"/>
        <v>0</v>
      </c>
      <c r="AO32" s="645"/>
      <c r="AP32" s="700">
        <f t="shared" si="140"/>
        <v>0</v>
      </c>
      <c r="AQ32" s="645"/>
      <c r="AR32" s="700">
        <f t="shared" si="141"/>
        <v>0</v>
      </c>
      <c r="AS32" s="645"/>
      <c r="AT32" s="700">
        <f t="shared" si="142"/>
        <v>0</v>
      </c>
      <c r="AU32" s="645"/>
      <c r="AV32" s="700">
        <f t="shared" si="143"/>
        <v>0</v>
      </c>
      <c r="AW32" s="645"/>
      <c r="AX32" s="700">
        <f t="shared" si="144"/>
        <v>0</v>
      </c>
      <c r="AY32" s="645"/>
      <c r="AZ32" s="700">
        <f t="shared" si="145"/>
        <v>0</v>
      </c>
      <c r="BA32" s="645"/>
      <c r="BB32" s="700">
        <f t="shared" si="146"/>
        <v>0</v>
      </c>
      <c r="BC32" s="645"/>
      <c r="BD32" s="700">
        <f t="shared" si="147"/>
        <v>0</v>
      </c>
      <c r="BE32" s="645"/>
      <c r="BF32" s="700">
        <f t="shared" si="148"/>
        <v>0</v>
      </c>
      <c r="BG32" s="258">
        <f t="shared" si="149"/>
        <v>0</v>
      </c>
      <c r="BH32" s="259">
        <f t="shared" si="150"/>
        <v>0</v>
      </c>
      <c r="BI32" s="649"/>
      <c r="BJ32" s="700">
        <f t="shared" si="151"/>
        <v>0</v>
      </c>
      <c r="BK32" s="645"/>
      <c r="BL32" s="700">
        <f t="shared" si="152"/>
        <v>0</v>
      </c>
      <c r="BM32" s="645"/>
      <c r="BN32" s="700">
        <f t="shared" si="153"/>
        <v>0</v>
      </c>
      <c r="BO32" s="645"/>
      <c r="BP32" s="700">
        <f t="shared" si="154"/>
        <v>0</v>
      </c>
      <c r="BQ32" s="645"/>
      <c r="BR32" s="700">
        <f t="shared" si="155"/>
        <v>0</v>
      </c>
      <c r="BS32" s="645"/>
      <c r="BT32" s="700">
        <f t="shared" si="156"/>
        <v>0</v>
      </c>
      <c r="BU32" s="645"/>
      <c r="BV32" s="700">
        <f t="shared" si="157"/>
        <v>0</v>
      </c>
      <c r="BW32" s="645"/>
      <c r="BX32" s="700">
        <f t="shared" si="158"/>
        <v>0</v>
      </c>
      <c r="BY32" s="645"/>
      <c r="BZ32" s="700">
        <f t="shared" si="159"/>
        <v>0</v>
      </c>
      <c r="CA32" s="645"/>
      <c r="CB32" s="700">
        <f t="shared" si="160"/>
        <v>0</v>
      </c>
      <c r="CC32" s="645"/>
      <c r="CD32" s="700">
        <f t="shared" si="161"/>
        <v>0</v>
      </c>
      <c r="CE32" s="645"/>
      <c r="CF32" s="700">
        <f t="shared" si="162"/>
        <v>0</v>
      </c>
      <c r="CG32" s="645"/>
      <c r="CH32" s="700">
        <f t="shared" si="163"/>
        <v>0</v>
      </c>
      <c r="CI32" s="258">
        <f t="shared" si="164"/>
        <v>0</v>
      </c>
      <c r="CJ32" s="259">
        <f t="shared" si="165"/>
        <v>0</v>
      </c>
      <c r="CK32" s="649"/>
      <c r="CL32" s="700">
        <f t="shared" si="166"/>
        <v>0</v>
      </c>
      <c r="CM32" s="645"/>
      <c r="CN32" s="700">
        <f t="shared" si="167"/>
        <v>0</v>
      </c>
      <c r="CO32" s="645"/>
      <c r="CP32" s="700">
        <f t="shared" si="168"/>
        <v>0</v>
      </c>
      <c r="CQ32" s="645"/>
      <c r="CR32" s="700">
        <f t="shared" si="120"/>
        <v>0</v>
      </c>
      <c r="CS32" s="645"/>
      <c r="CT32" s="700">
        <f t="shared" si="169"/>
        <v>0</v>
      </c>
      <c r="CU32" s="645"/>
      <c r="CV32" s="700">
        <f t="shared" si="170"/>
        <v>0</v>
      </c>
      <c r="CW32" s="645"/>
      <c r="CX32" s="700">
        <f t="shared" si="171"/>
        <v>0</v>
      </c>
      <c r="CY32" s="645"/>
      <c r="CZ32" s="700">
        <f t="shared" si="172"/>
        <v>0</v>
      </c>
      <c r="DA32" s="645"/>
      <c r="DB32" s="700">
        <f t="shared" si="173"/>
        <v>0</v>
      </c>
      <c r="DC32" s="645"/>
      <c r="DD32" s="700">
        <f t="shared" si="174"/>
        <v>0</v>
      </c>
      <c r="DE32" s="645"/>
      <c r="DF32" s="700">
        <f t="shared" si="175"/>
        <v>0</v>
      </c>
      <c r="DG32" s="645"/>
      <c r="DH32" s="700">
        <f t="shared" si="176"/>
        <v>0</v>
      </c>
      <c r="DI32" s="645"/>
      <c r="DJ32" s="700">
        <f t="shared" si="177"/>
        <v>0</v>
      </c>
      <c r="DK32" s="258">
        <f t="shared" si="178"/>
        <v>0</v>
      </c>
      <c r="DL32" s="259">
        <f t="shared" si="179"/>
        <v>0</v>
      </c>
    </row>
    <row r="33" spans="1:116" ht="20.25" customHeight="1" x14ac:dyDescent="0.25">
      <c r="A33" s="51"/>
      <c r="B33" s="227"/>
      <c r="C33" s="53"/>
      <c r="D33" s="267"/>
      <c r="E33" s="271"/>
      <c r="F33" s="272">
        <f t="shared" si="121"/>
        <v>0</v>
      </c>
      <c r="G33" s="273"/>
      <c r="H33" s="272">
        <f t="shared" si="122"/>
        <v>0</v>
      </c>
      <c r="I33" s="273"/>
      <c r="J33" s="272">
        <f t="shared" si="123"/>
        <v>0</v>
      </c>
      <c r="K33" s="273"/>
      <c r="L33" s="272">
        <f t="shared" si="124"/>
        <v>0</v>
      </c>
      <c r="M33" s="273"/>
      <c r="N33" s="272">
        <f t="shared" si="125"/>
        <v>0</v>
      </c>
      <c r="O33" s="273"/>
      <c r="P33" s="272">
        <f t="shared" si="126"/>
        <v>0</v>
      </c>
      <c r="Q33" s="273"/>
      <c r="R33" s="272">
        <f t="shared" si="127"/>
        <v>0</v>
      </c>
      <c r="S33" s="273"/>
      <c r="T33" s="272">
        <f t="shared" si="128"/>
        <v>0</v>
      </c>
      <c r="U33" s="273"/>
      <c r="V33" s="272">
        <f t="shared" si="129"/>
        <v>0</v>
      </c>
      <c r="W33" s="273"/>
      <c r="X33" s="272">
        <f t="shared" si="130"/>
        <v>0</v>
      </c>
      <c r="Y33" s="273"/>
      <c r="Z33" s="272">
        <f t="shared" si="131"/>
        <v>0</v>
      </c>
      <c r="AA33" s="273"/>
      <c r="AB33" s="272">
        <f t="shared" si="132"/>
        <v>0</v>
      </c>
      <c r="AC33" s="273"/>
      <c r="AD33" s="272">
        <f t="shared" si="133"/>
        <v>0</v>
      </c>
      <c r="AE33" s="258">
        <f t="shared" si="134"/>
        <v>0</v>
      </c>
      <c r="AF33" s="259">
        <f t="shared" si="135"/>
        <v>0</v>
      </c>
      <c r="AG33" s="649"/>
      <c r="AH33" s="700">
        <f t="shared" si="136"/>
        <v>0</v>
      </c>
      <c r="AI33" s="645"/>
      <c r="AJ33" s="700">
        <f t="shared" si="137"/>
        <v>0</v>
      </c>
      <c r="AK33" s="645"/>
      <c r="AL33" s="700">
        <f t="shared" si="138"/>
        <v>0</v>
      </c>
      <c r="AM33" s="645"/>
      <c r="AN33" s="700">
        <f t="shared" si="139"/>
        <v>0</v>
      </c>
      <c r="AO33" s="645"/>
      <c r="AP33" s="700">
        <f t="shared" si="140"/>
        <v>0</v>
      </c>
      <c r="AQ33" s="645"/>
      <c r="AR33" s="700">
        <f t="shared" si="141"/>
        <v>0</v>
      </c>
      <c r="AS33" s="645"/>
      <c r="AT33" s="700">
        <f t="shared" si="142"/>
        <v>0</v>
      </c>
      <c r="AU33" s="645"/>
      <c r="AV33" s="700">
        <f t="shared" si="143"/>
        <v>0</v>
      </c>
      <c r="AW33" s="645"/>
      <c r="AX33" s="700">
        <f t="shared" si="144"/>
        <v>0</v>
      </c>
      <c r="AY33" s="645"/>
      <c r="AZ33" s="700">
        <f t="shared" si="145"/>
        <v>0</v>
      </c>
      <c r="BA33" s="645"/>
      <c r="BB33" s="700">
        <f t="shared" si="146"/>
        <v>0</v>
      </c>
      <c r="BC33" s="645"/>
      <c r="BD33" s="700">
        <f t="shared" si="147"/>
        <v>0</v>
      </c>
      <c r="BE33" s="645"/>
      <c r="BF33" s="700">
        <f t="shared" si="148"/>
        <v>0</v>
      </c>
      <c r="BG33" s="258">
        <f t="shared" si="149"/>
        <v>0</v>
      </c>
      <c r="BH33" s="259">
        <f t="shared" si="150"/>
        <v>0</v>
      </c>
      <c r="BI33" s="649"/>
      <c r="BJ33" s="700">
        <f t="shared" si="151"/>
        <v>0</v>
      </c>
      <c r="BK33" s="645"/>
      <c r="BL33" s="700">
        <f t="shared" si="152"/>
        <v>0</v>
      </c>
      <c r="BM33" s="645"/>
      <c r="BN33" s="700">
        <f t="shared" si="153"/>
        <v>0</v>
      </c>
      <c r="BO33" s="645"/>
      <c r="BP33" s="700">
        <f t="shared" si="154"/>
        <v>0</v>
      </c>
      <c r="BQ33" s="645"/>
      <c r="BR33" s="700">
        <f t="shared" si="155"/>
        <v>0</v>
      </c>
      <c r="BS33" s="645"/>
      <c r="BT33" s="700">
        <f t="shared" si="156"/>
        <v>0</v>
      </c>
      <c r="BU33" s="645"/>
      <c r="BV33" s="700">
        <f t="shared" si="157"/>
        <v>0</v>
      </c>
      <c r="BW33" s="645"/>
      <c r="BX33" s="700">
        <f t="shared" si="158"/>
        <v>0</v>
      </c>
      <c r="BY33" s="645"/>
      <c r="BZ33" s="700">
        <f t="shared" si="159"/>
        <v>0</v>
      </c>
      <c r="CA33" s="645"/>
      <c r="CB33" s="700">
        <f t="shared" si="160"/>
        <v>0</v>
      </c>
      <c r="CC33" s="645"/>
      <c r="CD33" s="700">
        <f t="shared" si="161"/>
        <v>0</v>
      </c>
      <c r="CE33" s="645"/>
      <c r="CF33" s="700">
        <f t="shared" si="162"/>
        <v>0</v>
      </c>
      <c r="CG33" s="645"/>
      <c r="CH33" s="700">
        <f t="shared" si="163"/>
        <v>0</v>
      </c>
      <c r="CI33" s="258">
        <f t="shared" si="164"/>
        <v>0</v>
      </c>
      <c r="CJ33" s="259">
        <f t="shared" si="165"/>
        <v>0</v>
      </c>
      <c r="CK33" s="649"/>
      <c r="CL33" s="700">
        <f t="shared" si="166"/>
        <v>0</v>
      </c>
      <c r="CM33" s="645"/>
      <c r="CN33" s="700">
        <f t="shared" si="167"/>
        <v>0</v>
      </c>
      <c r="CO33" s="645"/>
      <c r="CP33" s="700">
        <f t="shared" si="168"/>
        <v>0</v>
      </c>
      <c r="CQ33" s="645"/>
      <c r="CR33" s="700">
        <f t="shared" si="120"/>
        <v>0</v>
      </c>
      <c r="CS33" s="645"/>
      <c r="CT33" s="700">
        <f t="shared" si="169"/>
        <v>0</v>
      </c>
      <c r="CU33" s="645"/>
      <c r="CV33" s="700">
        <f t="shared" si="170"/>
        <v>0</v>
      </c>
      <c r="CW33" s="645"/>
      <c r="CX33" s="700">
        <f t="shared" si="171"/>
        <v>0</v>
      </c>
      <c r="CY33" s="645"/>
      <c r="CZ33" s="700">
        <f t="shared" si="172"/>
        <v>0</v>
      </c>
      <c r="DA33" s="645"/>
      <c r="DB33" s="700">
        <f t="shared" si="173"/>
        <v>0</v>
      </c>
      <c r="DC33" s="645"/>
      <c r="DD33" s="700">
        <f t="shared" si="174"/>
        <v>0</v>
      </c>
      <c r="DE33" s="645"/>
      <c r="DF33" s="700">
        <f t="shared" si="175"/>
        <v>0</v>
      </c>
      <c r="DG33" s="645"/>
      <c r="DH33" s="700">
        <f t="shared" si="176"/>
        <v>0</v>
      </c>
      <c r="DI33" s="645"/>
      <c r="DJ33" s="700">
        <f t="shared" si="177"/>
        <v>0</v>
      </c>
      <c r="DK33" s="258">
        <f t="shared" si="178"/>
        <v>0</v>
      </c>
      <c r="DL33" s="259">
        <f t="shared" si="179"/>
        <v>0</v>
      </c>
    </row>
    <row r="34" spans="1:116" ht="20.25" customHeight="1" x14ac:dyDescent="0.25">
      <c r="A34" s="51"/>
      <c r="B34" s="227"/>
      <c r="C34" s="53"/>
      <c r="D34" s="267"/>
      <c r="E34" s="271"/>
      <c r="F34" s="272">
        <f t="shared" si="121"/>
        <v>0</v>
      </c>
      <c r="G34" s="273"/>
      <c r="H34" s="272">
        <f t="shared" si="122"/>
        <v>0</v>
      </c>
      <c r="I34" s="273"/>
      <c r="J34" s="272">
        <f t="shared" si="123"/>
        <v>0</v>
      </c>
      <c r="K34" s="273"/>
      <c r="L34" s="272">
        <f t="shared" si="124"/>
        <v>0</v>
      </c>
      <c r="M34" s="273"/>
      <c r="N34" s="272">
        <f t="shared" si="125"/>
        <v>0</v>
      </c>
      <c r="O34" s="273"/>
      <c r="P34" s="272">
        <f t="shared" si="126"/>
        <v>0</v>
      </c>
      <c r="Q34" s="273"/>
      <c r="R34" s="272">
        <f t="shared" si="127"/>
        <v>0</v>
      </c>
      <c r="S34" s="273"/>
      <c r="T34" s="272">
        <f t="shared" si="128"/>
        <v>0</v>
      </c>
      <c r="U34" s="273"/>
      <c r="V34" s="272">
        <f t="shared" si="129"/>
        <v>0</v>
      </c>
      <c r="W34" s="273"/>
      <c r="X34" s="272">
        <f t="shared" si="130"/>
        <v>0</v>
      </c>
      <c r="Y34" s="273"/>
      <c r="Z34" s="272">
        <f t="shared" si="131"/>
        <v>0</v>
      </c>
      <c r="AA34" s="273"/>
      <c r="AB34" s="272">
        <f t="shared" si="132"/>
        <v>0</v>
      </c>
      <c r="AC34" s="273"/>
      <c r="AD34" s="272">
        <f t="shared" si="133"/>
        <v>0</v>
      </c>
      <c r="AE34" s="258">
        <f t="shared" si="134"/>
        <v>0</v>
      </c>
      <c r="AF34" s="259">
        <f t="shared" si="135"/>
        <v>0</v>
      </c>
      <c r="AG34" s="649"/>
      <c r="AH34" s="700">
        <f t="shared" si="136"/>
        <v>0</v>
      </c>
      <c r="AI34" s="645"/>
      <c r="AJ34" s="700">
        <f t="shared" si="137"/>
        <v>0</v>
      </c>
      <c r="AK34" s="645"/>
      <c r="AL34" s="700">
        <f t="shared" si="138"/>
        <v>0</v>
      </c>
      <c r="AM34" s="645"/>
      <c r="AN34" s="700">
        <f t="shared" si="139"/>
        <v>0</v>
      </c>
      <c r="AO34" s="645"/>
      <c r="AP34" s="700">
        <f t="shared" si="140"/>
        <v>0</v>
      </c>
      <c r="AQ34" s="645"/>
      <c r="AR34" s="700">
        <f t="shared" si="141"/>
        <v>0</v>
      </c>
      <c r="AS34" s="645"/>
      <c r="AT34" s="700">
        <f t="shared" si="142"/>
        <v>0</v>
      </c>
      <c r="AU34" s="645"/>
      <c r="AV34" s="700">
        <f t="shared" si="143"/>
        <v>0</v>
      </c>
      <c r="AW34" s="645"/>
      <c r="AX34" s="700">
        <f t="shared" si="144"/>
        <v>0</v>
      </c>
      <c r="AY34" s="645"/>
      <c r="AZ34" s="700">
        <f t="shared" si="145"/>
        <v>0</v>
      </c>
      <c r="BA34" s="645"/>
      <c r="BB34" s="700">
        <f t="shared" si="146"/>
        <v>0</v>
      </c>
      <c r="BC34" s="645"/>
      <c r="BD34" s="700">
        <f t="shared" si="147"/>
        <v>0</v>
      </c>
      <c r="BE34" s="645"/>
      <c r="BF34" s="700">
        <f t="shared" si="148"/>
        <v>0</v>
      </c>
      <c r="BG34" s="258">
        <f t="shared" si="149"/>
        <v>0</v>
      </c>
      <c r="BH34" s="259">
        <f t="shared" si="150"/>
        <v>0</v>
      </c>
      <c r="BI34" s="649"/>
      <c r="BJ34" s="700">
        <f t="shared" si="151"/>
        <v>0</v>
      </c>
      <c r="BK34" s="645"/>
      <c r="BL34" s="700">
        <f t="shared" si="152"/>
        <v>0</v>
      </c>
      <c r="BM34" s="645"/>
      <c r="BN34" s="700">
        <f t="shared" si="153"/>
        <v>0</v>
      </c>
      <c r="BO34" s="645"/>
      <c r="BP34" s="700">
        <f t="shared" si="154"/>
        <v>0</v>
      </c>
      <c r="BQ34" s="645"/>
      <c r="BR34" s="700">
        <f t="shared" si="155"/>
        <v>0</v>
      </c>
      <c r="BS34" s="645"/>
      <c r="BT34" s="700">
        <f t="shared" si="156"/>
        <v>0</v>
      </c>
      <c r="BU34" s="645"/>
      <c r="BV34" s="700">
        <f t="shared" si="157"/>
        <v>0</v>
      </c>
      <c r="BW34" s="645"/>
      <c r="BX34" s="700">
        <f t="shared" si="158"/>
        <v>0</v>
      </c>
      <c r="BY34" s="645"/>
      <c r="BZ34" s="700">
        <f t="shared" si="159"/>
        <v>0</v>
      </c>
      <c r="CA34" s="645"/>
      <c r="CB34" s="700">
        <f t="shared" si="160"/>
        <v>0</v>
      </c>
      <c r="CC34" s="645"/>
      <c r="CD34" s="700">
        <f t="shared" si="161"/>
        <v>0</v>
      </c>
      <c r="CE34" s="645"/>
      <c r="CF34" s="700">
        <f t="shared" si="162"/>
        <v>0</v>
      </c>
      <c r="CG34" s="645"/>
      <c r="CH34" s="700">
        <f t="shared" si="163"/>
        <v>0</v>
      </c>
      <c r="CI34" s="258">
        <f t="shared" si="164"/>
        <v>0</v>
      </c>
      <c r="CJ34" s="259">
        <f t="shared" si="165"/>
        <v>0</v>
      </c>
      <c r="CK34" s="649"/>
      <c r="CL34" s="700">
        <f t="shared" si="166"/>
        <v>0</v>
      </c>
      <c r="CM34" s="645"/>
      <c r="CN34" s="700">
        <f t="shared" si="167"/>
        <v>0</v>
      </c>
      <c r="CO34" s="645"/>
      <c r="CP34" s="700">
        <f t="shared" si="168"/>
        <v>0</v>
      </c>
      <c r="CQ34" s="645"/>
      <c r="CR34" s="700">
        <f t="shared" si="120"/>
        <v>0</v>
      </c>
      <c r="CS34" s="645"/>
      <c r="CT34" s="700">
        <f t="shared" si="169"/>
        <v>0</v>
      </c>
      <c r="CU34" s="645"/>
      <c r="CV34" s="700">
        <f t="shared" si="170"/>
        <v>0</v>
      </c>
      <c r="CW34" s="645"/>
      <c r="CX34" s="700">
        <f t="shared" si="171"/>
        <v>0</v>
      </c>
      <c r="CY34" s="645"/>
      <c r="CZ34" s="700">
        <f t="shared" si="172"/>
        <v>0</v>
      </c>
      <c r="DA34" s="645"/>
      <c r="DB34" s="700">
        <f t="shared" si="173"/>
        <v>0</v>
      </c>
      <c r="DC34" s="645"/>
      <c r="DD34" s="700">
        <f t="shared" si="174"/>
        <v>0</v>
      </c>
      <c r="DE34" s="645"/>
      <c r="DF34" s="700">
        <f t="shared" si="175"/>
        <v>0</v>
      </c>
      <c r="DG34" s="645"/>
      <c r="DH34" s="700">
        <f t="shared" si="176"/>
        <v>0</v>
      </c>
      <c r="DI34" s="645"/>
      <c r="DJ34" s="700">
        <f t="shared" si="177"/>
        <v>0</v>
      </c>
      <c r="DK34" s="258">
        <f t="shared" si="178"/>
        <v>0</v>
      </c>
      <c r="DL34" s="259">
        <f t="shared" si="179"/>
        <v>0</v>
      </c>
    </row>
    <row r="35" spans="1:116" ht="20.25" customHeight="1" x14ac:dyDescent="0.25">
      <c r="A35" s="51" t="s">
        <v>430</v>
      </c>
      <c r="B35" s="227" t="s">
        <v>431</v>
      </c>
      <c r="C35" s="53">
        <v>124.46</v>
      </c>
      <c r="D35" s="267"/>
      <c r="E35" s="271"/>
      <c r="F35" s="272">
        <f t="shared" ref="F35:F42" si="180">$C35*E35</f>
        <v>0</v>
      </c>
      <c r="G35" s="273"/>
      <c r="H35" s="272">
        <f t="shared" ref="H35:H42" si="181">$C35*G35</f>
        <v>0</v>
      </c>
      <c r="I35" s="273"/>
      <c r="J35" s="272">
        <f t="shared" ref="J35:J42" si="182">$C35*I35</f>
        <v>0</v>
      </c>
      <c r="K35" s="273"/>
      <c r="L35" s="272">
        <f t="shared" ref="L35:L42" si="183">$C35*K35</f>
        <v>0</v>
      </c>
      <c r="M35" s="273"/>
      <c r="N35" s="272">
        <f t="shared" ref="N35:N42" si="184">$C35*M35</f>
        <v>0</v>
      </c>
      <c r="O35" s="273"/>
      <c r="P35" s="272">
        <f t="shared" ref="P35:P42" si="185">$C35*O35</f>
        <v>0</v>
      </c>
      <c r="Q35" s="273"/>
      <c r="R35" s="272">
        <f t="shared" ref="R35:R42" si="186">$C35*Q35</f>
        <v>0</v>
      </c>
      <c r="S35" s="273"/>
      <c r="T35" s="272">
        <f t="shared" ref="T35:T42" si="187">$C35*S35</f>
        <v>0</v>
      </c>
      <c r="U35" s="273"/>
      <c r="V35" s="272">
        <f t="shared" ref="V35:V42" si="188">$C35*U35</f>
        <v>0</v>
      </c>
      <c r="W35" s="273"/>
      <c r="X35" s="272">
        <f t="shared" ref="X35:X42" si="189">$C35*W35</f>
        <v>0</v>
      </c>
      <c r="Y35" s="273"/>
      <c r="Z35" s="272">
        <f t="shared" ref="Z35:Z42" si="190">$C35*Y35</f>
        <v>0</v>
      </c>
      <c r="AA35" s="273"/>
      <c r="AB35" s="272">
        <f t="shared" ref="AB35:AB42" si="191">$C35*AA35</f>
        <v>0</v>
      </c>
      <c r="AC35" s="273"/>
      <c r="AD35" s="272">
        <f t="shared" ref="AD35:AD42" si="192">$C35*AC35</f>
        <v>0</v>
      </c>
      <c r="AE35" s="258">
        <f t="shared" ref="AE35:AE42" si="193">F35+H35+J35+L35+N35+P35+R35+T35+V35+X35+Z35+AB35+AD35</f>
        <v>0</v>
      </c>
      <c r="AF35" s="259">
        <f t="shared" ref="AF35:AF42" si="194">(E35+G35+I35+K35+M35+O35+Q35+S35+U35+W35+Y35+AA35+AC35)*D35</f>
        <v>0</v>
      </c>
      <c r="AG35" s="649"/>
      <c r="AH35" s="700">
        <f t="shared" ref="AH35:AH42" si="195">$C35*AG35</f>
        <v>0</v>
      </c>
      <c r="AI35" s="645"/>
      <c r="AJ35" s="700">
        <f t="shared" ref="AJ35:AJ42" si="196">$C35*AI35</f>
        <v>0</v>
      </c>
      <c r="AK35" s="645"/>
      <c r="AL35" s="700">
        <f t="shared" ref="AL35:AL42" si="197">$C35*AK35</f>
        <v>0</v>
      </c>
      <c r="AM35" s="645"/>
      <c r="AN35" s="700">
        <f t="shared" ref="AN35:AN42" si="198">$C35*AM35</f>
        <v>0</v>
      </c>
      <c r="AO35" s="645"/>
      <c r="AP35" s="700">
        <f t="shared" ref="AP35:AP42" si="199">$C35*AO35</f>
        <v>0</v>
      </c>
      <c r="AQ35" s="645"/>
      <c r="AR35" s="700">
        <f t="shared" ref="AR35:AR42" si="200">$C35*AQ35</f>
        <v>0</v>
      </c>
      <c r="AS35" s="645"/>
      <c r="AT35" s="700">
        <f t="shared" ref="AT35:AT42" si="201">$C35*AS35</f>
        <v>0</v>
      </c>
      <c r="AU35" s="645"/>
      <c r="AV35" s="700">
        <f t="shared" ref="AV35:AV42" si="202">$C35*AU35</f>
        <v>0</v>
      </c>
      <c r="AW35" s="645"/>
      <c r="AX35" s="700">
        <f t="shared" ref="AX35:AX42" si="203">$C35*AW35</f>
        <v>0</v>
      </c>
      <c r="AY35" s="645"/>
      <c r="AZ35" s="700">
        <f t="shared" ref="AZ35:AZ42" si="204">$C35*AY35</f>
        <v>0</v>
      </c>
      <c r="BA35" s="645"/>
      <c r="BB35" s="700">
        <f t="shared" ref="BB35:BB42" si="205">$C35*BA35</f>
        <v>0</v>
      </c>
      <c r="BC35" s="645"/>
      <c r="BD35" s="700">
        <f t="shared" ref="BD35:BD42" si="206">$C35*BC35</f>
        <v>0</v>
      </c>
      <c r="BE35" s="645"/>
      <c r="BF35" s="700">
        <f t="shared" ref="BF35:BF42" si="207">$C35*BE35</f>
        <v>0</v>
      </c>
      <c r="BG35" s="258">
        <f t="shared" ref="BG35:BG42" si="208">AH35+AJ35+AL35+AN35+AP35+AR35+AT35+AV35+AX35+AZ35+BB35+BD35+BF35</f>
        <v>0</v>
      </c>
      <c r="BH35" s="259">
        <f t="shared" ref="BH35:BH42" si="209">(AG35+AI35+AK35+AM35+AO35+AQ35+AS35+AU35+AW35+AY35+BA35+BC35+BE35)*D35</f>
        <v>0</v>
      </c>
      <c r="BI35" s="649"/>
      <c r="BJ35" s="700">
        <f t="shared" ref="BJ35:BJ42" si="210">$C35*BI35</f>
        <v>0</v>
      </c>
      <c r="BK35" s="645"/>
      <c r="BL35" s="700">
        <f t="shared" ref="BL35:BL42" si="211">$C35*BK35</f>
        <v>0</v>
      </c>
      <c r="BM35" s="645"/>
      <c r="BN35" s="700">
        <f t="shared" ref="BN35:BN42" si="212">$C35*BM35</f>
        <v>0</v>
      </c>
      <c r="BO35" s="645"/>
      <c r="BP35" s="700">
        <f t="shared" ref="BP35:BP42" si="213">$C35*BO35</f>
        <v>0</v>
      </c>
      <c r="BQ35" s="645"/>
      <c r="BR35" s="700">
        <f t="shared" ref="BR35:BR42" si="214">$C35*BQ35</f>
        <v>0</v>
      </c>
      <c r="BS35" s="645"/>
      <c r="BT35" s="700">
        <f t="shared" ref="BT35:BT42" si="215">$C35*BS35</f>
        <v>0</v>
      </c>
      <c r="BU35" s="645"/>
      <c r="BV35" s="700">
        <f t="shared" ref="BV35:BV42" si="216">$C35*BU35</f>
        <v>0</v>
      </c>
      <c r="BW35" s="645"/>
      <c r="BX35" s="700">
        <f t="shared" ref="BX35:BX42" si="217">$C35*BW35</f>
        <v>0</v>
      </c>
      <c r="BY35" s="645"/>
      <c r="BZ35" s="700">
        <f t="shared" ref="BZ35:BZ42" si="218">$C35*BY35</f>
        <v>0</v>
      </c>
      <c r="CA35" s="645"/>
      <c r="CB35" s="700">
        <f t="shared" si="160"/>
        <v>0</v>
      </c>
      <c r="CC35" s="645"/>
      <c r="CD35" s="700">
        <f t="shared" ref="CD35:CD42" si="219">$C35*CC35</f>
        <v>0</v>
      </c>
      <c r="CE35" s="645"/>
      <c r="CF35" s="700">
        <f t="shared" ref="CF35:CF42" si="220">$C35*CE35</f>
        <v>0</v>
      </c>
      <c r="CG35" s="645"/>
      <c r="CH35" s="700">
        <f t="shared" ref="CH35:CH42" si="221">$C35*CG35</f>
        <v>0</v>
      </c>
      <c r="CI35" s="258">
        <f t="shared" ref="CI35:CI42" si="222">BJ35+BL35+BN35+BP35+BR35+BT35+BV35+BX35+BZ35+CB35+CD35+CF35+CH35</f>
        <v>0</v>
      </c>
      <c r="CJ35" s="259">
        <f t="shared" ref="CJ35:CJ42" si="223">(BI35+BK35+BM35+BO35+BQ35+BS35+BU35+BW35+BY35+CA35+CC35+CE35+CG35)*D35</f>
        <v>0</v>
      </c>
      <c r="CK35" s="649"/>
      <c r="CL35" s="700">
        <f t="shared" ref="CL35:CL42" si="224">$C35*CK35</f>
        <v>0</v>
      </c>
      <c r="CM35" s="645"/>
      <c r="CN35" s="700">
        <f t="shared" ref="CN35:CN42" si="225">$C35*CM35</f>
        <v>0</v>
      </c>
      <c r="CO35" s="645"/>
      <c r="CP35" s="700">
        <f t="shared" ref="CP35:CP42" si="226">$C35*CO35</f>
        <v>0</v>
      </c>
      <c r="CQ35" s="645"/>
      <c r="CR35" s="700">
        <f t="shared" ref="CR35:CR42" si="227">$C35*CQ35</f>
        <v>0</v>
      </c>
      <c r="CS35" s="645"/>
      <c r="CT35" s="700">
        <f t="shared" ref="CT35:CT42" si="228">$C35*CS35</f>
        <v>0</v>
      </c>
      <c r="CU35" s="645"/>
      <c r="CV35" s="700">
        <f t="shared" ref="CV35:CV42" si="229">$C35*CU35</f>
        <v>0</v>
      </c>
      <c r="CW35" s="645"/>
      <c r="CX35" s="700">
        <f t="shared" ref="CX35:CX42" si="230">$C35*CW35</f>
        <v>0</v>
      </c>
      <c r="CY35" s="645"/>
      <c r="CZ35" s="700">
        <f t="shared" ref="CZ35:CZ42" si="231">$C35*CY35</f>
        <v>0</v>
      </c>
      <c r="DA35" s="645"/>
      <c r="DB35" s="700">
        <f t="shared" ref="DB35:DB42" si="232">$C35*DA35</f>
        <v>0</v>
      </c>
      <c r="DC35" s="645"/>
      <c r="DD35" s="700">
        <f t="shared" ref="DD35:DD42" si="233">$C35*DC35</f>
        <v>0</v>
      </c>
      <c r="DE35" s="645"/>
      <c r="DF35" s="700">
        <f t="shared" ref="DF35:DF42" si="234">$C35*DE35</f>
        <v>0</v>
      </c>
      <c r="DG35" s="645"/>
      <c r="DH35" s="700">
        <f t="shared" ref="DH35:DH42" si="235">$C35*DG35</f>
        <v>0</v>
      </c>
      <c r="DI35" s="645"/>
      <c r="DJ35" s="700">
        <f t="shared" ref="DJ35:DJ42" si="236">$C35*DI35</f>
        <v>0</v>
      </c>
      <c r="DK35" s="258">
        <f t="shared" ref="DK35:DK42" si="237">CL35+CN35+CP35+CR35+CT35+CV35+CX35+CZ35+DB35+DD35+DF35+DH35+DJ35</f>
        <v>0</v>
      </c>
      <c r="DL35" s="259">
        <f t="shared" ref="DL35:DL43" si="238">(CK35+CM35+CO35+CQ35+CS35+CU35+CW35+CY35+DA35+DC35+DE35+DG35+DI35)*D35</f>
        <v>0</v>
      </c>
    </row>
    <row r="36" spans="1:116" ht="20.25" customHeight="1" x14ac:dyDescent="0.25">
      <c r="A36" s="51" t="s">
        <v>432</v>
      </c>
      <c r="B36" s="227" t="s">
        <v>433</v>
      </c>
      <c r="C36" s="53">
        <v>199.97</v>
      </c>
      <c r="D36" s="267"/>
      <c r="E36" s="271"/>
      <c r="F36" s="272">
        <f t="shared" si="180"/>
        <v>0</v>
      </c>
      <c r="G36" s="273"/>
      <c r="H36" s="272">
        <f t="shared" si="181"/>
        <v>0</v>
      </c>
      <c r="I36" s="273"/>
      <c r="J36" s="272">
        <f t="shared" si="182"/>
        <v>0</v>
      </c>
      <c r="K36" s="273"/>
      <c r="L36" s="272">
        <f t="shared" si="183"/>
        <v>0</v>
      </c>
      <c r="M36" s="273"/>
      <c r="N36" s="272">
        <f t="shared" si="184"/>
        <v>0</v>
      </c>
      <c r="O36" s="273"/>
      <c r="P36" s="272">
        <f t="shared" si="185"/>
        <v>0</v>
      </c>
      <c r="Q36" s="273"/>
      <c r="R36" s="272">
        <f t="shared" si="186"/>
        <v>0</v>
      </c>
      <c r="S36" s="273"/>
      <c r="T36" s="272">
        <f t="shared" si="187"/>
        <v>0</v>
      </c>
      <c r="U36" s="273"/>
      <c r="V36" s="272">
        <f t="shared" si="188"/>
        <v>0</v>
      </c>
      <c r="W36" s="273"/>
      <c r="X36" s="272">
        <f t="shared" si="189"/>
        <v>0</v>
      </c>
      <c r="Y36" s="273"/>
      <c r="Z36" s="272">
        <f t="shared" si="190"/>
        <v>0</v>
      </c>
      <c r="AA36" s="273"/>
      <c r="AB36" s="272">
        <f t="shared" si="191"/>
        <v>0</v>
      </c>
      <c r="AC36" s="273"/>
      <c r="AD36" s="272">
        <f t="shared" si="192"/>
        <v>0</v>
      </c>
      <c r="AE36" s="258">
        <f t="shared" si="193"/>
        <v>0</v>
      </c>
      <c r="AF36" s="259">
        <f t="shared" si="194"/>
        <v>0</v>
      </c>
      <c r="AG36" s="649"/>
      <c r="AH36" s="700">
        <f t="shared" si="195"/>
        <v>0</v>
      </c>
      <c r="AI36" s="645"/>
      <c r="AJ36" s="700">
        <f t="shared" si="196"/>
        <v>0</v>
      </c>
      <c r="AK36" s="645"/>
      <c r="AL36" s="700">
        <f t="shared" si="197"/>
        <v>0</v>
      </c>
      <c r="AM36" s="645"/>
      <c r="AN36" s="700">
        <f t="shared" si="198"/>
        <v>0</v>
      </c>
      <c r="AO36" s="645"/>
      <c r="AP36" s="700">
        <f t="shared" si="199"/>
        <v>0</v>
      </c>
      <c r="AQ36" s="645"/>
      <c r="AR36" s="700">
        <f t="shared" si="200"/>
        <v>0</v>
      </c>
      <c r="AS36" s="645"/>
      <c r="AT36" s="700">
        <f t="shared" si="201"/>
        <v>0</v>
      </c>
      <c r="AU36" s="645"/>
      <c r="AV36" s="700">
        <f t="shared" si="202"/>
        <v>0</v>
      </c>
      <c r="AW36" s="645"/>
      <c r="AX36" s="700">
        <f t="shared" si="203"/>
        <v>0</v>
      </c>
      <c r="AY36" s="645"/>
      <c r="AZ36" s="700">
        <f t="shared" si="204"/>
        <v>0</v>
      </c>
      <c r="BA36" s="645"/>
      <c r="BB36" s="700">
        <f t="shared" si="205"/>
        <v>0</v>
      </c>
      <c r="BC36" s="645"/>
      <c r="BD36" s="700">
        <f t="shared" si="206"/>
        <v>0</v>
      </c>
      <c r="BE36" s="645"/>
      <c r="BF36" s="700">
        <f t="shared" si="207"/>
        <v>0</v>
      </c>
      <c r="BG36" s="258">
        <f t="shared" si="208"/>
        <v>0</v>
      </c>
      <c r="BH36" s="259">
        <f t="shared" si="209"/>
        <v>0</v>
      </c>
      <c r="BI36" s="649"/>
      <c r="BJ36" s="700">
        <f t="shared" si="210"/>
        <v>0</v>
      </c>
      <c r="BK36" s="645"/>
      <c r="BL36" s="700">
        <f t="shared" si="211"/>
        <v>0</v>
      </c>
      <c r="BM36" s="645"/>
      <c r="BN36" s="700">
        <f t="shared" si="212"/>
        <v>0</v>
      </c>
      <c r="BO36" s="645"/>
      <c r="BP36" s="700">
        <f t="shared" si="213"/>
        <v>0</v>
      </c>
      <c r="BQ36" s="645"/>
      <c r="BR36" s="700">
        <f t="shared" si="214"/>
        <v>0</v>
      </c>
      <c r="BS36" s="645"/>
      <c r="BT36" s="700">
        <f t="shared" si="215"/>
        <v>0</v>
      </c>
      <c r="BU36" s="645"/>
      <c r="BV36" s="700">
        <f t="shared" si="216"/>
        <v>0</v>
      </c>
      <c r="BW36" s="645"/>
      <c r="BX36" s="700">
        <f t="shared" si="217"/>
        <v>0</v>
      </c>
      <c r="BY36" s="645"/>
      <c r="BZ36" s="700">
        <f t="shared" si="218"/>
        <v>0</v>
      </c>
      <c r="CA36" s="645"/>
      <c r="CB36" s="700">
        <f t="shared" ref="CB36:CB42" si="239">$C36*CA36</f>
        <v>0</v>
      </c>
      <c r="CC36" s="645"/>
      <c r="CD36" s="700">
        <f t="shared" si="219"/>
        <v>0</v>
      </c>
      <c r="CE36" s="645"/>
      <c r="CF36" s="700">
        <f t="shared" si="220"/>
        <v>0</v>
      </c>
      <c r="CG36" s="645"/>
      <c r="CH36" s="700">
        <f t="shared" si="221"/>
        <v>0</v>
      </c>
      <c r="CI36" s="258">
        <f t="shared" si="222"/>
        <v>0</v>
      </c>
      <c r="CJ36" s="259">
        <f t="shared" si="223"/>
        <v>0</v>
      </c>
      <c r="CK36" s="649"/>
      <c r="CL36" s="700">
        <f t="shared" si="224"/>
        <v>0</v>
      </c>
      <c r="CM36" s="645"/>
      <c r="CN36" s="700">
        <f t="shared" si="225"/>
        <v>0</v>
      </c>
      <c r="CO36" s="645"/>
      <c r="CP36" s="700">
        <f t="shared" si="226"/>
        <v>0</v>
      </c>
      <c r="CQ36" s="645"/>
      <c r="CR36" s="700">
        <f t="shared" si="227"/>
        <v>0</v>
      </c>
      <c r="CS36" s="645"/>
      <c r="CT36" s="700">
        <f t="shared" si="228"/>
        <v>0</v>
      </c>
      <c r="CU36" s="645"/>
      <c r="CV36" s="700">
        <f t="shared" si="229"/>
        <v>0</v>
      </c>
      <c r="CW36" s="645"/>
      <c r="CX36" s="700">
        <f t="shared" si="230"/>
        <v>0</v>
      </c>
      <c r="CY36" s="645"/>
      <c r="CZ36" s="700">
        <f t="shared" si="231"/>
        <v>0</v>
      </c>
      <c r="DA36" s="645"/>
      <c r="DB36" s="700">
        <f t="shared" si="232"/>
        <v>0</v>
      </c>
      <c r="DC36" s="645"/>
      <c r="DD36" s="700">
        <f t="shared" si="233"/>
        <v>0</v>
      </c>
      <c r="DE36" s="645"/>
      <c r="DF36" s="700">
        <f t="shared" si="234"/>
        <v>0</v>
      </c>
      <c r="DG36" s="645"/>
      <c r="DH36" s="700">
        <f t="shared" si="235"/>
        <v>0</v>
      </c>
      <c r="DI36" s="645"/>
      <c r="DJ36" s="700">
        <f t="shared" si="236"/>
        <v>0</v>
      </c>
      <c r="DK36" s="258">
        <f t="shared" si="237"/>
        <v>0</v>
      </c>
      <c r="DL36" s="259">
        <f t="shared" si="238"/>
        <v>0</v>
      </c>
    </row>
    <row r="37" spans="1:116" ht="20.25" customHeight="1" x14ac:dyDescent="0.25">
      <c r="A37" s="51"/>
      <c r="B37" s="52"/>
      <c r="C37" s="53"/>
      <c r="D37" s="267"/>
      <c r="E37" s="271"/>
      <c r="F37" s="272">
        <f t="shared" si="180"/>
        <v>0</v>
      </c>
      <c r="G37" s="273"/>
      <c r="H37" s="272">
        <f t="shared" si="181"/>
        <v>0</v>
      </c>
      <c r="I37" s="273"/>
      <c r="J37" s="272">
        <f t="shared" si="182"/>
        <v>0</v>
      </c>
      <c r="K37" s="273"/>
      <c r="L37" s="272">
        <f t="shared" si="183"/>
        <v>0</v>
      </c>
      <c r="M37" s="273"/>
      <c r="N37" s="272">
        <f t="shared" si="184"/>
        <v>0</v>
      </c>
      <c r="O37" s="273"/>
      <c r="P37" s="272">
        <f t="shared" si="185"/>
        <v>0</v>
      </c>
      <c r="Q37" s="273"/>
      <c r="R37" s="272">
        <f t="shared" si="186"/>
        <v>0</v>
      </c>
      <c r="S37" s="273"/>
      <c r="T37" s="272">
        <f t="shared" si="187"/>
        <v>0</v>
      </c>
      <c r="U37" s="273"/>
      <c r="V37" s="272">
        <f t="shared" si="188"/>
        <v>0</v>
      </c>
      <c r="W37" s="273"/>
      <c r="X37" s="272">
        <f t="shared" si="189"/>
        <v>0</v>
      </c>
      <c r="Y37" s="273"/>
      <c r="Z37" s="272">
        <f t="shared" si="190"/>
        <v>0</v>
      </c>
      <c r="AA37" s="273"/>
      <c r="AB37" s="272">
        <f t="shared" si="191"/>
        <v>0</v>
      </c>
      <c r="AC37" s="273"/>
      <c r="AD37" s="272">
        <f t="shared" si="192"/>
        <v>0</v>
      </c>
      <c r="AE37" s="258">
        <f t="shared" si="193"/>
        <v>0</v>
      </c>
      <c r="AF37" s="259">
        <f t="shared" si="194"/>
        <v>0</v>
      </c>
      <c r="AG37" s="649"/>
      <c r="AH37" s="700">
        <f t="shared" si="195"/>
        <v>0</v>
      </c>
      <c r="AI37" s="645"/>
      <c r="AJ37" s="700">
        <f t="shared" si="196"/>
        <v>0</v>
      </c>
      <c r="AK37" s="645"/>
      <c r="AL37" s="700">
        <f t="shared" si="197"/>
        <v>0</v>
      </c>
      <c r="AM37" s="645"/>
      <c r="AN37" s="700">
        <f t="shared" si="198"/>
        <v>0</v>
      </c>
      <c r="AO37" s="645"/>
      <c r="AP37" s="700">
        <f t="shared" si="199"/>
        <v>0</v>
      </c>
      <c r="AQ37" s="645"/>
      <c r="AR37" s="700">
        <f t="shared" si="200"/>
        <v>0</v>
      </c>
      <c r="AS37" s="645"/>
      <c r="AT37" s="700">
        <f t="shared" si="201"/>
        <v>0</v>
      </c>
      <c r="AU37" s="645"/>
      <c r="AV37" s="700">
        <f t="shared" si="202"/>
        <v>0</v>
      </c>
      <c r="AW37" s="645"/>
      <c r="AX37" s="700">
        <f t="shared" si="203"/>
        <v>0</v>
      </c>
      <c r="AY37" s="645"/>
      <c r="AZ37" s="700">
        <f t="shared" si="204"/>
        <v>0</v>
      </c>
      <c r="BA37" s="645"/>
      <c r="BB37" s="700">
        <f t="shared" si="205"/>
        <v>0</v>
      </c>
      <c r="BC37" s="645"/>
      <c r="BD37" s="700">
        <f t="shared" si="206"/>
        <v>0</v>
      </c>
      <c r="BE37" s="645"/>
      <c r="BF37" s="700">
        <f t="shared" si="207"/>
        <v>0</v>
      </c>
      <c r="BG37" s="258">
        <f t="shared" si="208"/>
        <v>0</v>
      </c>
      <c r="BH37" s="259">
        <f t="shared" si="209"/>
        <v>0</v>
      </c>
      <c r="BI37" s="649"/>
      <c r="BJ37" s="700">
        <f t="shared" si="210"/>
        <v>0</v>
      </c>
      <c r="BK37" s="645"/>
      <c r="BL37" s="700">
        <f t="shared" si="211"/>
        <v>0</v>
      </c>
      <c r="BM37" s="645"/>
      <c r="BN37" s="700">
        <f t="shared" si="212"/>
        <v>0</v>
      </c>
      <c r="BO37" s="645"/>
      <c r="BP37" s="700">
        <f t="shared" si="213"/>
        <v>0</v>
      </c>
      <c r="BQ37" s="645"/>
      <c r="BR37" s="700">
        <f t="shared" si="214"/>
        <v>0</v>
      </c>
      <c r="BS37" s="645"/>
      <c r="BT37" s="700">
        <f t="shared" si="215"/>
        <v>0</v>
      </c>
      <c r="BU37" s="645"/>
      <c r="BV37" s="700">
        <f t="shared" si="216"/>
        <v>0</v>
      </c>
      <c r="BW37" s="645"/>
      <c r="BX37" s="700">
        <f t="shared" si="217"/>
        <v>0</v>
      </c>
      <c r="BY37" s="645"/>
      <c r="BZ37" s="700">
        <f t="shared" si="218"/>
        <v>0</v>
      </c>
      <c r="CA37" s="645"/>
      <c r="CB37" s="700">
        <f t="shared" si="239"/>
        <v>0</v>
      </c>
      <c r="CC37" s="645"/>
      <c r="CD37" s="700">
        <f t="shared" si="219"/>
        <v>0</v>
      </c>
      <c r="CE37" s="645"/>
      <c r="CF37" s="700">
        <f t="shared" si="220"/>
        <v>0</v>
      </c>
      <c r="CG37" s="645"/>
      <c r="CH37" s="700">
        <f t="shared" si="221"/>
        <v>0</v>
      </c>
      <c r="CI37" s="258">
        <f t="shared" si="222"/>
        <v>0</v>
      </c>
      <c r="CJ37" s="259">
        <f t="shared" si="223"/>
        <v>0</v>
      </c>
      <c r="CK37" s="649"/>
      <c r="CL37" s="700">
        <f t="shared" si="224"/>
        <v>0</v>
      </c>
      <c r="CM37" s="645"/>
      <c r="CN37" s="700">
        <f t="shared" si="225"/>
        <v>0</v>
      </c>
      <c r="CO37" s="645"/>
      <c r="CP37" s="700">
        <f t="shared" si="226"/>
        <v>0</v>
      </c>
      <c r="CQ37" s="645"/>
      <c r="CR37" s="700">
        <f t="shared" si="227"/>
        <v>0</v>
      </c>
      <c r="CS37" s="645"/>
      <c r="CT37" s="700">
        <f t="shared" si="228"/>
        <v>0</v>
      </c>
      <c r="CU37" s="645"/>
      <c r="CV37" s="700">
        <f t="shared" si="229"/>
        <v>0</v>
      </c>
      <c r="CW37" s="645"/>
      <c r="CX37" s="700">
        <f t="shared" si="230"/>
        <v>0</v>
      </c>
      <c r="CY37" s="645"/>
      <c r="CZ37" s="700">
        <f t="shared" si="231"/>
        <v>0</v>
      </c>
      <c r="DA37" s="645"/>
      <c r="DB37" s="700">
        <f t="shared" si="232"/>
        <v>0</v>
      </c>
      <c r="DC37" s="645"/>
      <c r="DD37" s="700">
        <f t="shared" si="233"/>
        <v>0</v>
      </c>
      <c r="DE37" s="645"/>
      <c r="DF37" s="700">
        <f t="shared" si="234"/>
        <v>0</v>
      </c>
      <c r="DG37" s="645"/>
      <c r="DH37" s="700">
        <f t="shared" si="235"/>
        <v>0</v>
      </c>
      <c r="DI37" s="645"/>
      <c r="DJ37" s="700">
        <f t="shared" si="236"/>
        <v>0</v>
      </c>
      <c r="DK37" s="258">
        <f t="shared" si="237"/>
        <v>0</v>
      </c>
      <c r="DL37" s="259">
        <f t="shared" si="238"/>
        <v>0</v>
      </c>
    </row>
    <row r="38" spans="1:116" ht="20.25" customHeight="1" x14ac:dyDescent="0.25">
      <c r="A38" s="51"/>
      <c r="B38" s="52"/>
      <c r="C38" s="53"/>
      <c r="D38" s="267"/>
      <c r="E38" s="271"/>
      <c r="F38" s="272">
        <f t="shared" si="180"/>
        <v>0</v>
      </c>
      <c r="G38" s="273"/>
      <c r="H38" s="272">
        <f t="shared" si="181"/>
        <v>0</v>
      </c>
      <c r="I38" s="273"/>
      <c r="J38" s="272">
        <f t="shared" si="182"/>
        <v>0</v>
      </c>
      <c r="K38" s="273"/>
      <c r="L38" s="272">
        <f t="shared" si="183"/>
        <v>0</v>
      </c>
      <c r="M38" s="273"/>
      <c r="N38" s="272">
        <f t="shared" si="184"/>
        <v>0</v>
      </c>
      <c r="O38" s="273"/>
      <c r="P38" s="272">
        <f t="shared" si="185"/>
        <v>0</v>
      </c>
      <c r="Q38" s="273"/>
      <c r="R38" s="272">
        <f t="shared" si="186"/>
        <v>0</v>
      </c>
      <c r="S38" s="273"/>
      <c r="T38" s="272">
        <f t="shared" si="187"/>
        <v>0</v>
      </c>
      <c r="U38" s="273"/>
      <c r="V38" s="272">
        <f t="shared" si="188"/>
        <v>0</v>
      </c>
      <c r="W38" s="273"/>
      <c r="X38" s="272">
        <f t="shared" si="189"/>
        <v>0</v>
      </c>
      <c r="Y38" s="273"/>
      <c r="Z38" s="272">
        <f t="shared" si="190"/>
        <v>0</v>
      </c>
      <c r="AA38" s="273"/>
      <c r="AB38" s="272">
        <f t="shared" si="191"/>
        <v>0</v>
      </c>
      <c r="AC38" s="273"/>
      <c r="AD38" s="272">
        <f t="shared" si="192"/>
        <v>0</v>
      </c>
      <c r="AE38" s="258">
        <f t="shared" si="193"/>
        <v>0</v>
      </c>
      <c r="AF38" s="259">
        <f t="shared" si="194"/>
        <v>0</v>
      </c>
      <c r="AG38" s="649"/>
      <c r="AH38" s="700">
        <f t="shared" si="195"/>
        <v>0</v>
      </c>
      <c r="AI38" s="645"/>
      <c r="AJ38" s="700">
        <f t="shared" si="196"/>
        <v>0</v>
      </c>
      <c r="AK38" s="645"/>
      <c r="AL38" s="700">
        <f t="shared" si="197"/>
        <v>0</v>
      </c>
      <c r="AM38" s="645"/>
      <c r="AN38" s="700">
        <f t="shared" si="198"/>
        <v>0</v>
      </c>
      <c r="AO38" s="645"/>
      <c r="AP38" s="700">
        <f t="shared" si="199"/>
        <v>0</v>
      </c>
      <c r="AQ38" s="645"/>
      <c r="AR38" s="700">
        <f t="shared" si="200"/>
        <v>0</v>
      </c>
      <c r="AS38" s="645"/>
      <c r="AT38" s="700">
        <f t="shared" si="201"/>
        <v>0</v>
      </c>
      <c r="AU38" s="645"/>
      <c r="AV38" s="700">
        <f t="shared" si="202"/>
        <v>0</v>
      </c>
      <c r="AW38" s="645"/>
      <c r="AX38" s="700">
        <f t="shared" si="203"/>
        <v>0</v>
      </c>
      <c r="AY38" s="645"/>
      <c r="AZ38" s="700">
        <f t="shared" si="204"/>
        <v>0</v>
      </c>
      <c r="BA38" s="645"/>
      <c r="BB38" s="700">
        <f t="shared" si="205"/>
        <v>0</v>
      </c>
      <c r="BC38" s="645"/>
      <c r="BD38" s="700">
        <f t="shared" si="206"/>
        <v>0</v>
      </c>
      <c r="BE38" s="645"/>
      <c r="BF38" s="700">
        <f t="shared" si="207"/>
        <v>0</v>
      </c>
      <c r="BG38" s="258">
        <f t="shared" si="208"/>
        <v>0</v>
      </c>
      <c r="BH38" s="259">
        <f t="shared" si="209"/>
        <v>0</v>
      </c>
      <c r="BI38" s="649"/>
      <c r="BJ38" s="700">
        <f t="shared" si="210"/>
        <v>0</v>
      </c>
      <c r="BK38" s="645"/>
      <c r="BL38" s="700">
        <f t="shared" si="211"/>
        <v>0</v>
      </c>
      <c r="BM38" s="645"/>
      <c r="BN38" s="700">
        <f t="shared" si="212"/>
        <v>0</v>
      </c>
      <c r="BO38" s="645"/>
      <c r="BP38" s="700">
        <f t="shared" si="213"/>
        <v>0</v>
      </c>
      <c r="BQ38" s="645"/>
      <c r="BR38" s="700">
        <f t="shared" si="214"/>
        <v>0</v>
      </c>
      <c r="BS38" s="645"/>
      <c r="BT38" s="700">
        <f t="shared" si="215"/>
        <v>0</v>
      </c>
      <c r="BU38" s="645"/>
      <c r="BV38" s="700">
        <f t="shared" si="216"/>
        <v>0</v>
      </c>
      <c r="BW38" s="645"/>
      <c r="BX38" s="700">
        <f t="shared" si="217"/>
        <v>0</v>
      </c>
      <c r="BY38" s="645"/>
      <c r="BZ38" s="700">
        <f t="shared" si="218"/>
        <v>0</v>
      </c>
      <c r="CA38" s="645"/>
      <c r="CB38" s="700">
        <f t="shared" si="239"/>
        <v>0</v>
      </c>
      <c r="CC38" s="645"/>
      <c r="CD38" s="700">
        <f t="shared" si="219"/>
        <v>0</v>
      </c>
      <c r="CE38" s="645"/>
      <c r="CF38" s="700">
        <f t="shared" si="220"/>
        <v>0</v>
      </c>
      <c r="CG38" s="645"/>
      <c r="CH38" s="700">
        <f t="shared" si="221"/>
        <v>0</v>
      </c>
      <c r="CI38" s="258">
        <f t="shared" si="222"/>
        <v>0</v>
      </c>
      <c r="CJ38" s="259">
        <f t="shared" si="223"/>
        <v>0</v>
      </c>
      <c r="CK38" s="649"/>
      <c r="CL38" s="700">
        <f t="shared" si="224"/>
        <v>0</v>
      </c>
      <c r="CM38" s="645"/>
      <c r="CN38" s="700">
        <f t="shared" si="225"/>
        <v>0</v>
      </c>
      <c r="CO38" s="645"/>
      <c r="CP38" s="700">
        <f t="shared" si="226"/>
        <v>0</v>
      </c>
      <c r="CQ38" s="645"/>
      <c r="CR38" s="700">
        <f t="shared" si="227"/>
        <v>0</v>
      </c>
      <c r="CS38" s="645"/>
      <c r="CT38" s="700">
        <f t="shared" si="228"/>
        <v>0</v>
      </c>
      <c r="CU38" s="645"/>
      <c r="CV38" s="700">
        <f t="shared" si="229"/>
        <v>0</v>
      </c>
      <c r="CW38" s="645"/>
      <c r="CX38" s="700">
        <f t="shared" si="230"/>
        <v>0</v>
      </c>
      <c r="CY38" s="645"/>
      <c r="CZ38" s="700">
        <f t="shared" si="231"/>
        <v>0</v>
      </c>
      <c r="DA38" s="645"/>
      <c r="DB38" s="700">
        <f t="shared" si="232"/>
        <v>0</v>
      </c>
      <c r="DC38" s="645"/>
      <c r="DD38" s="700">
        <f t="shared" si="233"/>
        <v>0</v>
      </c>
      <c r="DE38" s="645"/>
      <c r="DF38" s="700">
        <f t="shared" si="234"/>
        <v>0</v>
      </c>
      <c r="DG38" s="645"/>
      <c r="DH38" s="700">
        <f t="shared" si="235"/>
        <v>0</v>
      </c>
      <c r="DI38" s="645"/>
      <c r="DJ38" s="700">
        <f t="shared" si="236"/>
        <v>0</v>
      </c>
      <c r="DK38" s="258">
        <f t="shared" si="237"/>
        <v>0</v>
      </c>
      <c r="DL38" s="259">
        <f t="shared" si="238"/>
        <v>0</v>
      </c>
    </row>
    <row r="39" spans="1:116" ht="20.25" customHeight="1" x14ac:dyDescent="0.25">
      <c r="A39" s="51"/>
      <c r="B39" s="52"/>
      <c r="C39" s="53"/>
      <c r="D39" s="267"/>
      <c r="E39" s="271"/>
      <c r="F39" s="272">
        <f t="shared" si="180"/>
        <v>0</v>
      </c>
      <c r="G39" s="273"/>
      <c r="H39" s="272">
        <f t="shared" si="181"/>
        <v>0</v>
      </c>
      <c r="I39" s="273"/>
      <c r="J39" s="272">
        <f t="shared" si="182"/>
        <v>0</v>
      </c>
      <c r="K39" s="273"/>
      <c r="L39" s="272">
        <f t="shared" si="183"/>
        <v>0</v>
      </c>
      <c r="M39" s="273"/>
      <c r="N39" s="272">
        <f t="shared" si="184"/>
        <v>0</v>
      </c>
      <c r="O39" s="273"/>
      <c r="P39" s="272">
        <f t="shared" si="185"/>
        <v>0</v>
      </c>
      <c r="Q39" s="273"/>
      <c r="R39" s="272">
        <f t="shared" si="186"/>
        <v>0</v>
      </c>
      <c r="S39" s="273"/>
      <c r="T39" s="272">
        <f t="shared" si="187"/>
        <v>0</v>
      </c>
      <c r="U39" s="273"/>
      <c r="V39" s="272">
        <f t="shared" si="188"/>
        <v>0</v>
      </c>
      <c r="W39" s="273"/>
      <c r="X39" s="272">
        <f t="shared" si="189"/>
        <v>0</v>
      </c>
      <c r="Y39" s="273"/>
      <c r="Z39" s="272">
        <f t="shared" si="190"/>
        <v>0</v>
      </c>
      <c r="AA39" s="273"/>
      <c r="AB39" s="272">
        <f t="shared" si="191"/>
        <v>0</v>
      </c>
      <c r="AC39" s="273"/>
      <c r="AD39" s="272">
        <f t="shared" si="192"/>
        <v>0</v>
      </c>
      <c r="AE39" s="258">
        <f t="shared" si="193"/>
        <v>0</v>
      </c>
      <c r="AF39" s="259">
        <f t="shared" si="194"/>
        <v>0</v>
      </c>
      <c r="AG39" s="649"/>
      <c r="AH39" s="700">
        <f t="shared" si="195"/>
        <v>0</v>
      </c>
      <c r="AI39" s="645"/>
      <c r="AJ39" s="700">
        <f t="shared" si="196"/>
        <v>0</v>
      </c>
      <c r="AK39" s="645"/>
      <c r="AL39" s="700">
        <f t="shared" si="197"/>
        <v>0</v>
      </c>
      <c r="AM39" s="645"/>
      <c r="AN39" s="700">
        <f t="shared" si="198"/>
        <v>0</v>
      </c>
      <c r="AO39" s="645"/>
      <c r="AP39" s="700">
        <f t="shared" si="199"/>
        <v>0</v>
      </c>
      <c r="AQ39" s="645"/>
      <c r="AR39" s="700">
        <f t="shared" si="200"/>
        <v>0</v>
      </c>
      <c r="AS39" s="645"/>
      <c r="AT39" s="700">
        <f t="shared" si="201"/>
        <v>0</v>
      </c>
      <c r="AU39" s="645"/>
      <c r="AV39" s="700">
        <f t="shared" si="202"/>
        <v>0</v>
      </c>
      <c r="AW39" s="645"/>
      <c r="AX39" s="700">
        <f t="shared" si="203"/>
        <v>0</v>
      </c>
      <c r="AY39" s="645"/>
      <c r="AZ39" s="700">
        <f t="shared" si="204"/>
        <v>0</v>
      </c>
      <c r="BA39" s="645"/>
      <c r="BB39" s="700">
        <f t="shared" si="205"/>
        <v>0</v>
      </c>
      <c r="BC39" s="645"/>
      <c r="BD39" s="700">
        <f t="shared" si="206"/>
        <v>0</v>
      </c>
      <c r="BE39" s="645"/>
      <c r="BF39" s="700">
        <f t="shared" si="207"/>
        <v>0</v>
      </c>
      <c r="BG39" s="258">
        <f t="shared" si="208"/>
        <v>0</v>
      </c>
      <c r="BH39" s="259">
        <f t="shared" si="209"/>
        <v>0</v>
      </c>
      <c r="BI39" s="649"/>
      <c r="BJ39" s="700">
        <f t="shared" si="210"/>
        <v>0</v>
      </c>
      <c r="BK39" s="645"/>
      <c r="BL39" s="700">
        <f t="shared" si="211"/>
        <v>0</v>
      </c>
      <c r="BM39" s="645"/>
      <c r="BN39" s="700">
        <f t="shared" si="212"/>
        <v>0</v>
      </c>
      <c r="BO39" s="645"/>
      <c r="BP39" s="700">
        <f t="shared" si="213"/>
        <v>0</v>
      </c>
      <c r="BQ39" s="645"/>
      <c r="BR39" s="700">
        <f t="shared" si="214"/>
        <v>0</v>
      </c>
      <c r="BS39" s="645"/>
      <c r="BT39" s="700">
        <f t="shared" si="215"/>
        <v>0</v>
      </c>
      <c r="BU39" s="645"/>
      <c r="BV39" s="700">
        <f t="shared" si="216"/>
        <v>0</v>
      </c>
      <c r="BW39" s="645"/>
      <c r="BX39" s="700">
        <f t="shared" si="217"/>
        <v>0</v>
      </c>
      <c r="BY39" s="645"/>
      <c r="BZ39" s="700">
        <f t="shared" si="218"/>
        <v>0</v>
      </c>
      <c r="CA39" s="645"/>
      <c r="CB39" s="700">
        <f t="shared" si="239"/>
        <v>0</v>
      </c>
      <c r="CC39" s="645"/>
      <c r="CD39" s="700">
        <f t="shared" si="219"/>
        <v>0</v>
      </c>
      <c r="CE39" s="645"/>
      <c r="CF39" s="700">
        <f t="shared" si="220"/>
        <v>0</v>
      </c>
      <c r="CG39" s="645"/>
      <c r="CH39" s="700">
        <f t="shared" si="221"/>
        <v>0</v>
      </c>
      <c r="CI39" s="258">
        <f t="shared" si="222"/>
        <v>0</v>
      </c>
      <c r="CJ39" s="259">
        <f t="shared" si="223"/>
        <v>0</v>
      </c>
      <c r="CK39" s="649"/>
      <c r="CL39" s="700">
        <f t="shared" si="224"/>
        <v>0</v>
      </c>
      <c r="CM39" s="645"/>
      <c r="CN39" s="700">
        <f t="shared" si="225"/>
        <v>0</v>
      </c>
      <c r="CO39" s="645"/>
      <c r="CP39" s="700">
        <f t="shared" si="226"/>
        <v>0</v>
      </c>
      <c r="CQ39" s="645"/>
      <c r="CR39" s="700">
        <f t="shared" si="227"/>
        <v>0</v>
      </c>
      <c r="CS39" s="645"/>
      <c r="CT39" s="700">
        <f t="shared" si="228"/>
        <v>0</v>
      </c>
      <c r="CU39" s="645"/>
      <c r="CV39" s="700">
        <f t="shared" si="229"/>
        <v>0</v>
      </c>
      <c r="CW39" s="645"/>
      <c r="CX39" s="700">
        <f t="shared" si="230"/>
        <v>0</v>
      </c>
      <c r="CY39" s="645"/>
      <c r="CZ39" s="700">
        <f t="shared" si="231"/>
        <v>0</v>
      </c>
      <c r="DA39" s="645"/>
      <c r="DB39" s="700">
        <f t="shared" si="232"/>
        <v>0</v>
      </c>
      <c r="DC39" s="645"/>
      <c r="DD39" s="700">
        <f t="shared" si="233"/>
        <v>0</v>
      </c>
      <c r="DE39" s="645"/>
      <c r="DF39" s="700">
        <f t="shared" si="234"/>
        <v>0</v>
      </c>
      <c r="DG39" s="645"/>
      <c r="DH39" s="700">
        <f t="shared" si="235"/>
        <v>0</v>
      </c>
      <c r="DI39" s="645"/>
      <c r="DJ39" s="700">
        <f t="shared" si="236"/>
        <v>0</v>
      </c>
      <c r="DK39" s="258">
        <f t="shared" si="237"/>
        <v>0</v>
      </c>
      <c r="DL39" s="259">
        <f t="shared" si="238"/>
        <v>0</v>
      </c>
    </row>
    <row r="40" spans="1:116" ht="20.25" customHeight="1" x14ac:dyDescent="0.25">
      <c r="A40" s="51"/>
      <c r="B40" s="52"/>
      <c r="C40" s="53"/>
      <c r="D40" s="267"/>
      <c r="E40" s="271"/>
      <c r="F40" s="272">
        <f t="shared" si="180"/>
        <v>0</v>
      </c>
      <c r="G40" s="273"/>
      <c r="H40" s="272">
        <f t="shared" si="181"/>
        <v>0</v>
      </c>
      <c r="I40" s="273"/>
      <c r="J40" s="272">
        <f t="shared" si="182"/>
        <v>0</v>
      </c>
      <c r="K40" s="273"/>
      <c r="L40" s="272">
        <f t="shared" si="183"/>
        <v>0</v>
      </c>
      <c r="M40" s="273"/>
      <c r="N40" s="272">
        <f t="shared" si="184"/>
        <v>0</v>
      </c>
      <c r="O40" s="273"/>
      <c r="P40" s="272">
        <f t="shared" si="185"/>
        <v>0</v>
      </c>
      <c r="Q40" s="273"/>
      <c r="R40" s="272">
        <f t="shared" si="186"/>
        <v>0</v>
      </c>
      <c r="S40" s="273"/>
      <c r="T40" s="272">
        <f t="shared" si="187"/>
        <v>0</v>
      </c>
      <c r="U40" s="273"/>
      <c r="V40" s="272">
        <f t="shared" si="188"/>
        <v>0</v>
      </c>
      <c r="W40" s="273"/>
      <c r="X40" s="272">
        <f t="shared" si="189"/>
        <v>0</v>
      </c>
      <c r="Y40" s="273"/>
      <c r="Z40" s="272">
        <f t="shared" si="190"/>
        <v>0</v>
      </c>
      <c r="AA40" s="273"/>
      <c r="AB40" s="272">
        <f t="shared" si="191"/>
        <v>0</v>
      </c>
      <c r="AC40" s="273"/>
      <c r="AD40" s="272">
        <f t="shared" si="192"/>
        <v>0</v>
      </c>
      <c r="AE40" s="258">
        <f t="shared" si="193"/>
        <v>0</v>
      </c>
      <c r="AF40" s="259">
        <f t="shared" si="194"/>
        <v>0</v>
      </c>
      <c r="AG40" s="649"/>
      <c r="AH40" s="700">
        <f t="shared" si="195"/>
        <v>0</v>
      </c>
      <c r="AI40" s="645"/>
      <c r="AJ40" s="700">
        <f t="shared" si="196"/>
        <v>0</v>
      </c>
      <c r="AK40" s="645"/>
      <c r="AL40" s="700">
        <f t="shared" si="197"/>
        <v>0</v>
      </c>
      <c r="AM40" s="645"/>
      <c r="AN40" s="700">
        <f t="shared" si="198"/>
        <v>0</v>
      </c>
      <c r="AO40" s="645"/>
      <c r="AP40" s="700">
        <f t="shared" si="199"/>
        <v>0</v>
      </c>
      <c r="AQ40" s="645"/>
      <c r="AR40" s="700">
        <f t="shared" si="200"/>
        <v>0</v>
      </c>
      <c r="AS40" s="645"/>
      <c r="AT40" s="700">
        <f t="shared" si="201"/>
        <v>0</v>
      </c>
      <c r="AU40" s="645"/>
      <c r="AV40" s="700">
        <f t="shared" si="202"/>
        <v>0</v>
      </c>
      <c r="AW40" s="645"/>
      <c r="AX40" s="700">
        <f t="shared" si="203"/>
        <v>0</v>
      </c>
      <c r="AY40" s="645"/>
      <c r="AZ40" s="700">
        <f t="shared" si="204"/>
        <v>0</v>
      </c>
      <c r="BA40" s="645"/>
      <c r="BB40" s="700">
        <f t="shared" si="205"/>
        <v>0</v>
      </c>
      <c r="BC40" s="645"/>
      <c r="BD40" s="700">
        <f t="shared" si="206"/>
        <v>0</v>
      </c>
      <c r="BE40" s="645"/>
      <c r="BF40" s="700">
        <f t="shared" si="207"/>
        <v>0</v>
      </c>
      <c r="BG40" s="258">
        <f t="shared" si="208"/>
        <v>0</v>
      </c>
      <c r="BH40" s="259">
        <f t="shared" si="209"/>
        <v>0</v>
      </c>
      <c r="BI40" s="649"/>
      <c r="BJ40" s="700">
        <f t="shared" si="210"/>
        <v>0</v>
      </c>
      <c r="BK40" s="645"/>
      <c r="BL40" s="700">
        <f t="shared" si="211"/>
        <v>0</v>
      </c>
      <c r="BM40" s="645"/>
      <c r="BN40" s="700">
        <f t="shared" si="212"/>
        <v>0</v>
      </c>
      <c r="BO40" s="645"/>
      <c r="BP40" s="700">
        <f t="shared" si="213"/>
        <v>0</v>
      </c>
      <c r="BQ40" s="645"/>
      <c r="BR40" s="700">
        <f t="shared" si="214"/>
        <v>0</v>
      </c>
      <c r="BS40" s="645"/>
      <c r="BT40" s="700">
        <f t="shared" si="215"/>
        <v>0</v>
      </c>
      <c r="BU40" s="645"/>
      <c r="BV40" s="700">
        <f t="shared" si="216"/>
        <v>0</v>
      </c>
      <c r="BW40" s="645"/>
      <c r="BX40" s="700">
        <f t="shared" si="217"/>
        <v>0</v>
      </c>
      <c r="BY40" s="645"/>
      <c r="BZ40" s="700">
        <f t="shared" si="218"/>
        <v>0</v>
      </c>
      <c r="CA40" s="645"/>
      <c r="CB40" s="700">
        <f t="shared" si="239"/>
        <v>0</v>
      </c>
      <c r="CC40" s="645"/>
      <c r="CD40" s="700">
        <f t="shared" si="219"/>
        <v>0</v>
      </c>
      <c r="CE40" s="645"/>
      <c r="CF40" s="700">
        <f t="shared" si="220"/>
        <v>0</v>
      </c>
      <c r="CG40" s="645"/>
      <c r="CH40" s="700">
        <f t="shared" si="221"/>
        <v>0</v>
      </c>
      <c r="CI40" s="258">
        <f t="shared" si="222"/>
        <v>0</v>
      </c>
      <c r="CJ40" s="259">
        <f t="shared" si="223"/>
        <v>0</v>
      </c>
      <c r="CK40" s="649"/>
      <c r="CL40" s="700">
        <f t="shared" si="224"/>
        <v>0</v>
      </c>
      <c r="CM40" s="645"/>
      <c r="CN40" s="700">
        <f t="shared" si="225"/>
        <v>0</v>
      </c>
      <c r="CO40" s="645"/>
      <c r="CP40" s="700">
        <f t="shared" si="226"/>
        <v>0</v>
      </c>
      <c r="CQ40" s="645"/>
      <c r="CR40" s="700">
        <f t="shared" si="227"/>
        <v>0</v>
      </c>
      <c r="CS40" s="645"/>
      <c r="CT40" s="700">
        <f t="shared" si="228"/>
        <v>0</v>
      </c>
      <c r="CU40" s="645"/>
      <c r="CV40" s="700">
        <f t="shared" si="229"/>
        <v>0</v>
      </c>
      <c r="CW40" s="645"/>
      <c r="CX40" s="700">
        <f t="shared" si="230"/>
        <v>0</v>
      </c>
      <c r="CY40" s="645"/>
      <c r="CZ40" s="700">
        <f t="shared" si="231"/>
        <v>0</v>
      </c>
      <c r="DA40" s="645"/>
      <c r="DB40" s="700">
        <f t="shared" si="232"/>
        <v>0</v>
      </c>
      <c r="DC40" s="645"/>
      <c r="DD40" s="700">
        <f t="shared" si="233"/>
        <v>0</v>
      </c>
      <c r="DE40" s="645"/>
      <c r="DF40" s="700">
        <f t="shared" si="234"/>
        <v>0</v>
      </c>
      <c r="DG40" s="645"/>
      <c r="DH40" s="700">
        <f t="shared" si="235"/>
        <v>0</v>
      </c>
      <c r="DI40" s="645"/>
      <c r="DJ40" s="700">
        <f t="shared" si="236"/>
        <v>0</v>
      </c>
      <c r="DK40" s="258">
        <f t="shared" si="237"/>
        <v>0</v>
      </c>
      <c r="DL40" s="259">
        <f t="shared" si="238"/>
        <v>0</v>
      </c>
    </row>
    <row r="41" spans="1:116" ht="20.25" customHeight="1" x14ac:dyDescent="0.25">
      <c r="A41" s="51"/>
      <c r="B41" s="52"/>
      <c r="C41" s="53"/>
      <c r="D41" s="267"/>
      <c r="E41" s="271"/>
      <c r="F41" s="272">
        <f t="shared" si="180"/>
        <v>0</v>
      </c>
      <c r="G41" s="273"/>
      <c r="H41" s="272">
        <f t="shared" si="181"/>
        <v>0</v>
      </c>
      <c r="I41" s="273"/>
      <c r="J41" s="272">
        <f t="shared" si="182"/>
        <v>0</v>
      </c>
      <c r="K41" s="273"/>
      <c r="L41" s="272">
        <f t="shared" si="183"/>
        <v>0</v>
      </c>
      <c r="M41" s="273"/>
      <c r="N41" s="272">
        <f t="shared" si="184"/>
        <v>0</v>
      </c>
      <c r="O41" s="273"/>
      <c r="P41" s="272">
        <f t="shared" si="185"/>
        <v>0</v>
      </c>
      <c r="Q41" s="273"/>
      <c r="R41" s="272">
        <f t="shared" si="186"/>
        <v>0</v>
      </c>
      <c r="S41" s="273"/>
      <c r="T41" s="272">
        <f t="shared" si="187"/>
        <v>0</v>
      </c>
      <c r="U41" s="273"/>
      <c r="V41" s="272">
        <f t="shared" si="188"/>
        <v>0</v>
      </c>
      <c r="W41" s="273"/>
      <c r="X41" s="272">
        <f t="shared" si="189"/>
        <v>0</v>
      </c>
      <c r="Y41" s="273"/>
      <c r="Z41" s="272">
        <f t="shared" si="190"/>
        <v>0</v>
      </c>
      <c r="AA41" s="273"/>
      <c r="AB41" s="272">
        <f t="shared" si="191"/>
        <v>0</v>
      </c>
      <c r="AC41" s="273"/>
      <c r="AD41" s="272">
        <f t="shared" si="192"/>
        <v>0</v>
      </c>
      <c r="AE41" s="258">
        <f t="shared" si="193"/>
        <v>0</v>
      </c>
      <c r="AF41" s="259">
        <f t="shared" si="194"/>
        <v>0</v>
      </c>
      <c r="AG41" s="649"/>
      <c r="AH41" s="700">
        <f t="shared" si="195"/>
        <v>0</v>
      </c>
      <c r="AI41" s="645"/>
      <c r="AJ41" s="700">
        <f t="shared" si="196"/>
        <v>0</v>
      </c>
      <c r="AK41" s="645"/>
      <c r="AL41" s="700">
        <f t="shared" si="197"/>
        <v>0</v>
      </c>
      <c r="AM41" s="645"/>
      <c r="AN41" s="700">
        <f t="shared" si="198"/>
        <v>0</v>
      </c>
      <c r="AO41" s="645"/>
      <c r="AP41" s="700">
        <f t="shared" si="199"/>
        <v>0</v>
      </c>
      <c r="AQ41" s="645"/>
      <c r="AR41" s="700">
        <f t="shared" si="200"/>
        <v>0</v>
      </c>
      <c r="AS41" s="645"/>
      <c r="AT41" s="700">
        <f t="shared" si="201"/>
        <v>0</v>
      </c>
      <c r="AU41" s="645"/>
      <c r="AV41" s="700">
        <f t="shared" si="202"/>
        <v>0</v>
      </c>
      <c r="AW41" s="645"/>
      <c r="AX41" s="700">
        <f t="shared" si="203"/>
        <v>0</v>
      </c>
      <c r="AY41" s="645"/>
      <c r="AZ41" s="700">
        <f t="shared" si="204"/>
        <v>0</v>
      </c>
      <c r="BA41" s="645"/>
      <c r="BB41" s="700">
        <f t="shared" si="205"/>
        <v>0</v>
      </c>
      <c r="BC41" s="645"/>
      <c r="BD41" s="700">
        <f t="shared" si="206"/>
        <v>0</v>
      </c>
      <c r="BE41" s="645"/>
      <c r="BF41" s="700">
        <f t="shared" si="207"/>
        <v>0</v>
      </c>
      <c r="BG41" s="258">
        <f t="shared" si="208"/>
        <v>0</v>
      </c>
      <c r="BH41" s="259">
        <f t="shared" si="209"/>
        <v>0</v>
      </c>
      <c r="BI41" s="649"/>
      <c r="BJ41" s="700">
        <f t="shared" si="210"/>
        <v>0</v>
      </c>
      <c r="BK41" s="645"/>
      <c r="BL41" s="700">
        <f t="shared" si="211"/>
        <v>0</v>
      </c>
      <c r="BM41" s="645"/>
      <c r="BN41" s="700">
        <f t="shared" si="212"/>
        <v>0</v>
      </c>
      <c r="BO41" s="645"/>
      <c r="BP41" s="700">
        <f t="shared" si="213"/>
        <v>0</v>
      </c>
      <c r="BQ41" s="645"/>
      <c r="BR41" s="700">
        <f t="shared" si="214"/>
        <v>0</v>
      </c>
      <c r="BS41" s="645"/>
      <c r="BT41" s="700">
        <f t="shared" si="215"/>
        <v>0</v>
      </c>
      <c r="BU41" s="645"/>
      <c r="BV41" s="700">
        <f t="shared" si="216"/>
        <v>0</v>
      </c>
      <c r="BW41" s="645"/>
      <c r="BX41" s="700">
        <f t="shared" si="217"/>
        <v>0</v>
      </c>
      <c r="BY41" s="645"/>
      <c r="BZ41" s="700">
        <f t="shared" si="218"/>
        <v>0</v>
      </c>
      <c r="CA41" s="645"/>
      <c r="CB41" s="700">
        <f t="shared" si="239"/>
        <v>0</v>
      </c>
      <c r="CC41" s="645"/>
      <c r="CD41" s="700">
        <f t="shared" si="219"/>
        <v>0</v>
      </c>
      <c r="CE41" s="645"/>
      <c r="CF41" s="700">
        <f t="shared" si="220"/>
        <v>0</v>
      </c>
      <c r="CG41" s="645"/>
      <c r="CH41" s="700">
        <f t="shared" si="221"/>
        <v>0</v>
      </c>
      <c r="CI41" s="258">
        <f t="shared" si="222"/>
        <v>0</v>
      </c>
      <c r="CJ41" s="259">
        <f t="shared" si="223"/>
        <v>0</v>
      </c>
      <c r="CK41" s="649"/>
      <c r="CL41" s="700">
        <f t="shared" si="224"/>
        <v>0</v>
      </c>
      <c r="CM41" s="645"/>
      <c r="CN41" s="700">
        <f t="shared" si="225"/>
        <v>0</v>
      </c>
      <c r="CO41" s="645"/>
      <c r="CP41" s="700">
        <f t="shared" si="226"/>
        <v>0</v>
      </c>
      <c r="CQ41" s="645"/>
      <c r="CR41" s="700">
        <f t="shared" si="227"/>
        <v>0</v>
      </c>
      <c r="CS41" s="645"/>
      <c r="CT41" s="700">
        <f t="shared" si="228"/>
        <v>0</v>
      </c>
      <c r="CU41" s="645"/>
      <c r="CV41" s="700">
        <f t="shared" si="229"/>
        <v>0</v>
      </c>
      <c r="CW41" s="645"/>
      <c r="CX41" s="700">
        <f t="shared" si="230"/>
        <v>0</v>
      </c>
      <c r="CY41" s="645"/>
      <c r="CZ41" s="700">
        <f t="shared" si="231"/>
        <v>0</v>
      </c>
      <c r="DA41" s="645"/>
      <c r="DB41" s="700">
        <f t="shared" si="232"/>
        <v>0</v>
      </c>
      <c r="DC41" s="645"/>
      <c r="DD41" s="700">
        <f t="shared" si="233"/>
        <v>0</v>
      </c>
      <c r="DE41" s="645"/>
      <c r="DF41" s="700">
        <f t="shared" si="234"/>
        <v>0</v>
      </c>
      <c r="DG41" s="645"/>
      <c r="DH41" s="700">
        <f t="shared" si="235"/>
        <v>0</v>
      </c>
      <c r="DI41" s="645"/>
      <c r="DJ41" s="700">
        <f t="shared" si="236"/>
        <v>0</v>
      </c>
      <c r="DK41" s="258">
        <f t="shared" si="237"/>
        <v>0</v>
      </c>
      <c r="DL41" s="259">
        <f t="shared" si="238"/>
        <v>0</v>
      </c>
    </row>
    <row r="42" spans="1:116" ht="20.25" customHeight="1" thickBot="1" x14ac:dyDescent="0.3">
      <c r="A42" s="54"/>
      <c r="B42" s="58"/>
      <c r="C42" s="55"/>
      <c r="D42" s="268"/>
      <c r="E42" s="271"/>
      <c r="F42" s="272">
        <f t="shared" si="180"/>
        <v>0</v>
      </c>
      <c r="G42" s="273"/>
      <c r="H42" s="272">
        <f t="shared" si="181"/>
        <v>0</v>
      </c>
      <c r="I42" s="273"/>
      <c r="J42" s="272">
        <f t="shared" si="182"/>
        <v>0</v>
      </c>
      <c r="K42" s="273"/>
      <c r="L42" s="272">
        <f t="shared" si="183"/>
        <v>0</v>
      </c>
      <c r="M42" s="273"/>
      <c r="N42" s="272">
        <f t="shared" si="184"/>
        <v>0</v>
      </c>
      <c r="O42" s="273"/>
      <c r="P42" s="272">
        <f t="shared" si="185"/>
        <v>0</v>
      </c>
      <c r="Q42" s="273"/>
      <c r="R42" s="272">
        <f t="shared" si="186"/>
        <v>0</v>
      </c>
      <c r="S42" s="273"/>
      <c r="T42" s="272">
        <f t="shared" si="187"/>
        <v>0</v>
      </c>
      <c r="U42" s="273"/>
      <c r="V42" s="272">
        <f t="shared" si="188"/>
        <v>0</v>
      </c>
      <c r="W42" s="273"/>
      <c r="X42" s="272">
        <f t="shared" si="189"/>
        <v>0</v>
      </c>
      <c r="Y42" s="273"/>
      <c r="Z42" s="272">
        <f t="shared" si="190"/>
        <v>0</v>
      </c>
      <c r="AA42" s="273"/>
      <c r="AB42" s="272">
        <f t="shared" si="191"/>
        <v>0</v>
      </c>
      <c r="AC42" s="273"/>
      <c r="AD42" s="272">
        <f t="shared" si="192"/>
        <v>0</v>
      </c>
      <c r="AE42" s="258">
        <f t="shared" si="193"/>
        <v>0</v>
      </c>
      <c r="AF42" s="259">
        <f t="shared" si="194"/>
        <v>0</v>
      </c>
      <c r="AG42" s="649"/>
      <c r="AH42" s="700">
        <f t="shared" si="195"/>
        <v>0</v>
      </c>
      <c r="AI42" s="645"/>
      <c r="AJ42" s="700">
        <f t="shared" si="196"/>
        <v>0</v>
      </c>
      <c r="AK42" s="645"/>
      <c r="AL42" s="700">
        <f t="shared" si="197"/>
        <v>0</v>
      </c>
      <c r="AM42" s="645"/>
      <c r="AN42" s="700">
        <f t="shared" si="198"/>
        <v>0</v>
      </c>
      <c r="AO42" s="645"/>
      <c r="AP42" s="700">
        <f t="shared" si="199"/>
        <v>0</v>
      </c>
      <c r="AQ42" s="645"/>
      <c r="AR42" s="700">
        <f t="shared" si="200"/>
        <v>0</v>
      </c>
      <c r="AS42" s="645"/>
      <c r="AT42" s="700">
        <f t="shared" si="201"/>
        <v>0</v>
      </c>
      <c r="AU42" s="645"/>
      <c r="AV42" s="700">
        <f t="shared" si="202"/>
        <v>0</v>
      </c>
      <c r="AW42" s="645"/>
      <c r="AX42" s="700">
        <f t="shared" si="203"/>
        <v>0</v>
      </c>
      <c r="AY42" s="645"/>
      <c r="AZ42" s="700">
        <f t="shared" si="204"/>
        <v>0</v>
      </c>
      <c r="BA42" s="645"/>
      <c r="BB42" s="700">
        <f t="shared" si="205"/>
        <v>0</v>
      </c>
      <c r="BC42" s="645"/>
      <c r="BD42" s="700">
        <f t="shared" si="206"/>
        <v>0</v>
      </c>
      <c r="BE42" s="645"/>
      <c r="BF42" s="700">
        <f t="shared" si="207"/>
        <v>0</v>
      </c>
      <c r="BG42" s="258">
        <f t="shared" si="208"/>
        <v>0</v>
      </c>
      <c r="BH42" s="259">
        <f t="shared" si="209"/>
        <v>0</v>
      </c>
      <c r="BI42" s="649"/>
      <c r="BJ42" s="700">
        <f t="shared" si="210"/>
        <v>0</v>
      </c>
      <c r="BK42" s="645"/>
      <c r="BL42" s="700">
        <f t="shared" si="211"/>
        <v>0</v>
      </c>
      <c r="BM42" s="645"/>
      <c r="BN42" s="700">
        <f t="shared" si="212"/>
        <v>0</v>
      </c>
      <c r="BO42" s="645"/>
      <c r="BP42" s="700">
        <f t="shared" si="213"/>
        <v>0</v>
      </c>
      <c r="BQ42" s="645"/>
      <c r="BR42" s="700">
        <f t="shared" si="214"/>
        <v>0</v>
      </c>
      <c r="BS42" s="645"/>
      <c r="BT42" s="700">
        <f t="shared" si="215"/>
        <v>0</v>
      </c>
      <c r="BU42" s="645"/>
      <c r="BV42" s="700">
        <f t="shared" si="216"/>
        <v>0</v>
      </c>
      <c r="BW42" s="645"/>
      <c r="BX42" s="700">
        <f t="shared" si="217"/>
        <v>0</v>
      </c>
      <c r="BY42" s="645"/>
      <c r="BZ42" s="700">
        <f t="shared" si="218"/>
        <v>0</v>
      </c>
      <c r="CA42" s="645"/>
      <c r="CB42" s="700">
        <f t="shared" si="239"/>
        <v>0</v>
      </c>
      <c r="CC42" s="645"/>
      <c r="CD42" s="700">
        <f t="shared" si="219"/>
        <v>0</v>
      </c>
      <c r="CE42" s="645"/>
      <c r="CF42" s="700">
        <f t="shared" si="220"/>
        <v>0</v>
      </c>
      <c r="CG42" s="645"/>
      <c r="CH42" s="700">
        <f t="shared" si="221"/>
        <v>0</v>
      </c>
      <c r="CI42" s="258">
        <f t="shared" si="222"/>
        <v>0</v>
      </c>
      <c r="CJ42" s="259">
        <f t="shared" si="223"/>
        <v>0</v>
      </c>
      <c r="CK42" s="649"/>
      <c r="CL42" s="700">
        <f t="shared" si="224"/>
        <v>0</v>
      </c>
      <c r="CM42" s="645"/>
      <c r="CN42" s="700">
        <f t="shared" si="225"/>
        <v>0</v>
      </c>
      <c r="CO42" s="645"/>
      <c r="CP42" s="700">
        <f t="shared" si="226"/>
        <v>0</v>
      </c>
      <c r="CQ42" s="645"/>
      <c r="CR42" s="700">
        <f t="shared" si="227"/>
        <v>0</v>
      </c>
      <c r="CS42" s="645"/>
      <c r="CT42" s="700">
        <f t="shared" si="228"/>
        <v>0</v>
      </c>
      <c r="CU42" s="645"/>
      <c r="CV42" s="700">
        <f t="shared" si="229"/>
        <v>0</v>
      </c>
      <c r="CW42" s="645"/>
      <c r="CX42" s="700">
        <f t="shared" si="230"/>
        <v>0</v>
      </c>
      <c r="CY42" s="645"/>
      <c r="CZ42" s="700">
        <f t="shared" si="231"/>
        <v>0</v>
      </c>
      <c r="DA42" s="645"/>
      <c r="DB42" s="700">
        <f t="shared" si="232"/>
        <v>0</v>
      </c>
      <c r="DC42" s="645"/>
      <c r="DD42" s="700">
        <f t="shared" si="233"/>
        <v>0</v>
      </c>
      <c r="DE42" s="645"/>
      <c r="DF42" s="700">
        <f t="shared" si="234"/>
        <v>0</v>
      </c>
      <c r="DG42" s="645"/>
      <c r="DH42" s="700">
        <f t="shared" si="235"/>
        <v>0</v>
      </c>
      <c r="DI42" s="645"/>
      <c r="DJ42" s="700">
        <f t="shared" si="236"/>
        <v>0</v>
      </c>
      <c r="DK42" s="258">
        <f t="shared" si="237"/>
        <v>0</v>
      </c>
      <c r="DL42" s="259">
        <f t="shared" si="238"/>
        <v>0</v>
      </c>
    </row>
    <row r="43" spans="1:116" ht="18" customHeight="1" thickTop="1" x14ac:dyDescent="0.25">
      <c r="E43" s="640"/>
      <c r="F43" s="636"/>
      <c r="G43" s="635"/>
      <c r="H43" s="636"/>
      <c r="I43" s="635"/>
      <c r="J43" s="636"/>
      <c r="K43" s="635"/>
      <c r="L43" s="636"/>
      <c r="M43" s="635"/>
      <c r="N43" s="636"/>
      <c r="O43" s="635"/>
      <c r="P43" s="636"/>
      <c r="Q43" s="635"/>
      <c r="R43" s="636"/>
      <c r="S43" s="635"/>
      <c r="T43" s="636"/>
      <c r="U43" s="635"/>
      <c r="V43" s="636"/>
      <c r="W43" s="635"/>
      <c r="X43" s="636"/>
      <c r="Y43" s="635"/>
      <c r="Z43" s="636"/>
      <c r="AA43" s="635"/>
      <c r="AB43" s="821" t="s">
        <v>434</v>
      </c>
      <c r="AC43" s="822"/>
      <c r="AD43" s="822"/>
      <c r="AE43" s="264">
        <f>SUM(AE5:AE42)</f>
        <v>0</v>
      </c>
      <c r="AF43" s="259"/>
      <c r="AG43" s="640"/>
      <c r="AH43" s="636"/>
      <c r="AI43" s="635"/>
      <c r="AJ43" s="636"/>
      <c r="AK43" s="635"/>
      <c r="AL43" s="636"/>
      <c r="AM43" s="635"/>
      <c r="AN43" s="636"/>
      <c r="AO43" s="635"/>
      <c r="AP43" s="636"/>
      <c r="AQ43" s="635"/>
      <c r="AR43" s="636"/>
      <c r="AS43" s="635"/>
      <c r="AT43" s="636"/>
      <c r="AU43" s="635"/>
      <c r="AV43" s="636"/>
      <c r="AW43" s="635"/>
      <c r="AX43" s="636"/>
      <c r="AY43" s="635"/>
      <c r="AZ43" s="636"/>
      <c r="BA43" s="635"/>
      <c r="BB43" s="636"/>
      <c r="BC43" s="635"/>
      <c r="BD43" s="821" t="s">
        <v>435</v>
      </c>
      <c r="BE43" s="822"/>
      <c r="BF43" s="822"/>
      <c r="BG43" s="264">
        <f>SUM(BG5:BG42)</f>
        <v>0</v>
      </c>
      <c r="BH43" s="259"/>
      <c r="BI43" s="640"/>
      <c r="BJ43" s="636"/>
      <c r="BK43" s="635"/>
      <c r="BL43" s="636"/>
      <c r="BM43" s="635"/>
      <c r="BN43" s="636"/>
      <c r="BO43" s="635"/>
      <c r="BP43" s="636"/>
      <c r="BQ43" s="635"/>
      <c r="BR43" s="636"/>
      <c r="BS43" s="635"/>
      <c r="BT43" s="636"/>
      <c r="BU43" s="635"/>
      <c r="BV43" s="636"/>
      <c r="BW43" s="635"/>
      <c r="BX43" s="636"/>
      <c r="BY43" s="635"/>
      <c r="BZ43" s="636"/>
      <c r="CA43" s="635"/>
      <c r="CB43" s="636"/>
      <c r="CC43" s="635"/>
      <c r="CD43" s="636"/>
      <c r="CE43" s="635"/>
      <c r="CF43" s="821" t="s">
        <v>436</v>
      </c>
      <c r="CG43" s="822"/>
      <c r="CH43" s="822"/>
      <c r="CI43" s="264">
        <f>SUM(CI5:CI42)</f>
        <v>0</v>
      </c>
      <c r="CJ43" s="259"/>
      <c r="CK43" s="640"/>
      <c r="CL43" s="636"/>
      <c r="CM43" s="635"/>
      <c r="CN43" s="636"/>
      <c r="CO43" s="635"/>
      <c r="CP43" s="636"/>
      <c r="CQ43" s="635"/>
      <c r="CR43" s="636"/>
      <c r="CS43" s="635"/>
      <c r="CT43" s="636"/>
      <c r="CU43" s="635"/>
      <c r="CV43" s="636"/>
      <c r="CW43" s="635"/>
      <c r="CX43" s="636"/>
      <c r="CY43" s="635"/>
      <c r="CZ43" s="636"/>
      <c r="DA43" s="635"/>
      <c r="DB43" s="636"/>
      <c r="DC43" s="635"/>
      <c r="DD43" s="636"/>
      <c r="DE43" s="635"/>
      <c r="DF43" s="636"/>
      <c r="DG43" s="635"/>
      <c r="DH43" s="821" t="s">
        <v>437</v>
      </c>
      <c r="DI43" s="822"/>
      <c r="DJ43" s="822"/>
      <c r="DK43" s="264">
        <f>SUM(DK5:DK42)</f>
        <v>0</v>
      </c>
      <c r="DL43" s="259">
        <f t="shared" si="238"/>
        <v>0</v>
      </c>
    </row>
    <row r="44" spans="1:116" ht="18" customHeight="1" thickBot="1" x14ac:dyDescent="0.3">
      <c r="E44" s="657"/>
      <c r="F44" s="658"/>
      <c r="G44" s="659"/>
      <c r="H44" s="658"/>
      <c r="I44" s="659"/>
      <c r="J44" s="658"/>
      <c r="K44" s="659"/>
      <c r="L44" s="658"/>
      <c r="M44" s="659"/>
      <c r="N44" s="658"/>
      <c r="O44" s="659"/>
      <c r="P44" s="658"/>
      <c r="Q44" s="659"/>
      <c r="R44" s="658"/>
      <c r="S44" s="659"/>
      <c r="T44" s="658"/>
      <c r="U44" s="659"/>
      <c r="V44" s="658"/>
      <c r="W44" s="659"/>
      <c r="X44" s="658"/>
      <c r="Y44" s="659"/>
      <c r="Z44" s="658"/>
      <c r="AA44" s="659"/>
      <c r="AB44" s="813" t="s">
        <v>438</v>
      </c>
      <c r="AC44" s="814"/>
      <c r="AD44" s="814"/>
      <c r="AE44" s="265"/>
      <c r="AF44" s="266">
        <f>SUM(AF5:AF42)</f>
        <v>0</v>
      </c>
      <c r="AG44" s="657"/>
      <c r="AH44" s="658"/>
      <c r="AI44" s="659"/>
      <c r="AJ44" s="658"/>
      <c r="AK44" s="659"/>
      <c r="AL44" s="658"/>
      <c r="AM44" s="659"/>
      <c r="AN44" s="658"/>
      <c r="AO44" s="659"/>
      <c r="AP44" s="658"/>
      <c r="AQ44" s="659"/>
      <c r="AR44" s="658"/>
      <c r="AS44" s="659"/>
      <c r="AT44" s="658"/>
      <c r="AU44" s="659"/>
      <c r="AV44" s="658"/>
      <c r="AW44" s="659"/>
      <c r="AX44" s="658"/>
      <c r="AY44" s="659"/>
      <c r="AZ44" s="658"/>
      <c r="BA44" s="659"/>
      <c r="BB44" s="658"/>
      <c r="BC44" s="659"/>
      <c r="BD44" s="813" t="s">
        <v>439</v>
      </c>
      <c r="BE44" s="814"/>
      <c r="BF44" s="814"/>
      <c r="BG44" s="265"/>
      <c r="BH44" s="266">
        <f>SUM(BH5:BH42)</f>
        <v>0</v>
      </c>
      <c r="BI44" s="657"/>
      <c r="BJ44" s="658"/>
      <c r="BK44" s="659"/>
      <c r="BL44" s="658"/>
      <c r="BM44" s="659"/>
      <c r="BN44" s="658"/>
      <c r="BO44" s="659"/>
      <c r="BP44" s="658"/>
      <c r="BQ44" s="659"/>
      <c r="BR44" s="658"/>
      <c r="BS44" s="659"/>
      <c r="BT44" s="658"/>
      <c r="BU44" s="659"/>
      <c r="BV44" s="658"/>
      <c r="BW44" s="659"/>
      <c r="BX44" s="658"/>
      <c r="BY44" s="659"/>
      <c r="BZ44" s="658"/>
      <c r="CA44" s="659"/>
      <c r="CB44" s="658"/>
      <c r="CC44" s="659"/>
      <c r="CD44" s="658"/>
      <c r="CE44" s="659"/>
      <c r="CF44" s="813" t="s">
        <v>440</v>
      </c>
      <c r="CG44" s="814"/>
      <c r="CH44" s="814"/>
      <c r="CI44" s="265"/>
      <c r="CJ44" s="266">
        <f>SUM(CJ5:CJ42)</f>
        <v>0</v>
      </c>
      <c r="CK44" s="657"/>
      <c r="CL44" s="658"/>
      <c r="CM44" s="659"/>
      <c r="CN44" s="658"/>
      <c r="CO44" s="659"/>
      <c r="CP44" s="658"/>
      <c r="CQ44" s="659"/>
      <c r="CR44" s="658"/>
      <c r="CS44" s="659"/>
      <c r="CT44" s="658"/>
      <c r="CU44" s="659"/>
      <c r="CV44" s="658"/>
      <c r="CW44" s="659"/>
      <c r="CX44" s="658"/>
      <c r="CY44" s="659"/>
      <c r="CZ44" s="658"/>
      <c r="DA44" s="659"/>
      <c r="DB44" s="658"/>
      <c r="DC44" s="659"/>
      <c r="DD44" s="658"/>
      <c r="DE44" s="659"/>
      <c r="DF44" s="658"/>
      <c r="DG44" s="659"/>
      <c r="DH44" s="813" t="s">
        <v>441</v>
      </c>
      <c r="DI44" s="814"/>
      <c r="DJ44" s="814"/>
      <c r="DK44" s="265"/>
      <c r="DL44" s="266">
        <f>SUM(DL5:DL42)</f>
        <v>0</v>
      </c>
    </row>
    <row r="45" spans="1:116" ht="12.75" customHeight="1" thickTop="1" x14ac:dyDescent="0.25"/>
    <row r="46" spans="1:116" ht="12.75" customHeight="1" x14ac:dyDescent="0.25"/>
    <row r="47" spans="1:116" ht="12.75" customHeight="1" x14ac:dyDescent="0.25"/>
    <row r="48" spans="1:1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</sheetData>
  <mergeCells count="19">
    <mergeCell ref="DH43:DJ43"/>
    <mergeCell ref="DH44:DJ44"/>
    <mergeCell ref="CF1:CG1"/>
    <mergeCell ref="CF2:CG2"/>
    <mergeCell ref="CH1:CI1"/>
    <mergeCell ref="CF44:CH44"/>
    <mergeCell ref="CK1:CL1"/>
    <mergeCell ref="CF43:CH43"/>
    <mergeCell ref="AE1:AF1"/>
    <mergeCell ref="C2:D2"/>
    <mergeCell ref="BF2:BG2"/>
    <mergeCell ref="BF1:BG1"/>
    <mergeCell ref="A2:B2"/>
    <mergeCell ref="AE2:AF2"/>
    <mergeCell ref="AB43:AD43"/>
    <mergeCell ref="AB44:AD44"/>
    <mergeCell ref="BD43:BF43"/>
    <mergeCell ref="BD44:BF44"/>
    <mergeCell ref="E2:F2"/>
  </mergeCells>
  <phoneticPr fontId="0" type="noConversion"/>
  <pageMargins left="0.21" right="0.14000000000000001" top="0.25" bottom="0.28000000000000003" header="0.27" footer="0.25"/>
  <pageSetup paperSize="9" scale="75" fitToHeight="2" orientation="portrait" horizontalDpi="4294967292" r:id="rId1"/>
  <headerFooter alignWithMargins="0"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H120"/>
  <sheetViews>
    <sheetView showGridLines="0" workbookViewId="0"/>
  </sheetViews>
  <sheetFormatPr defaultColWidth="9.140625" defaultRowHeight="12.75" x14ac:dyDescent="0.2"/>
  <cols>
    <col min="1" max="1" width="34" customWidth="1"/>
    <col min="2" max="5" width="11.140625" customWidth="1"/>
    <col min="6" max="6" width="12" customWidth="1"/>
    <col min="9" max="9" width="11.140625" customWidth="1"/>
  </cols>
  <sheetData>
    <row r="1" spans="1:8" s="7" customFormat="1" ht="21" x14ac:dyDescent="0.35">
      <c r="A1" s="290" t="s">
        <v>442</v>
      </c>
      <c r="B1" s="291"/>
      <c r="C1" s="127"/>
      <c r="D1" s="127"/>
      <c r="E1" s="127"/>
      <c r="F1" s="127"/>
      <c r="G1" s="128"/>
    </row>
    <row r="2" spans="1:8" s="7" customFormat="1" ht="12" customHeight="1" thickBot="1" x14ac:dyDescent="0.25">
      <c r="A2" s="127"/>
      <c r="B2" s="127"/>
      <c r="C2" s="127"/>
      <c r="D2" s="127"/>
      <c r="E2" s="127"/>
      <c r="F2" s="127"/>
      <c r="G2" s="128"/>
    </row>
    <row r="3" spans="1:8" s="7" customFormat="1" ht="33.75" customHeight="1" thickTop="1" x14ac:dyDescent="0.2">
      <c r="A3" s="292" t="s">
        <v>443</v>
      </c>
      <c r="B3" s="293" t="s">
        <v>444</v>
      </c>
      <c r="C3" s="293" t="s">
        <v>445</v>
      </c>
      <c r="D3" s="293" t="s">
        <v>446</v>
      </c>
      <c r="E3" s="294" t="s">
        <v>447</v>
      </c>
      <c r="F3" s="295" t="s">
        <v>448</v>
      </c>
      <c r="G3" s="129"/>
    </row>
    <row r="4" spans="1:8" s="7" customFormat="1" ht="36" customHeight="1" x14ac:dyDescent="0.25">
      <c r="A4" s="300" t="s">
        <v>449</v>
      </c>
      <c r="B4" s="454">
        <v>0</v>
      </c>
      <c r="C4" s="454">
        <v>0</v>
      </c>
      <c r="D4" s="454">
        <v>0</v>
      </c>
      <c r="E4" s="454">
        <v>0</v>
      </c>
      <c r="F4" s="315">
        <f>AVERAGE(B4:E4)</f>
        <v>0</v>
      </c>
      <c r="G4" s="128"/>
      <c r="H4" s="8"/>
    </row>
    <row r="5" spans="1:8" s="7" customFormat="1" ht="40.5" customHeight="1" thickBot="1" x14ac:dyDescent="0.3">
      <c r="A5" s="301" t="s">
        <v>450</v>
      </c>
      <c r="B5" s="455">
        <v>0</v>
      </c>
      <c r="C5" s="455">
        <v>0</v>
      </c>
      <c r="D5" s="455">
        <v>0</v>
      </c>
      <c r="E5" s="455">
        <v>0</v>
      </c>
      <c r="F5" s="316">
        <f>AVERAGE(B5:E5)</f>
        <v>0</v>
      </c>
      <c r="G5" s="128"/>
    </row>
    <row r="6" spans="1:8" s="7" customFormat="1" ht="23.25" customHeight="1" thickTop="1" thickBot="1" x14ac:dyDescent="0.25">
      <c r="A6" s="130"/>
      <c r="B6" s="128"/>
      <c r="C6" s="128"/>
      <c r="D6" s="128"/>
      <c r="E6" s="128"/>
      <c r="F6" s="128"/>
      <c r="G6" s="128"/>
    </row>
    <row r="7" spans="1:8" s="7" customFormat="1" ht="25.5" customHeight="1" thickTop="1" x14ac:dyDescent="0.2">
      <c r="A7" s="292" t="s">
        <v>451</v>
      </c>
      <c r="B7" s="296" t="s">
        <v>16</v>
      </c>
      <c r="C7" s="296" t="s">
        <v>17</v>
      </c>
      <c r="D7" s="297" t="s">
        <v>18</v>
      </c>
      <c r="E7" s="298" t="s">
        <v>19</v>
      </c>
      <c r="F7" s="299" t="s">
        <v>97</v>
      </c>
      <c r="G7" s="128"/>
    </row>
    <row r="8" spans="1:8" s="7" customFormat="1" ht="58.5" customHeight="1" x14ac:dyDescent="0.2">
      <c r="A8" s="302" t="s">
        <v>452</v>
      </c>
      <c r="B8" s="303">
        <v>0</v>
      </c>
      <c r="C8" s="304">
        <v>0</v>
      </c>
      <c r="D8" s="305">
        <v>0</v>
      </c>
      <c r="E8" s="305">
        <v>0</v>
      </c>
      <c r="F8" s="317">
        <f>SUM(B8:E8)</f>
        <v>0</v>
      </c>
      <c r="G8" s="128"/>
    </row>
    <row r="9" spans="1:8" s="7" customFormat="1" ht="58.5" customHeight="1" x14ac:dyDescent="0.2">
      <c r="A9" s="302" t="s">
        <v>453</v>
      </c>
      <c r="B9" s="306">
        <v>0</v>
      </c>
      <c r="C9" s="307">
        <v>0</v>
      </c>
      <c r="D9" s="308">
        <v>0</v>
      </c>
      <c r="E9" s="307">
        <v>0</v>
      </c>
      <c r="F9" s="318">
        <f>SUM(B9:E9)</f>
        <v>0</v>
      </c>
      <c r="G9" s="128"/>
    </row>
    <row r="10" spans="1:8" s="7" customFormat="1" ht="72" customHeight="1" thickBot="1" x14ac:dyDescent="0.25">
      <c r="A10" s="309" t="s">
        <v>454</v>
      </c>
      <c r="B10" s="310">
        <v>0</v>
      </c>
      <c r="C10" s="311">
        <v>0</v>
      </c>
      <c r="D10" s="311">
        <v>0</v>
      </c>
      <c r="E10" s="311">
        <v>0</v>
      </c>
      <c r="F10" s="319">
        <f>SUM(B10:E10)</f>
        <v>0</v>
      </c>
      <c r="G10" s="128"/>
    </row>
    <row r="11" spans="1:8" s="7" customFormat="1" ht="13.5" customHeight="1" thickTop="1" thickBot="1" x14ac:dyDescent="0.25">
      <c r="A11" s="127"/>
      <c r="B11" s="128"/>
      <c r="C11" s="128"/>
      <c r="D11" s="128"/>
      <c r="E11" s="128"/>
      <c r="F11" s="128"/>
      <c r="G11" s="128"/>
    </row>
    <row r="12" spans="1:8" s="7" customFormat="1" ht="25.5" customHeight="1" thickTop="1" x14ac:dyDescent="0.2">
      <c r="A12" s="292" t="s">
        <v>455</v>
      </c>
      <c r="B12" s="312" t="s">
        <v>456</v>
      </c>
      <c r="C12" s="128"/>
      <c r="D12" s="128"/>
      <c r="E12" s="128"/>
      <c r="F12" s="128"/>
      <c r="G12" s="128"/>
    </row>
    <row r="13" spans="1:8" s="7" customFormat="1" ht="57" customHeight="1" thickBot="1" x14ac:dyDescent="0.25">
      <c r="A13" s="314" t="s">
        <v>457</v>
      </c>
      <c r="B13" s="313">
        <v>0</v>
      </c>
      <c r="C13" s="128"/>
      <c r="D13" s="128"/>
      <c r="E13" s="128"/>
      <c r="F13" s="128"/>
      <c r="G13" s="128"/>
    </row>
    <row r="14" spans="1:8" ht="13.5" thickTop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ht="15.75" customHeight="1" x14ac:dyDescent="0.2"/>
    <row r="34" ht="15.75" customHeight="1" x14ac:dyDescent="0.2"/>
    <row r="35" ht="23.25" customHeight="1" x14ac:dyDescent="0.2"/>
    <row r="36" ht="23.25" customHeight="1" x14ac:dyDescent="0.2"/>
    <row r="37" ht="23.25" customHeight="1" x14ac:dyDescent="0.2"/>
    <row r="51" ht="26.25" customHeight="1" x14ac:dyDescent="0.2"/>
    <row r="58" ht="39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4" ht="23.25" customHeight="1" x14ac:dyDescent="0.2"/>
    <row r="75" ht="23.25" customHeight="1" x14ac:dyDescent="0.2"/>
    <row r="76" ht="23.25" customHeight="1" x14ac:dyDescent="0.2"/>
    <row r="91" ht="25.5" customHeight="1" x14ac:dyDescent="0.2"/>
    <row r="92" ht="20.25" customHeight="1" x14ac:dyDescent="0.2"/>
    <row r="95" ht="18.75" customHeight="1" x14ac:dyDescent="0.2"/>
    <row r="96" ht="13.5" customHeight="1" x14ac:dyDescent="0.2"/>
    <row r="98" ht="40.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4" spans="1:1" ht="23.25" customHeight="1" x14ac:dyDescent="0.2"/>
    <row r="115" spans="1:1" ht="23.25" customHeight="1" x14ac:dyDescent="0.2"/>
    <row r="116" spans="1:1" ht="23.25" customHeight="1" x14ac:dyDescent="0.2"/>
    <row r="118" spans="1:1" x14ac:dyDescent="0.2">
      <c r="A118" s="2"/>
    </row>
    <row r="119" spans="1:1" x14ac:dyDescent="0.2">
      <c r="A119" s="2"/>
    </row>
    <row r="120" spans="1:1" x14ac:dyDescent="0.2">
      <c r="A120" s="2"/>
    </row>
  </sheetData>
  <phoneticPr fontId="0" type="noConversion"/>
  <dataValidations xWindow="728" yWindow="528" count="2">
    <dataValidation type="whole" allowBlank="1" showInputMessage="1" showErrorMessage="1" promptTitle="Data check" prompt="Enter the usual number of offenders working in the WMU per day (5, 7, 10 etc)" sqref="B4:E4" xr:uid="{00000000-0002-0000-0B00-000000000000}">
      <formula1>0</formula1>
      <formula2>30</formula2>
    </dataValidation>
    <dataValidation type="decimal" allowBlank="1" showInputMessage="1" showErrorMessage="1" promptTitle="Data check" prompt="Enter the total working hours per week (usually between 10 to 40)" sqref="B5:E5" xr:uid="{00000000-0002-0000-0B00-000001000000}">
      <formula1>0</formula1>
      <formula2>40</formula2>
    </dataValidation>
  </dataValidations>
  <pageMargins left="0.59" right="0.59" top="0.54" bottom="0.68" header="0.33" footer="0.3"/>
  <pageSetup paperSize="9" orientation="portrait" horizontalDpi="4294967292" r:id="rId1"/>
  <headerFooter alignWithMargins="0">
    <oddFooter>&amp;LNeed Help? Sustainable Development Team 020 7217 5281&amp;R&amp;P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A168"/>
  <sheetViews>
    <sheetView showGridLines="0" tabSelected="1" zoomScaleNormal="100" workbookViewId="0">
      <selection activeCell="D9" sqref="D9"/>
    </sheetView>
  </sheetViews>
  <sheetFormatPr defaultColWidth="9.140625" defaultRowHeight="21" customHeight="1" x14ac:dyDescent="0.25"/>
  <cols>
    <col min="1" max="1" width="34.5703125" style="31" customWidth="1"/>
    <col min="2" max="2" width="13.140625" style="72" hidden="1" customWidth="1"/>
    <col min="3" max="3" width="13.140625" style="72" customWidth="1"/>
    <col min="4" max="4" width="71" style="31" customWidth="1"/>
    <col min="5" max="5" width="16.5703125" style="31" customWidth="1"/>
    <col min="6" max="7" width="9.140625" style="1"/>
  </cols>
  <sheetData>
    <row r="1" spans="1:27" ht="21" customHeight="1" x14ac:dyDescent="0.35">
      <c r="A1" s="81" t="s">
        <v>184</v>
      </c>
      <c r="B1" s="85"/>
      <c r="C1" s="85"/>
      <c r="D1" s="863" t="s">
        <v>458</v>
      </c>
      <c r="E1" s="87"/>
    </row>
    <row r="2" spans="1:27" ht="21" customHeight="1" x14ac:dyDescent="0.25">
      <c r="A2" s="82"/>
      <c r="B2" s="85"/>
      <c r="C2" s="85"/>
      <c r="D2" s="863"/>
      <c r="E2" s="87"/>
    </row>
    <row r="3" spans="1:27" ht="21" customHeight="1" x14ac:dyDescent="0.25">
      <c r="A3" s="82"/>
      <c r="B3" s="85"/>
      <c r="C3" s="85"/>
      <c r="D3" s="863"/>
      <c r="E3" s="87"/>
    </row>
    <row r="4" spans="1:27" ht="21" customHeight="1" thickBot="1" x14ac:dyDescent="0.3">
      <c r="A4" s="851" t="s">
        <v>459</v>
      </c>
      <c r="B4" s="851"/>
      <c r="C4" s="173"/>
      <c r="D4" s="88"/>
      <c r="E4" s="89"/>
    </row>
    <row r="5" spans="1:27" s="5" customFormat="1" ht="21" customHeight="1" thickTop="1" x14ac:dyDescent="0.25">
      <c r="A5" s="548" t="s">
        <v>460</v>
      </c>
      <c r="B5" s="549" t="s">
        <v>461</v>
      </c>
      <c r="C5" s="854" t="s">
        <v>462</v>
      </c>
      <c r="D5" s="855"/>
      <c r="E5" s="550" t="s">
        <v>273</v>
      </c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21" customHeight="1" x14ac:dyDescent="0.25">
      <c r="A6" s="551" t="s">
        <v>190</v>
      </c>
      <c r="B6" s="552"/>
      <c r="C6" s="856"/>
      <c r="D6" s="857"/>
      <c r="E6" s="553"/>
    </row>
    <row r="7" spans="1:27" s="1" customFormat="1" ht="21" customHeight="1" x14ac:dyDescent="0.25">
      <c r="A7" s="554" t="s">
        <v>195</v>
      </c>
      <c r="B7" s="555" t="s">
        <v>463</v>
      </c>
      <c r="C7" s="856"/>
      <c r="D7" s="857"/>
      <c r="E7" s="556"/>
    </row>
    <row r="8" spans="1:27" s="1" customFormat="1" ht="21" customHeight="1" thickBot="1" x14ac:dyDescent="0.3">
      <c r="A8" s="557" t="s">
        <v>197</v>
      </c>
      <c r="B8" s="558" t="s">
        <v>464</v>
      </c>
      <c r="C8" s="858"/>
      <c r="D8" s="859"/>
      <c r="E8" s="559"/>
    </row>
    <row r="9" spans="1:27" ht="21" customHeight="1" thickTop="1" thickBot="1" x14ac:dyDescent="0.3">
      <c r="A9" s="59"/>
      <c r="B9" s="75"/>
      <c r="C9" s="75"/>
      <c r="D9" s="59"/>
      <c r="E9" s="59"/>
    </row>
    <row r="10" spans="1:27" s="1" customFormat="1" ht="21" customHeight="1" thickTop="1" x14ac:dyDescent="0.25">
      <c r="A10" s="560" t="s">
        <v>199</v>
      </c>
      <c r="B10" s="561"/>
      <c r="C10" s="854" t="s">
        <v>462</v>
      </c>
      <c r="D10" s="855" t="s">
        <v>462</v>
      </c>
      <c r="E10" s="562" t="s">
        <v>273</v>
      </c>
    </row>
    <row r="11" spans="1:27" s="1" customFormat="1" ht="21" customHeight="1" x14ac:dyDescent="0.25">
      <c r="A11" s="563" t="s">
        <v>200</v>
      </c>
      <c r="B11" s="555" t="s">
        <v>465</v>
      </c>
      <c r="C11" s="856"/>
      <c r="D11" s="857"/>
      <c r="E11" s="564"/>
    </row>
    <row r="12" spans="1:27" s="1" customFormat="1" ht="21" customHeight="1" x14ac:dyDescent="0.25">
      <c r="A12" s="563" t="s">
        <v>466</v>
      </c>
      <c r="B12" s="555"/>
      <c r="C12" s="600"/>
      <c r="D12" s="609"/>
      <c r="E12" s="564"/>
    </row>
    <row r="13" spans="1:27" s="1" customFormat="1" ht="21" customHeight="1" x14ac:dyDescent="0.25">
      <c r="A13" s="565" t="s">
        <v>467</v>
      </c>
      <c r="B13" s="566" t="s">
        <v>468</v>
      </c>
      <c r="C13" s="856"/>
      <c r="D13" s="857"/>
      <c r="E13" s="564"/>
    </row>
    <row r="14" spans="1:27" ht="21" customHeight="1" x14ac:dyDescent="0.25">
      <c r="A14" s="554" t="s">
        <v>204</v>
      </c>
      <c r="B14" s="555" t="s">
        <v>469</v>
      </c>
      <c r="C14" s="856"/>
      <c r="D14" s="857"/>
      <c r="E14" s="564"/>
    </row>
    <row r="15" spans="1:27" ht="21" customHeight="1" x14ac:dyDescent="0.25">
      <c r="A15" s="554" t="s">
        <v>206</v>
      </c>
      <c r="B15" s="555" t="s">
        <v>470</v>
      </c>
      <c r="C15" s="856"/>
      <c r="D15" s="857"/>
      <c r="E15" s="564"/>
    </row>
    <row r="16" spans="1:27" ht="21" customHeight="1" thickBot="1" x14ac:dyDescent="0.3">
      <c r="A16" s="567" t="s">
        <v>471</v>
      </c>
      <c r="B16" s="558" t="s">
        <v>472</v>
      </c>
      <c r="C16" s="858"/>
      <c r="D16" s="859"/>
      <c r="E16" s="559"/>
    </row>
    <row r="17" spans="1:5" ht="21" customHeight="1" thickTop="1" thickBot="1" x14ac:dyDescent="0.3">
      <c r="A17" s="59"/>
      <c r="B17" s="75"/>
      <c r="C17" s="75"/>
      <c r="D17" s="59"/>
      <c r="E17" s="59"/>
    </row>
    <row r="18" spans="1:5" ht="21" customHeight="1" thickTop="1" x14ac:dyDescent="0.25">
      <c r="A18" s="568" t="s">
        <v>210</v>
      </c>
      <c r="B18" s="569"/>
      <c r="C18" s="854" t="s">
        <v>462</v>
      </c>
      <c r="D18" s="855" t="s">
        <v>462</v>
      </c>
      <c r="E18" s="562" t="s">
        <v>273</v>
      </c>
    </row>
    <row r="19" spans="1:5" ht="21" customHeight="1" x14ac:dyDescent="0.25">
      <c r="A19" s="554" t="s">
        <v>211</v>
      </c>
      <c r="B19" s="555" t="s">
        <v>473</v>
      </c>
      <c r="C19" s="856"/>
      <c r="D19" s="857"/>
      <c r="E19" s="564"/>
    </row>
    <row r="20" spans="1:5" ht="21" customHeight="1" thickBot="1" x14ac:dyDescent="0.3">
      <c r="A20" s="59"/>
      <c r="B20" s="75"/>
      <c r="C20" s="75"/>
      <c r="D20" s="59"/>
      <c r="E20" s="59"/>
    </row>
    <row r="21" spans="1:5" ht="21" customHeight="1" thickTop="1" x14ac:dyDescent="0.25">
      <c r="A21" s="568" t="s">
        <v>217</v>
      </c>
      <c r="B21" s="569"/>
      <c r="C21" s="854" t="s">
        <v>462</v>
      </c>
      <c r="D21" s="855" t="s">
        <v>462</v>
      </c>
      <c r="E21" s="573" t="s">
        <v>273</v>
      </c>
    </row>
    <row r="22" spans="1:5" ht="21" customHeight="1" x14ac:dyDescent="0.25">
      <c r="A22" s="554" t="s">
        <v>218</v>
      </c>
      <c r="B22" s="555" t="s">
        <v>474</v>
      </c>
      <c r="C22" s="856"/>
      <c r="D22" s="857"/>
      <c r="E22" s="564"/>
    </row>
    <row r="23" spans="1:5" ht="21" customHeight="1" x14ac:dyDescent="0.25">
      <c r="A23" s="554" t="s">
        <v>220</v>
      </c>
      <c r="B23" s="555" t="s">
        <v>475</v>
      </c>
      <c r="C23" s="856"/>
      <c r="D23" s="857"/>
      <c r="E23" s="564"/>
    </row>
    <row r="24" spans="1:5" ht="21" customHeight="1" x14ac:dyDescent="0.25">
      <c r="A24" s="554" t="s">
        <v>222</v>
      </c>
      <c r="B24" s="555" t="s">
        <v>476</v>
      </c>
      <c r="C24" s="856"/>
      <c r="D24" s="857"/>
      <c r="E24" s="564"/>
    </row>
    <row r="25" spans="1:5" ht="21" customHeight="1" thickBot="1" x14ac:dyDescent="0.3">
      <c r="A25" s="574" t="s">
        <v>224</v>
      </c>
      <c r="B25" s="572" t="s">
        <v>477</v>
      </c>
      <c r="C25" s="858"/>
      <c r="D25" s="859"/>
      <c r="E25" s="559"/>
    </row>
    <row r="26" spans="1:5" ht="21" customHeight="1" thickTop="1" thickBot="1" x14ac:dyDescent="0.3">
      <c r="A26" s="59"/>
      <c r="B26" s="75"/>
      <c r="C26" s="75"/>
      <c r="D26" s="59"/>
      <c r="E26" s="59"/>
    </row>
    <row r="27" spans="1:5" ht="21" customHeight="1" thickTop="1" x14ac:dyDescent="0.25">
      <c r="A27" s="560" t="s">
        <v>226</v>
      </c>
      <c r="B27" s="561"/>
      <c r="C27" s="854" t="s">
        <v>462</v>
      </c>
      <c r="D27" s="855"/>
      <c r="E27" s="562" t="s">
        <v>273</v>
      </c>
    </row>
    <row r="28" spans="1:5" ht="21" customHeight="1" x14ac:dyDescent="0.25">
      <c r="A28" s="554" t="s">
        <v>227</v>
      </c>
      <c r="B28" s="555" t="s">
        <v>478</v>
      </c>
      <c r="C28" s="861"/>
      <c r="D28" s="862"/>
      <c r="E28" s="564"/>
    </row>
    <row r="29" spans="1:5" ht="21" customHeight="1" thickBot="1" x14ac:dyDescent="0.3">
      <c r="A29" s="571" t="s">
        <v>229</v>
      </c>
      <c r="B29" s="572" t="s">
        <v>479</v>
      </c>
      <c r="C29" s="858"/>
      <c r="D29" s="859"/>
      <c r="E29" s="559"/>
    </row>
    <row r="30" spans="1:5" ht="21" customHeight="1" thickTop="1" thickBot="1" x14ac:dyDescent="0.3">
      <c r="A30" s="59"/>
      <c r="B30" s="75"/>
      <c r="C30" s="75"/>
      <c r="D30" s="59"/>
      <c r="E30" s="59"/>
    </row>
    <row r="31" spans="1:5" ht="21" customHeight="1" thickTop="1" x14ac:dyDescent="0.25">
      <c r="A31" s="575" t="s">
        <v>231</v>
      </c>
      <c r="B31" s="576"/>
      <c r="C31" s="854" t="s">
        <v>462</v>
      </c>
      <c r="D31" s="855" t="s">
        <v>462</v>
      </c>
      <c r="E31" s="577" t="s">
        <v>273</v>
      </c>
    </row>
    <row r="32" spans="1:5" ht="21" customHeight="1" x14ac:dyDescent="0.25">
      <c r="A32" s="565" t="s">
        <v>232</v>
      </c>
      <c r="B32" s="566" t="s">
        <v>480</v>
      </c>
      <c r="C32" s="856"/>
      <c r="D32" s="860"/>
      <c r="E32" s="564"/>
    </row>
    <row r="33" spans="1:5" ht="21" customHeight="1" x14ac:dyDescent="0.25">
      <c r="A33" s="570" t="s">
        <v>234</v>
      </c>
      <c r="B33" s="555" t="s">
        <v>481</v>
      </c>
      <c r="C33" s="856"/>
      <c r="D33" s="860"/>
      <c r="E33" s="564"/>
    </row>
    <row r="34" spans="1:5" ht="21" customHeight="1" x14ac:dyDescent="0.25">
      <c r="A34" s="563" t="s">
        <v>236</v>
      </c>
      <c r="B34" s="555" t="s">
        <v>482</v>
      </c>
      <c r="C34" s="856"/>
      <c r="D34" s="860"/>
      <c r="E34" s="564"/>
    </row>
    <row r="35" spans="1:5" ht="21" customHeight="1" x14ac:dyDescent="0.25">
      <c r="A35" s="570" t="s">
        <v>483</v>
      </c>
      <c r="B35" s="555" t="s">
        <v>484</v>
      </c>
      <c r="C35" s="856"/>
      <c r="D35" s="860"/>
      <c r="E35" s="564"/>
    </row>
    <row r="36" spans="1:5" ht="21" customHeight="1" thickBot="1" x14ac:dyDescent="0.3">
      <c r="A36" s="557" t="s">
        <v>485</v>
      </c>
      <c r="B36" s="558" t="s">
        <v>486</v>
      </c>
      <c r="C36" s="858"/>
      <c r="D36" s="859"/>
      <c r="E36" s="559"/>
    </row>
    <row r="37" spans="1:5" ht="21" customHeight="1" thickTop="1" thickBot="1" x14ac:dyDescent="0.3">
      <c r="A37" s="59"/>
      <c r="B37" s="75"/>
      <c r="C37" s="75"/>
      <c r="D37" s="59"/>
      <c r="E37" s="59"/>
    </row>
    <row r="38" spans="1:5" ht="21" customHeight="1" thickTop="1" x14ac:dyDescent="0.25">
      <c r="A38" s="560" t="s">
        <v>240</v>
      </c>
      <c r="B38" s="561"/>
      <c r="C38" s="854" t="s">
        <v>462</v>
      </c>
      <c r="D38" s="855" t="s">
        <v>462</v>
      </c>
      <c r="E38" s="562" t="s">
        <v>273</v>
      </c>
    </row>
    <row r="39" spans="1:5" ht="21" customHeight="1" x14ac:dyDescent="0.25">
      <c r="A39" s="554" t="s">
        <v>241</v>
      </c>
      <c r="B39" s="555">
        <v>701</v>
      </c>
      <c r="C39" s="856"/>
      <c r="D39" s="860"/>
      <c r="E39" s="564"/>
    </row>
    <row r="40" spans="1:5" ht="21" customHeight="1" x14ac:dyDescent="0.25">
      <c r="A40" s="554" t="s">
        <v>487</v>
      </c>
      <c r="B40" s="555" t="s">
        <v>488</v>
      </c>
      <c r="C40" s="856"/>
      <c r="D40" s="860"/>
      <c r="E40" s="564"/>
    </row>
    <row r="41" spans="1:5" ht="21" customHeight="1" thickBot="1" x14ac:dyDescent="0.3">
      <c r="A41" s="557" t="s">
        <v>489</v>
      </c>
      <c r="B41" s="558" t="s">
        <v>490</v>
      </c>
      <c r="C41" s="858"/>
      <c r="D41" s="859"/>
      <c r="E41" s="559"/>
    </row>
    <row r="42" spans="1:5" ht="21" customHeight="1" thickTop="1" thickBot="1" x14ac:dyDescent="0.3">
      <c r="A42" s="59"/>
      <c r="B42" s="75"/>
      <c r="C42" s="75"/>
      <c r="D42" s="59"/>
      <c r="E42" s="59"/>
    </row>
    <row r="43" spans="1:5" ht="21" customHeight="1" thickTop="1" x14ac:dyDescent="0.25">
      <c r="A43" s="568" t="s">
        <v>247</v>
      </c>
      <c r="B43" s="569"/>
      <c r="C43" s="854" t="s">
        <v>462</v>
      </c>
      <c r="D43" s="855"/>
      <c r="E43" s="562" t="s">
        <v>273</v>
      </c>
    </row>
    <row r="44" spans="1:5" ht="21" customHeight="1" x14ac:dyDescent="0.25">
      <c r="A44" s="554" t="s">
        <v>248</v>
      </c>
      <c r="B44" s="555">
        <v>836</v>
      </c>
      <c r="C44" s="856"/>
      <c r="D44" s="860"/>
      <c r="E44" s="564"/>
    </row>
    <row r="45" spans="1:5" ht="21" customHeight="1" x14ac:dyDescent="0.25">
      <c r="A45" s="554" t="s">
        <v>250</v>
      </c>
      <c r="B45" s="555">
        <v>837</v>
      </c>
      <c r="C45" s="856"/>
      <c r="D45" s="860"/>
      <c r="E45" s="564"/>
    </row>
    <row r="46" spans="1:5" ht="21" customHeight="1" x14ac:dyDescent="0.25">
      <c r="A46" s="570" t="s">
        <v>252</v>
      </c>
      <c r="B46" s="555" t="s">
        <v>491</v>
      </c>
      <c r="C46" s="856"/>
      <c r="D46" s="860"/>
      <c r="E46" s="564"/>
    </row>
    <row r="47" spans="1:5" ht="21" customHeight="1" thickBot="1" x14ac:dyDescent="0.3">
      <c r="A47" s="557" t="s">
        <v>492</v>
      </c>
      <c r="B47" s="558" t="s">
        <v>493</v>
      </c>
      <c r="C47" s="858"/>
      <c r="D47" s="859"/>
      <c r="E47" s="559"/>
    </row>
    <row r="48" spans="1:5" ht="21" customHeight="1" thickTop="1" x14ac:dyDescent="0.25">
      <c r="A48" s="59"/>
      <c r="B48" s="75"/>
      <c r="C48" s="75"/>
      <c r="D48" s="91"/>
      <c r="E48" s="90"/>
    </row>
    <row r="49" spans="1:5" ht="21" customHeight="1" x14ac:dyDescent="0.35">
      <c r="A49" s="81" t="s">
        <v>378</v>
      </c>
      <c r="B49" s="85"/>
      <c r="C49" s="85"/>
      <c r="D49" s="863" t="s">
        <v>458</v>
      </c>
      <c r="E49" s="87"/>
    </row>
    <row r="50" spans="1:5" ht="21" customHeight="1" x14ac:dyDescent="0.25">
      <c r="A50" s="82"/>
      <c r="B50" s="85"/>
      <c r="C50" s="85"/>
      <c r="D50" s="863"/>
      <c r="E50" s="87"/>
    </row>
    <row r="51" spans="1:5" ht="21" customHeight="1" x14ac:dyDescent="0.25">
      <c r="A51" s="82"/>
      <c r="B51" s="85"/>
      <c r="C51" s="85"/>
      <c r="D51" s="863"/>
      <c r="E51" s="87"/>
    </row>
    <row r="52" spans="1:5" ht="21" customHeight="1" thickBot="1" x14ac:dyDescent="0.3">
      <c r="A52" s="852" t="s">
        <v>459</v>
      </c>
      <c r="B52" s="853"/>
      <c r="C52" s="174"/>
      <c r="D52" s="86"/>
      <c r="E52" s="87"/>
    </row>
    <row r="53" spans="1:5" ht="21" customHeight="1" thickTop="1" x14ac:dyDescent="0.25">
      <c r="A53" s="578" t="s">
        <v>460</v>
      </c>
      <c r="B53" s="579" t="s">
        <v>461</v>
      </c>
      <c r="C53" s="854" t="s">
        <v>462</v>
      </c>
      <c r="D53" s="855"/>
      <c r="E53" s="580" t="s">
        <v>273</v>
      </c>
    </row>
    <row r="54" spans="1:5" ht="21" customHeight="1" x14ac:dyDescent="0.25">
      <c r="A54" s="551" t="s">
        <v>379</v>
      </c>
      <c r="B54" s="581"/>
      <c r="C54" s="856"/>
      <c r="D54" s="860"/>
      <c r="E54" s="582"/>
    </row>
    <row r="55" spans="1:5" ht="21" customHeight="1" x14ac:dyDescent="0.25">
      <c r="A55" s="554" t="s">
        <v>494</v>
      </c>
      <c r="B55" s="555">
        <v>1770</v>
      </c>
      <c r="C55" s="856"/>
      <c r="D55" s="860"/>
      <c r="E55" s="583"/>
    </row>
    <row r="56" spans="1:5" ht="21" customHeight="1" x14ac:dyDescent="0.25">
      <c r="A56" s="554" t="s">
        <v>495</v>
      </c>
      <c r="B56" s="555">
        <v>1772</v>
      </c>
      <c r="C56" s="856"/>
      <c r="D56" s="860"/>
      <c r="E56" s="583"/>
    </row>
    <row r="57" spans="1:5" ht="21" customHeight="1" x14ac:dyDescent="0.25">
      <c r="A57" s="554" t="s">
        <v>496</v>
      </c>
      <c r="B57" s="555">
        <v>1838</v>
      </c>
      <c r="C57" s="856"/>
      <c r="D57" s="860"/>
      <c r="E57" s="583"/>
    </row>
    <row r="58" spans="1:5" ht="21" customHeight="1" x14ac:dyDescent="0.25">
      <c r="A58" s="554" t="s">
        <v>497</v>
      </c>
      <c r="B58" s="555">
        <v>1844</v>
      </c>
      <c r="C58" s="856"/>
      <c r="D58" s="860"/>
      <c r="E58" s="583"/>
    </row>
    <row r="59" spans="1:5" ht="21" customHeight="1" x14ac:dyDescent="0.25">
      <c r="A59" s="554" t="s">
        <v>498</v>
      </c>
      <c r="B59" s="555">
        <v>1852</v>
      </c>
      <c r="C59" s="856"/>
      <c r="D59" s="860"/>
      <c r="E59" s="583"/>
    </row>
    <row r="60" spans="1:5" ht="21" customHeight="1" x14ac:dyDescent="0.25">
      <c r="A60" s="554" t="s">
        <v>499</v>
      </c>
      <c r="B60" s="555">
        <v>1916</v>
      </c>
      <c r="C60" s="856"/>
      <c r="D60" s="860"/>
      <c r="E60" s="583"/>
    </row>
    <row r="61" spans="1:5" ht="21" customHeight="1" x14ac:dyDescent="0.25">
      <c r="A61" s="554" t="s">
        <v>396</v>
      </c>
      <c r="B61" s="555">
        <v>2078</v>
      </c>
      <c r="C61" s="856"/>
      <c r="D61" s="860"/>
      <c r="E61" s="583"/>
    </row>
    <row r="62" spans="1:5" ht="21" customHeight="1" x14ac:dyDescent="0.25">
      <c r="A62" s="554" t="s">
        <v>398</v>
      </c>
      <c r="B62" s="555">
        <v>2081</v>
      </c>
      <c r="C62" s="856"/>
      <c r="D62" s="860"/>
      <c r="E62" s="583"/>
    </row>
    <row r="63" spans="1:5" ht="21" customHeight="1" thickBot="1" x14ac:dyDescent="0.3">
      <c r="A63" s="571" t="s">
        <v>400</v>
      </c>
      <c r="B63" s="572">
        <v>2084</v>
      </c>
      <c r="C63" s="858"/>
      <c r="D63" s="859"/>
      <c r="E63" s="584"/>
    </row>
    <row r="64" spans="1:5" ht="21" customHeight="1" thickTop="1" thickBot="1" x14ac:dyDescent="0.3">
      <c r="A64" s="589"/>
      <c r="B64" s="590"/>
      <c r="C64" s="590"/>
      <c r="D64" s="591"/>
      <c r="E64" s="592"/>
    </row>
    <row r="65" spans="1:5" ht="21" customHeight="1" thickTop="1" x14ac:dyDescent="0.25">
      <c r="A65" s="568" t="s">
        <v>500</v>
      </c>
      <c r="B65" s="569"/>
      <c r="C65" s="854" t="s">
        <v>462</v>
      </c>
      <c r="D65" s="855"/>
      <c r="E65" s="585" t="s">
        <v>273</v>
      </c>
    </row>
    <row r="66" spans="1:5" ht="21" customHeight="1" x14ac:dyDescent="0.25">
      <c r="A66" s="554" t="s">
        <v>501</v>
      </c>
      <c r="B66" s="555">
        <v>1875</v>
      </c>
      <c r="C66" s="856"/>
      <c r="D66" s="860"/>
      <c r="E66" s="583"/>
    </row>
    <row r="67" spans="1:5" ht="21" customHeight="1" x14ac:dyDescent="0.25">
      <c r="A67" s="554" t="s">
        <v>502</v>
      </c>
      <c r="B67" s="555">
        <v>1881</v>
      </c>
      <c r="C67" s="856"/>
      <c r="D67" s="860"/>
      <c r="E67" s="583"/>
    </row>
    <row r="68" spans="1:5" ht="21" customHeight="1" x14ac:dyDescent="0.25">
      <c r="A68" s="570" t="s">
        <v>503</v>
      </c>
      <c r="B68" s="586">
        <v>1887</v>
      </c>
      <c r="C68" s="856"/>
      <c r="D68" s="860"/>
      <c r="E68" s="583"/>
    </row>
    <row r="69" spans="1:5" ht="21" customHeight="1" x14ac:dyDescent="0.25">
      <c r="A69" s="565" t="s">
        <v>504</v>
      </c>
      <c r="B69" s="566">
        <v>2021</v>
      </c>
      <c r="C69" s="856"/>
      <c r="D69" s="860"/>
      <c r="E69" s="587"/>
    </row>
    <row r="70" spans="1:5" ht="21" customHeight="1" x14ac:dyDescent="0.25">
      <c r="A70" s="554" t="s">
        <v>505</v>
      </c>
      <c r="B70" s="555">
        <v>2022</v>
      </c>
      <c r="C70" s="856"/>
      <c r="D70" s="860"/>
      <c r="E70" s="583"/>
    </row>
    <row r="71" spans="1:5" ht="21" customHeight="1" thickBot="1" x14ac:dyDescent="0.3">
      <c r="A71" s="557" t="s">
        <v>506</v>
      </c>
      <c r="B71" s="558">
        <v>2029</v>
      </c>
      <c r="C71" s="858"/>
      <c r="D71" s="859"/>
      <c r="E71" s="588"/>
    </row>
    <row r="72" spans="1:5" ht="21" customHeight="1" thickTop="1" thickBot="1" x14ac:dyDescent="0.3">
      <c r="A72" s="589"/>
      <c r="B72" s="590"/>
      <c r="C72" s="590"/>
      <c r="D72" s="591"/>
      <c r="E72" s="592"/>
    </row>
    <row r="73" spans="1:5" ht="21" customHeight="1" thickTop="1" x14ac:dyDescent="0.25">
      <c r="A73" s="568" t="s">
        <v>507</v>
      </c>
      <c r="B73" s="569"/>
      <c r="C73" s="854" t="s">
        <v>462</v>
      </c>
      <c r="D73" s="855" t="s">
        <v>462</v>
      </c>
      <c r="E73" s="585" t="s">
        <v>273</v>
      </c>
    </row>
    <row r="74" spans="1:5" ht="21" customHeight="1" x14ac:dyDescent="0.25">
      <c r="A74" s="554" t="s">
        <v>508</v>
      </c>
      <c r="B74" s="555">
        <v>1806</v>
      </c>
      <c r="C74" s="856"/>
      <c r="D74" s="860"/>
      <c r="E74" s="583"/>
    </row>
    <row r="75" spans="1:5" ht="21" customHeight="1" x14ac:dyDescent="0.25">
      <c r="A75" s="554" t="s">
        <v>509</v>
      </c>
      <c r="B75" s="555">
        <v>1813</v>
      </c>
      <c r="C75" s="856"/>
      <c r="D75" s="860"/>
      <c r="E75" s="583"/>
    </row>
    <row r="76" spans="1:5" ht="21" customHeight="1" x14ac:dyDescent="0.25">
      <c r="A76" s="554" t="s">
        <v>510</v>
      </c>
      <c r="B76" s="555">
        <v>1816</v>
      </c>
      <c r="C76" s="856"/>
      <c r="D76" s="860"/>
      <c r="E76" s="583"/>
    </row>
    <row r="77" spans="1:5" ht="21" customHeight="1" x14ac:dyDescent="0.25">
      <c r="A77" s="554" t="s">
        <v>511</v>
      </c>
      <c r="B77" s="555">
        <v>1824</v>
      </c>
      <c r="C77" s="856"/>
      <c r="D77" s="860"/>
      <c r="E77" s="583"/>
    </row>
    <row r="78" spans="1:5" ht="21" customHeight="1" x14ac:dyDescent="0.25">
      <c r="A78" s="554" t="s">
        <v>512</v>
      </c>
      <c r="B78" s="555">
        <v>1825</v>
      </c>
      <c r="C78" s="856"/>
      <c r="D78" s="860"/>
      <c r="E78" s="583"/>
    </row>
    <row r="79" spans="1:5" ht="21" customHeight="1" x14ac:dyDescent="0.25">
      <c r="A79" s="554" t="s">
        <v>513</v>
      </c>
      <c r="B79" s="555">
        <v>1909</v>
      </c>
      <c r="C79" s="856"/>
      <c r="D79" s="860"/>
      <c r="E79" s="583"/>
    </row>
    <row r="80" spans="1:5" ht="21" customHeight="1" x14ac:dyDescent="0.25">
      <c r="A80" s="554" t="s">
        <v>514</v>
      </c>
      <c r="B80" s="555">
        <v>1910</v>
      </c>
      <c r="C80" s="856"/>
      <c r="D80" s="860"/>
      <c r="E80" s="583"/>
    </row>
    <row r="81" spans="1:5" ht="21" customHeight="1" x14ac:dyDescent="0.25">
      <c r="A81" s="554" t="s">
        <v>515</v>
      </c>
      <c r="B81" s="555">
        <v>1923</v>
      </c>
      <c r="C81" s="856"/>
      <c r="D81" s="860"/>
      <c r="E81" s="583"/>
    </row>
    <row r="82" spans="1:5" ht="21" customHeight="1" x14ac:dyDescent="0.25">
      <c r="A82" s="554" t="s">
        <v>516</v>
      </c>
      <c r="B82" s="555">
        <v>2136</v>
      </c>
      <c r="C82" s="856"/>
      <c r="D82" s="860"/>
      <c r="E82" s="583"/>
    </row>
    <row r="83" spans="1:5" ht="21" customHeight="1" x14ac:dyDescent="0.25">
      <c r="A83" s="554" t="s">
        <v>517</v>
      </c>
      <c r="B83" s="555">
        <v>2137</v>
      </c>
      <c r="C83" s="856"/>
      <c r="D83" s="860"/>
      <c r="E83" s="583"/>
    </row>
    <row r="84" spans="1:5" ht="21" customHeight="1" x14ac:dyDescent="0.25">
      <c r="A84" s="554" t="s">
        <v>518</v>
      </c>
      <c r="B84" s="555">
        <v>2139</v>
      </c>
      <c r="C84" s="856"/>
      <c r="D84" s="860"/>
      <c r="E84" s="583"/>
    </row>
    <row r="85" spans="1:5" ht="21" customHeight="1" x14ac:dyDescent="0.25">
      <c r="A85" s="554" t="s">
        <v>519</v>
      </c>
      <c r="B85" s="555">
        <v>2140</v>
      </c>
      <c r="C85" s="856"/>
      <c r="D85" s="860"/>
      <c r="E85" s="583"/>
    </row>
    <row r="86" spans="1:5" ht="21" customHeight="1" x14ac:dyDescent="0.25">
      <c r="A86" s="554" t="s">
        <v>520</v>
      </c>
      <c r="B86" s="555">
        <v>2142</v>
      </c>
      <c r="C86" s="856"/>
      <c r="D86" s="860"/>
      <c r="E86" s="583"/>
    </row>
    <row r="87" spans="1:5" ht="21" customHeight="1" x14ac:dyDescent="0.25">
      <c r="A87" s="554" t="s">
        <v>521</v>
      </c>
      <c r="B87" s="555">
        <v>2143</v>
      </c>
      <c r="C87" s="856"/>
      <c r="D87" s="860"/>
      <c r="E87" s="583"/>
    </row>
    <row r="88" spans="1:5" ht="21" customHeight="1" thickBot="1" x14ac:dyDescent="0.3">
      <c r="A88" s="571" t="s">
        <v>522</v>
      </c>
      <c r="B88" s="572" t="s">
        <v>523</v>
      </c>
      <c r="C88" s="858"/>
      <c r="D88" s="859"/>
      <c r="E88" s="584"/>
    </row>
    <row r="89" spans="1:5" ht="21" customHeight="1" thickTop="1" x14ac:dyDescent="0.25">
      <c r="A89" s="59"/>
      <c r="B89" s="75"/>
      <c r="C89" s="75"/>
      <c r="D89" s="59"/>
      <c r="E89" s="59"/>
    </row>
    <row r="90" spans="1:5" ht="18.95" customHeight="1" x14ac:dyDescent="0.35">
      <c r="A90" s="81" t="s">
        <v>277</v>
      </c>
      <c r="B90" s="865" t="s">
        <v>524</v>
      </c>
      <c r="C90" s="865"/>
      <c r="D90" s="866"/>
      <c r="E90" s="866"/>
    </row>
    <row r="91" spans="1:5" ht="18.95" customHeight="1" x14ac:dyDescent="0.3">
      <c r="A91" s="92"/>
      <c r="B91" s="866"/>
      <c r="C91" s="866"/>
      <c r="D91" s="866"/>
      <c r="E91" s="866"/>
    </row>
    <row r="92" spans="1:5" ht="18.95" customHeight="1" thickBot="1" x14ac:dyDescent="0.25">
      <c r="A92" s="851" t="s">
        <v>459</v>
      </c>
      <c r="B92" s="867"/>
      <c r="C92" s="178"/>
      <c r="D92" s="86"/>
      <c r="E92" s="93"/>
    </row>
    <row r="93" spans="1:5" ht="18.95" customHeight="1" thickTop="1" x14ac:dyDescent="0.25">
      <c r="A93" s="593" t="s">
        <v>460</v>
      </c>
      <c r="B93" s="579" t="s">
        <v>461</v>
      </c>
      <c r="C93" s="854" t="s">
        <v>462</v>
      </c>
      <c r="D93" s="855" t="s">
        <v>462</v>
      </c>
      <c r="E93" s="594" t="s">
        <v>273</v>
      </c>
    </row>
    <row r="94" spans="1:5" ht="18.95" customHeight="1" x14ac:dyDescent="0.25">
      <c r="A94" s="551" t="s">
        <v>278</v>
      </c>
      <c r="B94" s="581"/>
      <c r="C94" s="856"/>
      <c r="D94" s="860"/>
      <c r="E94" s="587"/>
    </row>
    <row r="95" spans="1:5" ht="18.95" customHeight="1" x14ac:dyDescent="0.25">
      <c r="A95" s="554" t="s">
        <v>525</v>
      </c>
      <c r="B95" s="595">
        <v>1465</v>
      </c>
      <c r="C95" s="856"/>
      <c r="D95" s="860"/>
      <c r="E95" s="583"/>
    </row>
    <row r="96" spans="1:5" ht="18.95" customHeight="1" x14ac:dyDescent="0.25">
      <c r="A96" s="554" t="s">
        <v>526</v>
      </c>
      <c r="B96" s="595">
        <v>1478</v>
      </c>
      <c r="C96" s="856"/>
      <c r="D96" s="860"/>
      <c r="E96" s="583"/>
    </row>
    <row r="97" spans="1:5" ht="18.95" customHeight="1" x14ac:dyDescent="0.25">
      <c r="A97" s="554" t="s">
        <v>527</v>
      </c>
      <c r="B97" s="595">
        <v>1483</v>
      </c>
      <c r="C97" s="856"/>
      <c r="D97" s="860"/>
      <c r="E97" s="583"/>
    </row>
    <row r="98" spans="1:5" ht="18.95" customHeight="1" x14ac:dyDescent="0.25">
      <c r="A98" s="554" t="s">
        <v>528</v>
      </c>
      <c r="B98" s="595">
        <v>1485</v>
      </c>
      <c r="C98" s="856"/>
      <c r="D98" s="860"/>
      <c r="E98" s="583"/>
    </row>
    <row r="99" spans="1:5" ht="18.95" customHeight="1" thickBot="1" x14ac:dyDescent="0.3">
      <c r="A99" s="554" t="s">
        <v>291</v>
      </c>
      <c r="B99" s="595">
        <v>1486</v>
      </c>
      <c r="C99" s="856"/>
      <c r="D99" s="860"/>
      <c r="E99" s="583"/>
    </row>
    <row r="100" spans="1:5" ht="18.95" customHeight="1" thickTop="1" x14ac:dyDescent="0.25">
      <c r="A100" s="568" t="s">
        <v>306</v>
      </c>
      <c r="B100" s="569"/>
      <c r="C100" s="854" t="s">
        <v>462</v>
      </c>
      <c r="D100" s="855" t="s">
        <v>462</v>
      </c>
      <c r="E100" s="596" t="s">
        <v>273</v>
      </c>
    </row>
    <row r="101" spans="1:5" ht="18.95" customHeight="1" x14ac:dyDescent="0.25">
      <c r="A101" s="554" t="s">
        <v>529</v>
      </c>
      <c r="B101" s="595">
        <v>1521</v>
      </c>
      <c r="C101" s="856"/>
      <c r="D101" s="860"/>
      <c r="E101" s="583"/>
    </row>
    <row r="102" spans="1:5" ht="18.95" customHeight="1" x14ac:dyDescent="0.25">
      <c r="A102" s="554" t="s">
        <v>530</v>
      </c>
      <c r="B102" s="595">
        <v>1529</v>
      </c>
      <c r="C102" s="856"/>
      <c r="D102" s="860"/>
      <c r="E102" s="583"/>
    </row>
    <row r="103" spans="1:5" ht="18.95" customHeight="1" thickBot="1" x14ac:dyDescent="0.3">
      <c r="A103" s="554" t="s">
        <v>531</v>
      </c>
      <c r="B103" s="595">
        <v>1536</v>
      </c>
      <c r="C103" s="856"/>
      <c r="D103" s="860"/>
      <c r="E103" s="583"/>
    </row>
    <row r="104" spans="1:5" ht="18.95" customHeight="1" thickTop="1" x14ac:dyDescent="0.25">
      <c r="A104" s="568" t="s">
        <v>532</v>
      </c>
      <c r="B104" s="569"/>
      <c r="C104" s="854" t="s">
        <v>462</v>
      </c>
      <c r="D104" s="855" t="s">
        <v>462</v>
      </c>
      <c r="E104" s="596" t="s">
        <v>273</v>
      </c>
    </row>
    <row r="105" spans="1:5" ht="18.95" customHeight="1" x14ac:dyDescent="0.25">
      <c r="A105" s="554" t="s">
        <v>533</v>
      </c>
      <c r="B105" s="595">
        <v>1668</v>
      </c>
      <c r="C105" s="856"/>
      <c r="D105" s="860"/>
      <c r="E105" s="583"/>
    </row>
    <row r="106" spans="1:5" ht="18.95" customHeight="1" x14ac:dyDescent="0.25">
      <c r="A106" s="554" t="s">
        <v>322</v>
      </c>
      <c r="B106" s="595">
        <v>1669</v>
      </c>
      <c r="C106" s="856"/>
      <c r="D106" s="860"/>
      <c r="E106" s="583"/>
    </row>
    <row r="107" spans="1:5" ht="18.95" customHeight="1" x14ac:dyDescent="0.25">
      <c r="A107" s="554" t="s">
        <v>324</v>
      </c>
      <c r="B107" s="595">
        <v>1670</v>
      </c>
      <c r="C107" s="856"/>
      <c r="D107" s="860"/>
      <c r="E107" s="583"/>
    </row>
    <row r="108" spans="1:5" ht="18.95" customHeight="1" x14ac:dyDescent="0.25">
      <c r="A108" s="554" t="s">
        <v>326</v>
      </c>
      <c r="B108" s="595">
        <v>1671</v>
      </c>
      <c r="C108" s="856"/>
      <c r="D108" s="860"/>
      <c r="E108" s="583"/>
    </row>
    <row r="109" spans="1:5" ht="18.95" customHeight="1" x14ac:dyDescent="0.25">
      <c r="A109" s="554" t="s">
        <v>328</v>
      </c>
      <c r="B109" s="595">
        <v>1673</v>
      </c>
      <c r="C109" s="856"/>
      <c r="D109" s="860"/>
      <c r="E109" s="583"/>
    </row>
    <row r="110" spans="1:5" ht="18.95" customHeight="1" x14ac:dyDescent="0.25">
      <c r="A110" s="554" t="s">
        <v>330</v>
      </c>
      <c r="B110" s="595">
        <v>1678</v>
      </c>
      <c r="C110" s="856"/>
      <c r="D110" s="860"/>
      <c r="E110" s="583"/>
    </row>
    <row r="111" spans="1:5" ht="18.95" customHeight="1" x14ac:dyDescent="0.25">
      <c r="A111" s="554" t="s">
        <v>332</v>
      </c>
      <c r="B111" s="595">
        <v>1679</v>
      </c>
      <c r="C111" s="856"/>
      <c r="D111" s="860"/>
      <c r="E111" s="583"/>
    </row>
    <row r="112" spans="1:5" ht="18.95" customHeight="1" x14ac:dyDescent="0.25">
      <c r="A112" s="554" t="s">
        <v>334</v>
      </c>
      <c r="B112" s="595">
        <v>1680</v>
      </c>
      <c r="C112" s="856"/>
      <c r="D112" s="860"/>
      <c r="E112" s="583"/>
    </row>
    <row r="113" spans="1:5" ht="18.95" customHeight="1" thickBot="1" x14ac:dyDescent="0.3">
      <c r="A113" s="571" t="s">
        <v>336</v>
      </c>
      <c r="B113" s="598">
        <v>1681</v>
      </c>
      <c r="C113" s="858"/>
      <c r="D113" s="859"/>
      <c r="E113" s="584"/>
    </row>
    <row r="114" spans="1:5" ht="18.95" customHeight="1" thickTop="1" x14ac:dyDescent="0.25">
      <c r="A114" s="568" t="s">
        <v>534</v>
      </c>
      <c r="B114" s="569"/>
      <c r="C114" s="854" t="s">
        <v>462</v>
      </c>
      <c r="D114" s="855" t="s">
        <v>462</v>
      </c>
      <c r="E114" s="596" t="s">
        <v>273</v>
      </c>
    </row>
    <row r="115" spans="1:5" ht="18.95" customHeight="1" x14ac:dyDescent="0.25">
      <c r="A115" s="554" t="s">
        <v>341</v>
      </c>
      <c r="B115" s="595" t="s">
        <v>342</v>
      </c>
      <c r="C115" s="856"/>
      <c r="D115" s="860"/>
      <c r="E115" s="583"/>
    </row>
    <row r="116" spans="1:5" ht="18.95" customHeight="1" x14ac:dyDescent="0.25">
      <c r="A116" s="554" t="s">
        <v>343</v>
      </c>
      <c r="B116" s="595" t="s">
        <v>344</v>
      </c>
      <c r="C116" s="856"/>
      <c r="D116" s="860"/>
      <c r="E116" s="583"/>
    </row>
    <row r="117" spans="1:5" ht="18.95" customHeight="1" x14ac:dyDescent="0.25">
      <c r="A117" s="554" t="s">
        <v>535</v>
      </c>
      <c r="B117" s="595">
        <v>1495</v>
      </c>
      <c r="C117" s="856"/>
      <c r="D117" s="860"/>
      <c r="E117" s="583"/>
    </row>
    <row r="118" spans="1:5" ht="18.95" customHeight="1" x14ac:dyDescent="0.25">
      <c r="A118" s="554" t="s">
        <v>347</v>
      </c>
      <c r="B118" s="595">
        <v>1653</v>
      </c>
      <c r="C118" s="856"/>
      <c r="D118" s="860"/>
      <c r="E118" s="583"/>
    </row>
    <row r="119" spans="1:5" ht="18.95" customHeight="1" x14ac:dyDescent="0.25">
      <c r="A119" s="554" t="s">
        <v>349</v>
      </c>
      <c r="B119" s="595">
        <v>1688</v>
      </c>
      <c r="C119" s="856"/>
      <c r="D119" s="860"/>
      <c r="E119" s="583"/>
    </row>
    <row r="120" spans="1:5" ht="18.95" customHeight="1" x14ac:dyDescent="0.25">
      <c r="A120" s="554" t="s">
        <v>536</v>
      </c>
      <c r="B120" s="595">
        <v>1689</v>
      </c>
      <c r="C120" s="856"/>
      <c r="D120" s="860"/>
      <c r="E120" s="583"/>
    </row>
    <row r="121" spans="1:5" ht="18.95" customHeight="1" x14ac:dyDescent="0.25">
      <c r="A121" s="554" t="s">
        <v>353</v>
      </c>
      <c r="B121" s="595">
        <v>1933</v>
      </c>
      <c r="C121" s="856"/>
      <c r="D121" s="860"/>
      <c r="E121" s="583"/>
    </row>
    <row r="122" spans="1:5" ht="18.95" customHeight="1" x14ac:dyDescent="0.25">
      <c r="A122" s="554" t="s">
        <v>354</v>
      </c>
      <c r="B122" s="595">
        <v>1946</v>
      </c>
      <c r="C122" s="856"/>
      <c r="D122" s="860"/>
      <c r="E122" s="583"/>
    </row>
    <row r="123" spans="1:5" ht="18.95" customHeight="1" x14ac:dyDescent="0.25">
      <c r="A123" s="554" t="s">
        <v>537</v>
      </c>
      <c r="B123" s="595">
        <v>1954</v>
      </c>
      <c r="C123" s="856"/>
      <c r="D123" s="860"/>
      <c r="E123" s="583"/>
    </row>
    <row r="124" spans="1:5" ht="18.95" customHeight="1" thickBot="1" x14ac:dyDescent="0.3">
      <c r="A124" s="571" t="s">
        <v>356</v>
      </c>
      <c r="B124" s="598">
        <v>1957</v>
      </c>
      <c r="C124" s="858"/>
      <c r="D124" s="859"/>
      <c r="E124" s="584"/>
    </row>
    <row r="125" spans="1:5" ht="18.95" customHeight="1" thickTop="1" x14ac:dyDescent="0.25">
      <c r="A125" s="568" t="s">
        <v>538</v>
      </c>
      <c r="B125" s="569"/>
      <c r="C125" s="854" t="s">
        <v>462</v>
      </c>
      <c r="D125" s="855" t="s">
        <v>462</v>
      </c>
      <c r="E125" s="596" t="s">
        <v>273</v>
      </c>
    </row>
    <row r="126" spans="1:5" ht="18.95" customHeight="1" x14ac:dyDescent="0.25">
      <c r="A126" s="554" t="s">
        <v>539</v>
      </c>
      <c r="B126" s="595">
        <v>1626</v>
      </c>
      <c r="C126" s="856"/>
      <c r="D126" s="860"/>
      <c r="E126" s="583"/>
    </row>
    <row r="127" spans="1:5" ht="18.95" customHeight="1" x14ac:dyDescent="0.25">
      <c r="A127" s="565" t="s">
        <v>540</v>
      </c>
      <c r="B127" s="597">
        <v>1810</v>
      </c>
      <c r="C127" s="856"/>
      <c r="D127" s="860"/>
      <c r="E127" s="583"/>
    </row>
    <row r="128" spans="1:5" ht="18.95" customHeight="1" x14ac:dyDescent="0.25">
      <c r="A128" s="554" t="s">
        <v>360</v>
      </c>
      <c r="B128" s="595">
        <v>1631</v>
      </c>
      <c r="C128" s="856"/>
      <c r="D128" s="860"/>
      <c r="E128" s="583"/>
    </row>
    <row r="129" spans="1:7" ht="18.95" customHeight="1" x14ac:dyDescent="0.25">
      <c r="A129" s="554" t="s">
        <v>541</v>
      </c>
      <c r="B129" s="595">
        <v>1632</v>
      </c>
      <c r="C129" s="856"/>
      <c r="D129" s="860"/>
      <c r="E129" s="583"/>
    </row>
    <row r="130" spans="1:7" ht="18.95" customHeight="1" x14ac:dyDescent="0.25">
      <c r="A130" s="554" t="s">
        <v>542</v>
      </c>
      <c r="B130" s="595">
        <v>2036</v>
      </c>
      <c r="C130" s="856"/>
      <c r="D130" s="860"/>
      <c r="E130" s="583"/>
    </row>
    <row r="131" spans="1:7" ht="18.95" customHeight="1" x14ac:dyDescent="0.25">
      <c r="A131" s="554" t="s">
        <v>543</v>
      </c>
      <c r="B131" s="595">
        <v>2042</v>
      </c>
      <c r="C131" s="856"/>
      <c r="D131" s="860"/>
      <c r="E131" s="583"/>
    </row>
    <row r="132" spans="1:7" ht="18.95" customHeight="1" thickBot="1" x14ac:dyDescent="0.3">
      <c r="A132" s="571" t="s">
        <v>544</v>
      </c>
      <c r="B132" s="599">
        <v>2043</v>
      </c>
      <c r="C132" s="858"/>
      <c r="D132" s="859"/>
      <c r="E132" s="584"/>
    </row>
    <row r="133" spans="1:7" ht="18.95" customHeight="1" thickTop="1" x14ac:dyDescent="0.25">
      <c r="A133" s="59"/>
      <c r="B133" s="75"/>
      <c r="C133" s="75"/>
      <c r="D133" s="59"/>
      <c r="E133" s="59"/>
    </row>
    <row r="134" spans="1:7" ht="21" customHeight="1" x14ac:dyDescent="0.35">
      <c r="A134" s="81" t="s">
        <v>168</v>
      </c>
      <c r="B134" s="868" t="s">
        <v>545</v>
      </c>
      <c r="C134" s="868"/>
      <c r="D134" s="869"/>
      <c r="E134" s="869"/>
      <c r="F134" s="707"/>
    </row>
    <row r="135" spans="1:7" ht="21" customHeight="1" x14ac:dyDescent="0.25">
      <c r="A135" s="82"/>
      <c r="B135" s="869"/>
      <c r="C135" s="869"/>
      <c r="D135" s="869"/>
      <c r="E135" s="869"/>
      <c r="F135" s="707"/>
    </row>
    <row r="136" spans="1:7" ht="21" customHeight="1" x14ac:dyDescent="0.2">
      <c r="A136" s="865" t="s">
        <v>524</v>
      </c>
      <c r="B136" s="866"/>
      <c r="C136" s="866"/>
      <c r="D136" s="866"/>
      <c r="E136" s="866"/>
      <c r="F136" s="707"/>
    </row>
    <row r="137" spans="1:7" ht="21" customHeight="1" x14ac:dyDescent="0.2">
      <c r="A137" s="866"/>
      <c r="B137" s="866"/>
      <c r="C137" s="866"/>
      <c r="D137" s="866"/>
      <c r="E137" s="866"/>
      <c r="F137" s="707"/>
    </row>
    <row r="138" spans="1:7" ht="21" customHeight="1" x14ac:dyDescent="0.2">
      <c r="A138" s="866"/>
      <c r="B138" s="866"/>
      <c r="C138" s="866"/>
      <c r="D138" s="866"/>
      <c r="E138" s="866"/>
    </row>
    <row r="139" spans="1:7" ht="21" customHeight="1" thickBot="1" x14ac:dyDescent="0.25">
      <c r="A139" s="864" t="s">
        <v>459</v>
      </c>
      <c r="B139" s="864"/>
      <c r="C139" s="172"/>
      <c r="D139" s="94"/>
      <c r="E139" s="94"/>
    </row>
    <row r="140" spans="1:7" s="84" customFormat="1" ht="21" customHeight="1" thickTop="1" x14ac:dyDescent="0.25">
      <c r="A140" s="578" t="s">
        <v>460</v>
      </c>
      <c r="B140" s="579" t="s">
        <v>546</v>
      </c>
      <c r="C140" s="579" t="s">
        <v>547</v>
      </c>
      <c r="D140" s="601" t="s">
        <v>462</v>
      </c>
      <c r="E140" s="580" t="s">
        <v>273</v>
      </c>
      <c r="F140" s="83"/>
      <c r="G140" s="83"/>
    </row>
    <row r="141" spans="1:7" ht="21.75" customHeight="1" x14ac:dyDescent="0.25">
      <c r="A141" s="602"/>
      <c r="B141" s="603"/>
      <c r="C141" s="603"/>
      <c r="D141" s="604"/>
      <c r="E141" s="605"/>
    </row>
    <row r="142" spans="1:7" ht="21.75" customHeight="1" x14ac:dyDescent="0.25">
      <c r="A142" s="602"/>
      <c r="B142" s="603"/>
      <c r="C142" s="603"/>
      <c r="D142" s="604"/>
      <c r="E142" s="605"/>
    </row>
    <row r="143" spans="1:7" ht="21" customHeight="1" x14ac:dyDescent="0.25">
      <c r="A143" s="606"/>
      <c r="B143" s="603"/>
      <c r="C143" s="603"/>
      <c r="D143" s="604"/>
      <c r="E143" s="605"/>
    </row>
    <row r="144" spans="1:7" ht="21" customHeight="1" x14ac:dyDescent="0.25">
      <c r="A144" s="606"/>
      <c r="B144" s="603"/>
      <c r="C144" s="603"/>
      <c r="D144" s="604"/>
      <c r="E144" s="605"/>
    </row>
    <row r="145" spans="1:5" ht="21" customHeight="1" x14ac:dyDescent="0.25">
      <c r="A145" s="606"/>
      <c r="B145" s="603"/>
      <c r="C145" s="603"/>
      <c r="D145" s="604"/>
      <c r="E145" s="605"/>
    </row>
    <row r="146" spans="1:5" ht="21" customHeight="1" x14ac:dyDescent="0.25">
      <c r="A146" s="606"/>
      <c r="B146" s="603"/>
      <c r="C146" s="603"/>
      <c r="D146" s="604"/>
      <c r="E146" s="605"/>
    </row>
    <row r="147" spans="1:5" ht="21" customHeight="1" x14ac:dyDescent="0.25">
      <c r="A147" s="606"/>
      <c r="B147" s="603"/>
      <c r="C147" s="603"/>
      <c r="D147" s="604"/>
      <c r="E147" s="605"/>
    </row>
    <row r="148" spans="1:5" ht="21" customHeight="1" x14ac:dyDescent="0.25">
      <c r="A148" s="606"/>
      <c r="B148" s="603"/>
      <c r="C148" s="603"/>
      <c r="D148" s="604"/>
      <c r="E148" s="605"/>
    </row>
    <row r="149" spans="1:5" ht="21" customHeight="1" x14ac:dyDescent="0.25">
      <c r="A149" s="606"/>
      <c r="B149" s="603"/>
      <c r="C149" s="603"/>
      <c r="D149" s="604"/>
      <c r="E149" s="605"/>
    </row>
    <row r="150" spans="1:5" ht="21" customHeight="1" x14ac:dyDescent="0.25">
      <c r="A150" s="606"/>
      <c r="B150" s="603"/>
      <c r="C150" s="603"/>
      <c r="D150" s="604"/>
      <c r="E150" s="605"/>
    </row>
    <row r="151" spans="1:5" ht="21" customHeight="1" x14ac:dyDescent="0.25">
      <c r="A151" s="606"/>
      <c r="B151" s="603"/>
      <c r="C151" s="603"/>
      <c r="D151" s="604"/>
      <c r="E151" s="605"/>
    </row>
    <row r="152" spans="1:5" ht="21" customHeight="1" x14ac:dyDescent="0.25">
      <c r="A152" s="551"/>
      <c r="B152" s="603"/>
      <c r="C152" s="603"/>
      <c r="D152" s="604"/>
      <c r="E152" s="605"/>
    </row>
    <row r="153" spans="1:5" ht="21" customHeight="1" x14ac:dyDescent="0.25">
      <c r="A153" s="551"/>
      <c r="B153" s="603"/>
      <c r="C153" s="603"/>
      <c r="D153" s="604"/>
      <c r="E153" s="605"/>
    </row>
    <row r="154" spans="1:5" ht="21" customHeight="1" x14ac:dyDescent="0.25">
      <c r="A154" s="551"/>
      <c r="B154" s="603"/>
      <c r="C154" s="603"/>
      <c r="D154" s="604"/>
      <c r="E154" s="605"/>
    </row>
    <row r="155" spans="1:5" ht="21" customHeight="1" x14ac:dyDescent="0.25">
      <c r="A155" s="554"/>
      <c r="B155" s="607"/>
      <c r="C155" s="607"/>
      <c r="D155" s="608"/>
      <c r="E155" s="605"/>
    </row>
    <row r="156" spans="1:5" ht="21" customHeight="1" x14ac:dyDescent="0.25">
      <c r="A156" s="554"/>
      <c r="B156" s="607"/>
      <c r="C156" s="607"/>
      <c r="D156" s="608"/>
      <c r="E156" s="605"/>
    </row>
    <row r="157" spans="1:5" ht="21" customHeight="1" x14ac:dyDescent="0.25">
      <c r="A157" s="554"/>
      <c r="B157" s="607"/>
      <c r="C157" s="607"/>
      <c r="D157" s="608"/>
      <c r="E157" s="605"/>
    </row>
    <row r="158" spans="1:5" ht="21" customHeight="1" x14ac:dyDescent="0.25">
      <c r="A158" s="554"/>
      <c r="B158" s="607"/>
      <c r="C158" s="607"/>
      <c r="D158" s="608"/>
      <c r="E158" s="605"/>
    </row>
    <row r="159" spans="1:5" ht="21" customHeight="1" x14ac:dyDescent="0.25">
      <c r="A159" s="554"/>
      <c r="B159" s="607"/>
      <c r="C159" s="607"/>
      <c r="D159" s="608"/>
      <c r="E159" s="605"/>
    </row>
    <row r="160" spans="1:5" ht="21" customHeight="1" x14ac:dyDescent="0.25">
      <c r="A160" s="554"/>
      <c r="B160" s="607"/>
      <c r="C160" s="607"/>
      <c r="D160" s="608"/>
      <c r="E160" s="605"/>
    </row>
    <row r="161" spans="1:5" ht="21" customHeight="1" x14ac:dyDescent="0.25">
      <c r="A161" s="554"/>
      <c r="B161" s="607"/>
      <c r="C161" s="607"/>
      <c r="D161" s="608"/>
      <c r="E161" s="605"/>
    </row>
    <row r="162" spans="1:5" ht="21" customHeight="1" x14ac:dyDescent="0.25">
      <c r="A162" s="554"/>
      <c r="B162" s="607"/>
      <c r="C162" s="607"/>
      <c r="D162" s="608"/>
      <c r="E162" s="605"/>
    </row>
    <row r="163" spans="1:5" ht="21" customHeight="1" x14ac:dyDescent="0.25">
      <c r="A163" s="554"/>
      <c r="B163" s="607"/>
      <c r="C163" s="607"/>
      <c r="D163" s="608"/>
      <c r="E163" s="605"/>
    </row>
    <row r="164" spans="1:5" ht="21" customHeight="1" x14ac:dyDescent="0.25">
      <c r="A164" s="554"/>
      <c r="B164" s="607"/>
      <c r="C164" s="607"/>
      <c r="D164" s="608"/>
      <c r="E164" s="605"/>
    </row>
    <row r="165" spans="1:5" ht="21" customHeight="1" x14ac:dyDescent="0.25">
      <c r="A165" s="554"/>
      <c r="B165" s="607"/>
      <c r="C165" s="607"/>
      <c r="D165" s="608"/>
      <c r="E165" s="605"/>
    </row>
    <row r="166" spans="1:5" ht="21" customHeight="1" x14ac:dyDescent="0.25">
      <c r="A166" s="554"/>
      <c r="B166" s="607"/>
      <c r="C166" s="607"/>
      <c r="D166" s="608"/>
      <c r="E166" s="605"/>
    </row>
    <row r="167" spans="1:5" ht="21" customHeight="1" x14ac:dyDescent="0.25">
      <c r="A167" s="554"/>
      <c r="B167" s="607"/>
      <c r="C167" s="607"/>
      <c r="D167" s="608"/>
      <c r="E167" s="605"/>
    </row>
    <row r="168" spans="1:5" ht="21" customHeight="1" x14ac:dyDescent="0.25">
      <c r="A168" s="59"/>
      <c r="B168" s="75"/>
      <c r="C168" s="75"/>
      <c r="D168" s="59"/>
      <c r="E168" s="59"/>
    </row>
  </sheetData>
  <mergeCells count="118">
    <mergeCell ref="C132:D132"/>
    <mergeCell ref="C130:D130"/>
    <mergeCell ref="C131:D131"/>
    <mergeCell ref="C124:D124"/>
    <mergeCell ref="C125:D125"/>
    <mergeCell ref="C126:D126"/>
    <mergeCell ref="C127:D127"/>
    <mergeCell ref="C128:D128"/>
    <mergeCell ref="C129:D129"/>
    <mergeCell ref="C121:D121"/>
    <mergeCell ref="C122:D122"/>
    <mergeCell ref="C123:D123"/>
    <mergeCell ref="C116:D116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06:D106"/>
    <mergeCell ref="C74:D74"/>
    <mergeCell ref="C77:D77"/>
    <mergeCell ref="C76:D76"/>
    <mergeCell ref="C75:D75"/>
    <mergeCell ref="C117:D117"/>
    <mergeCell ref="C118:D118"/>
    <mergeCell ref="C119:D119"/>
    <mergeCell ref="C120:D120"/>
    <mergeCell ref="C99:D99"/>
    <mergeCell ref="C85:D85"/>
    <mergeCell ref="C86:D86"/>
    <mergeCell ref="C87:D87"/>
    <mergeCell ref="C88:D88"/>
    <mergeCell ref="B90:E91"/>
    <mergeCell ref="B134:E135"/>
    <mergeCell ref="C69:D69"/>
    <mergeCell ref="C70:D70"/>
    <mergeCell ref="C56:D56"/>
    <mergeCell ref="C78:D78"/>
    <mergeCell ref="C68:D68"/>
    <mergeCell ref="C93:D93"/>
    <mergeCell ref="C81:D81"/>
    <mergeCell ref="C82:D82"/>
    <mergeCell ref="C58:D58"/>
    <mergeCell ref="C60:D60"/>
    <mergeCell ref="C73:D73"/>
    <mergeCell ref="C100:D100"/>
    <mergeCell ref="C94:D94"/>
    <mergeCell ref="C95:D95"/>
    <mergeCell ref="C96:D96"/>
    <mergeCell ref="C97:D97"/>
    <mergeCell ref="C98:D98"/>
    <mergeCell ref="C107:D107"/>
    <mergeCell ref="C101:D101"/>
    <mergeCell ref="C102:D102"/>
    <mergeCell ref="C103:D103"/>
    <mergeCell ref="C104:D104"/>
    <mergeCell ref="C105:D105"/>
    <mergeCell ref="A139:B139"/>
    <mergeCell ref="A136:E138"/>
    <mergeCell ref="A92:B92"/>
    <mergeCell ref="C83:D83"/>
    <mergeCell ref="C84:D84"/>
    <mergeCell ref="C23:D23"/>
    <mergeCell ref="C80:D80"/>
    <mergeCell ref="C62:D62"/>
    <mergeCell ref="C63:D63"/>
    <mergeCell ref="C65:D65"/>
    <mergeCell ref="C66:D66"/>
    <mergeCell ref="C46:D46"/>
    <mergeCell ref="C47:D47"/>
    <mergeCell ref="C57:D57"/>
    <mergeCell ref="C61:D61"/>
    <mergeCell ref="C44:D44"/>
    <mergeCell ref="C45:D45"/>
    <mergeCell ref="C43:D43"/>
    <mergeCell ref="C34:D34"/>
    <mergeCell ref="C35:D35"/>
    <mergeCell ref="C39:D39"/>
    <mergeCell ref="C67:D67"/>
    <mergeCell ref="C79:D79"/>
    <mergeCell ref="C71:D71"/>
    <mergeCell ref="D1:D3"/>
    <mergeCell ref="C59:D59"/>
    <mergeCell ref="C21:D21"/>
    <mergeCell ref="C22:D22"/>
    <mergeCell ref="C24:D24"/>
    <mergeCell ref="C40:D40"/>
    <mergeCell ref="C38:D38"/>
    <mergeCell ref="C41:D41"/>
    <mergeCell ref="C29:D29"/>
    <mergeCell ref="C31:D31"/>
    <mergeCell ref="D49:D51"/>
    <mergeCell ref="C53:D53"/>
    <mergeCell ref="C54:D54"/>
    <mergeCell ref="C55:D55"/>
    <mergeCell ref="A4:B4"/>
    <mergeCell ref="A52:B52"/>
    <mergeCell ref="C5:D5"/>
    <mergeCell ref="C6:D6"/>
    <mergeCell ref="C7:D7"/>
    <mergeCell ref="C27:D27"/>
    <mergeCell ref="C8:D8"/>
    <mergeCell ref="C14:D14"/>
    <mergeCell ref="C11:D11"/>
    <mergeCell ref="C13:D13"/>
    <mergeCell ref="C36:D36"/>
    <mergeCell ref="C25:D25"/>
    <mergeCell ref="C10:D10"/>
    <mergeCell ref="C19:D19"/>
    <mergeCell ref="C18:D18"/>
    <mergeCell ref="C32:D32"/>
    <mergeCell ref="C33:D33"/>
    <mergeCell ref="C28:D28"/>
    <mergeCell ref="C15:D15"/>
    <mergeCell ref="C16:D16"/>
  </mergeCells>
  <phoneticPr fontId="0" type="noConversion"/>
  <pageMargins left="0.6" right="0.14000000000000001" top="0.25" bottom="0.28000000000000003" header="0.27" footer="0.25"/>
  <pageSetup paperSize="9" scale="70" fitToHeight="2" orientation="portrait" horizontalDpi="4294967292" r:id="rId1"/>
  <headerFooter alignWithMargins="0">
    <oddFooter>&amp;R&amp;P of &amp;N</oddFooter>
  </headerFooter>
  <rowBreaks count="3" manualBreakCount="3">
    <brk id="48" max="3" man="1"/>
    <brk id="89" max="3" man="1"/>
    <brk id="133" max="3" man="1"/>
  </rowBreaks>
  <ignoredErrors>
    <ignoredError sqref="B115:B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101"/>
  <sheetViews>
    <sheetView showGridLines="0" topLeftCell="A4" zoomScaleNormal="100" workbookViewId="0">
      <selection activeCell="C2" sqref="C2:F2"/>
    </sheetView>
  </sheetViews>
  <sheetFormatPr defaultRowHeight="12.75" x14ac:dyDescent="0.2"/>
  <cols>
    <col min="1" max="1" width="50.5703125" customWidth="1"/>
    <col min="2" max="5" width="16.5703125" customWidth="1"/>
    <col min="6" max="6" width="19.42578125" style="9" customWidth="1"/>
    <col min="7" max="7" width="16.5703125" customWidth="1"/>
    <col min="8" max="12" width="16.5703125" hidden="1" customWidth="1"/>
    <col min="13" max="13" width="7.5703125" hidden="1" customWidth="1"/>
  </cols>
  <sheetData>
    <row r="1" spans="1:12" s="114" customFormat="1" ht="30" customHeight="1" x14ac:dyDescent="0.2">
      <c r="A1" s="710" t="s">
        <v>0</v>
      </c>
      <c r="B1" s="711"/>
      <c r="C1" s="711"/>
      <c r="D1" s="711"/>
      <c r="E1" s="711"/>
      <c r="F1" s="711"/>
      <c r="G1" s="165"/>
      <c r="H1" s="165"/>
      <c r="I1" s="165"/>
      <c r="J1" s="165"/>
      <c r="K1" s="165"/>
      <c r="L1" s="165"/>
    </row>
    <row r="2" spans="1:12" s="114" customFormat="1" ht="35.25" customHeight="1" x14ac:dyDescent="0.2">
      <c r="A2" s="714" t="s">
        <v>1</v>
      </c>
      <c r="B2" s="715"/>
      <c r="C2" s="720" t="s">
        <v>2</v>
      </c>
      <c r="D2" s="720"/>
      <c r="E2" s="720"/>
      <c r="F2" s="720"/>
      <c r="G2" s="165"/>
      <c r="H2" s="165"/>
      <c r="I2" s="165"/>
      <c r="J2" s="165"/>
      <c r="K2" s="165"/>
      <c r="L2" s="165"/>
    </row>
    <row r="3" spans="1:12" ht="34.5" customHeight="1" x14ac:dyDescent="0.25">
      <c r="A3" s="716" t="s">
        <v>3</v>
      </c>
      <c r="B3" s="717"/>
      <c r="C3" s="718"/>
      <c r="D3" s="719"/>
      <c r="E3" s="719"/>
      <c r="F3" s="719"/>
      <c r="G3" s="141"/>
      <c r="H3" s="141"/>
      <c r="I3" s="141"/>
      <c r="J3" s="141"/>
      <c r="K3" s="141"/>
      <c r="L3" s="141"/>
    </row>
    <row r="4" spans="1:12" ht="38.1" customHeight="1" thickBot="1" x14ac:dyDescent="0.25">
      <c r="A4" s="716" t="s">
        <v>4</v>
      </c>
      <c r="B4" s="716"/>
      <c r="C4" s="718"/>
      <c r="D4" s="718"/>
      <c r="E4" s="718"/>
      <c r="F4" s="718"/>
      <c r="G4" s="141"/>
      <c r="H4" s="141"/>
      <c r="I4" s="141"/>
      <c r="J4" s="141"/>
      <c r="K4" s="141"/>
      <c r="L4" s="141"/>
    </row>
    <row r="5" spans="1:12" ht="17.100000000000001" customHeight="1" thickTop="1" thickBot="1" x14ac:dyDescent="0.25">
      <c r="A5" s="721"/>
      <c r="B5" s="722"/>
      <c r="C5" s="723"/>
      <c r="D5" s="724"/>
      <c r="E5" s="724"/>
      <c r="F5" s="725"/>
      <c r="G5" s="141"/>
      <c r="H5" s="141"/>
      <c r="I5" s="141"/>
      <c r="J5" s="141"/>
      <c r="K5" s="141"/>
      <c r="L5" s="141"/>
    </row>
    <row r="6" spans="1:12" ht="30" customHeight="1" thickTop="1" thickBot="1" x14ac:dyDescent="0.25">
      <c r="A6" s="478" t="s">
        <v>5</v>
      </c>
      <c r="B6" s="726" t="s">
        <v>6</v>
      </c>
      <c r="C6" s="726"/>
      <c r="D6" s="726"/>
      <c r="E6" s="726"/>
      <c r="F6" s="727"/>
      <c r="G6" s="141"/>
      <c r="H6" s="141"/>
      <c r="I6" s="141"/>
      <c r="J6" s="141"/>
      <c r="K6" s="141"/>
      <c r="L6" s="141"/>
    </row>
    <row r="7" spans="1:12" ht="30" customHeight="1" thickTop="1" thickBot="1" x14ac:dyDescent="0.25">
      <c r="A7" s="427" t="s">
        <v>7</v>
      </c>
      <c r="B7" s="353">
        <f>'Management Summary'!B6</f>
        <v>0</v>
      </c>
      <c r="C7" s="712" t="s">
        <v>8</v>
      </c>
      <c r="D7" s="712"/>
      <c r="E7" s="712"/>
      <c r="F7" s="713"/>
      <c r="G7" s="141"/>
      <c r="H7" s="141"/>
      <c r="I7" s="141"/>
      <c r="J7" s="141"/>
      <c r="K7" s="141"/>
      <c r="L7" s="141"/>
    </row>
    <row r="8" spans="1:12" ht="30" customHeight="1" thickTop="1" thickBot="1" x14ac:dyDescent="0.25">
      <c r="A8" s="427" t="s">
        <v>9</v>
      </c>
      <c r="B8" s="353">
        <f>'Management Summary'!B7</f>
        <v>0</v>
      </c>
      <c r="C8" s="712" t="s">
        <v>10</v>
      </c>
      <c r="D8" s="712"/>
      <c r="E8" s="712"/>
      <c r="F8" s="713"/>
      <c r="G8" s="141"/>
      <c r="H8" s="141"/>
      <c r="I8" s="141"/>
      <c r="J8" s="141"/>
      <c r="K8" s="141"/>
      <c r="L8" s="141"/>
    </row>
    <row r="9" spans="1:12" ht="30" customHeight="1" thickTop="1" thickBot="1" x14ac:dyDescent="0.25">
      <c r="A9" s="427" t="s">
        <v>11</v>
      </c>
      <c r="B9" s="353">
        <f>'Management Summary'!B8</f>
        <v>0</v>
      </c>
      <c r="C9" s="424" t="s">
        <v>12</v>
      </c>
      <c r="D9" s="424"/>
      <c r="E9" s="424"/>
      <c r="F9" s="425"/>
      <c r="G9" s="141"/>
      <c r="H9" s="141"/>
      <c r="I9" s="141"/>
      <c r="J9" s="141"/>
      <c r="K9" s="141"/>
      <c r="L9" s="141"/>
    </row>
    <row r="10" spans="1:12" ht="30" customHeight="1" thickTop="1" thickBot="1" x14ac:dyDescent="0.25">
      <c r="A10" s="428" t="s">
        <v>13</v>
      </c>
      <c r="B10" s="426">
        <f>'Management Summary'!B9</f>
        <v>0</v>
      </c>
      <c r="C10" s="429" t="s">
        <v>14</v>
      </c>
      <c r="D10" s="424"/>
      <c r="E10" s="424"/>
      <c r="F10" s="425"/>
      <c r="G10" s="141"/>
      <c r="H10" s="141"/>
      <c r="I10" s="141"/>
      <c r="J10" s="141"/>
      <c r="K10" s="141"/>
      <c r="L10" s="141"/>
    </row>
    <row r="11" spans="1:12" ht="30" customHeight="1" thickTop="1" thickBot="1" x14ac:dyDescent="0.25">
      <c r="A11" s="729"/>
      <c r="B11" s="730"/>
      <c r="C11" s="731"/>
      <c r="D11" s="731"/>
      <c r="E11" s="731"/>
      <c r="F11" s="732"/>
      <c r="G11" s="141"/>
      <c r="H11" s="141"/>
      <c r="I11" s="141"/>
      <c r="J11" s="141"/>
      <c r="K11" s="141"/>
      <c r="L11" s="141"/>
    </row>
    <row r="12" spans="1:12" ht="30" customHeight="1" thickTop="1" thickBot="1" x14ac:dyDescent="0.25">
      <c r="A12" s="728"/>
      <c r="B12" s="728"/>
      <c r="C12" s="728"/>
      <c r="D12" s="728"/>
      <c r="E12" s="728"/>
      <c r="F12" s="728"/>
      <c r="G12" s="141"/>
      <c r="H12" s="141"/>
      <c r="I12" s="141"/>
      <c r="J12" s="141"/>
      <c r="K12" s="141"/>
      <c r="L12" s="141"/>
    </row>
    <row r="13" spans="1:12" ht="30" customHeight="1" thickTop="1" thickBot="1" x14ac:dyDescent="0.25">
      <c r="A13" s="163" t="s">
        <v>15</v>
      </c>
      <c r="B13" s="154" t="s">
        <v>16</v>
      </c>
      <c r="C13" s="155" t="s">
        <v>17</v>
      </c>
      <c r="D13" s="155" t="s">
        <v>18</v>
      </c>
      <c r="E13" s="155" t="s">
        <v>19</v>
      </c>
      <c r="F13" s="156" t="s">
        <v>20</v>
      </c>
      <c r="G13" s="141"/>
      <c r="H13" s="141"/>
      <c r="I13" s="141"/>
      <c r="J13" s="141"/>
      <c r="K13" s="141"/>
      <c r="L13" s="141"/>
    </row>
    <row r="14" spans="1:12" ht="43.5" customHeight="1" x14ac:dyDescent="0.2">
      <c r="A14" s="512" t="s">
        <v>21</v>
      </c>
      <c r="B14" s="536">
        <f>'Management Summary'!B17</f>
        <v>0</v>
      </c>
      <c r="C14" s="537">
        <f>'Management Summary'!C17</f>
        <v>1</v>
      </c>
      <c r="D14" s="537">
        <f>'Management Summary'!D17</f>
        <v>0</v>
      </c>
      <c r="E14" s="537">
        <f>'Management Summary'!E17</f>
        <v>1</v>
      </c>
      <c r="F14" s="538">
        <f>SUM(B14:E14)</f>
        <v>2</v>
      </c>
      <c r="G14" s="141"/>
      <c r="H14" s="141"/>
      <c r="I14" s="141"/>
      <c r="J14" s="141"/>
      <c r="K14" s="141"/>
      <c r="L14" s="141"/>
    </row>
    <row r="15" spans="1:12" ht="41.25" customHeight="1" x14ac:dyDescent="0.2">
      <c r="A15" s="512" t="s">
        <v>22</v>
      </c>
      <c r="B15" s="539">
        <f>'Management Summary'!B18</f>
        <v>0</v>
      </c>
      <c r="C15" s="516">
        <f>'Management Summary'!C18</f>
        <v>0</v>
      </c>
      <c r="D15" s="516">
        <f>'Management Summary'!D18</f>
        <v>0</v>
      </c>
      <c r="E15" s="516">
        <f>'Management Summary'!E18</f>
        <v>0</v>
      </c>
      <c r="F15" s="540">
        <f t="shared" ref="F15:F35" si="0">SUM(B15:E15)</f>
        <v>0</v>
      </c>
      <c r="G15" s="141"/>
      <c r="H15" s="141"/>
      <c r="I15" s="141"/>
      <c r="J15" s="141"/>
      <c r="K15" s="141"/>
      <c r="L15" s="141"/>
    </row>
    <row r="16" spans="1:12" s="22" customFormat="1" ht="36" customHeight="1" x14ac:dyDescent="0.25">
      <c r="A16" s="510" t="s">
        <v>23</v>
      </c>
      <c r="B16" s="536">
        <f>'Management Summary'!B13</f>
        <v>0</v>
      </c>
      <c r="C16" s="537">
        <f>'Management Summary'!C13</f>
        <v>0</v>
      </c>
      <c r="D16" s="537">
        <f>'Management Summary'!D13</f>
        <v>0</v>
      </c>
      <c r="E16" s="537">
        <f>'Management Summary'!E13</f>
        <v>0</v>
      </c>
      <c r="F16" s="540">
        <f t="shared" si="0"/>
        <v>0</v>
      </c>
      <c r="G16" s="166"/>
      <c r="H16" s="166"/>
      <c r="I16" s="166"/>
      <c r="J16" s="166"/>
      <c r="K16" s="166"/>
      <c r="L16" s="166"/>
    </row>
    <row r="17" spans="1:12" ht="36" customHeight="1" x14ac:dyDescent="0.2">
      <c r="A17" s="511" t="s">
        <v>24</v>
      </c>
      <c r="B17" s="541">
        <f>'Management Summary'!B25</f>
        <v>0</v>
      </c>
      <c r="C17" s="518">
        <f>'Management Summary'!C25</f>
        <v>0</v>
      </c>
      <c r="D17" s="518">
        <f>'Management Summary'!D25</f>
        <v>0</v>
      </c>
      <c r="E17" s="518">
        <f>'Management Summary'!E25</f>
        <v>0</v>
      </c>
      <c r="F17" s="540">
        <f t="shared" si="0"/>
        <v>0</v>
      </c>
      <c r="G17" s="141"/>
      <c r="H17" s="141"/>
      <c r="I17" s="141"/>
      <c r="J17" s="141"/>
      <c r="K17" s="141"/>
      <c r="L17" s="141"/>
    </row>
    <row r="18" spans="1:12" ht="36" customHeight="1" x14ac:dyDescent="0.2">
      <c r="A18" s="512" t="s">
        <v>25</v>
      </c>
      <c r="B18" s="542">
        <f>'Management Summary'!B14</f>
        <v>0</v>
      </c>
      <c r="C18" s="543">
        <f>'Management Summary'!C14</f>
        <v>0</v>
      </c>
      <c r="D18" s="543">
        <f>'Management Summary'!D14</f>
        <v>0</v>
      </c>
      <c r="E18" s="543">
        <f>'Management Summary'!E14</f>
        <v>0</v>
      </c>
      <c r="F18" s="540">
        <f>SUM(B18:E18)</f>
        <v>0</v>
      </c>
      <c r="G18" s="141"/>
      <c r="H18" s="141"/>
      <c r="I18" s="141"/>
      <c r="J18" s="141"/>
      <c r="K18" s="141"/>
      <c r="L18" s="141"/>
    </row>
    <row r="19" spans="1:12" ht="36" customHeight="1" x14ac:dyDescent="0.2">
      <c r="A19" s="513" t="s">
        <v>26</v>
      </c>
      <c r="B19" s="539">
        <f>'Management Summary'!B27</f>
        <v>0</v>
      </c>
      <c r="C19" s="516">
        <f>'Management Summary'!C27</f>
        <v>0</v>
      </c>
      <c r="D19" s="516">
        <f>'Management Summary'!D27</f>
        <v>0</v>
      </c>
      <c r="E19" s="516">
        <f>'Management Summary'!E27</f>
        <v>0</v>
      </c>
      <c r="F19" s="540">
        <f t="shared" si="0"/>
        <v>0</v>
      </c>
      <c r="G19" s="141"/>
      <c r="H19" s="141"/>
      <c r="I19" s="141"/>
      <c r="J19" s="141"/>
      <c r="K19" s="141"/>
      <c r="L19" s="141"/>
    </row>
    <row r="20" spans="1:12" ht="36" customHeight="1" x14ac:dyDescent="0.2">
      <c r="A20" s="514" t="s">
        <v>27</v>
      </c>
      <c r="B20" s="541">
        <f>'Management Summary'!B28</f>
        <v>0</v>
      </c>
      <c r="C20" s="518">
        <f>'Management Summary'!C28</f>
        <v>0</v>
      </c>
      <c r="D20" s="518">
        <f>'Management Summary'!D28</f>
        <v>0</v>
      </c>
      <c r="E20" s="518">
        <f>'Management Summary'!E28</f>
        <v>0</v>
      </c>
      <c r="F20" s="540">
        <f t="shared" si="0"/>
        <v>0</v>
      </c>
      <c r="G20" s="141"/>
      <c r="H20" s="141"/>
      <c r="I20" s="141"/>
      <c r="J20" s="141"/>
      <c r="K20" s="141"/>
      <c r="L20" s="141"/>
    </row>
    <row r="21" spans="1:12" ht="36" customHeight="1" x14ac:dyDescent="0.2">
      <c r="A21" s="513" t="s">
        <v>28</v>
      </c>
      <c r="B21" s="544">
        <f>'Data Qrt 1'!N37</f>
        <v>0</v>
      </c>
      <c r="C21" s="545">
        <f>'Data Qrt 2'!N37</f>
        <v>0</v>
      </c>
      <c r="D21" s="545">
        <f>'Data Qrt 3'!N37</f>
        <v>0</v>
      </c>
      <c r="E21" s="545">
        <f>'Data Qrt 4'!N36</f>
        <v>0</v>
      </c>
      <c r="F21" s="540">
        <f>SUM(B21:E21)</f>
        <v>0</v>
      </c>
      <c r="G21" s="141"/>
      <c r="H21" s="141"/>
      <c r="I21" s="141"/>
      <c r="J21" s="141"/>
      <c r="K21" s="141"/>
      <c r="L21" s="141"/>
    </row>
    <row r="22" spans="1:12" ht="36" customHeight="1" x14ac:dyDescent="0.2">
      <c r="A22" s="513" t="s">
        <v>29</v>
      </c>
      <c r="B22" s="544">
        <f>'Data Qrt 1'!O37</f>
        <v>0</v>
      </c>
      <c r="C22" s="545">
        <f>'Data Qrt 2'!O37</f>
        <v>0</v>
      </c>
      <c r="D22" s="545">
        <f>'Data Qrt 3'!O37</f>
        <v>0</v>
      </c>
      <c r="E22" s="545">
        <f>'Data Qrt 4'!O36</f>
        <v>0</v>
      </c>
      <c r="F22" s="540">
        <f>SUM(B22:E22)</f>
        <v>0</v>
      </c>
      <c r="G22" s="141"/>
      <c r="H22" s="141"/>
      <c r="I22" s="141"/>
      <c r="J22" s="141"/>
      <c r="K22" s="141"/>
      <c r="L22" s="141"/>
    </row>
    <row r="23" spans="1:12" ht="10.5" customHeight="1" x14ac:dyDescent="0.2">
      <c r="A23" s="184"/>
      <c r="B23" s="185"/>
      <c r="C23" s="185"/>
      <c r="D23" s="185"/>
      <c r="E23" s="185"/>
      <c r="F23" s="175"/>
      <c r="G23" s="141"/>
      <c r="H23" s="141"/>
      <c r="I23" s="141"/>
      <c r="J23" s="141"/>
      <c r="K23" s="141"/>
      <c r="L23" s="141"/>
    </row>
    <row r="24" spans="1:12" ht="30" customHeight="1" x14ac:dyDescent="0.2">
      <c r="A24" s="488" t="s">
        <v>30</v>
      </c>
      <c r="B24" s="457">
        <f>'Data Qrt 1'!P37</f>
        <v>0</v>
      </c>
      <c r="C24" s="457">
        <f>'Data Qrt 2'!P37</f>
        <v>0</v>
      </c>
      <c r="D24" s="457">
        <f>'Data Qrt 3'!P37</f>
        <v>0</v>
      </c>
      <c r="E24" s="457">
        <f>'Data Qrt 4'!P36</f>
        <v>0</v>
      </c>
      <c r="F24" s="354">
        <f t="shared" si="0"/>
        <v>0</v>
      </c>
      <c r="G24" s="141"/>
      <c r="H24" s="141"/>
      <c r="I24" s="141"/>
      <c r="J24" s="141"/>
      <c r="K24" s="141"/>
      <c r="L24" s="141"/>
    </row>
    <row r="25" spans="1:12" ht="30" customHeight="1" x14ac:dyDescent="0.2">
      <c r="A25" s="488" t="s">
        <v>31</v>
      </c>
      <c r="B25" s="457">
        <f>'Data Qrt 1'!Q37</f>
        <v>0</v>
      </c>
      <c r="C25" s="457">
        <f>'Data Qrt 2'!Q37</f>
        <v>0</v>
      </c>
      <c r="D25" s="457">
        <f>'Data Qrt 3'!Q37</f>
        <v>0</v>
      </c>
      <c r="E25" s="457">
        <f>'Data Qrt 4'!Q36</f>
        <v>0</v>
      </c>
      <c r="F25" s="354">
        <f t="shared" si="0"/>
        <v>0</v>
      </c>
      <c r="G25" s="141"/>
      <c r="H25" s="141"/>
      <c r="I25" s="141"/>
      <c r="J25" s="141"/>
      <c r="K25" s="141"/>
      <c r="L25" s="141"/>
    </row>
    <row r="26" spans="1:12" ht="30" customHeight="1" x14ac:dyDescent="0.2">
      <c r="A26" s="488" t="s">
        <v>32</v>
      </c>
      <c r="B26" s="457">
        <f>'Data Qrt 1'!R37</f>
        <v>0</v>
      </c>
      <c r="C26" s="457">
        <f>'Data Qrt 2'!R37</f>
        <v>0</v>
      </c>
      <c r="D26" s="457">
        <f>'Data Qrt 3'!R37</f>
        <v>0</v>
      </c>
      <c r="E26" s="457">
        <f>'Data Qrt 4'!R36</f>
        <v>0</v>
      </c>
      <c r="F26" s="354">
        <f t="shared" si="0"/>
        <v>0</v>
      </c>
      <c r="G26" s="141"/>
      <c r="H26" s="141"/>
      <c r="I26" s="141"/>
      <c r="J26" s="141"/>
      <c r="K26" s="141"/>
      <c r="L26" s="141"/>
    </row>
    <row r="27" spans="1:12" ht="30" customHeight="1" x14ac:dyDescent="0.2">
      <c r="A27" s="488" t="s">
        <v>33</v>
      </c>
      <c r="B27" s="457">
        <f>'Data Qrt 1'!S37</f>
        <v>0</v>
      </c>
      <c r="C27" s="457">
        <f>'Data Qrt 2'!S37</f>
        <v>0</v>
      </c>
      <c r="D27" s="457">
        <f>'Data Qrt 3'!S37</f>
        <v>0</v>
      </c>
      <c r="E27" s="457">
        <f>'Data Qrt 4'!S36</f>
        <v>0</v>
      </c>
      <c r="F27" s="354">
        <f t="shared" si="0"/>
        <v>0</v>
      </c>
      <c r="G27" s="141"/>
      <c r="H27" s="141"/>
      <c r="I27" s="141"/>
      <c r="J27" s="141"/>
      <c r="K27" s="141"/>
      <c r="L27" s="141"/>
    </row>
    <row r="28" spans="1:12" ht="30" customHeight="1" x14ac:dyDescent="0.2">
      <c r="A28" s="489" t="s">
        <v>34</v>
      </c>
      <c r="B28" s="458">
        <f>'Data Qrt 1'!T37</f>
        <v>0</v>
      </c>
      <c r="C28" s="458">
        <f>'Data Qrt 2'!T37</f>
        <v>0</v>
      </c>
      <c r="D28" s="458">
        <f>'Data Qrt 3'!T37</f>
        <v>0</v>
      </c>
      <c r="E28" s="458">
        <f>'Data Qrt 4'!T36</f>
        <v>0</v>
      </c>
      <c r="F28" s="354">
        <f t="shared" si="0"/>
        <v>0</v>
      </c>
      <c r="G28" s="141"/>
      <c r="H28" s="141"/>
      <c r="I28" s="141"/>
      <c r="J28" s="141"/>
      <c r="K28" s="141"/>
      <c r="L28" s="141"/>
    </row>
    <row r="29" spans="1:12" ht="30" customHeight="1" x14ac:dyDescent="0.2">
      <c r="A29" s="489" t="s">
        <v>35</v>
      </c>
      <c r="B29" s="457">
        <f>'Data Qrt 1'!U37</f>
        <v>0</v>
      </c>
      <c r="C29" s="457">
        <f>'Data Qrt 2'!U37</f>
        <v>0</v>
      </c>
      <c r="D29" s="457">
        <f>'Data Qrt 3'!U37</f>
        <v>0</v>
      </c>
      <c r="E29" s="457">
        <f>'Data Qrt 4'!U36</f>
        <v>0</v>
      </c>
      <c r="F29" s="354">
        <f t="shared" si="0"/>
        <v>0</v>
      </c>
      <c r="G29" s="141"/>
      <c r="H29" s="141"/>
      <c r="I29" s="141"/>
      <c r="J29" s="141"/>
      <c r="K29" s="141"/>
      <c r="L29" s="141"/>
    </row>
    <row r="30" spans="1:12" ht="30" customHeight="1" x14ac:dyDescent="0.2">
      <c r="A30" s="489" t="s">
        <v>36</v>
      </c>
      <c r="B30" s="459">
        <f>SUM(B28:B29)</f>
        <v>0</v>
      </c>
      <c r="C30" s="459">
        <f>SUM(C28:C29)</f>
        <v>0</v>
      </c>
      <c r="D30" s="459">
        <f>SUM(D28:D29)</f>
        <v>0</v>
      </c>
      <c r="E30" s="459">
        <f>SUM(E28:E29)</f>
        <v>0</v>
      </c>
      <c r="F30" s="354">
        <f t="shared" si="0"/>
        <v>0</v>
      </c>
      <c r="G30" s="141"/>
      <c r="H30" s="141"/>
      <c r="I30" s="141"/>
      <c r="J30" s="141"/>
      <c r="K30" s="141"/>
      <c r="L30" s="141"/>
    </row>
    <row r="31" spans="1:12" ht="10.5" customHeight="1" x14ac:dyDescent="0.2">
      <c r="A31" s="492"/>
      <c r="B31" s="493"/>
      <c r="C31" s="493"/>
      <c r="D31" s="493"/>
      <c r="E31" s="493"/>
      <c r="F31" s="494"/>
      <c r="G31" s="141"/>
      <c r="H31" s="141"/>
      <c r="I31" s="141"/>
      <c r="J31" s="141"/>
      <c r="K31" s="141"/>
      <c r="L31" s="141"/>
    </row>
    <row r="32" spans="1:12" ht="30" customHeight="1" x14ac:dyDescent="0.2">
      <c r="A32" s="489" t="s">
        <v>37</v>
      </c>
      <c r="B32" s="460">
        <f>'Management Summary'!B31</f>
        <v>0</v>
      </c>
      <c r="C32" s="460">
        <f>'Management Summary'!C31</f>
        <v>0</v>
      </c>
      <c r="D32" s="460">
        <f>'Management Summary'!D31</f>
        <v>0</v>
      </c>
      <c r="E32" s="460">
        <f>'Management Summary'!E31</f>
        <v>0</v>
      </c>
      <c r="F32" s="354">
        <f t="shared" si="0"/>
        <v>0</v>
      </c>
      <c r="G32" s="141"/>
      <c r="H32" s="141"/>
      <c r="I32" s="141"/>
      <c r="J32" s="141"/>
      <c r="K32" s="141"/>
      <c r="L32" s="141"/>
    </row>
    <row r="33" spans="1:13" ht="30" customHeight="1" x14ac:dyDescent="0.2">
      <c r="A33" s="488" t="s">
        <v>38</v>
      </c>
      <c r="B33" s="461">
        <f>'Management Summary'!B32</f>
        <v>0</v>
      </c>
      <c r="C33" s="461">
        <f>'Management Summary'!C32</f>
        <v>0</v>
      </c>
      <c r="D33" s="461">
        <f>'Management Summary'!D32</f>
        <v>0</v>
      </c>
      <c r="E33" s="461">
        <f>'Management Summary'!E32</f>
        <v>0</v>
      </c>
      <c r="F33" s="354">
        <f t="shared" si="0"/>
        <v>0</v>
      </c>
      <c r="G33" s="141"/>
      <c r="H33" s="141"/>
      <c r="I33" s="141"/>
      <c r="J33" s="141"/>
      <c r="K33" s="141"/>
      <c r="L33" s="141"/>
    </row>
    <row r="34" spans="1:13" ht="30" customHeight="1" x14ac:dyDescent="0.2">
      <c r="A34" s="488" t="s">
        <v>39</v>
      </c>
      <c r="B34" s="462">
        <f>'Management Summary'!B35</f>
        <v>0</v>
      </c>
      <c r="C34" s="462">
        <f>'Management Summary'!C35</f>
        <v>0</v>
      </c>
      <c r="D34" s="462">
        <f>'Management Summary'!D35</f>
        <v>0</v>
      </c>
      <c r="E34" s="462">
        <f>'Management Summary'!E35</f>
        <v>0</v>
      </c>
      <c r="F34" s="354">
        <f t="shared" si="0"/>
        <v>0</v>
      </c>
      <c r="G34" s="141"/>
      <c r="H34" s="141"/>
      <c r="I34" s="141"/>
      <c r="J34" s="141"/>
      <c r="K34" s="141"/>
      <c r="L34" s="141"/>
    </row>
    <row r="35" spans="1:13" ht="30" customHeight="1" thickBot="1" x14ac:dyDescent="0.25">
      <c r="A35" s="490" t="s">
        <v>40</v>
      </c>
      <c r="B35" s="463">
        <f>'Management Summary'!B36</f>
        <v>0</v>
      </c>
      <c r="C35" s="463">
        <f>'Management Summary'!C36</f>
        <v>0</v>
      </c>
      <c r="D35" s="463">
        <f>'Management Summary'!D36</f>
        <v>0</v>
      </c>
      <c r="E35" s="463">
        <f>'Management Summary'!E36</f>
        <v>0</v>
      </c>
      <c r="F35" s="355">
        <f t="shared" si="0"/>
        <v>0</v>
      </c>
      <c r="G35" s="141"/>
      <c r="H35" s="141"/>
      <c r="I35" s="141"/>
      <c r="J35" s="141"/>
      <c r="K35" s="141"/>
      <c r="L35" s="141"/>
    </row>
    <row r="36" spans="1:13" ht="15.75" customHeight="1" thickTop="1" thickBot="1" x14ac:dyDescent="0.35">
      <c r="A36" s="21"/>
      <c r="B36" s="186"/>
      <c r="C36" s="21"/>
      <c r="D36" s="21"/>
      <c r="E36" s="21"/>
      <c r="F36" s="187"/>
      <c r="G36" s="10"/>
      <c r="H36" s="10"/>
      <c r="I36" s="10"/>
      <c r="J36" s="10"/>
      <c r="K36" s="13"/>
      <c r="L36" s="13"/>
    </row>
    <row r="37" spans="1:13" ht="30" customHeight="1" thickTop="1" thickBot="1" x14ac:dyDescent="0.35">
      <c r="A37" s="158" t="s">
        <v>41</v>
      </c>
      <c r="B37" s="157" t="s">
        <v>20</v>
      </c>
      <c r="C37" s="21"/>
      <c r="D37" s="21"/>
      <c r="E37" s="21"/>
      <c r="F37" s="187"/>
      <c r="G37" s="10"/>
      <c r="H37" s="10"/>
      <c r="I37" s="10"/>
      <c r="J37" s="10"/>
      <c r="K37" s="13"/>
      <c r="L37" s="13"/>
    </row>
    <row r="38" spans="1:13" ht="24" customHeight="1" thickBot="1" x14ac:dyDescent="0.35">
      <c r="A38" s="491" t="s">
        <v>42</v>
      </c>
      <c r="B38" s="361">
        <f>'Management Summary'!B39</f>
        <v>0</v>
      </c>
      <c r="C38" s="21"/>
      <c r="D38" s="21"/>
      <c r="E38" s="21"/>
      <c r="F38" s="187"/>
      <c r="G38" s="10"/>
      <c r="H38" s="10"/>
      <c r="I38" s="10"/>
      <c r="J38" s="10"/>
      <c r="K38" s="13"/>
      <c r="L38" s="13"/>
    </row>
    <row r="39" spans="1:13" ht="24" customHeight="1" thickTop="1" x14ac:dyDescent="0.3">
      <c r="A39" s="188"/>
      <c r="B39" s="189"/>
      <c r="C39" s="21"/>
      <c r="D39" s="21"/>
      <c r="E39" s="21"/>
      <c r="F39" s="187"/>
      <c r="G39" s="10"/>
      <c r="H39" s="10"/>
      <c r="I39" s="10"/>
      <c r="J39" s="10"/>
      <c r="K39" s="13"/>
      <c r="L39" s="13"/>
    </row>
    <row r="40" spans="1:13" ht="24.95" customHeight="1" thickBot="1" x14ac:dyDescent="0.35">
      <c r="A40" s="708" t="s">
        <v>43</v>
      </c>
      <c r="B40" s="708"/>
      <c r="C40" s="21"/>
      <c r="D40" s="21"/>
      <c r="E40" s="21"/>
      <c r="F40" s="187"/>
      <c r="G40" s="141"/>
      <c r="H40" s="709" t="s">
        <v>44</v>
      </c>
      <c r="I40" s="709"/>
      <c r="J40" s="709"/>
      <c r="K40" s="709"/>
      <c r="L40" s="709"/>
      <c r="M40" s="19"/>
    </row>
    <row r="41" spans="1:13" s="131" customFormat="1" ht="33" customHeight="1" thickTop="1" thickBot="1" x14ac:dyDescent="0.25">
      <c r="A41" s="158" t="s">
        <v>45</v>
      </c>
      <c r="B41" s="154" t="s">
        <v>16</v>
      </c>
      <c r="C41" s="155" t="s">
        <v>17</v>
      </c>
      <c r="D41" s="155" t="s">
        <v>18</v>
      </c>
      <c r="E41" s="155" t="s">
        <v>19</v>
      </c>
      <c r="F41" s="156" t="s">
        <v>20</v>
      </c>
      <c r="G41" s="167"/>
      <c r="H41" s="142" t="s">
        <v>16</v>
      </c>
      <c r="I41" s="11" t="s">
        <v>17</v>
      </c>
      <c r="J41" s="11" t="s">
        <v>18</v>
      </c>
      <c r="K41" s="11" t="s">
        <v>19</v>
      </c>
      <c r="L41" s="12" t="s">
        <v>20</v>
      </c>
      <c r="M41" s="19"/>
    </row>
    <row r="42" spans="1:13" s="131" customFormat="1" ht="24" customHeight="1" x14ac:dyDescent="0.2">
      <c r="A42" s="495" t="s">
        <v>46</v>
      </c>
      <c r="B42" s="466">
        <f>'Data Qrt 1'!J3+'Data Qrt 1'!J4+'Data Qrt 1'!J5</f>
        <v>0</v>
      </c>
      <c r="C42" s="466">
        <f>'Data Qrt 2'!J3+'Data Qrt 2'!J4+'Data Qrt 2'!J5</f>
        <v>0</v>
      </c>
      <c r="D42" s="466">
        <f>'Data Qrt 3'!J3+'Data Qrt 3'!J4+'Data Qrt 3'!J5</f>
        <v>0</v>
      </c>
      <c r="E42" s="466">
        <f>'Data Qrt 4'!J3+'Data Qrt 4'!J4+'Data Qrt 4'!J5</f>
        <v>0</v>
      </c>
      <c r="F42" s="356">
        <f>SUM(B42:E42)</f>
        <v>0</v>
      </c>
      <c r="G42" s="167"/>
      <c r="H42" s="148">
        <f t="shared" ref="H42:H64" si="1">B42*M42</f>
        <v>0</v>
      </c>
      <c r="I42" s="149">
        <f t="shared" ref="I42:I63" si="2">C42*M42</f>
        <v>0</v>
      </c>
      <c r="J42" s="149">
        <f t="shared" ref="J42:J63" si="3">D42*M42</f>
        <v>0</v>
      </c>
      <c r="K42" s="149">
        <f t="shared" ref="K42:K63" si="4">E42*M42</f>
        <v>0</v>
      </c>
      <c r="L42" s="150">
        <f t="shared" ref="L42:L64" si="5">SUM(H42:K42)</f>
        <v>0</v>
      </c>
      <c r="M42" s="19">
        <v>2.3420000000000001</v>
      </c>
    </row>
    <row r="43" spans="1:13" s="131" customFormat="1" ht="24" customHeight="1" x14ac:dyDescent="0.2">
      <c r="A43" s="495" t="s">
        <v>47</v>
      </c>
      <c r="B43" s="466">
        <f>'Data Qrt 1'!J6+'Data Qrt 1'!J7+'Data Qrt 1'!J8</f>
        <v>0</v>
      </c>
      <c r="C43" s="466">
        <f>'Data Qrt 2'!J6+'Data Qrt 2'!J7+'Data Qrt 2'!J8</f>
        <v>0</v>
      </c>
      <c r="D43" s="466">
        <f>'Data Qrt 3'!J6+'Data Qrt 3'!J7+'Data Qrt 3'!J8</f>
        <v>0</v>
      </c>
      <c r="E43" s="466">
        <f>'Data Qrt 4'!J6+'Data Qrt 4'!J7+'Data Qrt 4'!J8</f>
        <v>0</v>
      </c>
      <c r="F43" s="356">
        <f t="shared" ref="F43:F65" si="6">SUM(B43:E43)</f>
        <v>0</v>
      </c>
      <c r="G43" s="167"/>
      <c r="H43" s="148">
        <f t="shared" si="1"/>
        <v>0</v>
      </c>
      <c r="I43" s="149">
        <f t="shared" si="2"/>
        <v>0</v>
      </c>
      <c r="J43" s="149">
        <f t="shared" si="3"/>
        <v>0</v>
      </c>
      <c r="K43" s="149">
        <f t="shared" si="4"/>
        <v>0</v>
      </c>
      <c r="L43" s="146">
        <f t="shared" si="5"/>
        <v>0</v>
      </c>
      <c r="M43" s="19">
        <v>1.8120000000000001</v>
      </c>
    </row>
    <row r="44" spans="1:13" s="1" customFormat="1" ht="24" customHeight="1" x14ac:dyDescent="0.25">
      <c r="A44" s="495" t="s">
        <v>48</v>
      </c>
      <c r="B44" s="466">
        <f>'Data Qrt 1'!J9</f>
        <v>0</v>
      </c>
      <c r="C44" s="466">
        <f>'Data Qrt 2'!J9</f>
        <v>0</v>
      </c>
      <c r="D44" s="466">
        <f>'Data Qrt 3'!J9</f>
        <v>0</v>
      </c>
      <c r="E44" s="466">
        <f>'Data Qrt 4'!J9</f>
        <v>0</v>
      </c>
      <c r="F44" s="356">
        <f t="shared" si="6"/>
        <v>0</v>
      </c>
      <c r="G44" s="168"/>
      <c r="H44" s="148">
        <f t="shared" si="1"/>
        <v>0</v>
      </c>
      <c r="I44" s="149">
        <f t="shared" si="2"/>
        <v>0</v>
      </c>
      <c r="J44" s="149">
        <f t="shared" si="3"/>
        <v>0</v>
      </c>
      <c r="K44" s="149">
        <f t="shared" si="4"/>
        <v>0</v>
      </c>
      <c r="L44" s="146">
        <f t="shared" si="5"/>
        <v>0</v>
      </c>
      <c r="M44" s="20">
        <v>1.6180000000000001</v>
      </c>
    </row>
    <row r="45" spans="1:13" s="132" customFormat="1" ht="24" customHeight="1" x14ac:dyDescent="0.25">
      <c r="A45" s="495" t="s">
        <v>49</v>
      </c>
      <c r="B45" s="466">
        <f>'Data Qrt 1'!J10</f>
        <v>0</v>
      </c>
      <c r="C45" s="466">
        <f>'Data Qrt 2'!J10</f>
        <v>0</v>
      </c>
      <c r="D45" s="466">
        <f>'Data Qrt 3'!J10</f>
        <v>0</v>
      </c>
      <c r="E45" s="466">
        <f>'Data Qrt 4'!J10</f>
        <v>0</v>
      </c>
      <c r="F45" s="356">
        <f t="shared" si="6"/>
        <v>0</v>
      </c>
      <c r="G45" s="168"/>
      <c r="H45" s="148">
        <f t="shared" si="1"/>
        <v>0</v>
      </c>
      <c r="I45" s="149">
        <f t="shared" si="2"/>
        <v>0</v>
      </c>
      <c r="J45" s="149">
        <f t="shared" si="3"/>
        <v>0</v>
      </c>
      <c r="K45" s="149">
        <f t="shared" si="4"/>
        <v>0</v>
      </c>
      <c r="L45" s="146">
        <f t="shared" si="5"/>
        <v>0</v>
      </c>
      <c r="M45" s="20">
        <v>1.534</v>
      </c>
    </row>
    <row r="46" spans="1:13" s="132" customFormat="1" ht="24" customHeight="1" x14ac:dyDescent="0.25">
      <c r="A46" s="495" t="s">
        <v>50</v>
      </c>
      <c r="B46" s="466">
        <f>'Data Qrt 1'!J11</f>
        <v>0</v>
      </c>
      <c r="C46" s="466">
        <f>'Data Qrt 2'!J11</f>
        <v>0</v>
      </c>
      <c r="D46" s="466">
        <f>'Data Qrt 3'!J11</f>
        <v>0</v>
      </c>
      <c r="E46" s="466">
        <f>'Data Qrt 4'!J11</f>
        <v>0</v>
      </c>
      <c r="F46" s="356">
        <f t="shared" si="6"/>
        <v>0</v>
      </c>
      <c r="G46" s="168"/>
      <c r="H46" s="148">
        <f t="shared" si="1"/>
        <v>0</v>
      </c>
      <c r="I46" s="149">
        <f t="shared" si="2"/>
        <v>0</v>
      </c>
      <c r="J46" s="149">
        <f t="shared" si="3"/>
        <v>0</v>
      </c>
      <c r="K46" s="149">
        <f t="shared" si="4"/>
        <v>0</v>
      </c>
      <c r="L46" s="146">
        <f t="shared" si="5"/>
        <v>0</v>
      </c>
      <c r="M46" s="20">
        <v>3.3149999999999999</v>
      </c>
    </row>
    <row r="47" spans="1:13" s="132" customFormat="1" ht="24" customHeight="1" x14ac:dyDescent="0.25">
      <c r="A47" s="495" t="s">
        <v>51</v>
      </c>
      <c r="B47" s="466">
        <f>'Data Qrt 1'!J12</f>
        <v>0</v>
      </c>
      <c r="C47" s="466">
        <f>'Data Qrt 2'!J12</f>
        <v>0</v>
      </c>
      <c r="D47" s="466">
        <f>'Data Qrt 3'!J12</f>
        <v>0</v>
      </c>
      <c r="E47" s="466">
        <f>'Data Qrt 4'!J12</f>
        <v>0</v>
      </c>
      <c r="F47" s="356">
        <f t="shared" si="6"/>
        <v>0</v>
      </c>
      <c r="G47" s="168"/>
      <c r="H47" s="148">
        <f t="shared" si="1"/>
        <v>0</v>
      </c>
      <c r="I47" s="149">
        <f t="shared" si="2"/>
        <v>0</v>
      </c>
      <c r="J47" s="149">
        <f t="shared" si="3"/>
        <v>0</v>
      </c>
      <c r="K47" s="149">
        <f t="shared" si="4"/>
        <v>0</v>
      </c>
      <c r="L47" s="146">
        <f t="shared" si="5"/>
        <v>0</v>
      </c>
      <c r="M47" s="20">
        <v>3.1890000000000001</v>
      </c>
    </row>
    <row r="48" spans="1:13" s="132" customFormat="1" ht="24" customHeight="1" x14ac:dyDescent="0.25">
      <c r="A48" s="495" t="s">
        <v>52</v>
      </c>
      <c r="B48" s="466">
        <f>'Data Qrt 1'!J13</f>
        <v>0</v>
      </c>
      <c r="C48" s="466">
        <f>'Data Qrt 2'!J13</f>
        <v>0</v>
      </c>
      <c r="D48" s="466">
        <f>'Data Qrt 3'!J13</f>
        <v>0</v>
      </c>
      <c r="E48" s="466">
        <f>'Data Qrt 4'!J13</f>
        <v>0</v>
      </c>
      <c r="F48" s="356">
        <f t="shared" si="6"/>
        <v>0</v>
      </c>
      <c r="G48" s="168"/>
      <c r="H48" s="148">
        <f t="shared" si="1"/>
        <v>0</v>
      </c>
      <c r="I48" s="149">
        <f t="shared" si="2"/>
        <v>0</v>
      </c>
      <c r="J48" s="149">
        <f t="shared" si="3"/>
        <v>0</v>
      </c>
      <c r="K48" s="149">
        <f t="shared" si="4"/>
        <v>0</v>
      </c>
      <c r="L48" s="146">
        <f t="shared" si="5"/>
        <v>0</v>
      </c>
      <c r="M48" s="20">
        <v>0.92</v>
      </c>
    </row>
    <row r="49" spans="1:13" s="132" customFormat="1" ht="24" customHeight="1" x14ac:dyDescent="0.25">
      <c r="A49" s="495" t="s">
        <v>53</v>
      </c>
      <c r="B49" s="466">
        <f>'Data Qrt 1'!J14</f>
        <v>0</v>
      </c>
      <c r="C49" s="466">
        <f>'Data Qrt 2'!J14</f>
        <v>0</v>
      </c>
      <c r="D49" s="466">
        <f>'Data Qrt 3'!J14</f>
        <v>0</v>
      </c>
      <c r="E49" s="466">
        <f>'Data Qrt 4'!J14</f>
        <v>0</v>
      </c>
      <c r="F49" s="356">
        <f t="shared" si="6"/>
        <v>0</v>
      </c>
      <c r="G49" s="168"/>
      <c r="H49" s="148">
        <f t="shared" si="1"/>
        <v>0</v>
      </c>
      <c r="I49" s="149">
        <f t="shared" si="2"/>
        <v>0</v>
      </c>
      <c r="J49" s="149">
        <f t="shared" si="3"/>
        <v>0</v>
      </c>
      <c r="K49" s="149">
        <f t="shared" si="4"/>
        <v>0</v>
      </c>
      <c r="L49" s="146">
        <f t="shared" si="5"/>
        <v>0</v>
      </c>
      <c r="M49" s="20">
        <v>8.0000000000000002E-3</v>
      </c>
    </row>
    <row r="50" spans="1:13" s="132" customFormat="1" ht="24" customHeight="1" x14ac:dyDescent="0.25">
      <c r="A50" s="495" t="s">
        <v>54</v>
      </c>
      <c r="B50" s="466">
        <f>'Data Qrt 1'!J15</f>
        <v>0</v>
      </c>
      <c r="C50" s="466">
        <f>'Data Qrt 2'!J15</f>
        <v>0</v>
      </c>
      <c r="D50" s="466">
        <f>'Data Qrt 3'!J15</f>
        <v>0</v>
      </c>
      <c r="E50" s="466">
        <f>'Data Qrt 4'!J15</f>
        <v>0</v>
      </c>
      <c r="F50" s="356">
        <f t="shared" si="6"/>
        <v>0</v>
      </c>
      <c r="G50" s="168"/>
      <c r="H50" s="148">
        <f t="shared" si="1"/>
        <v>0</v>
      </c>
      <c r="I50" s="149">
        <f t="shared" si="2"/>
        <v>0</v>
      </c>
      <c r="J50" s="149">
        <f t="shared" si="3"/>
        <v>0</v>
      </c>
      <c r="K50" s="149">
        <f t="shared" si="4"/>
        <v>0</v>
      </c>
      <c r="L50" s="146">
        <f t="shared" si="5"/>
        <v>0</v>
      </c>
      <c r="M50" s="20">
        <v>1.165</v>
      </c>
    </row>
    <row r="51" spans="1:13" s="132" customFormat="1" ht="24" customHeight="1" x14ac:dyDescent="0.25">
      <c r="A51" s="495" t="s">
        <v>55</v>
      </c>
      <c r="B51" s="466">
        <f>'Data Qrt 1'!J17</f>
        <v>0</v>
      </c>
      <c r="C51" s="466">
        <f>'Data Qrt 2'!J17</f>
        <v>0</v>
      </c>
      <c r="D51" s="466">
        <f>'Data Qrt 3'!J17</f>
        <v>0</v>
      </c>
      <c r="E51" s="466">
        <f>'Data Qrt 4'!J16</f>
        <v>0</v>
      </c>
      <c r="F51" s="356">
        <f t="shared" si="6"/>
        <v>0</v>
      </c>
      <c r="G51" s="168"/>
      <c r="H51" s="148">
        <f t="shared" si="1"/>
        <v>0</v>
      </c>
      <c r="I51" s="149">
        <f t="shared" si="2"/>
        <v>0</v>
      </c>
      <c r="J51" s="149">
        <f t="shared" si="3"/>
        <v>0</v>
      </c>
      <c r="K51" s="149">
        <f t="shared" si="4"/>
        <v>0</v>
      </c>
      <c r="L51" s="146">
        <f t="shared" si="5"/>
        <v>0</v>
      </c>
      <c r="M51" s="20">
        <v>7.4999999999999997E-2</v>
      </c>
    </row>
    <row r="52" spans="1:13" s="132" customFormat="1" ht="24" customHeight="1" x14ac:dyDescent="0.25">
      <c r="A52" s="496" t="s">
        <v>56</v>
      </c>
      <c r="B52" s="466">
        <f>'Data Qrt 1'!J18</f>
        <v>0</v>
      </c>
      <c r="C52" s="466">
        <f>'Data Qrt 2'!J18</f>
        <v>0</v>
      </c>
      <c r="D52" s="466">
        <f>'Data Qrt 3'!J18</f>
        <v>0</v>
      </c>
      <c r="E52" s="466">
        <f>'Data Qrt 4'!J17</f>
        <v>0</v>
      </c>
      <c r="F52" s="356">
        <f t="shared" si="6"/>
        <v>0</v>
      </c>
      <c r="G52" s="168"/>
      <c r="H52" s="148">
        <f t="shared" si="1"/>
        <v>0</v>
      </c>
      <c r="I52" s="149">
        <f t="shared" si="2"/>
        <v>0</v>
      </c>
      <c r="J52" s="149">
        <f t="shared" si="3"/>
        <v>0</v>
      </c>
      <c r="K52" s="149">
        <f t="shared" si="4"/>
        <v>0</v>
      </c>
      <c r="L52" s="146">
        <f t="shared" si="5"/>
        <v>0</v>
      </c>
      <c r="M52" s="20">
        <v>1.7769999999999999</v>
      </c>
    </row>
    <row r="53" spans="1:13" s="132" customFormat="1" ht="24" customHeight="1" x14ac:dyDescent="0.25">
      <c r="A53" s="495" t="s">
        <v>57</v>
      </c>
      <c r="B53" s="466">
        <f>'Data Qrt 1'!J19</f>
        <v>0</v>
      </c>
      <c r="C53" s="466">
        <f>'Data Qrt 2'!J19</f>
        <v>0</v>
      </c>
      <c r="D53" s="466">
        <f>'Data Qrt 3'!J19</f>
        <v>0</v>
      </c>
      <c r="E53" s="466">
        <f>'Data Qrt 4'!J18</f>
        <v>0</v>
      </c>
      <c r="F53" s="356">
        <f t="shared" si="6"/>
        <v>0</v>
      </c>
      <c r="G53" s="168"/>
      <c r="H53" s="148">
        <f t="shared" si="1"/>
        <v>0</v>
      </c>
      <c r="I53" s="149">
        <f t="shared" si="2"/>
        <v>0</v>
      </c>
      <c r="J53" s="149">
        <f t="shared" si="3"/>
        <v>0</v>
      </c>
      <c r="K53" s="149">
        <f t="shared" si="4"/>
        <v>0</v>
      </c>
      <c r="L53" s="146">
        <f t="shared" si="5"/>
        <v>0</v>
      </c>
      <c r="M53" s="20">
        <v>22.61</v>
      </c>
    </row>
    <row r="54" spans="1:13" s="132" customFormat="1" ht="24" customHeight="1" x14ac:dyDescent="0.25">
      <c r="A54" s="495" t="s">
        <v>58</v>
      </c>
      <c r="B54" s="466">
        <f>'Data Qrt 1'!J20</f>
        <v>0</v>
      </c>
      <c r="C54" s="466">
        <f>'Data Qrt 2'!J20</f>
        <v>0</v>
      </c>
      <c r="D54" s="466">
        <f>'Data Qrt 3'!J20</f>
        <v>0</v>
      </c>
      <c r="E54" s="466">
        <f>'Data Qrt 4'!J19</f>
        <v>0</v>
      </c>
      <c r="F54" s="356">
        <f t="shared" si="6"/>
        <v>0</v>
      </c>
      <c r="G54" s="168"/>
      <c r="H54" s="148">
        <f t="shared" si="1"/>
        <v>0</v>
      </c>
      <c r="I54" s="149">
        <f t="shared" si="2"/>
        <v>0</v>
      </c>
      <c r="J54" s="149">
        <f t="shared" si="3"/>
        <v>0</v>
      </c>
      <c r="K54" s="149">
        <f t="shared" si="4"/>
        <v>0</v>
      </c>
      <c r="L54" s="146">
        <f t="shared" si="5"/>
        <v>0</v>
      </c>
      <c r="M54" s="20">
        <v>1.8120000000000001</v>
      </c>
    </row>
    <row r="55" spans="1:13" s="132" customFormat="1" ht="24" customHeight="1" x14ac:dyDescent="0.25">
      <c r="A55" s="495" t="s">
        <v>59</v>
      </c>
      <c r="B55" s="466">
        <f>'Data Qrt 1'!J21</f>
        <v>0</v>
      </c>
      <c r="C55" s="466">
        <f>'Data Qrt 2'!J21</f>
        <v>0</v>
      </c>
      <c r="D55" s="466">
        <f>'Data Qrt 3'!J21</f>
        <v>0</v>
      </c>
      <c r="E55" s="466">
        <f>'Data Qrt 4'!J20</f>
        <v>0</v>
      </c>
      <c r="F55" s="356">
        <f t="shared" si="6"/>
        <v>0</v>
      </c>
      <c r="G55" s="168"/>
      <c r="H55" s="148">
        <f t="shared" si="1"/>
        <v>0</v>
      </c>
      <c r="I55" s="149">
        <f t="shared" si="2"/>
        <v>0</v>
      </c>
      <c r="J55" s="149">
        <f t="shared" si="3"/>
        <v>0</v>
      </c>
      <c r="K55" s="149">
        <f t="shared" si="4"/>
        <v>0</v>
      </c>
      <c r="L55" s="146">
        <f t="shared" si="5"/>
        <v>0</v>
      </c>
      <c r="M55" s="20">
        <v>4.04</v>
      </c>
    </row>
    <row r="56" spans="1:13" s="132" customFormat="1" ht="24" customHeight="1" x14ac:dyDescent="0.25">
      <c r="A56" s="495" t="s">
        <v>60</v>
      </c>
      <c r="B56" s="466">
        <f>'Data Qrt 1'!J22</f>
        <v>0</v>
      </c>
      <c r="C56" s="466">
        <f>'Data Qrt 2'!J22</f>
        <v>0</v>
      </c>
      <c r="D56" s="466">
        <f>'Data Qrt 3'!J22</f>
        <v>0</v>
      </c>
      <c r="E56" s="466">
        <f>'Data Qrt 4'!J21</f>
        <v>0</v>
      </c>
      <c r="F56" s="356">
        <f t="shared" si="6"/>
        <v>0</v>
      </c>
      <c r="G56" s="168"/>
      <c r="H56" s="148">
        <f t="shared" si="1"/>
        <v>0</v>
      </c>
      <c r="I56" s="149">
        <f t="shared" si="2"/>
        <v>0</v>
      </c>
      <c r="J56" s="149">
        <f t="shared" si="3"/>
        <v>0</v>
      </c>
      <c r="K56" s="149">
        <f t="shared" si="4"/>
        <v>0</v>
      </c>
      <c r="L56" s="146">
        <f t="shared" si="5"/>
        <v>0</v>
      </c>
      <c r="M56" s="20">
        <v>0.21299999999999999</v>
      </c>
    </row>
    <row r="57" spans="1:13" s="132" customFormat="1" ht="24" customHeight="1" x14ac:dyDescent="0.25">
      <c r="A57" s="495" t="s">
        <v>61</v>
      </c>
      <c r="B57" s="466">
        <f>'Data Qrt 1'!J23</f>
        <v>0</v>
      </c>
      <c r="C57" s="466">
        <f>'Data Qrt 2'!J23</f>
        <v>0</v>
      </c>
      <c r="D57" s="466">
        <f>'Data Qrt 3'!J23</f>
        <v>0</v>
      </c>
      <c r="E57" s="466">
        <f>'Data Qrt 4'!J22</f>
        <v>0</v>
      </c>
      <c r="F57" s="356">
        <f t="shared" si="6"/>
        <v>0</v>
      </c>
      <c r="G57" s="168"/>
      <c r="H57" s="148">
        <f t="shared" si="1"/>
        <v>0</v>
      </c>
      <c r="I57" s="149">
        <f t="shared" si="2"/>
        <v>0</v>
      </c>
      <c r="J57" s="149">
        <f t="shared" si="3"/>
        <v>0</v>
      </c>
      <c r="K57" s="149">
        <f t="shared" si="4"/>
        <v>0</v>
      </c>
      <c r="L57" s="146">
        <f t="shared" si="5"/>
        <v>0</v>
      </c>
      <c r="M57" s="20">
        <v>1.458</v>
      </c>
    </row>
    <row r="58" spans="1:13" s="132" customFormat="1" ht="24" customHeight="1" x14ac:dyDescent="0.25">
      <c r="A58" s="495" t="s">
        <v>62</v>
      </c>
      <c r="B58" s="466">
        <f>'Data Qrt 1'!J24</f>
        <v>0</v>
      </c>
      <c r="C58" s="466">
        <f>'Data Qrt 2'!J24</f>
        <v>0</v>
      </c>
      <c r="D58" s="466">
        <f>'Data Qrt 3'!J24</f>
        <v>0</v>
      </c>
      <c r="E58" s="466">
        <f>'Data Qrt 4'!J23</f>
        <v>0</v>
      </c>
      <c r="F58" s="356">
        <f t="shared" si="6"/>
        <v>0</v>
      </c>
      <c r="G58" s="168"/>
      <c r="H58" s="148">
        <f t="shared" si="1"/>
        <v>0</v>
      </c>
      <c r="I58" s="149">
        <f t="shared" si="2"/>
        <v>0</v>
      </c>
      <c r="J58" s="149">
        <f t="shared" si="3"/>
        <v>0</v>
      </c>
      <c r="K58" s="149">
        <f t="shared" si="4"/>
        <v>0</v>
      </c>
      <c r="L58" s="146">
        <f t="shared" si="5"/>
        <v>0</v>
      </c>
      <c r="M58" s="20">
        <v>1.401</v>
      </c>
    </row>
    <row r="59" spans="1:13" s="132" customFormat="1" ht="24" customHeight="1" x14ac:dyDescent="0.25">
      <c r="A59" s="495" t="s">
        <v>63</v>
      </c>
      <c r="B59" s="466">
        <f>'Data Qrt 1'!J25</f>
        <v>0</v>
      </c>
      <c r="C59" s="466">
        <f>'Data Qrt 2'!J25</f>
        <v>0</v>
      </c>
      <c r="D59" s="466">
        <f>'Data Qrt 3'!J25</f>
        <v>0</v>
      </c>
      <c r="E59" s="466">
        <f>'Data Qrt 4'!J24</f>
        <v>0</v>
      </c>
      <c r="F59" s="356">
        <f t="shared" si="6"/>
        <v>0</v>
      </c>
      <c r="G59" s="168"/>
      <c r="H59" s="148">
        <f t="shared" si="1"/>
        <v>0</v>
      </c>
      <c r="I59" s="149">
        <f t="shared" si="2"/>
        <v>0</v>
      </c>
      <c r="J59" s="149">
        <f t="shared" si="3"/>
        <v>0</v>
      </c>
      <c r="K59" s="149">
        <f t="shared" si="4"/>
        <v>0</v>
      </c>
      <c r="L59" s="146">
        <f t="shared" si="5"/>
        <v>0</v>
      </c>
      <c r="M59" s="20">
        <v>1.8120000000000001</v>
      </c>
    </row>
    <row r="60" spans="1:13" s="132" customFormat="1" ht="24" customHeight="1" x14ac:dyDescent="0.25">
      <c r="A60" s="495" t="s">
        <v>64</v>
      </c>
      <c r="B60" s="466">
        <f>'Data Qrt 1'!J26</f>
        <v>0</v>
      </c>
      <c r="C60" s="466">
        <f>'Data Qrt 2'!J26</f>
        <v>0</v>
      </c>
      <c r="D60" s="466">
        <f>'Data Qrt 3'!J26</f>
        <v>0</v>
      </c>
      <c r="E60" s="466">
        <f>'Data Qrt 4'!J25</f>
        <v>0</v>
      </c>
      <c r="F60" s="356">
        <f t="shared" si="6"/>
        <v>0</v>
      </c>
      <c r="G60" s="168"/>
      <c r="H60" s="148">
        <f t="shared" si="1"/>
        <v>0</v>
      </c>
      <c r="I60" s="149">
        <f t="shared" si="2"/>
        <v>0</v>
      </c>
      <c r="J60" s="149">
        <f t="shared" si="3"/>
        <v>0</v>
      </c>
      <c r="K60" s="149">
        <f t="shared" si="4"/>
        <v>0</v>
      </c>
      <c r="L60" s="146">
        <f t="shared" si="5"/>
        <v>0</v>
      </c>
      <c r="M60" s="20">
        <v>1.8120000000000001</v>
      </c>
    </row>
    <row r="61" spans="1:13" s="132" customFormat="1" ht="24" customHeight="1" x14ac:dyDescent="0.25">
      <c r="A61" s="495" t="s">
        <v>65</v>
      </c>
      <c r="B61" s="466">
        <f>'Data Qrt 1'!J27</f>
        <v>0</v>
      </c>
      <c r="C61" s="466">
        <f>'Data Qrt 2'!J27</f>
        <v>0</v>
      </c>
      <c r="D61" s="466">
        <f>'Data Qrt 3'!J27</f>
        <v>0</v>
      </c>
      <c r="E61" s="466">
        <f>'Data Qrt 4'!J26</f>
        <v>0</v>
      </c>
      <c r="F61" s="356">
        <f t="shared" si="6"/>
        <v>0</v>
      </c>
      <c r="G61" s="168"/>
      <c r="H61" s="148">
        <f t="shared" si="1"/>
        <v>0</v>
      </c>
      <c r="I61" s="149">
        <f t="shared" si="2"/>
        <v>0</v>
      </c>
      <c r="J61" s="149">
        <f t="shared" si="3"/>
        <v>0</v>
      </c>
      <c r="K61" s="149">
        <f t="shared" si="4"/>
        <v>0</v>
      </c>
      <c r="L61" s="146">
        <f t="shared" si="5"/>
        <v>0</v>
      </c>
      <c r="M61" s="20">
        <v>22.61</v>
      </c>
    </row>
    <row r="62" spans="1:13" s="132" customFormat="1" ht="24" customHeight="1" x14ac:dyDescent="0.25">
      <c r="A62" s="495" t="s">
        <v>66</v>
      </c>
      <c r="B62" s="466">
        <f>'Data Qrt 1'!J28</f>
        <v>0</v>
      </c>
      <c r="C62" s="466">
        <f>'Data Qrt 2'!J28</f>
        <v>0</v>
      </c>
      <c r="D62" s="466">
        <f>'Data Qrt 3'!J28</f>
        <v>0</v>
      </c>
      <c r="E62" s="466">
        <f>'Data Qrt 4'!J27</f>
        <v>0</v>
      </c>
      <c r="F62" s="356">
        <f t="shared" si="6"/>
        <v>0</v>
      </c>
      <c r="G62" s="168"/>
      <c r="H62" s="148">
        <f t="shared" si="1"/>
        <v>0</v>
      </c>
      <c r="I62" s="149">
        <f t="shared" si="2"/>
        <v>0</v>
      </c>
      <c r="J62" s="149">
        <f t="shared" si="3"/>
        <v>0</v>
      </c>
      <c r="K62" s="149">
        <f t="shared" si="4"/>
        <v>0</v>
      </c>
      <c r="L62" s="146">
        <f t="shared" si="5"/>
        <v>0</v>
      </c>
      <c r="M62" s="20">
        <v>1.458</v>
      </c>
    </row>
    <row r="63" spans="1:13" s="132" customFormat="1" ht="24" customHeight="1" x14ac:dyDescent="0.25">
      <c r="A63" s="497" t="s">
        <v>67</v>
      </c>
      <c r="B63" s="466">
        <f>'Data Qrt 1'!J29</f>
        <v>0</v>
      </c>
      <c r="C63" s="466">
        <f>'Data Qrt 2'!J29</f>
        <v>0</v>
      </c>
      <c r="D63" s="466">
        <f>'Data Qrt 3'!J29</f>
        <v>0</v>
      </c>
      <c r="E63" s="466">
        <f>'Data Qrt 4'!J28</f>
        <v>0</v>
      </c>
      <c r="F63" s="356">
        <f t="shared" si="6"/>
        <v>0</v>
      </c>
      <c r="G63" s="168"/>
      <c r="H63" s="151">
        <f t="shared" si="1"/>
        <v>0</v>
      </c>
      <c r="I63" s="152">
        <f t="shared" si="2"/>
        <v>0</v>
      </c>
      <c r="J63" s="152">
        <f t="shared" si="3"/>
        <v>0</v>
      </c>
      <c r="K63" s="152">
        <f t="shared" si="4"/>
        <v>0</v>
      </c>
      <c r="L63" s="146">
        <f t="shared" si="5"/>
        <v>0</v>
      </c>
      <c r="M63" s="20">
        <v>1.8120000000000001</v>
      </c>
    </row>
    <row r="64" spans="1:13" s="132" customFormat="1" ht="24" customHeight="1" thickBot="1" x14ac:dyDescent="0.3">
      <c r="A64" s="497" t="s">
        <v>68</v>
      </c>
      <c r="B64" s="466">
        <f>'Data Qrt 1'!J36</f>
        <v>0</v>
      </c>
      <c r="C64" s="466">
        <f>'Data Qrt 2'!J30</f>
        <v>0</v>
      </c>
      <c r="D64" s="466">
        <f>'Data Qrt 3'!J30</f>
        <v>0</v>
      </c>
      <c r="E64" s="466">
        <f>'Data Qrt 4'!J29</f>
        <v>0</v>
      </c>
      <c r="F64" s="357">
        <f t="shared" si="6"/>
        <v>0</v>
      </c>
      <c r="G64" s="168"/>
      <c r="H64" s="151">
        <f t="shared" si="1"/>
        <v>0</v>
      </c>
      <c r="I64" s="153">
        <f>C64*N64</f>
        <v>0</v>
      </c>
      <c r="J64" s="153">
        <f>D64*O64</f>
        <v>0</v>
      </c>
      <c r="K64" s="153">
        <f>E64*P64</f>
        <v>0</v>
      </c>
      <c r="L64" s="147">
        <f t="shared" si="5"/>
        <v>0</v>
      </c>
      <c r="M64" s="20">
        <v>1.8120000000000001</v>
      </c>
    </row>
    <row r="65" spans="1:12" s="132" customFormat="1" ht="24.75" customHeight="1" thickBot="1" x14ac:dyDescent="0.3">
      <c r="A65" s="498" t="s">
        <v>69</v>
      </c>
      <c r="B65" s="465">
        <f>SUM(B42:B64)</f>
        <v>0</v>
      </c>
      <c r="C65" s="465">
        <f>SUM(C42:C64)</f>
        <v>0</v>
      </c>
      <c r="D65" s="465">
        <f>SUM(D42:D64)</f>
        <v>0</v>
      </c>
      <c r="E65" s="465">
        <f>SUM(E42:E64)</f>
        <v>0</v>
      </c>
      <c r="F65" s="464">
        <f t="shared" si="6"/>
        <v>0</v>
      </c>
      <c r="G65" s="168"/>
      <c r="H65" s="615">
        <f>SUM(H42:H64)</f>
        <v>0</v>
      </c>
      <c r="I65" s="615">
        <f>SUM(I42:I64)</f>
        <v>0</v>
      </c>
      <c r="J65" s="615">
        <f>SUM(J42:J64)</f>
        <v>0</v>
      </c>
      <c r="K65" s="615">
        <f>SUM(K42:K64)</f>
        <v>0</v>
      </c>
      <c r="L65" s="615">
        <f>SUM(L42:L64)</f>
        <v>0</v>
      </c>
    </row>
    <row r="66" spans="1:12" s="132" customFormat="1" ht="18" customHeight="1" thickTop="1" thickBot="1" x14ac:dyDescent="0.3">
      <c r="A66" s="190"/>
      <c r="B66" s="191"/>
      <c r="C66" s="191"/>
      <c r="D66" s="191"/>
      <c r="E66" s="191"/>
      <c r="F66" s="191"/>
      <c r="G66" s="144"/>
      <c r="H66" s="144"/>
      <c r="I66" s="144"/>
      <c r="J66" s="144"/>
      <c r="K66" s="144"/>
      <c r="L66" s="20"/>
    </row>
    <row r="67" spans="1:12" s="133" customFormat="1" ht="21.75" customHeight="1" thickTop="1" thickBot="1" x14ac:dyDescent="0.25">
      <c r="A67" s="192" t="s">
        <v>70</v>
      </c>
      <c r="B67" s="193" t="s">
        <v>16</v>
      </c>
      <c r="C67" s="155" t="s">
        <v>17</v>
      </c>
      <c r="D67" s="155" t="s">
        <v>18</v>
      </c>
      <c r="E67" s="155" t="s">
        <v>19</v>
      </c>
      <c r="F67" s="194" t="s">
        <v>20</v>
      </c>
      <c r="G67" s="18"/>
      <c r="H67" s="18"/>
      <c r="I67" s="18"/>
      <c r="J67" s="18"/>
      <c r="K67" s="18"/>
      <c r="L67" s="18"/>
    </row>
    <row r="68" spans="1:12" s="133" customFormat="1" ht="21.75" customHeight="1" x14ac:dyDescent="0.2">
      <c r="A68" s="499" t="s">
        <v>71</v>
      </c>
      <c r="B68" s="467">
        <f>'Data Qrt 1'!J21</f>
        <v>0</v>
      </c>
      <c r="C68" s="467">
        <f>'Data Qrt 2'!J21</f>
        <v>0</v>
      </c>
      <c r="D68" s="467">
        <f>'Data Qrt 3'!J21</f>
        <v>0</v>
      </c>
      <c r="E68" s="467">
        <f>'Data Qrt 4'!J20</f>
        <v>0</v>
      </c>
      <c r="F68" s="358">
        <f>SUM(B68:E68)</f>
        <v>0</v>
      </c>
      <c r="G68" s="18"/>
      <c r="H68" s="18"/>
      <c r="I68" s="18"/>
      <c r="J68" s="18"/>
      <c r="K68" s="18"/>
      <c r="L68" s="18"/>
    </row>
    <row r="69" spans="1:12" s="133" customFormat="1" ht="21.75" customHeight="1" x14ac:dyDescent="0.2">
      <c r="A69" s="500" t="s">
        <v>72</v>
      </c>
      <c r="B69" s="466">
        <f>'Data Qrt 1'!J22</f>
        <v>0</v>
      </c>
      <c r="C69" s="466">
        <f>'Data Qrt 2'!J22</f>
        <v>0</v>
      </c>
      <c r="D69" s="466">
        <f>'Data Qrt 3'!J22</f>
        <v>0</v>
      </c>
      <c r="E69" s="466">
        <f>'Data Qrt 4'!J21</f>
        <v>0</v>
      </c>
      <c r="F69" s="359">
        <f t="shared" ref="F69:F75" si="7">SUM(B69:E69)</f>
        <v>0</v>
      </c>
      <c r="G69" s="18"/>
      <c r="H69" s="18"/>
      <c r="I69" s="18"/>
      <c r="J69" s="18"/>
      <c r="K69" s="18"/>
      <c r="L69" s="18"/>
    </row>
    <row r="70" spans="1:12" s="133" customFormat="1" ht="21.75" customHeight="1" x14ac:dyDescent="0.2">
      <c r="A70" s="500" t="s">
        <v>73</v>
      </c>
      <c r="B70" s="468">
        <f>'Data Qrt 1'!E27+'Data Qrt 1'!E28</f>
        <v>0</v>
      </c>
      <c r="C70" s="468">
        <f>'Data Qrt 2'!E27+'Data Qrt 2'!E28</f>
        <v>0</v>
      </c>
      <c r="D70" s="468">
        <f>'Data Qrt 3'!E27+'Data Qrt 3'!E28</f>
        <v>0</v>
      </c>
      <c r="E70" s="468">
        <f>'Data Qrt 4'!E26+'Data Qrt 4'!E27</f>
        <v>0</v>
      </c>
      <c r="F70" s="359">
        <f t="shared" si="7"/>
        <v>0</v>
      </c>
      <c r="G70" s="18"/>
      <c r="H70" s="18"/>
      <c r="I70" s="18"/>
      <c r="J70" s="18"/>
      <c r="K70" s="18"/>
      <c r="L70" s="18"/>
    </row>
    <row r="71" spans="1:12" s="133" customFormat="1" ht="21.75" customHeight="1" x14ac:dyDescent="0.2">
      <c r="A71" s="501" t="s">
        <v>74</v>
      </c>
      <c r="B71" s="468">
        <f>'Data Qrt 1'!E27</f>
        <v>0</v>
      </c>
      <c r="C71" s="468">
        <f>'Data Qrt 2'!E27</f>
        <v>0</v>
      </c>
      <c r="D71" s="468">
        <f>'Data Qrt 3'!E27</f>
        <v>0</v>
      </c>
      <c r="E71" s="468">
        <f>'Data Qrt 4'!E26</f>
        <v>0</v>
      </c>
      <c r="F71" s="359">
        <f t="shared" si="7"/>
        <v>0</v>
      </c>
      <c r="G71" s="18"/>
      <c r="H71" s="18"/>
      <c r="I71" s="18"/>
      <c r="J71" s="18"/>
      <c r="K71" s="18"/>
      <c r="L71" s="18"/>
    </row>
    <row r="72" spans="1:12" s="132" customFormat="1" ht="21.75" customHeight="1" x14ac:dyDescent="0.25">
      <c r="A72" s="500" t="s">
        <v>75</v>
      </c>
      <c r="B72" s="469">
        <f>'Data Qrt 1'!E29</f>
        <v>0</v>
      </c>
      <c r="C72" s="469">
        <f>'Data Qrt 2'!E29</f>
        <v>0</v>
      </c>
      <c r="D72" s="469">
        <f>'Data Qrt 3'!E29</f>
        <v>0</v>
      </c>
      <c r="E72" s="469">
        <f>'Data Qrt 4'!E28</f>
        <v>0</v>
      </c>
      <c r="F72" s="359">
        <f t="shared" si="7"/>
        <v>0</v>
      </c>
      <c r="G72" s="10"/>
      <c r="H72" s="10"/>
      <c r="I72" s="10"/>
      <c r="J72" s="10"/>
      <c r="K72" s="10"/>
      <c r="L72" s="10"/>
    </row>
    <row r="73" spans="1:12" s="132" customFormat="1" ht="21.75" customHeight="1" x14ac:dyDescent="0.25">
      <c r="A73" s="502" t="s">
        <v>76</v>
      </c>
      <c r="B73" s="469">
        <f>'Data Qrt 1'!E30</f>
        <v>0</v>
      </c>
      <c r="C73" s="469">
        <f>'Data Qrt 2'!E30</f>
        <v>0</v>
      </c>
      <c r="D73" s="469">
        <f>'Data Qrt 3'!E30</f>
        <v>0</v>
      </c>
      <c r="E73" s="469">
        <f>'Data Qrt 4'!E29</f>
        <v>0</v>
      </c>
      <c r="F73" s="359">
        <f t="shared" si="7"/>
        <v>0</v>
      </c>
      <c r="G73" s="10"/>
      <c r="H73" s="10"/>
      <c r="I73" s="10"/>
      <c r="J73" s="10"/>
      <c r="K73" s="10"/>
      <c r="L73" s="10"/>
    </row>
    <row r="74" spans="1:12" s="132" customFormat="1" ht="21.75" customHeight="1" x14ac:dyDescent="0.25">
      <c r="A74" s="502" t="s">
        <v>77</v>
      </c>
      <c r="B74" s="469">
        <f>'Data Qrt 1'!E31</f>
        <v>0</v>
      </c>
      <c r="C74" s="469">
        <f>'Data Qrt 2'!E31</f>
        <v>0</v>
      </c>
      <c r="D74" s="469">
        <f>'Data Qrt 3'!E31</f>
        <v>0</v>
      </c>
      <c r="E74" s="469">
        <f>'Data Qrt 4'!E30</f>
        <v>0</v>
      </c>
      <c r="F74" s="359">
        <f t="shared" si="7"/>
        <v>0</v>
      </c>
      <c r="G74" s="10"/>
      <c r="H74" s="10"/>
      <c r="I74" s="10"/>
      <c r="J74" s="10"/>
      <c r="K74" s="10"/>
      <c r="L74" s="10"/>
    </row>
    <row r="75" spans="1:12" s="132" customFormat="1" ht="21.75" customHeight="1" thickBot="1" x14ac:dyDescent="0.3">
      <c r="A75" s="503" t="s">
        <v>78</v>
      </c>
      <c r="B75" s="470">
        <f>'Data Qrt 1'!E32</f>
        <v>0</v>
      </c>
      <c r="C75" s="470">
        <f>'Data Qrt 2'!E32</f>
        <v>0</v>
      </c>
      <c r="D75" s="470">
        <f>'Data Qrt 3'!E32</f>
        <v>0</v>
      </c>
      <c r="E75" s="470">
        <f>'Data Qrt 4'!E31</f>
        <v>0</v>
      </c>
      <c r="F75" s="360">
        <f t="shared" si="7"/>
        <v>0</v>
      </c>
      <c r="G75" s="10"/>
      <c r="H75" s="10"/>
      <c r="I75" s="10"/>
      <c r="J75" s="10"/>
      <c r="K75" s="10"/>
      <c r="L75" s="10"/>
    </row>
    <row r="76" spans="1:12" ht="21.75" customHeight="1" thickTop="1" x14ac:dyDescent="0.25">
      <c r="A76" s="14"/>
      <c r="B76" s="14"/>
      <c r="C76" s="14"/>
      <c r="D76" s="14"/>
      <c r="E76" s="14"/>
      <c r="F76" s="16"/>
      <c r="G76" s="17"/>
      <c r="H76" s="17"/>
      <c r="I76" s="17"/>
      <c r="J76" s="17"/>
      <c r="K76" s="17"/>
      <c r="L76" s="17"/>
    </row>
    <row r="77" spans="1:12" ht="21.75" customHeight="1" x14ac:dyDescent="0.2"/>
    <row r="78" spans="1:12" ht="21.75" customHeight="1" x14ac:dyDescent="0.2"/>
    <row r="79" spans="1:12" ht="21.75" customHeight="1" x14ac:dyDescent="0.2"/>
    <row r="80" spans="1:12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</sheetData>
  <sheetProtection selectLockedCells="1" selectUnlockedCells="1"/>
  <dataConsolidate/>
  <mergeCells count="16">
    <mergeCell ref="A40:B40"/>
    <mergeCell ref="H40:L40"/>
    <mergeCell ref="A1:F1"/>
    <mergeCell ref="C7:F7"/>
    <mergeCell ref="C8:F8"/>
    <mergeCell ref="A2:B2"/>
    <mergeCell ref="A3:B3"/>
    <mergeCell ref="C3:F3"/>
    <mergeCell ref="C2:F2"/>
    <mergeCell ref="A5:B5"/>
    <mergeCell ref="C5:F5"/>
    <mergeCell ref="A4:B4"/>
    <mergeCell ref="C4:F4"/>
    <mergeCell ref="B6:F6"/>
    <mergeCell ref="A12:F12"/>
    <mergeCell ref="A11:F11"/>
  </mergeCells>
  <pageMargins left="0.43307086614173229" right="0.19685039370078741" top="0.31496062992125984" bottom="0.55118110236220474" header="0.19685039370078741" footer="0.31496062992125984"/>
  <pageSetup paperSize="9" scale="69" orientation="portrait" r:id="rId1"/>
  <headerFooter alignWithMargins="0">
    <oddFooter>&amp;C&amp;"-,Bold"&amp;12At the end of each quarter, the fully completed WMMS is to be emailed to:  sdenquiries@justice.gsi.gov.uk</oddFooter>
  </headerFooter>
  <rowBreaks count="2" manualBreakCount="2">
    <brk id="39" max="5" man="1"/>
    <brk id="7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L66"/>
  <sheetViews>
    <sheetView showGridLines="0" zoomScaleNormal="100" workbookViewId="0">
      <selection activeCell="D4" sqref="D4"/>
    </sheetView>
  </sheetViews>
  <sheetFormatPr defaultRowHeight="12.75" x14ac:dyDescent="0.2"/>
  <cols>
    <col min="1" max="1" width="50.5703125" customWidth="1"/>
    <col min="2" max="5" width="16.5703125" customWidth="1"/>
    <col min="6" max="6" width="19.42578125" style="9" customWidth="1"/>
    <col min="7" max="12" width="16.5703125" customWidth="1"/>
    <col min="13" max="13" width="7.5703125" customWidth="1"/>
  </cols>
  <sheetData>
    <row r="1" spans="1:12" s="114" customFormat="1" ht="30" customHeight="1" x14ac:dyDescent="0.2">
      <c r="A1" s="710" t="s">
        <v>0</v>
      </c>
      <c r="B1" s="711"/>
      <c r="C1" s="711"/>
      <c r="D1" s="711"/>
      <c r="E1" s="711"/>
      <c r="F1" s="711"/>
      <c r="G1" s="165"/>
      <c r="H1" s="165"/>
      <c r="I1" s="165"/>
      <c r="J1" s="165"/>
      <c r="K1" s="165"/>
      <c r="L1" s="165"/>
    </row>
    <row r="2" spans="1:12" s="114" customFormat="1" ht="30" customHeight="1" x14ac:dyDescent="0.2">
      <c r="A2" s="737"/>
      <c r="B2" s="738"/>
      <c r="C2" s="344"/>
      <c r="D2" s="344"/>
      <c r="E2" s="344"/>
      <c r="F2" s="345"/>
      <c r="G2" s="165"/>
      <c r="H2" s="165"/>
      <c r="I2" s="165"/>
      <c r="J2" s="165"/>
      <c r="K2" s="165"/>
      <c r="L2" s="165"/>
    </row>
    <row r="3" spans="1:12" s="114" customFormat="1" ht="30" customHeight="1" x14ac:dyDescent="0.2">
      <c r="A3" s="346"/>
      <c r="B3" s="347"/>
      <c r="C3" s="735"/>
      <c r="D3" s="736"/>
      <c r="E3" s="736"/>
      <c r="F3" s="736"/>
      <c r="G3" s="165"/>
      <c r="H3" s="165"/>
      <c r="I3" s="165"/>
      <c r="J3" s="165"/>
      <c r="K3" s="165"/>
      <c r="L3" s="165"/>
    </row>
    <row r="4" spans="1:12" ht="11.25" customHeight="1" thickBot="1" x14ac:dyDescent="0.25">
      <c r="A4" s="348"/>
      <c r="B4" s="349"/>
      <c r="C4" s="350"/>
      <c r="D4" s="351"/>
      <c r="E4" s="352"/>
      <c r="F4" s="352"/>
      <c r="G4" s="141"/>
      <c r="H4" s="141"/>
      <c r="I4" s="141"/>
      <c r="J4" s="141"/>
      <c r="K4" s="141"/>
      <c r="L4" s="141"/>
    </row>
    <row r="5" spans="1:12" ht="30" customHeight="1" thickTop="1" thickBot="1" x14ac:dyDescent="0.25">
      <c r="A5" s="483" t="s">
        <v>5</v>
      </c>
      <c r="B5" s="739" t="s">
        <v>6</v>
      </c>
      <c r="C5" s="739"/>
      <c r="D5" s="739"/>
      <c r="E5" s="739"/>
      <c r="F5" s="740"/>
      <c r="G5" s="141"/>
      <c r="H5" s="141"/>
      <c r="I5" s="141"/>
      <c r="J5" s="141"/>
      <c r="K5" s="141"/>
      <c r="L5" s="141"/>
    </row>
    <row r="6" spans="1:12" ht="30" customHeight="1" thickTop="1" thickBot="1" x14ac:dyDescent="0.25">
      <c r="A6" s="471" t="s">
        <v>79</v>
      </c>
      <c r="B6" s="472">
        <f>IF(F17&gt;0,F22/F17,"")</f>
        <v>0</v>
      </c>
      <c r="C6" s="733" t="s">
        <v>8</v>
      </c>
      <c r="D6" s="733"/>
      <c r="E6" s="733"/>
      <c r="F6" s="734"/>
      <c r="G6" s="141"/>
      <c r="H6" s="141"/>
      <c r="I6" s="141"/>
      <c r="J6" s="141"/>
      <c r="K6" s="141"/>
      <c r="L6" s="141"/>
    </row>
    <row r="7" spans="1:12" ht="30" customHeight="1" thickTop="1" thickBot="1" x14ac:dyDescent="0.25">
      <c r="A7" s="471" t="s">
        <v>80</v>
      </c>
      <c r="B7" s="472">
        <f>IF(F17&gt;0,(F19+F20)/F17,"")</f>
        <v>0</v>
      </c>
      <c r="C7" s="733" t="s">
        <v>10</v>
      </c>
      <c r="D7" s="733"/>
      <c r="E7" s="733"/>
      <c r="F7" s="734"/>
      <c r="G7" s="141"/>
      <c r="H7" s="141"/>
      <c r="I7" s="141"/>
      <c r="J7" s="141"/>
      <c r="K7" s="141"/>
      <c r="L7" s="141"/>
    </row>
    <row r="8" spans="1:12" ht="30" customHeight="1" thickTop="1" thickBot="1" x14ac:dyDescent="0.25">
      <c r="A8" s="471"/>
      <c r="B8" s="472">
        <f>IF(F17&gt;0,F21/F17,"")</f>
        <v>0</v>
      </c>
      <c r="C8" s="473" t="s">
        <v>12</v>
      </c>
      <c r="D8" s="473"/>
      <c r="E8" s="473"/>
      <c r="F8" s="474"/>
      <c r="G8" s="141"/>
      <c r="H8" s="141"/>
      <c r="I8" s="141"/>
      <c r="J8" s="141"/>
      <c r="K8" s="141"/>
      <c r="L8" s="141"/>
    </row>
    <row r="9" spans="1:12" ht="30" customHeight="1" thickTop="1" thickBot="1" x14ac:dyDescent="0.25">
      <c r="A9" s="475" t="s">
        <v>81</v>
      </c>
      <c r="B9" s="476">
        <f>F13</f>
        <v>0</v>
      </c>
      <c r="C9" s="477" t="s">
        <v>82</v>
      </c>
      <c r="D9" s="473"/>
      <c r="E9" s="473"/>
      <c r="F9" s="474"/>
      <c r="G9" s="141"/>
      <c r="H9" s="141"/>
      <c r="I9" s="141"/>
      <c r="J9" s="141"/>
      <c r="K9" s="141"/>
      <c r="L9" s="141"/>
    </row>
    <row r="10" spans="1:12" ht="20.100000000000001" customHeight="1" thickTop="1" thickBot="1" x14ac:dyDescent="0.25">
      <c r="A10" s="479"/>
      <c r="B10" s="480"/>
      <c r="C10" s="481"/>
      <c r="D10" s="481"/>
      <c r="E10" s="479"/>
      <c r="F10" s="482"/>
      <c r="G10" s="141"/>
      <c r="H10" s="141"/>
      <c r="I10" s="141"/>
      <c r="J10" s="141"/>
      <c r="K10" s="141"/>
      <c r="L10" s="141"/>
    </row>
    <row r="11" spans="1:12" ht="20.100000000000001" customHeight="1" thickTop="1" thickBot="1" x14ac:dyDescent="0.25">
      <c r="A11" s="430"/>
      <c r="B11" s="431"/>
      <c r="C11" s="432"/>
      <c r="D11" s="432"/>
      <c r="E11" s="430"/>
      <c r="F11" s="430"/>
      <c r="G11" s="141"/>
      <c r="H11" s="141"/>
      <c r="I11" s="141"/>
      <c r="J11" s="141"/>
      <c r="K11" s="141"/>
      <c r="L11" s="141"/>
    </row>
    <row r="12" spans="1:12" ht="24.95" customHeight="1" thickTop="1" thickBot="1" x14ac:dyDescent="0.25">
      <c r="A12" s="163" t="s">
        <v>83</v>
      </c>
      <c r="B12" s="154" t="s">
        <v>16</v>
      </c>
      <c r="C12" s="155" t="s">
        <v>17</v>
      </c>
      <c r="D12" s="155" t="s">
        <v>18</v>
      </c>
      <c r="E12" s="155" t="s">
        <v>19</v>
      </c>
      <c r="F12" s="156" t="s">
        <v>20</v>
      </c>
      <c r="G12" s="141"/>
      <c r="H12" s="141"/>
      <c r="I12" s="141"/>
      <c r="J12" s="141"/>
      <c r="K12" s="141"/>
      <c r="L12" s="141"/>
    </row>
    <row r="13" spans="1:12" ht="36" customHeight="1" x14ac:dyDescent="0.2">
      <c r="A13" s="486" t="s">
        <v>84</v>
      </c>
      <c r="B13" s="456">
        <f>'Data Qrt 1'!L37</f>
        <v>0</v>
      </c>
      <c r="C13" s="484">
        <f>'Data Qrt 2'!L37</f>
        <v>0</v>
      </c>
      <c r="D13" s="484">
        <f>'Data Qrt 3'!L37</f>
        <v>0</v>
      </c>
      <c r="E13" s="484">
        <f>'Data Qrt 4'!L36</f>
        <v>0</v>
      </c>
      <c r="F13" s="362">
        <f>SUM(B13:E13)</f>
        <v>0</v>
      </c>
      <c r="G13" s="141"/>
      <c r="H13" s="141"/>
      <c r="I13" s="141"/>
      <c r="J13" s="141"/>
      <c r="K13" s="141"/>
      <c r="L13" s="141"/>
    </row>
    <row r="14" spans="1:12" ht="36" customHeight="1" thickBot="1" x14ac:dyDescent="0.25">
      <c r="A14" s="487" t="s">
        <v>85</v>
      </c>
      <c r="B14" s="485">
        <f>'Data Qrt 1'!M37</f>
        <v>0</v>
      </c>
      <c r="C14" s="485">
        <f>'Data Qrt 2'!M37</f>
        <v>0</v>
      </c>
      <c r="D14" s="485">
        <f>'Data Qrt 3'!M37</f>
        <v>0</v>
      </c>
      <c r="E14" s="485">
        <f>'Data Qrt 4'!M36</f>
        <v>0</v>
      </c>
      <c r="F14" s="363">
        <f>SUM(B14:E14)</f>
        <v>0</v>
      </c>
      <c r="G14" s="141"/>
      <c r="H14" s="141"/>
      <c r="I14" s="141"/>
      <c r="J14" s="141"/>
      <c r="K14" s="141"/>
      <c r="L14" s="141"/>
    </row>
    <row r="15" spans="1:12" ht="20.100000000000001" customHeight="1" thickTop="1" thickBot="1" x14ac:dyDescent="0.25">
      <c r="A15" s="180"/>
      <c r="B15" s="181"/>
      <c r="C15" s="182"/>
      <c r="D15" s="182"/>
      <c r="E15" s="183"/>
      <c r="F15" s="183"/>
      <c r="G15" s="141"/>
      <c r="H15" s="141"/>
      <c r="I15" s="141"/>
      <c r="J15" s="141"/>
      <c r="K15" s="141"/>
      <c r="L15" s="141"/>
    </row>
    <row r="16" spans="1:12" s="22" customFormat="1" ht="24.95" customHeight="1" thickTop="1" thickBot="1" x14ac:dyDescent="0.3">
      <c r="A16" s="163" t="s">
        <v>86</v>
      </c>
      <c r="B16" s="154" t="s">
        <v>16</v>
      </c>
      <c r="C16" s="155" t="s">
        <v>17</v>
      </c>
      <c r="D16" s="155" t="s">
        <v>18</v>
      </c>
      <c r="E16" s="155" t="s">
        <v>19</v>
      </c>
      <c r="F16" s="156" t="s">
        <v>20</v>
      </c>
      <c r="G16" s="166"/>
      <c r="H16" s="166"/>
      <c r="I16" s="166"/>
      <c r="J16" s="166"/>
      <c r="K16" s="166"/>
      <c r="L16" s="166"/>
    </row>
    <row r="17" spans="1:12" s="22" customFormat="1" ht="36" customHeight="1" x14ac:dyDescent="0.25">
      <c r="A17" s="510" t="s">
        <v>87</v>
      </c>
      <c r="B17" s="523">
        <f>'Data Qrt 1'!G37-'Data Qrt 1'!L37</f>
        <v>0</v>
      </c>
      <c r="C17" s="524">
        <f>'Data Qrt 2'!G37-'Data Qrt 2'!L37</f>
        <v>1</v>
      </c>
      <c r="D17" s="524">
        <f>'Data Qrt 3'!G37-'Data Qrt 3'!L37</f>
        <v>0</v>
      </c>
      <c r="E17" s="524">
        <f>'Data Qrt 4'!G36-'Data Qrt 4'!L36</f>
        <v>1</v>
      </c>
      <c r="F17" s="525">
        <f t="shared" ref="F17:F22" si="0">SUM(B17:E17)</f>
        <v>2</v>
      </c>
      <c r="G17" s="166"/>
      <c r="H17" s="166"/>
      <c r="I17" s="166"/>
      <c r="J17" s="166"/>
      <c r="K17" s="166"/>
      <c r="L17" s="166"/>
    </row>
    <row r="18" spans="1:12" ht="36" customHeight="1" x14ac:dyDescent="0.2">
      <c r="A18" s="511" t="s">
        <v>88</v>
      </c>
      <c r="B18" s="518">
        <f>'Data Qrt 1'!H37</f>
        <v>0</v>
      </c>
      <c r="C18" s="518">
        <f>'Data Qrt 2'!H37</f>
        <v>0</v>
      </c>
      <c r="D18" s="518">
        <f>'Data Qrt 3'!H37</f>
        <v>0</v>
      </c>
      <c r="E18" s="518">
        <f>'Data Qrt 4'!H36</f>
        <v>0</v>
      </c>
      <c r="F18" s="526">
        <f t="shared" si="0"/>
        <v>0</v>
      </c>
      <c r="G18" s="141"/>
      <c r="H18" s="141"/>
      <c r="I18" s="141"/>
      <c r="J18" s="141"/>
      <c r="K18" s="141"/>
      <c r="L18" s="141"/>
    </row>
    <row r="19" spans="1:12" ht="36" customHeight="1" x14ac:dyDescent="0.2">
      <c r="A19" s="512" t="s">
        <v>89</v>
      </c>
      <c r="B19" s="527">
        <f>'Data Qrt 1'!P37</f>
        <v>0</v>
      </c>
      <c r="C19" s="527">
        <f>'Data Qrt 2'!P37</f>
        <v>0</v>
      </c>
      <c r="D19" s="527">
        <f>'Data Qrt 3'!P37</f>
        <v>0</v>
      </c>
      <c r="E19" s="527">
        <f>'Data Qrt 4'!P36</f>
        <v>0</v>
      </c>
      <c r="F19" s="528">
        <f t="shared" si="0"/>
        <v>0</v>
      </c>
      <c r="G19" s="141"/>
      <c r="H19" s="141"/>
      <c r="I19" s="141"/>
      <c r="J19" s="141"/>
      <c r="K19" s="141"/>
      <c r="L19" s="141"/>
    </row>
    <row r="20" spans="1:12" ht="36" customHeight="1" x14ac:dyDescent="0.2">
      <c r="A20" s="512" t="s">
        <v>90</v>
      </c>
      <c r="B20" s="527">
        <f>'Data Qrt 1'!R37</f>
        <v>0</v>
      </c>
      <c r="C20" s="527">
        <f>'Data Qrt 2'!R37</f>
        <v>0</v>
      </c>
      <c r="D20" s="527">
        <f>'Data Qrt 3'!R37</f>
        <v>0</v>
      </c>
      <c r="E20" s="527">
        <f>'Data Qrt 4'!R36</f>
        <v>0</v>
      </c>
      <c r="F20" s="528">
        <f t="shared" si="0"/>
        <v>0</v>
      </c>
      <c r="G20" s="141"/>
      <c r="H20" s="141"/>
      <c r="I20" s="141"/>
      <c r="J20" s="141"/>
      <c r="K20" s="141"/>
      <c r="L20" s="141"/>
    </row>
    <row r="21" spans="1:12" ht="36" customHeight="1" x14ac:dyDescent="0.2">
      <c r="A21" s="512" t="s">
        <v>91</v>
      </c>
      <c r="B21" s="527">
        <f>'Data Qrt 1'!S37</f>
        <v>0</v>
      </c>
      <c r="C21" s="527">
        <f>'Data Qrt 2'!S37</f>
        <v>0</v>
      </c>
      <c r="D21" s="527">
        <f>'Data Qrt 3'!S37</f>
        <v>0</v>
      </c>
      <c r="E21" s="527">
        <f>'Data Qrt 4'!S36</f>
        <v>0</v>
      </c>
      <c r="F21" s="528">
        <f t="shared" si="0"/>
        <v>0</v>
      </c>
      <c r="G21" s="141"/>
      <c r="H21" s="141"/>
      <c r="I21" s="141"/>
      <c r="J21" s="141"/>
      <c r="K21" s="141"/>
      <c r="L21" s="141"/>
    </row>
    <row r="22" spans="1:12" ht="36" customHeight="1" thickBot="1" x14ac:dyDescent="0.25">
      <c r="A22" s="512" t="s">
        <v>92</v>
      </c>
      <c r="B22" s="527">
        <f>'Data Qrt 1'!T37+'Data Qrt 1'!U37</f>
        <v>0</v>
      </c>
      <c r="C22" s="527">
        <f>'Data Qrt 2'!T37+'Data Qrt 2'!U37</f>
        <v>0</v>
      </c>
      <c r="D22" s="527">
        <f>'Data Qrt 3'!T37+'Data Qrt 3'!U37</f>
        <v>0</v>
      </c>
      <c r="E22" s="527">
        <f>'Data Qrt 4'!T36+'Data Qrt 4'!U36</f>
        <v>0</v>
      </c>
      <c r="F22" s="528">
        <f t="shared" si="0"/>
        <v>0</v>
      </c>
      <c r="G22" s="141"/>
      <c r="H22" s="141"/>
      <c r="I22" s="141"/>
      <c r="J22" s="141"/>
      <c r="K22" s="141"/>
      <c r="L22" s="141"/>
    </row>
    <row r="23" spans="1:12" ht="20.100000000000001" customHeight="1" thickTop="1" thickBot="1" x14ac:dyDescent="0.25">
      <c r="A23" s="169"/>
      <c r="B23" s="170"/>
      <c r="C23" s="170"/>
      <c r="D23" s="170"/>
      <c r="E23" s="170"/>
      <c r="F23" s="171"/>
      <c r="G23" s="141"/>
      <c r="H23" s="141"/>
      <c r="I23" s="141"/>
      <c r="J23" s="141"/>
      <c r="K23" s="141"/>
      <c r="L23" s="141"/>
    </row>
    <row r="24" spans="1:12" ht="24.95" customHeight="1" thickTop="1" thickBot="1" x14ac:dyDescent="0.25">
      <c r="A24" s="179" t="s">
        <v>93</v>
      </c>
      <c r="B24" s="154" t="s">
        <v>16</v>
      </c>
      <c r="C24" s="155" t="s">
        <v>17</v>
      </c>
      <c r="D24" s="155" t="s">
        <v>18</v>
      </c>
      <c r="E24" s="155" t="s">
        <v>19</v>
      </c>
      <c r="F24" s="156" t="s">
        <v>20</v>
      </c>
      <c r="G24" s="141"/>
      <c r="H24" s="141"/>
      <c r="I24" s="141"/>
      <c r="J24" s="141"/>
      <c r="K24" s="141"/>
      <c r="L24" s="141"/>
    </row>
    <row r="25" spans="1:12" ht="36" customHeight="1" x14ac:dyDescent="0.2">
      <c r="A25" s="513" t="s">
        <v>94</v>
      </c>
      <c r="B25" s="516">
        <f>'Data Qrt 1'!I37</f>
        <v>0</v>
      </c>
      <c r="C25" s="516">
        <f>'Data Qrt 2'!I37</f>
        <v>0</v>
      </c>
      <c r="D25" s="516">
        <f>'Data Qrt 3'!I37</f>
        <v>0</v>
      </c>
      <c r="E25" s="516">
        <f>'Data Qrt 4'!I36</f>
        <v>0</v>
      </c>
      <c r="F25" s="517">
        <f>SUM(B25:E25)</f>
        <v>0</v>
      </c>
      <c r="G25" s="141"/>
      <c r="H25" s="141"/>
      <c r="I25" s="141"/>
      <c r="J25" s="141"/>
      <c r="K25" s="141"/>
      <c r="L25" s="141"/>
    </row>
    <row r="26" spans="1:12" ht="36" customHeight="1" x14ac:dyDescent="0.2">
      <c r="A26" s="514" t="s">
        <v>95</v>
      </c>
      <c r="B26" s="518">
        <f>'Data Qrt 1'!M37</f>
        <v>0</v>
      </c>
      <c r="C26" s="518">
        <f>'Data Qrt 2'!M37</f>
        <v>0</v>
      </c>
      <c r="D26" s="518">
        <f>'Data Qrt 3'!M37</f>
        <v>0</v>
      </c>
      <c r="E26" s="518">
        <f>'Data Qrt 4'!M36</f>
        <v>0</v>
      </c>
      <c r="F26" s="519">
        <f>SUM(B26:E26)</f>
        <v>0</v>
      </c>
      <c r="G26" s="141"/>
      <c r="H26" s="141"/>
      <c r="I26" s="141"/>
      <c r="J26" s="141"/>
      <c r="K26" s="141"/>
      <c r="L26" s="141"/>
    </row>
    <row r="27" spans="1:12" ht="36" customHeight="1" x14ac:dyDescent="0.2">
      <c r="A27" s="513" t="s">
        <v>96</v>
      </c>
      <c r="B27" s="516">
        <f>IF(B18&gt;0,(B18/B17)*B19,0)</f>
        <v>0</v>
      </c>
      <c r="C27" s="516">
        <f>IF(C18&gt;0,(C18/C17)*C19,0)</f>
        <v>0</v>
      </c>
      <c r="D27" s="516">
        <f>IF(D18&gt;0,(D18/D17)*D19,0)</f>
        <v>0</v>
      </c>
      <c r="E27" s="516">
        <f>IF(E18&gt;0,(E18/E17)*E19,0)</f>
        <v>0</v>
      </c>
      <c r="F27" s="520">
        <f>SUM(B27:E27)</f>
        <v>0</v>
      </c>
      <c r="G27" s="141"/>
      <c r="H27" s="141"/>
      <c r="I27" s="141"/>
      <c r="J27" s="141"/>
      <c r="K27" s="141"/>
      <c r="L27" s="141"/>
    </row>
    <row r="28" spans="1:12" ht="36" customHeight="1" thickBot="1" x14ac:dyDescent="0.25">
      <c r="A28" s="515" t="s">
        <v>97</v>
      </c>
      <c r="B28" s="521">
        <f>SUM(B25:B27)</f>
        <v>0</v>
      </c>
      <c r="C28" s="521">
        <f>SUM(C25:C27)</f>
        <v>0</v>
      </c>
      <c r="D28" s="521">
        <f>SUM(D25:D27)</f>
        <v>0</v>
      </c>
      <c r="E28" s="521">
        <f>SUM(E25:E27)</f>
        <v>0</v>
      </c>
      <c r="F28" s="522">
        <f>SUM(B28:E28)</f>
        <v>0</v>
      </c>
      <c r="G28" s="141"/>
      <c r="H28" s="141"/>
      <c r="I28" s="141"/>
      <c r="J28" s="141"/>
      <c r="K28" s="141"/>
      <c r="L28" s="141"/>
    </row>
    <row r="29" spans="1:12" ht="20.100000000000001" customHeight="1" thickTop="1" thickBot="1" x14ac:dyDescent="0.3">
      <c r="A29" s="10"/>
      <c r="B29" s="10"/>
      <c r="C29" s="10"/>
      <c r="D29" s="159"/>
      <c r="E29" s="10"/>
      <c r="F29" s="160"/>
      <c r="G29" s="141"/>
      <c r="H29" s="141"/>
      <c r="I29" s="141"/>
      <c r="J29" s="141"/>
      <c r="K29" s="141"/>
      <c r="L29" s="141"/>
    </row>
    <row r="30" spans="1:12" ht="33.75" customHeight="1" thickTop="1" thickBot="1" x14ac:dyDescent="0.25">
      <c r="A30" s="161" t="s">
        <v>98</v>
      </c>
      <c r="B30" s="162" t="s">
        <v>99</v>
      </c>
      <c r="C30" s="162" t="s">
        <v>99</v>
      </c>
      <c r="D30" s="162" t="s">
        <v>99</v>
      </c>
      <c r="E30" s="162" t="s">
        <v>99</v>
      </c>
      <c r="F30" s="157" t="s">
        <v>100</v>
      </c>
      <c r="G30" s="141"/>
      <c r="H30" s="141"/>
      <c r="I30" s="141"/>
      <c r="J30" s="141"/>
      <c r="K30" s="141"/>
      <c r="L30" s="141"/>
    </row>
    <row r="31" spans="1:12" ht="30" customHeight="1" x14ac:dyDescent="0.2">
      <c r="A31" s="508" t="s">
        <v>101</v>
      </c>
      <c r="B31" s="529">
        <f>'Employment &amp; Education'!B4</f>
        <v>0</v>
      </c>
      <c r="C31" s="529">
        <f>'Employment &amp; Education'!C4</f>
        <v>0</v>
      </c>
      <c r="D31" s="529">
        <f>'Employment &amp; Education'!D4</f>
        <v>0</v>
      </c>
      <c r="E31" s="529">
        <f>'Employment &amp; Education'!E4</f>
        <v>0</v>
      </c>
      <c r="F31" s="530">
        <f>AVERAGE(B31:E31)</f>
        <v>0</v>
      </c>
      <c r="G31" s="141"/>
      <c r="H31" s="141"/>
      <c r="I31" s="141"/>
      <c r="J31" s="141"/>
      <c r="K31" s="141"/>
      <c r="L31" s="141"/>
    </row>
    <row r="32" spans="1:12" ht="30" customHeight="1" thickBot="1" x14ac:dyDescent="0.25">
      <c r="A32" s="509" t="s">
        <v>102</v>
      </c>
      <c r="B32" s="531">
        <f>'Employment &amp; Education'!B5</f>
        <v>0</v>
      </c>
      <c r="C32" s="531">
        <f>'Employment &amp; Education'!C5</f>
        <v>0</v>
      </c>
      <c r="D32" s="531">
        <f>'Employment &amp; Education'!D5</f>
        <v>0</v>
      </c>
      <c r="E32" s="531">
        <f>'Employment &amp; Education'!E5</f>
        <v>0</v>
      </c>
      <c r="F32" s="532">
        <f>AVERAGE(B32:E32)</f>
        <v>0</v>
      </c>
      <c r="G32" s="141"/>
      <c r="H32" s="141"/>
      <c r="I32" s="141"/>
      <c r="J32" s="141"/>
      <c r="K32" s="141"/>
      <c r="L32" s="141"/>
    </row>
    <row r="33" spans="1:12" ht="20.100000000000001" customHeight="1" thickTop="1" thickBot="1" x14ac:dyDescent="0.3">
      <c r="A33" s="10"/>
      <c r="B33" s="15"/>
      <c r="C33" s="10"/>
      <c r="D33" s="10"/>
      <c r="E33" s="10"/>
      <c r="F33" s="13"/>
      <c r="G33" s="141"/>
      <c r="H33" s="141"/>
      <c r="I33" s="141"/>
      <c r="J33" s="141"/>
      <c r="K33" s="141"/>
      <c r="L33" s="141"/>
    </row>
    <row r="34" spans="1:12" ht="24.95" customHeight="1" thickTop="1" thickBot="1" x14ac:dyDescent="0.25">
      <c r="A34" s="164" t="s">
        <v>103</v>
      </c>
      <c r="B34" s="154" t="s">
        <v>16</v>
      </c>
      <c r="C34" s="155" t="s">
        <v>17</v>
      </c>
      <c r="D34" s="155" t="s">
        <v>18</v>
      </c>
      <c r="E34" s="155" t="s">
        <v>19</v>
      </c>
      <c r="F34" s="157" t="s">
        <v>20</v>
      </c>
      <c r="G34" s="141"/>
      <c r="H34" s="141"/>
      <c r="I34" s="141"/>
      <c r="J34" s="141"/>
      <c r="K34" s="141"/>
      <c r="L34" s="141"/>
    </row>
    <row r="35" spans="1:12" ht="30" customHeight="1" x14ac:dyDescent="0.2">
      <c r="A35" s="506" t="s">
        <v>42</v>
      </c>
      <c r="B35" s="533">
        <f>'Employment &amp; Education'!B9</f>
        <v>0</v>
      </c>
      <c r="C35" s="533">
        <f>'Employment &amp; Education'!C9</f>
        <v>0</v>
      </c>
      <c r="D35" s="533">
        <f>'Employment &amp; Education'!D9</f>
        <v>0</v>
      </c>
      <c r="E35" s="533">
        <f>'Employment &amp; Education'!E9</f>
        <v>0</v>
      </c>
      <c r="F35" s="534">
        <f>SUM(B35:E35)</f>
        <v>0</v>
      </c>
      <c r="G35" s="141"/>
      <c r="H35" s="141"/>
      <c r="I35" s="141"/>
      <c r="J35" s="141"/>
      <c r="K35" s="141"/>
      <c r="L35" s="141"/>
    </row>
    <row r="36" spans="1:12" ht="30" customHeight="1" thickBot="1" x14ac:dyDescent="0.25">
      <c r="A36" s="507" t="s">
        <v>104</v>
      </c>
      <c r="B36" s="535">
        <f>'Employment &amp; Education'!B10</f>
        <v>0</v>
      </c>
      <c r="C36" s="535">
        <f>'Employment &amp; Education'!C10</f>
        <v>0</v>
      </c>
      <c r="D36" s="535">
        <f>'Employment &amp; Education'!D10</f>
        <v>0</v>
      </c>
      <c r="E36" s="535">
        <f>'Employment &amp; Education'!E10</f>
        <v>0</v>
      </c>
      <c r="F36" s="505">
        <f>SUM(B36:E36)</f>
        <v>0</v>
      </c>
      <c r="G36" s="141"/>
      <c r="H36" s="141"/>
      <c r="I36" s="141"/>
      <c r="J36" s="141"/>
      <c r="K36" s="141"/>
      <c r="L36" s="141"/>
    </row>
    <row r="37" spans="1:12" ht="20.100000000000001" customHeight="1" thickTop="1" thickBot="1" x14ac:dyDescent="0.3">
      <c r="A37" s="10"/>
      <c r="B37" s="15"/>
      <c r="C37" s="10"/>
      <c r="D37" s="10"/>
      <c r="E37" s="10"/>
      <c r="F37" s="13"/>
      <c r="G37" s="10"/>
      <c r="H37" s="10"/>
      <c r="I37" s="10"/>
      <c r="J37" s="10"/>
      <c r="K37" s="13"/>
      <c r="L37" s="13"/>
    </row>
    <row r="38" spans="1:12" ht="24.95" customHeight="1" thickTop="1" thickBot="1" x14ac:dyDescent="0.3">
      <c r="A38" s="158" t="s">
        <v>41</v>
      </c>
      <c r="B38" s="157" t="s">
        <v>20</v>
      </c>
      <c r="C38" s="10"/>
      <c r="D38" s="10"/>
      <c r="E38" s="10"/>
      <c r="F38" s="13"/>
      <c r="G38" s="10"/>
      <c r="H38" s="10"/>
      <c r="I38" s="10"/>
      <c r="J38" s="10"/>
      <c r="K38" s="13"/>
      <c r="L38" s="13"/>
    </row>
    <row r="39" spans="1:12" ht="24" customHeight="1" thickBot="1" x14ac:dyDescent="0.3">
      <c r="A39" s="504" t="s">
        <v>42</v>
      </c>
      <c r="B39" s="505">
        <f>'Employment &amp; Education'!B13</f>
        <v>0</v>
      </c>
      <c r="C39" s="10"/>
      <c r="D39" s="10"/>
      <c r="E39" s="10"/>
      <c r="F39" s="13"/>
      <c r="G39" s="10"/>
      <c r="H39" s="10"/>
      <c r="I39" s="10"/>
      <c r="J39" s="10"/>
      <c r="K39" s="13"/>
      <c r="L39" s="13"/>
    </row>
    <row r="40" spans="1:12" ht="24" customHeight="1" thickTop="1" x14ac:dyDescent="0.25">
      <c r="A40" s="176"/>
      <c r="B40" s="177"/>
      <c r="C40" s="10"/>
      <c r="D40" s="10"/>
      <c r="E40" s="10"/>
      <c r="F40" s="13"/>
      <c r="G40" s="10"/>
      <c r="H40" s="10"/>
      <c r="I40" s="10"/>
      <c r="J40" s="10"/>
      <c r="K40" s="13"/>
      <c r="L40" s="13"/>
    </row>
    <row r="41" spans="1:12" ht="21.75" customHeight="1" x14ac:dyDescent="0.25">
      <c r="A41" s="14"/>
      <c r="B41" s="14"/>
      <c r="C41" s="14"/>
      <c r="D41" s="14"/>
      <c r="E41" s="14"/>
      <c r="F41" s="16"/>
      <c r="G41" s="17"/>
      <c r="H41" s="17"/>
      <c r="I41" s="17"/>
      <c r="J41" s="17"/>
      <c r="K41" s="17"/>
      <c r="L41" s="17"/>
    </row>
    <row r="42" spans="1:12" ht="21.75" customHeight="1" x14ac:dyDescent="0.2"/>
    <row r="43" spans="1:12" ht="21.75" customHeight="1" x14ac:dyDescent="0.2"/>
    <row r="44" spans="1:12" ht="21.75" customHeight="1" x14ac:dyDescent="0.2"/>
    <row r="45" spans="1:12" ht="21.75" customHeight="1" x14ac:dyDescent="0.2"/>
    <row r="46" spans="1:12" ht="21.75" customHeight="1" x14ac:dyDescent="0.2"/>
    <row r="47" spans="1:12" ht="21.75" customHeight="1" x14ac:dyDescent="0.2"/>
    <row r="48" spans="1:12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</sheetData>
  <dataConsolidate/>
  <mergeCells count="6">
    <mergeCell ref="A1:F1"/>
    <mergeCell ref="C6:F6"/>
    <mergeCell ref="C7:F7"/>
    <mergeCell ref="C3:F3"/>
    <mergeCell ref="A2:B2"/>
    <mergeCell ref="B5:F5"/>
  </mergeCells>
  <phoneticPr fontId="0" type="noConversion"/>
  <pageMargins left="0.43307086614173229" right="0.19685039370078741" top="0.31496062992125984" bottom="0.55118110236220474" header="0.19685039370078741" footer="0.31496062992125984"/>
  <pageSetup paperSize="9" scale="69" orientation="portrait" r:id="rId1"/>
  <headerFooter alignWithMargins="0">
    <oddFooter>&amp;C&amp;"-,Bold"&amp;12At the end of each quarter, the fully completed WMMS is to be emailed to:  sdenquiries@justice.gsi.gov.uk</oddFooter>
  </headerFooter>
  <rowBreaks count="1" manualBreakCount="1">
    <brk id="4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38"/>
  <sheetViews>
    <sheetView showGridLines="0" zoomScaleNormal="100" workbookViewId="0">
      <pane ySplit="2" topLeftCell="A3" activePane="bottomLeft" state="frozen"/>
      <selection activeCell="C3" sqref="C3:F3"/>
      <selection pane="bottomLeft" activeCell="B27" sqref="B27:C27"/>
    </sheetView>
  </sheetViews>
  <sheetFormatPr defaultColWidth="9.140625" defaultRowHeight="12.75" x14ac:dyDescent="0.2"/>
  <cols>
    <col min="1" max="1" width="26.5703125" customWidth="1"/>
    <col min="2" max="2" width="27.42578125" customWidth="1"/>
    <col min="3" max="3" width="21.5703125" customWidth="1"/>
    <col min="4" max="4" width="24.5703125" customWidth="1"/>
    <col min="6" max="6" width="10.85546875" customWidth="1"/>
    <col min="7" max="7" width="10.5703125" customWidth="1"/>
    <col min="8" max="9" width="12.5703125" customWidth="1"/>
    <col min="10" max="10" width="11.85546875" customWidth="1"/>
    <col min="11" max="17" width="10.42578125" style="17" hidden="1" customWidth="1"/>
    <col min="18" max="18" width="10.42578125" hidden="1" customWidth="1"/>
    <col min="19" max="21" width="11.42578125" hidden="1" customWidth="1"/>
  </cols>
  <sheetData>
    <row r="1" spans="1:21" s="7" customFormat="1" ht="30" customHeight="1" thickTop="1" thickBot="1" x14ac:dyDescent="0.25">
      <c r="A1" s="775">
        <f>'Management Summary'!A2:B2</f>
        <v>0</v>
      </c>
      <c r="B1" s="778"/>
      <c r="C1" s="775" t="s">
        <v>105</v>
      </c>
      <c r="D1" s="776"/>
      <c r="E1" s="776"/>
      <c r="F1" s="777"/>
      <c r="G1" s="756" t="s">
        <v>106</v>
      </c>
      <c r="H1" s="757"/>
      <c r="I1" s="757"/>
      <c r="J1" s="758"/>
      <c r="K1" s="759" t="s">
        <v>107</v>
      </c>
      <c r="L1" s="751" t="s">
        <v>108</v>
      </c>
      <c r="M1" s="751" t="s">
        <v>109</v>
      </c>
      <c r="N1" s="751" t="s">
        <v>110</v>
      </c>
      <c r="O1" s="751" t="s">
        <v>111</v>
      </c>
      <c r="P1" s="751" t="s">
        <v>112</v>
      </c>
      <c r="Q1" s="751" t="s">
        <v>113</v>
      </c>
      <c r="R1" s="751" t="s">
        <v>114</v>
      </c>
      <c r="S1" s="751" t="s">
        <v>115</v>
      </c>
      <c r="T1" s="751" t="s">
        <v>116</v>
      </c>
      <c r="U1" s="751" t="s">
        <v>117</v>
      </c>
    </row>
    <row r="2" spans="1:21" s="7" customFormat="1" ht="45" customHeight="1" thickTop="1" thickBot="1" x14ac:dyDescent="0.25">
      <c r="A2" s="134" t="s">
        <v>118</v>
      </c>
      <c r="B2" s="135" t="s">
        <v>119</v>
      </c>
      <c r="C2" s="136" t="s">
        <v>120</v>
      </c>
      <c r="D2" s="769" t="s">
        <v>121</v>
      </c>
      <c r="E2" s="770"/>
      <c r="F2" s="135" t="s">
        <v>122</v>
      </c>
      <c r="G2" s="137" t="s">
        <v>123</v>
      </c>
      <c r="H2" s="136" t="s">
        <v>124</v>
      </c>
      <c r="I2" s="138" t="s">
        <v>125</v>
      </c>
      <c r="J2" s="139" t="s">
        <v>126</v>
      </c>
      <c r="K2" s="760"/>
      <c r="L2" s="752"/>
      <c r="M2" s="753"/>
      <c r="N2" s="753"/>
      <c r="O2" s="753" t="s">
        <v>127</v>
      </c>
      <c r="P2" s="753" t="s">
        <v>128</v>
      </c>
      <c r="Q2" s="753"/>
      <c r="R2" s="753"/>
      <c r="S2" s="753"/>
      <c r="T2" s="752"/>
      <c r="U2" s="752"/>
    </row>
    <row r="3" spans="1:21" s="7" customFormat="1" ht="30" customHeight="1" x14ac:dyDescent="0.2">
      <c r="A3" s="782" t="s">
        <v>129</v>
      </c>
      <c r="B3" s="610" t="s">
        <v>130</v>
      </c>
      <c r="C3" s="417"/>
      <c r="D3" s="747"/>
      <c r="E3" s="748"/>
      <c r="F3" s="398">
        <v>0</v>
      </c>
      <c r="G3" s="399">
        <v>0</v>
      </c>
      <c r="H3" s="616">
        <v>0</v>
      </c>
      <c r="I3" s="617">
        <v>0</v>
      </c>
      <c r="J3" s="400">
        <f>IF(G3&gt;0,G3*F3,0)</f>
        <v>0</v>
      </c>
      <c r="K3" s="195"/>
      <c r="L3" s="196"/>
      <c r="M3" s="196"/>
      <c r="N3" s="197">
        <f>G3</f>
        <v>0</v>
      </c>
      <c r="O3" s="197"/>
      <c r="P3" s="197">
        <f>J3</f>
        <v>0</v>
      </c>
      <c r="Q3" s="197"/>
      <c r="R3" s="197"/>
      <c r="S3" s="197"/>
      <c r="T3" s="208">
        <f>G3-J3</f>
        <v>0</v>
      </c>
      <c r="U3" s="197"/>
    </row>
    <row r="4" spans="1:21" s="7" customFormat="1" ht="30" customHeight="1" x14ac:dyDescent="0.2">
      <c r="A4" s="783"/>
      <c r="B4" s="369" t="s">
        <v>131</v>
      </c>
      <c r="C4" s="418"/>
      <c r="D4" s="749"/>
      <c r="E4" s="750"/>
      <c r="F4" s="365">
        <v>0</v>
      </c>
      <c r="G4" s="386">
        <v>0</v>
      </c>
      <c r="H4" s="387">
        <v>0</v>
      </c>
      <c r="I4" s="377">
        <v>0</v>
      </c>
      <c r="J4" s="378">
        <f>IF(G4&gt;0,G4,0)</f>
        <v>0</v>
      </c>
      <c r="K4" s="195"/>
      <c r="L4" s="196"/>
      <c r="M4" s="196"/>
      <c r="N4" s="197">
        <f>G4</f>
        <v>0</v>
      </c>
      <c r="O4" s="197"/>
      <c r="P4" s="197"/>
      <c r="Q4" s="197"/>
      <c r="R4" s="197">
        <f>J4</f>
        <v>0</v>
      </c>
      <c r="S4" s="197"/>
      <c r="T4" s="208"/>
      <c r="U4" s="197"/>
    </row>
    <row r="5" spans="1:21" s="7" customFormat="1" ht="30" customHeight="1" thickBot="1" x14ac:dyDescent="0.25">
      <c r="A5" s="784"/>
      <c r="B5" s="370" t="s">
        <v>132</v>
      </c>
      <c r="C5" s="419"/>
      <c r="D5" s="773"/>
      <c r="E5" s="774"/>
      <c r="F5" s="366">
        <v>0</v>
      </c>
      <c r="G5" s="388">
        <v>0</v>
      </c>
      <c r="H5" s="389">
        <v>0</v>
      </c>
      <c r="I5" s="390">
        <v>0</v>
      </c>
      <c r="J5" s="391">
        <f>IF(G5&gt;0,G5,0)</f>
        <v>0</v>
      </c>
      <c r="K5" s="195"/>
      <c r="L5" s="196"/>
      <c r="M5" s="196"/>
      <c r="N5" s="197">
        <f>G5</f>
        <v>0</v>
      </c>
      <c r="O5" s="197"/>
      <c r="P5" s="197"/>
      <c r="Q5" s="197"/>
      <c r="R5" s="197"/>
      <c r="S5" s="197">
        <f>J5</f>
        <v>0</v>
      </c>
      <c r="T5" s="208"/>
      <c r="U5" s="197"/>
    </row>
    <row r="6" spans="1:21" s="7" customFormat="1" ht="30" customHeight="1" thickTop="1" x14ac:dyDescent="0.2">
      <c r="A6" s="785" t="s">
        <v>133</v>
      </c>
      <c r="B6" s="423" t="s">
        <v>134</v>
      </c>
      <c r="C6" s="420"/>
      <c r="D6" s="771"/>
      <c r="E6" s="772"/>
      <c r="F6" s="401">
        <v>0</v>
      </c>
      <c r="G6" s="402">
        <v>0</v>
      </c>
      <c r="H6" s="618">
        <v>0</v>
      </c>
      <c r="I6" s="619">
        <v>0</v>
      </c>
      <c r="J6" s="403">
        <f>IF(G6&gt;0,G6*F6,0)</f>
        <v>0</v>
      </c>
      <c r="K6" s="195"/>
      <c r="L6" s="196"/>
      <c r="M6" s="196"/>
      <c r="N6" s="197"/>
      <c r="O6" s="197">
        <f>G6</f>
        <v>0</v>
      </c>
      <c r="P6" s="197">
        <f>J6</f>
        <v>0</v>
      </c>
      <c r="Q6" s="197"/>
      <c r="R6" s="197"/>
      <c r="S6" s="197"/>
      <c r="T6" s="208"/>
      <c r="U6" s="197">
        <f>G6-J6</f>
        <v>0</v>
      </c>
    </row>
    <row r="7" spans="1:21" s="7" customFormat="1" ht="30" customHeight="1" x14ac:dyDescent="0.2">
      <c r="A7" s="783"/>
      <c r="B7" s="369" t="s">
        <v>135</v>
      </c>
      <c r="C7" s="421"/>
      <c r="D7" s="749"/>
      <c r="E7" s="750"/>
      <c r="F7" s="367">
        <v>0</v>
      </c>
      <c r="G7" s="392">
        <v>0</v>
      </c>
      <c r="H7" s="393">
        <v>0</v>
      </c>
      <c r="I7" s="394">
        <v>0</v>
      </c>
      <c r="J7" s="378">
        <f>IF(G7&gt;0,G7,0)</f>
        <v>0</v>
      </c>
      <c r="K7" s="195"/>
      <c r="L7" s="196"/>
      <c r="M7" s="196"/>
      <c r="N7" s="197"/>
      <c r="O7" s="197">
        <f>G7</f>
        <v>0</v>
      </c>
      <c r="P7" s="197"/>
      <c r="Q7" s="197"/>
      <c r="R7" s="197">
        <f>J7</f>
        <v>0</v>
      </c>
      <c r="S7" s="197"/>
      <c r="T7" s="208"/>
      <c r="U7" s="197"/>
    </row>
    <row r="8" spans="1:21" s="7" customFormat="1" ht="30" customHeight="1" thickBot="1" x14ac:dyDescent="0.25">
      <c r="A8" s="784"/>
      <c r="B8" s="370" t="s">
        <v>132</v>
      </c>
      <c r="C8" s="422"/>
      <c r="D8" s="773"/>
      <c r="E8" s="774"/>
      <c r="F8" s="368">
        <v>0</v>
      </c>
      <c r="G8" s="395">
        <v>0</v>
      </c>
      <c r="H8" s="396">
        <v>0</v>
      </c>
      <c r="I8" s="390">
        <v>0</v>
      </c>
      <c r="J8" s="391">
        <f>IF(G8&gt;0,G8,0)</f>
        <v>0</v>
      </c>
      <c r="K8" s="195"/>
      <c r="L8" s="196"/>
      <c r="M8" s="196"/>
      <c r="N8" s="197"/>
      <c r="O8" s="197">
        <f>G8</f>
        <v>0</v>
      </c>
      <c r="P8" s="197"/>
      <c r="Q8" s="197"/>
      <c r="R8" s="197"/>
      <c r="S8" s="197">
        <f>J8</f>
        <v>0</v>
      </c>
      <c r="T8" s="208"/>
      <c r="U8" s="197"/>
    </row>
    <row r="9" spans="1:21" s="7" customFormat="1" ht="30" customHeight="1" thickTop="1" thickBot="1" x14ac:dyDescent="0.25">
      <c r="A9" s="140" t="s">
        <v>48</v>
      </c>
      <c r="B9" s="423" t="s">
        <v>136</v>
      </c>
      <c r="C9" s="397"/>
      <c r="D9" s="771"/>
      <c r="E9" s="772"/>
      <c r="F9" s="401">
        <v>0</v>
      </c>
      <c r="G9" s="404">
        <v>0</v>
      </c>
      <c r="H9" s="620">
        <v>0</v>
      </c>
      <c r="I9" s="621">
        <v>0</v>
      </c>
      <c r="J9" s="405">
        <f>IF(G9&gt;0,G9*F9,0)</f>
        <v>0</v>
      </c>
      <c r="K9" s="195"/>
      <c r="L9" s="196"/>
      <c r="M9" s="196"/>
      <c r="N9" s="197">
        <f t="shared" ref="N9:N17" si="0">G9</f>
        <v>0</v>
      </c>
      <c r="O9" s="197"/>
      <c r="P9" s="197">
        <f t="shared" ref="P9:P20" si="1">J9</f>
        <v>0</v>
      </c>
      <c r="Q9" s="197"/>
      <c r="R9" s="197"/>
      <c r="S9" s="197"/>
      <c r="T9" s="208">
        <f>G9-J9</f>
        <v>0</v>
      </c>
      <c r="U9" s="197"/>
    </row>
    <row r="10" spans="1:21" s="7" customFormat="1" ht="30" customHeight="1" thickTop="1" thickBot="1" x14ac:dyDescent="0.25">
      <c r="A10" s="140" t="s">
        <v>49</v>
      </c>
      <c r="B10" s="423" t="s">
        <v>136</v>
      </c>
      <c r="C10" s="397"/>
      <c r="D10" s="741"/>
      <c r="E10" s="742"/>
      <c r="F10" s="401">
        <v>0</v>
      </c>
      <c r="G10" s="404">
        <v>0</v>
      </c>
      <c r="H10" s="620">
        <v>0</v>
      </c>
      <c r="I10" s="622">
        <v>0</v>
      </c>
      <c r="J10" s="406">
        <f t="shared" ref="J10:J27" si="2">IF(G10&gt;0,G10*F10,0)</f>
        <v>0</v>
      </c>
      <c r="K10" s="195"/>
      <c r="L10" s="196"/>
      <c r="M10" s="196"/>
      <c r="N10" s="197">
        <f t="shared" si="0"/>
        <v>0</v>
      </c>
      <c r="O10" s="197"/>
      <c r="P10" s="197">
        <f t="shared" si="1"/>
        <v>0</v>
      </c>
      <c r="Q10" s="197"/>
      <c r="R10" s="197"/>
      <c r="S10" s="197"/>
      <c r="T10" s="208">
        <f t="shared" ref="T10:T21" si="3">G10-J10</f>
        <v>0</v>
      </c>
      <c r="U10" s="197"/>
    </row>
    <row r="11" spans="1:21" s="7" customFormat="1" ht="30" customHeight="1" thickTop="1" thickBot="1" x14ac:dyDescent="0.25">
      <c r="A11" s="140" t="s">
        <v>50</v>
      </c>
      <c r="B11" s="423" t="s">
        <v>136</v>
      </c>
      <c r="C11" s="397"/>
      <c r="D11" s="741"/>
      <c r="E11" s="742"/>
      <c r="F11" s="401">
        <v>0</v>
      </c>
      <c r="G11" s="404">
        <v>0</v>
      </c>
      <c r="H11" s="620">
        <v>0</v>
      </c>
      <c r="I11" s="622">
        <v>0</v>
      </c>
      <c r="J11" s="406">
        <f t="shared" si="2"/>
        <v>0</v>
      </c>
      <c r="K11" s="195"/>
      <c r="L11" s="196"/>
      <c r="M11" s="196"/>
      <c r="N11" s="197">
        <f t="shared" si="0"/>
        <v>0</v>
      </c>
      <c r="O11" s="197"/>
      <c r="P11" s="197">
        <f t="shared" si="1"/>
        <v>0</v>
      </c>
      <c r="Q11" s="197"/>
      <c r="R11" s="197"/>
      <c r="S11" s="197"/>
      <c r="T11" s="208">
        <f t="shared" si="3"/>
        <v>0</v>
      </c>
      <c r="U11" s="197"/>
    </row>
    <row r="12" spans="1:21" s="7" customFormat="1" ht="30" customHeight="1" thickTop="1" thickBot="1" x14ac:dyDescent="0.25">
      <c r="A12" s="140" t="s">
        <v>51</v>
      </c>
      <c r="B12" s="423" t="s">
        <v>136</v>
      </c>
      <c r="C12" s="397"/>
      <c r="D12" s="741"/>
      <c r="E12" s="742"/>
      <c r="F12" s="401">
        <v>0</v>
      </c>
      <c r="G12" s="404">
        <v>0</v>
      </c>
      <c r="H12" s="620">
        <v>0</v>
      </c>
      <c r="I12" s="622">
        <v>0</v>
      </c>
      <c r="J12" s="406">
        <f t="shared" si="2"/>
        <v>0</v>
      </c>
      <c r="K12" s="195"/>
      <c r="L12" s="196"/>
      <c r="M12" s="196"/>
      <c r="N12" s="197">
        <f t="shared" si="0"/>
        <v>0</v>
      </c>
      <c r="O12" s="197"/>
      <c r="P12" s="197">
        <f t="shared" si="1"/>
        <v>0</v>
      </c>
      <c r="Q12" s="197"/>
      <c r="R12" s="197"/>
      <c r="S12" s="197"/>
      <c r="T12" s="208">
        <f t="shared" si="3"/>
        <v>0</v>
      </c>
      <c r="U12" s="197"/>
    </row>
    <row r="13" spans="1:21" s="7" customFormat="1" ht="30" customHeight="1" thickTop="1" thickBot="1" x14ac:dyDescent="0.25">
      <c r="A13" s="140" t="s">
        <v>52</v>
      </c>
      <c r="B13" s="423" t="s">
        <v>136</v>
      </c>
      <c r="C13" s="397"/>
      <c r="D13" s="741"/>
      <c r="E13" s="742"/>
      <c r="F13" s="401">
        <v>0</v>
      </c>
      <c r="G13" s="404">
        <v>0</v>
      </c>
      <c r="H13" s="620">
        <v>0</v>
      </c>
      <c r="I13" s="622">
        <v>0</v>
      </c>
      <c r="J13" s="406">
        <f t="shared" si="2"/>
        <v>0</v>
      </c>
      <c r="K13" s="195"/>
      <c r="L13" s="196"/>
      <c r="M13" s="196"/>
      <c r="N13" s="197">
        <f t="shared" si="0"/>
        <v>0</v>
      </c>
      <c r="O13" s="197"/>
      <c r="P13" s="197">
        <f t="shared" si="1"/>
        <v>0</v>
      </c>
      <c r="Q13" s="197"/>
      <c r="R13" s="197"/>
      <c r="S13" s="197"/>
      <c r="T13" s="208">
        <f t="shared" si="3"/>
        <v>0</v>
      </c>
      <c r="U13" s="197"/>
    </row>
    <row r="14" spans="1:21" s="7" customFormat="1" ht="30" customHeight="1" thickTop="1" thickBot="1" x14ac:dyDescent="0.25">
      <c r="A14" s="140" t="s">
        <v>137</v>
      </c>
      <c r="B14" s="623"/>
      <c r="C14" s="397"/>
      <c r="D14" s="741"/>
      <c r="E14" s="742"/>
      <c r="F14" s="401">
        <v>0</v>
      </c>
      <c r="G14" s="404">
        <v>0</v>
      </c>
      <c r="H14" s="620">
        <v>0</v>
      </c>
      <c r="I14" s="622">
        <v>0</v>
      </c>
      <c r="J14" s="406">
        <f t="shared" si="2"/>
        <v>0</v>
      </c>
      <c r="K14" s="195"/>
      <c r="L14" s="196"/>
      <c r="M14" s="196"/>
      <c r="N14" s="197">
        <f t="shared" si="0"/>
        <v>0</v>
      </c>
      <c r="O14" s="197"/>
      <c r="P14" s="197">
        <f t="shared" si="1"/>
        <v>0</v>
      </c>
      <c r="Q14" s="197"/>
      <c r="R14" s="197"/>
      <c r="S14" s="197"/>
      <c r="T14" s="208">
        <f t="shared" si="3"/>
        <v>0</v>
      </c>
      <c r="U14" s="197"/>
    </row>
    <row r="15" spans="1:21" s="7" customFormat="1" ht="42.95" customHeight="1" thickTop="1" thickBot="1" x14ac:dyDescent="0.25">
      <c r="A15" s="140" t="s">
        <v>138</v>
      </c>
      <c r="B15" s="423" t="s">
        <v>136</v>
      </c>
      <c r="C15" s="397"/>
      <c r="D15" s="741"/>
      <c r="E15" s="742"/>
      <c r="F15" s="401">
        <v>0</v>
      </c>
      <c r="G15" s="404">
        <v>0</v>
      </c>
      <c r="H15" s="624">
        <v>0</v>
      </c>
      <c r="I15" s="622">
        <v>0</v>
      </c>
      <c r="J15" s="406">
        <f t="shared" si="2"/>
        <v>0</v>
      </c>
      <c r="K15" s="195"/>
      <c r="L15" s="196"/>
      <c r="M15" s="196"/>
      <c r="N15" s="197">
        <f t="shared" si="0"/>
        <v>0</v>
      </c>
      <c r="O15" s="197">
        <f>G15</f>
        <v>0</v>
      </c>
      <c r="P15" s="197">
        <f t="shared" si="1"/>
        <v>0</v>
      </c>
      <c r="Q15" s="197"/>
      <c r="R15" s="197"/>
      <c r="S15" s="197"/>
      <c r="T15" s="208">
        <f t="shared" si="3"/>
        <v>0</v>
      </c>
      <c r="U15" s="197">
        <f>G15-J15</f>
        <v>0</v>
      </c>
    </row>
    <row r="16" spans="1:21" s="7" customFormat="1" ht="30" customHeight="1" thickTop="1" thickBot="1" x14ac:dyDescent="0.25">
      <c r="A16" s="613" t="s">
        <v>139</v>
      </c>
      <c r="B16" s="423"/>
      <c r="C16" s="397"/>
      <c r="D16" s="612"/>
      <c r="E16" s="614"/>
      <c r="F16" s="401">
        <v>0</v>
      </c>
      <c r="G16" s="404">
        <v>0</v>
      </c>
      <c r="H16" s="624">
        <v>0</v>
      </c>
      <c r="I16" s="622">
        <v>0</v>
      </c>
      <c r="J16" s="406">
        <f t="shared" ref="J16" si="4">IF(G16&gt;0,G16*F16,0)</f>
        <v>0</v>
      </c>
      <c r="K16" s="195"/>
      <c r="L16" s="196"/>
      <c r="M16" s="196"/>
      <c r="N16" s="197"/>
      <c r="O16" s="197"/>
      <c r="P16" s="197"/>
      <c r="Q16" s="197"/>
      <c r="R16" s="197"/>
      <c r="S16" s="197"/>
      <c r="T16" s="208"/>
      <c r="U16" s="197"/>
    </row>
    <row r="17" spans="1:21" s="7" customFormat="1" ht="30" customHeight="1" thickTop="1" thickBot="1" x14ac:dyDescent="0.25">
      <c r="A17" s="140" t="s">
        <v>55</v>
      </c>
      <c r="B17" s="423" t="s">
        <v>136</v>
      </c>
      <c r="C17" s="397"/>
      <c r="D17" s="741"/>
      <c r="E17" s="742"/>
      <c r="F17" s="401">
        <v>0</v>
      </c>
      <c r="G17" s="404">
        <v>0</v>
      </c>
      <c r="H17" s="624">
        <v>0</v>
      </c>
      <c r="I17" s="622">
        <v>0</v>
      </c>
      <c r="J17" s="406">
        <f t="shared" si="2"/>
        <v>0</v>
      </c>
      <c r="K17" s="195"/>
      <c r="L17" s="196"/>
      <c r="M17" s="196"/>
      <c r="N17" s="197">
        <f t="shared" si="0"/>
        <v>0</v>
      </c>
      <c r="O17" s="197">
        <f>G17</f>
        <v>0</v>
      </c>
      <c r="P17" s="197">
        <f t="shared" si="1"/>
        <v>0</v>
      </c>
      <c r="Q17" s="197"/>
      <c r="R17" s="197"/>
      <c r="S17" s="197"/>
      <c r="T17" s="208">
        <f t="shared" si="3"/>
        <v>0</v>
      </c>
      <c r="U17" s="197">
        <f>G17-J17</f>
        <v>0</v>
      </c>
    </row>
    <row r="18" spans="1:21" s="7" customFormat="1" ht="30" customHeight="1" thickTop="1" thickBot="1" x14ac:dyDescent="0.25">
      <c r="A18" s="140" t="s">
        <v>140</v>
      </c>
      <c r="B18" s="423" t="s">
        <v>136</v>
      </c>
      <c r="C18" s="397"/>
      <c r="D18" s="741"/>
      <c r="E18" s="742"/>
      <c r="F18" s="401">
        <v>0</v>
      </c>
      <c r="G18" s="404">
        <v>0</v>
      </c>
      <c r="H18" s="624">
        <v>0</v>
      </c>
      <c r="I18" s="622">
        <v>0</v>
      </c>
      <c r="J18" s="406">
        <f>IF(G18&gt;0,G18*F18,0)</f>
        <v>0</v>
      </c>
      <c r="K18" s="195"/>
      <c r="L18" s="196"/>
      <c r="M18" s="196"/>
      <c r="N18" s="197">
        <f t="shared" ref="N18:N26" si="5">G18</f>
        <v>0</v>
      </c>
      <c r="O18" s="197"/>
      <c r="P18" s="197">
        <f t="shared" si="1"/>
        <v>0</v>
      </c>
      <c r="Q18" s="197"/>
      <c r="R18" s="197"/>
      <c r="S18" s="197"/>
      <c r="T18" s="208">
        <f t="shared" si="3"/>
        <v>0</v>
      </c>
      <c r="U18" s="197"/>
    </row>
    <row r="19" spans="1:21" s="7" customFormat="1" ht="30" customHeight="1" thickTop="1" thickBot="1" x14ac:dyDescent="0.25">
      <c r="A19" s="140" t="s">
        <v>141</v>
      </c>
      <c r="B19" s="423" t="s">
        <v>136</v>
      </c>
      <c r="C19" s="397"/>
      <c r="D19" s="741"/>
      <c r="E19" s="742"/>
      <c r="F19" s="398">
        <v>0</v>
      </c>
      <c r="G19" s="404">
        <v>0</v>
      </c>
      <c r="H19" s="624">
        <v>0</v>
      </c>
      <c r="I19" s="622">
        <v>0</v>
      </c>
      <c r="J19" s="406">
        <f t="shared" si="2"/>
        <v>0</v>
      </c>
      <c r="K19" s="195"/>
      <c r="L19" s="196"/>
      <c r="M19" s="196"/>
      <c r="N19" s="197">
        <f t="shared" si="5"/>
        <v>0</v>
      </c>
      <c r="O19" s="197"/>
      <c r="P19" s="197">
        <f t="shared" si="1"/>
        <v>0</v>
      </c>
      <c r="Q19" s="197"/>
      <c r="R19" s="197"/>
      <c r="S19" s="197"/>
      <c r="T19" s="208">
        <f t="shared" si="3"/>
        <v>0</v>
      </c>
      <c r="U19" s="197"/>
    </row>
    <row r="20" spans="1:21" s="7" customFormat="1" ht="30" customHeight="1" x14ac:dyDescent="0.2">
      <c r="A20" s="140" t="s">
        <v>58</v>
      </c>
      <c r="B20" s="623"/>
      <c r="C20" s="397"/>
      <c r="D20" s="741"/>
      <c r="E20" s="742"/>
      <c r="F20" s="398">
        <v>0</v>
      </c>
      <c r="G20" s="404">
        <v>0</v>
      </c>
      <c r="H20" s="624">
        <v>0</v>
      </c>
      <c r="I20" s="622">
        <v>0</v>
      </c>
      <c r="J20" s="406">
        <f>IF(G20&gt;0,G20*F20,0)</f>
        <v>0</v>
      </c>
      <c r="K20" s="195"/>
      <c r="L20" s="196"/>
      <c r="M20" s="196"/>
      <c r="N20" s="197">
        <f t="shared" si="5"/>
        <v>0</v>
      </c>
      <c r="O20" s="197"/>
      <c r="P20" s="197">
        <f t="shared" si="1"/>
        <v>0</v>
      </c>
      <c r="Q20" s="197"/>
      <c r="R20" s="197"/>
      <c r="S20" s="197"/>
      <c r="T20" s="208">
        <f t="shared" si="3"/>
        <v>0</v>
      </c>
      <c r="U20" s="197"/>
    </row>
    <row r="21" spans="1:21" s="7" customFormat="1" ht="30" customHeight="1" thickBot="1" x14ac:dyDescent="0.25">
      <c r="A21" s="765" t="s">
        <v>59</v>
      </c>
      <c r="B21" s="743" t="s">
        <v>142</v>
      </c>
      <c r="C21" s="744"/>
      <c r="D21" s="786" t="s">
        <v>143</v>
      </c>
      <c r="E21" s="787"/>
      <c r="F21" s="365">
        <v>0</v>
      </c>
      <c r="G21" s="386"/>
      <c r="H21" s="754" t="s">
        <v>144</v>
      </c>
      <c r="I21" s="755"/>
      <c r="J21" s="435">
        <f>IF(G21&gt;0,G21,0)</f>
        <v>0</v>
      </c>
      <c r="K21" s="195"/>
      <c r="L21" s="197">
        <f>J21</f>
        <v>0</v>
      </c>
      <c r="M21" s="196"/>
      <c r="N21" s="197">
        <f t="shared" si="5"/>
        <v>0</v>
      </c>
      <c r="O21" s="197"/>
      <c r="P21" s="197"/>
      <c r="Q21" s="197"/>
      <c r="R21" s="197"/>
      <c r="S21" s="197"/>
      <c r="T21" s="208">
        <f t="shared" si="3"/>
        <v>0</v>
      </c>
      <c r="U21" s="197"/>
    </row>
    <row r="22" spans="1:21" s="7" customFormat="1" ht="43.5" customHeight="1" x14ac:dyDescent="0.2">
      <c r="A22" s="766"/>
      <c r="B22" s="745" t="s">
        <v>145</v>
      </c>
      <c r="C22" s="746"/>
      <c r="D22" s="741" t="s">
        <v>146</v>
      </c>
      <c r="E22" s="742"/>
      <c r="F22" s="398">
        <v>0</v>
      </c>
      <c r="G22" s="404">
        <v>0</v>
      </c>
      <c r="H22" s="624"/>
      <c r="I22" s="622"/>
      <c r="J22" s="406">
        <f t="shared" si="2"/>
        <v>0</v>
      </c>
      <c r="K22" s="195"/>
      <c r="L22" s="197"/>
      <c r="M22" s="196"/>
      <c r="N22" s="197">
        <f t="shared" si="5"/>
        <v>0</v>
      </c>
      <c r="O22" s="197"/>
      <c r="P22" s="197"/>
      <c r="Q22" s="197">
        <f>J22</f>
        <v>0</v>
      </c>
      <c r="R22" s="197"/>
      <c r="S22" s="197"/>
      <c r="T22" s="208">
        <f>G22-J22</f>
        <v>0</v>
      </c>
      <c r="U22" s="197"/>
    </row>
    <row r="23" spans="1:21" s="7" customFormat="1" ht="30" customHeight="1" x14ac:dyDescent="0.2">
      <c r="A23" s="765" t="s">
        <v>60</v>
      </c>
      <c r="B23" s="743" t="s">
        <v>142</v>
      </c>
      <c r="C23" s="744"/>
      <c r="D23" s="788" t="s">
        <v>147</v>
      </c>
      <c r="E23" s="789"/>
      <c r="F23" s="365">
        <v>0</v>
      </c>
      <c r="G23" s="386">
        <v>0</v>
      </c>
      <c r="H23" s="754" t="s">
        <v>144</v>
      </c>
      <c r="I23" s="755"/>
      <c r="J23" s="378">
        <f>IF(G23&gt;0,G23,0)</f>
        <v>0</v>
      </c>
      <c r="K23" s="195"/>
      <c r="L23" s="197">
        <f>J23</f>
        <v>0</v>
      </c>
      <c r="M23" s="196"/>
      <c r="N23" s="197">
        <f t="shared" si="5"/>
        <v>0</v>
      </c>
      <c r="O23" s="197"/>
      <c r="P23" s="197"/>
      <c r="Q23" s="197"/>
      <c r="R23" s="197"/>
      <c r="S23" s="197"/>
      <c r="T23" s="208">
        <f>G23-J23</f>
        <v>0</v>
      </c>
      <c r="U23" s="197"/>
    </row>
    <row r="24" spans="1:21" s="7" customFormat="1" ht="30" customHeight="1" x14ac:dyDescent="0.2">
      <c r="A24" s="781"/>
      <c r="B24" s="790" t="s">
        <v>148</v>
      </c>
      <c r="C24" s="791"/>
      <c r="D24" s="791"/>
      <c r="E24" s="792"/>
      <c r="F24" s="407">
        <v>0</v>
      </c>
      <c r="G24" s="408">
        <v>0</v>
      </c>
      <c r="H24" s="625"/>
      <c r="I24" s="626"/>
      <c r="J24" s="409">
        <f t="shared" si="2"/>
        <v>0</v>
      </c>
      <c r="K24" s="195"/>
      <c r="L24" s="197"/>
      <c r="M24" s="196"/>
      <c r="N24" s="197">
        <f t="shared" si="5"/>
        <v>0</v>
      </c>
      <c r="O24" s="197"/>
      <c r="P24" s="197"/>
      <c r="Q24" s="197">
        <f>J24</f>
        <v>0</v>
      </c>
      <c r="R24" s="197"/>
      <c r="S24" s="197"/>
      <c r="T24" s="208">
        <f>G24-J24</f>
        <v>0</v>
      </c>
      <c r="U24" s="197"/>
    </row>
    <row r="25" spans="1:21" ht="30" customHeight="1" x14ac:dyDescent="0.2">
      <c r="A25" s="765" t="s">
        <v>61</v>
      </c>
      <c r="B25" s="743" t="s">
        <v>149</v>
      </c>
      <c r="C25" s="744"/>
      <c r="D25" s="779" t="s">
        <v>150</v>
      </c>
      <c r="E25" s="780"/>
      <c r="F25" s="433">
        <v>0</v>
      </c>
      <c r="G25" s="434">
        <v>0</v>
      </c>
      <c r="H25" s="754" t="s">
        <v>144</v>
      </c>
      <c r="I25" s="755"/>
      <c r="J25" s="378">
        <f>IF(G25&gt;0,G25,0)</f>
        <v>0</v>
      </c>
      <c r="K25" s="195"/>
      <c r="L25" s="197">
        <f>J25</f>
        <v>0</v>
      </c>
      <c r="M25" s="196"/>
      <c r="N25" s="197">
        <f t="shared" si="5"/>
        <v>0</v>
      </c>
      <c r="O25" s="197"/>
      <c r="P25" s="197"/>
      <c r="Q25" s="197"/>
      <c r="R25" s="197"/>
      <c r="S25" s="197"/>
      <c r="T25" s="208">
        <f>G25-J25</f>
        <v>0</v>
      </c>
      <c r="U25" s="197"/>
    </row>
    <row r="26" spans="1:21" ht="30" customHeight="1" x14ac:dyDescent="0.2">
      <c r="A26" s="766"/>
      <c r="B26" s="745" t="s">
        <v>151</v>
      </c>
      <c r="C26" s="793"/>
      <c r="D26" s="793"/>
      <c r="E26" s="794"/>
      <c r="F26" s="407">
        <v>0</v>
      </c>
      <c r="G26" s="408">
        <v>0</v>
      </c>
      <c r="H26" s="625"/>
      <c r="I26" s="626"/>
      <c r="J26" s="409">
        <f t="shared" si="2"/>
        <v>0</v>
      </c>
      <c r="K26" s="195"/>
      <c r="L26" s="197"/>
      <c r="M26" s="196"/>
      <c r="N26" s="197">
        <f t="shared" si="5"/>
        <v>0</v>
      </c>
      <c r="O26" s="197"/>
      <c r="P26" s="197">
        <f>J26</f>
        <v>0</v>
      </c>
      <c r="Q26" s="197"/>
      <c r="R26" s="197"/>
      <c r="S26" s="197"/>
      <c r="T26" s="208">
        <f>G26-J26</f>
        <v>0</v>
      </c>
      <c r="U26" s="197"/>
    </row>
    <row r="27" spans="1:21" ht="30" customHeight="1" x14ac:dyDescent="0.2">
      <c r="A27" s="765" t="s">
        <v>62</v>
      </c>
      <c r="B27" s="743" t="s">
        <v>152</v>
      </c>
      <c r="C27" s="744"/>
      <c r="D27" s="371" t="s">
        <v>153</v>
      </c>
      <c r="E27" s="372">
        <v>0</v>
      </c>
      <c r="F27" s="365">
        <v>0</v>
      </c>
      <c r="G27" s="373">
        <v>0</v>
      </c>
      <c r="H27" s="754" t="s">
        <v>144</v>
      </c>
      <c r="I27" s="755"/>
      <c r="J27" s="378">
        <f t="shared" si="2"/>
        <v>0</v>
      </c>
      <c r="K27" s="198">
        <v>9.2500000000000004E-4</v>
      </c>
      <c r="L27" s="207">
        <f>J27</f>
        <v>0</v>
      </c>
      <c r="M27" s="196"/>
      <c r="N27" s="197"/>
      <c r="O27" s="197"/>
      <c r="P27" s="197"/>
      <c r="Q27" s="197"/>
      <c r="R27" s="197"/>
      <c r="S27" s="197"/>
      <c r="T27" s="208"/>
      <c r="U27" s="197"/>
    </row>
    <row r="28" spans="1:21" ht="30" customHeight="1" x14ac:dyDescent="0.2">
      <c r="A28" s="766"/>
      <c r="B28" s="745" t="s">
        <v>154</v>
      </c>
      <c r="C28" s="746"/>
      <c r="D28" s="381" t="s">
        <v>153</v>
      </c>
      <c r="E28" s="627">
        <v>0</v>
      </c>
      <c r="F28" s="410">
        <v>0</v>
      </c>
      <c r="G28" s="411">
        <v>0</v>
      </c>
      <c r="H28" s="625"/>
      <c r="I28" s="626"/>
      <c r="J28" s="409">
        <f>IF(G28&gt;0,G28*F28,0)</f>
        <v>0</v>
      </c>
      <c r="K28" s="198">
        <v>9.2500000000000004E-4</v>
      </c>
      <c r="L28" s="207"/>
      <c r="M28" s="199"/>
      <c r="N28" s="197">
        <f>G28</f>
        <v>0</v>
      </c>
      <c r="O28" s="197"/>
      <c r="P28" s="197">
        <f>J28</f>
        <v>0</v>
      </c>
      <c r="Q28" s="197"/>
      <c r="R28" s="197"/>
      <c r="S28" s="197"/>
      <c r="T28" s="208"/>
      <c r="U28" s="197"/>
    </row>
    <row r="29" spans="1:21" ht="30" customHeight="1" x14ac:dyDescent="0.2">
      <c r="A29" s="765" t="s">
        <v>63</v>
      </c>
      <c r="B29" s="743" t="s">
        <v>155</v>
      </c>
      <c r="C29" s="744"/>
      <c r="D29" s="371" t="s">
        <v>156</v>
      </c>
      <c r="E29" s="374">
        <v>0</v>
      </c>
      <c r="F29" s="365">
        <v>0</v>
      </c>
      <c r="G29" s="373">
        <v>0</v>
      </c>
      <c r="H29" s="754" t="s">
        <v>144</v>
      </c>
      <c r="I29" s="755"/>
      <c r="J29" s="378">
        <f>IF(G29&gt;0,G29*F29,0)</f>
        <v>0</v>
      </c>
      <c r="K29" s="200">
        <v>48.43</v>
      </c>
      <c r="L29" s="207">
        <f>J29</f>
        <v>0</v>
      </c>
      <c r="M29" s="199">
        <f>E29*K29</f>
        <v>0</v>
      </c>
      <c r="N29" s="197"/>
      <c r="O29" s="197"/>
      <c r="P29" s="197"/>
      <c r="Q29" s="197"/>
      <c r="R29" s="197"/>
      <c r="S29" s="197"/>
      <c r="T29" s="208"/>
      <c r="U29" s="197"/>
    </row>
    <row r="30" spans="1:21" ht="30" customHeight="1" x14ac:dyDescent="0.2">
      <c r="A30" s="766"/>
      <c r="B30" s="745" t="s">
        <v>157</v>
      </c>
      <c r="C30" s="746"/>
      <c r="D30" s="381" t="s">
        <v>156</v>
      </c>
      <c r="E30" s="628">
        <v>0</v>
      </c>
      <c r="F30" s="410">
        <v>0</v>
      </c>
      <c r="G30" s="411">
        <v>0</v>
      </c>
      <c r="H30" s="626"/>
      <c r="I30" s="626"/>
      <c r="J30" s="409">
        <f>IF(G30&gt;0,G30*F30,0)</f>
        <v>0</v>
      </c>
      <c r="K30" s="198">
        <v>1.6E-2</v>
      </c>
      <c r="L30" s="207"/>
      <c r="M30" s="199"/>
      <c r="N30" s="197">
        <f>G30</f>
        <v>0</v>
      </c>
      <c r="O30" s="197"/>
      <c r="P30" s="197">
        <f>J30</f>
        <v>0</v>
      </c>
      <c r="Q30" s="197"/>
      <c r="R30" s="197"/>
      <c r="S30" s="197"/>
      <c r="T30" s="208"/>
      <c r="U30" s="197"/>
    </row>
    <row r="31" spans="1:21" ht="30" customHeight="1" x14ac:dyDescent="0.2">
      <c r="A31" s="765" t="s">
        <v>64</v>
      </c>
      <c r="B31" s="743" t="s">
        <v>158</v>
      </c>
      <c r="C31" s="744"/>
      <c r="D31" s="375" t="s">
        <v>159</v>
      </c>
      <c r="E31" s="415">
        <v>0</v>
      </c>
      <c r="F31" s="365">
        <v>0</v>
      </c>
      <c r="G31" s="373">
        <v>0</v>
      </c>
      <c r="H31" s="754" t="s">
        <v>144</v>
      </c>
      <c r="I31" s="755"/>
      <c r="J31" s="378">
        <f>IF(G31&gt;0,G31*F31,0)</f>
        <v>0</v>
      </c>
      <c r="K31" s="200">
        <v>7.27</v>
      </c>
      <c r="L31" s="207">
        <f>J31</f>
        <v>0</v>
      </c>
      <c r="M31" s="199">
        <f>E31*K31</f>
        <v>0</v>
      </c>
      <c r="N31" s="197"/>
      <c r="O31" s="197"/>
      <c r="P31" s="197"/>
      <c r="Q31" s="197"/>
      <c r="R31" s="197"/>
      <c r="S31" s="197"/>
      <c r="T31" s="208"/>
      <c r="U31" s="197"/>
    </row>
    <row r="32" spans="1:21" ht="30" customHeight="1" x14ac:dyDescent="0.2">
      <c r="A32" s="766"/>
      <c r="B32" s="745" t="s">
        <v>157</v>
      </c>
      <c r="C32" s="746"/>
      <c r="D32" s="382" t="s">
        <v>160</v>
      </c>
      <c r="E32" s="416">
        <v>0</v>
      </c>
      <c r="F32" s="383">
        <v>0</v>
      </c>
      <c r="G32" s="384">
        <v>0</v>
      </c>
      <c r="H32" s="379"/>
      <c r="I32" s="380"/>
      <c r="J32" s="385">
        <f>IF(G32&gt;0,G32*F32,0)</f>
        <v>0</v>
      </c>
      <c r="K32" s="198">
        <v>1.5E-3</v>
      </c>
      <c r="L32" s="207"/>
      <c r="M32" s="199"/>
      <c r="N32" s="197">
        <f>G32</f>
        <v>0</v>
      </c>
      <c r="O32" s="197"/>
      <c r="P32" s="197">
        <f>J32</f>
        <v>0</v>
      </c>
      <c r="Q32" s="197"/>
      <c r="R32" s="197"/>
      <c r="S32" s="197"/>
      <c r="T32" s="208"/>
      <c r="U32" s="197"/>
    </row>
    <row r="33" spans="1:21" ht="30" customHeight="1" x14ac:dyDescent="0.2">
      <c r="A33" s="140" t="s">
        <v>65</v>
      </c>
      <c r="B33" s="446">
        <f>'Management Summary'!A2</f>
        <v>0</v>
      </c>
      <c r="C33" s="375">
        <f>A1</f>
        <v>0</v>
      </c>
      <c r="D33" s="743" t="s">
        <v>161</v>
      </c>
      <c r="E33" s="744"/>
      <c r="F33" s="412">
        <v>0</v>
      </c>
      <c r="G33" s="413">
        <v>0</v>
      </c>
      <c r="H33" s="754" t="s">
        <v>144</v>
      </c>
      <c r="I33" s="755"/>
      <c r="J33" s="378">
        <f>IF(G33&gt;0,G33,0)</f>
        <v>0</v>
      </c>
      <c r="K33" s="195"/>
      <c r="L33" s="197">
        <f>J33</f>
        <v>0</v>
      </c>
      <c r="M33" s="199">
        <f>Clothing!AE41</f>
        <v>0</v>
      </c>
      <c r="N33" s="197"/>
      <c r="O33" s="197"/>
      <c r="P33" s="197"/>
      <c r="Q33" s="197"/>
      <c r="R33" s="197"/>
      <c r="S33" s="197"/>
      <c r="T33" s="208"/>
      <c r="U33" s="197"/>
    </row>
    <row r="34" spans="1:21" ht="30" customHeight="1" x14ac:dyDescent="0.2">
      <c r="A34" s="140" t="s">
        <v>66</v>
      </c>
      <c r="B34" s="446">
        <f>'Management Summary'!A2</f>
        <v>0</v>
      </c>
      <c r="C34" s="375">
        <f>A1</f>
        <v>0</v>
      </c>
      <c r="D34" s="743" t="s">
        <v>162</v>
      </c>
      <c r="E34" s="744"/>
      <c r="F34" s="412">
        <v>0</v>
      </c>
      <c r="G34" s="413">
        <v>0</v>
      </c>
      <c r="H34" s="754" t="s">
        <v>144</v>
      </c>
      <c r="I34" s="755"/>
      <c r="J34" s="378">
        <f>IF(G34&gt;0,G34,0)</f>
        <v>0</v>
      </c>
      <c r="K34" s="195"/>
      <c r="L34" s="197">
        <f>J34</f>
        <v>0</v>
      </c>
      <c r="M34" s="199">
        <f>Furniture!AE43</f>
        <v>0</v>
      </c>
      <c r="N34" s="197"/>
      <c r="O34" s="197"/>
      <c r="P34" s="197"/>
      <c r="Q34" s="197"/>
      <c r="R34" s="197"/>
      <c r="S34" s="197"/>
      <c r="T34" s="208"/>
      <c r="U34" s="197"/>
    </row>
    <row r="35" spans="1:21" ht="30" customHeight="1" x14ac:dyDescent="0.2">
      <c r="A35" s="143" t="s">
        <v>67</v>
      </c>
      <c r="B35" s="447">
        <f>'Management Summary'!A2</f>
        <v>0</v>
      </c>
      <c r="C35" s="448">
        <f>A1</f>
        <v>0</v>
      </c>
      <c r="D35" s="767" t="s">
        <v>162</v>
      </c>
      <c r="E35" s="768"/>
      <c r="F35" s="412">
        <v>0</v>
      </c>
      <c r="G35" s="413">
        <v>0</v>
      </c>
      <c r="H35" s="754" t="s">
        <v>144</v>
      </c>
      <c r="I35" s="755"/>
      <c r="J35" s="414">
        <f>IF(G35&gt;0,G35,0)</f>
        <v>0</v>
      </c>
      <c r="K35" s="195"/>
      <c r="L35" s="197">
        <f>J35</f>
        <v>0</v>
      </c>
      <c r="M35" s="199">
        <f>Equipment!AE68</f>
        <v>0</v>
      </c>
      <c r="N35" s="197"/>
      <c r="O35" s="197"/>
      <c r="P35" s="197"/>
      <c r="Q35" s="197"/>
      <c r="R35" s="197"/>
      <c r="S35" s="197"/>
      <c r="T35" s="208"/>
      <c r="U35" s="197"/>
    </row>
    <row r="36" spans="1:21" ht="30" customHeight="1" thickBot="1" x14ac:dyDescent="0.25">
      <c r="A36" s="145" t="s">
        <v>163</v>
      </c>
      <c r="B36" s="447">
        <f>'Management Summary'!A2</f>
        <v>0</v>
      </c>
      <c r="C36" s="449">
        <f>A1</f>
        <v>0</v>
      </c>
      <c r="D36" s="767" t="s">
        <v>162</v>
      </c>
      <c r="E36" s="768"/>
      <c r="F36" s="412">
        <v>0</v>
      </c>
      <c r="G36" s="413">
        <v>0</v>
      </c>
      <c r="H36" s="761" t="s">
        <v>144</v>
      </c>
      <c r="I36" s="762"/>
      <c r="J36" s="414">
        <f>IF(G36&gt;0,G36,0)</f>
        <v>0</v>
      </c>
      <c r="K36" s="201"/>
      <c r="L36" s="206">
        <f>J36</f>
        <v>0</v>
      </c>
      <c r="M36" s="202">
        <f>'Other Items'!E24</f>
        <v>0</v>
      </c>
      <c r="N36" s="206"/>
      <c r="O36" s="206"/>
      <c r="P36" s="206"/>
      <c r="Q36" s="206"/>
      <c r="R36" s="206"/>
      <c r="S36" s="206"/>
      <c r="T36" s="209"/>
      <c r="U36" s="206"/>
    </row>
    <row r="37" spans="1:21" ht="30" customHeight="1" thickTop="1" thickBot="1" x14ac:dyDescent="0.25">
      <c r="A37" s="763"/>
      <c r="B37" s="763"/>
      <c r="C37" s="763"/>
      <c r="D37" s="763"/>
      <c r="E37" s="764"/>
      <c r="F37" s="450" t="s">
        <v>164</v>
      </c>
      <c r="G37" s="411">
        <f>SUM(G3:G36)</f>
        <v>0</v>
      </c>
      <c r="H37" s="451">
        <f>SUM(H3:H36)</f>
        <v>0</v>
      </c>
      <c r="I37" s="451">
        <f>SUM(I3:I36)</f>
        <v>0</v>
      </c>
      <c r="J37" s="409">
        <f>SUM(J3:J36)</f>
        <v>0</v>
      </c>
      <c r="K37" s="203"/>
      <c r="L37" s="204">
        <f>SUM(L21:L36)</f>
        <v>0</v>
      </c>
      <c r="M37" s="205">
        <f>SUM(M29:M36)</f>
        <v>0</v>
      </c>
      <c r="N37" s="204">
        <f>SUM(N3:N36)</f>
        <v>0</v>
      </c>
      <c r="O37" s="204">
        <f>O6+O7+O8+O15+O17</f>
        <v>0</v>
      </c>
      <c r="P37" s="204">
        <f>SUM(P3:P36)</f>
        <v>0</v>
      </c>
      <c r="Q37" s="204">
        <f>SUM(Q22:Q24)</f>
        <v>0</v>
      </c>
      <c r="R37" s="204">
        <f>R7+R4</f>
        <v>0</v>
      </c>
      <c r="S37" s="204">
        <f>S8+S5</f>
        <v>0</v>
      </c>
      <c r="T37" s="210">
        <f>SUM(T3:T36)</f>
        <v>0</v>
      </c>
      <c r="U37" s="204">
        <f>SUM(U3:U36)</f>
        <v>0</v>
      </c>
    </row>
    <row r="38" spans="1:21" ht="13.5" thickTop="1" x14ac:dyDescent="0.2">
      <c r="A38" s="141"/>
      <c r="B38" s="141"/>
      <c r="C38" s="141"/>
      <c r="D38" s="141"/>
      <c r="E38" s="141"/>
      <c r="F38" s="141"/>
      <c r="G38" s="141"/>
      <c r="H38" s="141"/>
      <c r="I38" s="141"/>
      <c r="J38" s="141"/>
    </row>
  </sheetData>
  <mergeCells count="71">
    <mergeCell ref="C1:F1"/>
    <mergeCell ref="D17:E17"/>
    <mergeCell ref="D20:E20"/>
    <mergeCell ref="A1:B1"/>
    <mergeCell ref="D25:E25"/>
    <mergeCell ref="A25:A26"/>
    <mergeCell ref="A21:A22"/>
    <mergeCell ref="A23:A24"/>
    <mergeCell ref="A3:A5"/>
    <mergeCell ref="A6:A8"/>
    <mergeCell ref="D21:E21"/>
    <mergeCell ref="D23:E23"/>
    <mergeCell ref="D22:E22"/>
    <mergeCell ref="B24:E24"/>
    <mergeCell ref="B26:E26"/>
    <mergeCell ref="D7:E7"/>
    <mergeCell ref="D2:E2"/>
    <mergeCell ref="D9:E9"/>
    <mergeCell ref="D12:E12"/>
    <mergeCell ref="D14:E14"/>
    <mergeCell ref="D5:E5"/>
    <mergeCell ref="D6:E6"/>
    <mergeCell ref="D10:E10"/>
    <mergeCell ref="D8:E8"/>
    <mergeCell ref="D11:E11"/>
    <mergeCell ref="D13:E13"/>
    <mergeCell ref="A37:E37"/>
    <mergeCell ref="A27:A28"/>
    <mergeCell ref="D35:E35"/>
    <mergeCell ref="D36:E36"/>
    <mergeCell ref="A29:A30"/>
    <mergeCell ref="D34:E34"/>
    <mergeCell ref="D33:E33"/>
    <mergeCell ref="A31:A32"/>
    <mergeCell ref="B27:C27"/>
    <mergeCell ref="B29:C29"/>
    <mergeCell ref="B32:C32"/>
    <mergeCell ref="H36:I36"/>
    <mergeCell ref="H21:I21"/>
    <mergeCell ref="H23:I23"/>
    <mergeCell ref="H25:I25"/>
    <mergeCell ref="H27:I27"/>
    <mergeCell ref="H29:I29"/>
    <mergeCell ref="H34:I34"/>
    <mergeCell ref="H35:I35"/>
    <mergeCell ref="U1:U2"/>
    <mergeCell ref="Q1:Q2"/>
    <mergeCell ref="H31:I31"/>
    <mergeCell ref="H33:I33"/>
    <mergeCell ref="O1:O2"/>
    <mergeCell ref="P1:P2"/>
    <mergeCell ref="R1:R2"/>
    <mergeCell ref="S1:S2"/>
    <mergeCell ref="L1:L2"/>
    <mergeCell ref="T1:T2"/>
    <mergeCell ref="N1:N2"/>
    <mergeCell ref="G1:J1"/>
    <mergeCell ref="K1:K2"/>
    <mergeCell ref="M1:M2"/>
    <mergeCell ref="D19:E19"/>
    <mergeCell ref="B31:C31"/>
    <mergeCell ref="B28:C28"/>
    <mergeCell ref="B30:C30"/>
    <mergeCell ref="D3:E3"/>
    <mergeCell ref="B21:C21"/>
    <mergeCell ref="B22:C22"/>
    <mergeCell ref="B23:C23"/>
    <mergeCell ref="B25:C25"/>
    <mergeCell ref="D4:E4"/>
    <mergeCell ref="D18:E18"/>
    <mergeCell ref="D15:E15"/>
  </mergeCells>
  <phoneticPr fontId="0" type="noConversion"/>
  <dataValidations xWindow="1228" yWindow="501" count="7">
    <dataValidation type="decimal" allowBlank="1" showInputMessage="1" showErrorMessage="1" error="Check you are enetering weights in tonnes, not in kilograms" promptTitle="Data Check" prompt="Check you are entering weights in tonnes, not in kilograms" sqref="G3" xr:uid="{00000000-0002-0000-0300-000000000000}">
      <formula1>0</formula1>
      <formula2>200</formula2>
    </dataValidation>
    <dataValidation type="decimal" allowBlank="1" showInputMessage="1" showErrorMessage="1" error="Check you are entering weights in tonnes, not in kilograms" promptTitle="Data check" prompt="Check you are entering weights in tonnes, not in kilograms" sqref="G4" xr:uid="{00000000-0002-0000-0300-000001000000}">
      <formula1>0</formula1>
      <formula2>200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5" xr:uid="{00000000-0002-0000-0300-000002000000}">
      <formula1>0</formula1>
      <formula2>200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6:G8" xr:uid="{00000000-0002-0000-0300-000003000000}">
      <formula1>0</formula1>
      <formula2>100</formula2>
    </dataValidation>
    <dataValidation type="decimal" allowBlank="1" showInputMessage="1" showErrorMessage="1" promptTitle="Data check" prompt="Enter the number of litres" sqref="E27:E28" xr:uid="{00000000-0002-0000-0300-000004000000}">
      <formula1>0</formula1>
      <formula2>2000</formula2>
    </dataValidation>
    <dataValidation type="decimal" allowBlank="1" showInputMessage="1" showErrorMessage="1" errorTitle="Data check" error="Check you are entering weights in tonnes, not in kilograms" promptTitle="Data check" prompt="Do not forget to enter the Percent Recycled in column F" sqref="G9:G20" xr:uid="{00000000-0002-0000-0300-000005000000}">
      <formula1>0</formula1>
      <formula2>100</formula2>
    </dataValidation>
    <dataValidation type="decimal" allowBlank="1" showInputMessage="1" showErrorMessage="1" sqref="G21:G26" xr:uid="{00000000-0002-0000-0300-000006000000}">
      <formula1>0</formula1>
      <formula2>100</formula2>
    </dataValidation>
  </dataValidations>
  <pageMargins left="0.23622047244094491" right="0.19685039370078741" top="0.6692913385826772" bottom="0.6692913385826772" header="0.19685039370078741" footer="0.19685039370078741"/>
  <pageSetup paperSize="9" scale="60" fitToHeight="5" orientation="portrait" horizontalDpi="2400" verticalDpi="2400" r:id="rId1"/>
  <headerFooter alignWithMargins="0">
    <oddFooter>&amp;C&amp;"Arial,Bold"Ministry of Justice, Estate Directorate, 
Sustainable Development Team.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U38"/>
  <sheetViews>
    <sheetView showGridLines="0" zoomScaleNormal="100" workbookViewId="0">
      <pane ySplit="2" topLeftCell="A3" activePane="bottomLeft" state="frozen"/>
      <selection activeCell="K1" sqref="K1:U65536"/>
      <selection pane="bottomLeft" activeCell="A3" sqref="A3:A5"/>
    </sheetView>
  </sheetViews>
  <sheetFormatPr defaultColWidth="9.140625" defaultRowHeight="12.75" x14ac:dyDescent="0.2"/>
  <cols>
    <col min="1" max="1" width="26.5703125" customWidth="1"/>
    <col min="2" max="2" width="27.42578125" customWidth="1"/>
    <col min="3" max="3" width="21.5703125" customWidth="1"/>
    <col min="4" max="4" width="24.5703125" customWidth="1"/>
    <col min="6" max="6" width="10.85546875" customWidth="1"/>
    <col min="7" max="7" width="10.5703125" customWidth="1"/>
    <col min="8" max="9" width="12.5703125" customWidth="1"/>
    <col min="10" max="10" width="11.85546875" customWidth="1"/>
    <col min="11" max="17" width="10.42578125" style="17" hidden="1" customWidth="1"/>
    <col min="18" max="18" width="10.42578125" hidden="1" customWidth="1"/>
    <col min="19" max="21" width="11.42578125" hidden="1" customWidth="1"/>
  </cols>
  <sheetData>
    <row r="1" spans="1:21" s="7" customFormat="1" ht="30" customHeight="1" thickTop="1" thickBot="1" x14ac:dyDescent="0.25">
      <c r="A1" s="775">
        <f>'Management Summary'!A2:B2</f>
        <v>0</v>
      </c>
      <c r="B1" s="778"/>
      <c r="C1" s="775" t="s">
        <v>165</v>
      </c>
      <c r="D1" s="776"/>
      <c r="E1" s="776"/>
      <c r="F1" s="777"/>
      <c r="G1" s="756" t="s">
        <v>166</v>
      </c>
      <c r="H1" s="757"/>
      <c r="I1" s="757"/>
      <c r="J1" s="758"/>
      <c r="K1" s="759" t="s">
        <v>107</v>
      </c>
      <c r="L1" s="751" t="s">
        <v>108</v>
      </c>
      <c r="M1" s="751" t="s">
        <v>109</v>
      </c>
      <c r="N1" s="751" t="s">
        <v>110</v>
      </c>
      <c r="O1" s="751" t="s">
        <v>111</v>
      </c>
      <c r="P1" s="751" t="s">
        <v>112</v>
      </c>
      <c r="Q1" s="751" t="s">
        <v>113</v>
      </c>
      <c r="R1" s="751" t="s">
        <v>114</v>
      </c>
      <c r="S1" s="751" t="s">
        <v>115</v>
      </c>
      <c r="T1" s="751" t="s">
        <v>116</v>
      </c>
      <c r="U1" s="751" t="s">
        <v>117</v>
      </c>
    </row>
    <row r="2" spans="1:21" s="7" customFormat="1" ht="45" customHeight="1" thickTop="1" thickBot="1" x14ac:dyDescent="0.25">
      <c r="A2" s="134" t="s">
        <v>118</v>
      </c>
      <c r="B2" s="135" t="s">
        <v>119</v>
      </c>
      <c r="C2" s="136" t="s">
        <v>120</v>
      </c>
      <c r="D2" s="802" t="s">
        <v>121</v>
      </c>
      <c r="E2" s="803"/>
      <c r="F2" s="135" t="s">
        <v>122</v>
      </c>
      <c r="G2" s="137" t="s">
        <v>123</v>
      </c>
      <c r="H2" s="136" t="s">
        <v>124</v>
      </c>
      <c r="I2" s="138" t="s">
        <v>125</v>
      </c>
      <c r="J2" s="139" t="s">
        <v>126</v>
      </c>
      <c r="K2" s="760"/>
      <c r="L2" s="752"/>
      <c r="M2" s="753"/>
      <c r="N2" s="753"/>
      <c r="O2" s="753" t="s">
        <v>127</v>
      </c>
      <c r="P2" s="753" t="s">
        <v>128</v>
      </c>
      <c r="Q2" s="753"/>
      <c r="R2" s="753"/>
      <c r="S2" s="753"/>
      <c r="T2" s="752"/>
      <c r="U2" s="752"/>
    </row>
    <row r="3" spans="1:21" s="7" customFormat="1" ht="30" customHeight="1" x14ac:dyDescent="0.2">
      <c r="A3" s="782" t="s">
        <v>129</v>
      </c>
      <c r="B3" s="611" t="s">
        <v>130</v>
      </c>
      <c r="C3" s="441"/>
      <c r="D3" s="795"/>
      <c r="E3" s="796"/>
      <c r="F3" s="407">
        <v>0</v>
      </c>
      <c r="G3" s="408">
        <v>0</v>
      </c>
      <c r="H3" s="625">
        <v>0</v>
      </c>
      <c r="I3" s="626">
        <v>0</v>
      </c>
      <c r="J3" s="409">
        <f>IF(G3&gt;0,G3*F3,0)</f>
        <v>0</v>
      </c>
      <c r="K3" s="195"/>
      <c r="L3" s="196"/>
      <c r="M3" s="196"/>
      <c r="N3" s="197">
        <f>G3</f>
        <v>0</v>
      </c>
      <c r="O3" s="197"/>
      <c r="P3" s="197">
        <f>J3</f>
        <v>0</v>
      </c>
      <c r="Q3" s="197"/>
      <c r="R3" s="197"/>
      <c r="S3" s="197"/>
      <c r="T3" s="208">
        <f>G3-J3</f>
        <v>0</v>
      </c>
      <c r="U3" s="197"/>
    </row>
    <row r="4" spans="1:21" s="7" customFormat="1" ht="30" customHeight="1" x14ac:dyDescent="0.2">
      <c r="A4" s="783"/>
      <c r="B4" s="369" t="s">
        <v>167</v>
      </c>
      <c r="C4" s="442"/>
      <c r="D4" s="804"/>
      <c r="E4" s="805"/>
      <c r="F4" s="365">
        <v>0</v>
      </c>
      <c r="G4" s="386">
        <v>0</v>
      </c>
      <c r="H4" s="387">
        <v>0</v>
      </c>
      <c r="I4" s="377">
        <v>0</v>
      </c>
      <c r="J4" s="378">
        <f>IF(G4&gt;0,G4,0)</f>
        <v>0</v>
      </c>
      <c r="K4" s="195"/>
      <c r="L4" s="196"/>
      <c r="M4" s="196"/>
      <c r="N4" s="197">
        <f>G4</f>
        <v>0</v>
      </c>
      <c r="O4" s="197"/>
      <c r="P4" s="197"/>
      <c r="Q4" s="197"/>
      <c r="R4" s="197">
        <f>J4</f>
        <v>0</v>
      </c>
      <c r="S4" s="197"/>
      <c r="T4" s="208"/>
      <c r="U4" s="197"/>
    </row>
    <row r="5" spans="1:21" s="7" customFormat="1" ht="30" customHeight="1" thickBot="1" x14ac:dyDescent="0.25">
      <c r="A5" s="784"/>
      <c r="B5" s="370" t="s">
        <v>132</v>
      </c>
      <c r="C5" s="443"/>
      <c r="D5" s="806"/>
      <c r="E5" s="807"/>
      <c r="F5" s="366">
        <v>0</v>
      </c>
      <c r="G5" s="388">
        <v>0</v>
      </c>
      <c r="H5" s="389">
        <v>0</v>
      </c>
      <c r="I5" s="390">
        <v>0</v>
      </c>
      <c r="J5" s="391">
        <v>0</v>
      </c>
      <c r="K5" s="195"/>
      <c r="L5" s="196"/>
      <c r="M5" s="196"/>
      <c r="N5" s="197">
        <f>G5</f>
        <v>0</v>
      </c>
      <c r="O5" s="197"/>
      <c r="P5" s="197"/>
      <c r="Q5" s="197"/>
      <c r="R5" s="197"/>
      <c r="S5" s="197">
        <f>J5</f>
        <v>0</v>
      </c>
      <c r="T5" s="208"/>
      <c r="U5" s="197"/>
    </row>
    <row r="6" spans="1:21" s="7" customFormat="1" ht="30" customHeight="1" thickTop="1" x14ac:dyDescent="0.2">
      <c r="A6" s="785" t="s">
        <v>133</v>
      </c>
      <c r="B6" s="611" t="s">
        <v>130</v>
      </c>
      <c r="C6" s="441"/>
      <c r="D6" s="800"/>
      <c r="E6" s="800"/>
      <c r="F6" s="407">
        <v>0</v>
      </c>
      <c r="G6" s="408">
        <v>0</v>
      </c>
      <c r="H6" s="625">
        <v>0</v>
      </c>
      <c r="I6" s="626">
        <v>0</v>
      </c>
      <c r="J6" s="409">
        <v>0</v>
      </c>
      <c r="K6" s="195"/>
      <c r="L6" s="196"/>
      <c r="M6" s="196"/>
      <c r="N6" s="197"/>
      <c r="O6" s="197">
        <f>G6</f>
        <v>0</v>
      </c>
      <c r="P6" s="197">
        <f>J6</f>
        <v>0</v>
      </c>
      <c r="Q6" s="197"/>
      <c r="R6" s="197"/>
      <c r="S6" s="197"/>
      <c r="T6" s="208"/>
      <c r="U6" s="197">
        <f>G6-J6</f>
        <v>0</v>
      </c>
    </row>
    <row r="7" spans="1:21" s="7" customFormat="1" ht="30" customHeight="1" x14ac:dyDescent="0.2">
      <c r="A7" s="783"/>
      <c r="B7" s="369" t="s">
        <v>131</v>
      </c>
      <c r="C7" s="444"/>
      <c r="D7" s="804"/>
      <c r="E7" s="805"/>
      <c r="F7" s="367">
        <v>0</v>
      </c>
      <c r="G7" s="392">
        <v>0</v>
      </c>
      <c r="H7" s="393">
        <v>0</v>
      </c>
      <c r="I7" s="394">
        <v>0</v>
      </c>
      <c r="J7" s="378">
        <f>IF(G7&gt;0,G7,0)</f>
        <v>0</v>
      </c>
      <c r="K7" s="195"/>
      <c r="L7" s="196"/>
      <c r="M7" s="196"/>
      <c r="N7" s="197"/>
      <c r="O7" s="197">
        <f>G7</f>
        <v>0</v>
      </c>
      <c r="P7" s="197"/>
      <c r="Q7" s="197"/>
      <c r="R7" s="197">
        <f>J7</f>
        <v>0</v>
      </c>
      <c r="S7" s="197"/>
      <c r="T7" s="208"/>
      <c r="U7" s="197"/>
    </row>
    <row r="8" spans="1:21" s="7" customFormat="1" ht="30" customHeight="1" thickBot="1" x14ac:dyDescent="0.25">
      <c r="A8" s="784"/>
      <c r="B8" s="370" t="s">
        <v>132</v>
      </c>
      <c r="C8" s="445"/>
      <c r="D8" s="798"/>
      <c r="E8" s="799"/>
      <c r="F8" s="368">
        <v>0</v>
      </c>
      <c r="G8" s="395">
        <v>0</v>
      </c>
      <c r="H8" s="396">
        <v>0</v>
      </c>
      <c r="I8" s="390">
        <v>0</v>
      </c>
      <c r="J8" s="391">
        <f>IF(G8&gt;0,G8,0)</f>
        <v>0</v>
      </c>
      <c r="K8" s="195"/>
      <c r="L8" s="196"/>
      <c r="M8" s="196"/>
      <c r="N8" s="197"/>
      <c r="O8" s="197">
        <f>G8</f>
        <v>0</v>
      </c>
      <c r="P8" s="197"/>
      <c r="Q8" s="197"/>
      <c r="R8" s="197"/>
      <c r="S8" s="197">
        <f>J8</f>
        <v>0</v>
      </c>
      <c r="T8" s="208"/>
      <c r="U8" s="197"/>
    </row>
    <row r="9" spans="1:21" s="7" customFormat="1" ht="30" customHeight="1" thickTop="1" x14ac:dyDescent="0.2">
      <c r="A9" s="140" t="s">
        <v>48</v>
      </c>
      <c r="B9" s="423" t="s">
        <v>136</v>
      </c>
      <c r="C9" s="441"/>
      <c r="D9" s="800"/>
      <c r="E9" s="801"/>
      <c r="F9" s="407">
        <v>0</v>
      </c>
      <c r="G9" s="408">
        <v>0</v>
      </c>
      <c r="H9" s="625">
        <v>0</v>
      </c>
      <c r="I9" s="626">
        <v>0</v>
      </c>
      <c r="J9" s="409">
        <f>IF(G9&gt;0,G9*F9,0)</f>
        <v>0</v>
      </c>
      <c r="K9" s="195"/>
      <c r="L9" s="196"/>
      <c r="M9" s="196"/>
      <c r="N9" s="197">
        <f t="shared" ref="N9:N17" si="0">G9</f>
        <v>0</v>
      </c>
      <c r="O9" s="197"/>
      <c r="P9" s="197">
        <f t="shared" ref="P9:P20" si="1">J9</f>
        <v>0</v>
      </c>
      <c r="Q9" s="197"/>
      <c r="R9" s="197"/>
      <c r="S9" s="197"/>
      <c r="T9" s="208">
        <f>G9-J9</f>
        <v>0</v>
      </c>
      <c r="U9" s="197"/>
    </row>
    <row r="10" spans="1:21" s="7" customFormat="1" ht="30" customHeight="1" x14ac:dyDescent="0.2">
      <c r="A10" s="140" t="s">
        <v>49</v>
      </c>
      <c r="B10" s="623" t="s">
        <v>136</v>
      </c>
      <c r="C10" s="441"/>
      <c r="D10" s="800"/>
      <c r="E10" s="801"/>
      <c r="F10" s="407">
        <v>0</v>
      </c>
      <c r="G10" s="408">
        <v>0</v>
      </c>
      <c r="H10" s="625">
        <v>0</v>
      </c>
      <c r="I10" s="626">
        <v>0</v>
      </c>
      <c r="J10" s="409">
        <f t="shared" ref="J10:J28" si="2">IF(G10&gt;0,G10*F10,0)</f>
        <v>0</v>
      </c>
      <c r="K10" s="195"/>
      <c r="L10" s="196"/>
      <c r="M10" s="196"/>
      <c r="N10" s="197">
        <f t="shared" si="0"/>
        <v>0</v>
      </c>
      <c r="O10" s="197"/>
      <c r="P10" s="197">
        <f t="shared" si="1"/>
        <v>0</v>
      </c>
      <c r="Q10" s="197"/>
      <c r="R10" s="197"/>
      <c r="S10" s="197"/>
      <c r="T10" s="208">
        <f t="shared" ref="T10:T21" si="3">G10-J10</f>
        <v>0</v>
      </c>
      <c r="U10" s="197"/>
    </row>
    <row r="11" spans="1:21" s="7" customFormat="1" ht="30" customHeight="1" x14ac:dyDescent="0.2">
      <c r="A11" s="140" t="s">
        <v>50</v>
      </c>
      <c r="B11" s="623" t="s">
        <v>136</v>
      </c>
      <c r="C11" s="441"/>
      <c r="D11" s="800"/>
      <c r="E11" s="801"/>
      <c r="F11" s="407">
        <v>0</v>
      </c>
      <c r="G11" s="408">
        <v>0</v>
      </c>
      <c r="H11" s="625">
        <v>0</v>
      </c>
      <c r="I11" s="626">
        <v>0</v>
      </c>
      <c r="J11" s="409">
        <f t="shared" si="2"/>
        <v>0</v>
      </c>
      <c r="K11" s="195"/>
      <c r="L11" s="196"/>
      <c r="M11" s="196"/>
      <c r="N11" s="197">
        <f t="shared" si="0"/>
        <v>0</v>
      </c>
      <c r="O11" s="197"/>
      <c r="P11" s="197">
        <f t="shared" si="1"/>
        <v>0</v>
      </c>
      <c r="Q11" s="197"/>
      <c r="R11" s="197"/>
      <c r="S11" s="197"/>
      <c r="T11" s="208">
        <f t="shared" si="3"/>
        <v>0</v>
      </c>
      <c r="U11" s="197"/>
    </row>
    <row r="12" spans="1:21" s="7" customFormat="1" ht="30" customHeight="1" x14ac:dyDescent="0.2">
      <c r="A12" s="140" t="s">
        <v>51</v>
      </c>
      <c r="B12" s="623" t="s">
        <v>136</v>
      </c>
      <c r="C12" s="441"/>
      <c r="D12" s="800"/>
      <c r="E12" s="801"/>
      <c r="F12" s="407">
        <v>0</v>
      </c>
      <c r="G12" s="408">
        <v>0</v>
      </c>
      <c r="H12" s="625">
        <v>0</v>
      </c>
      <c r="I12" s="626">
        <v>0</v>
      </c>
      <c r="J12" s="409">
        <f t="shared" si="2"/>
        <v>0</v>
      </c>
      <c r="K12" s="195"/>
      <c r="L12" s="196"/>
      <c r="M12" s="196"/>
      <c r="N12" s="197">
        <f t="shared" si="0"/>
        <v>0</v>
      </c>
      <c r="O12" s="197"/>
      <c r="P12" s="197">
        <f t="shared" si="1"/>
        <v>0</v>
      </c>
      <c r="Q12" s="197"/>
      <c r="R12" s="197"/>
      <c r="S12" s="197"/>
      <c r="T12" s="208">
        <f t="shared" si="3"/>
        <v>0</v>
      </c>
      <c r="U12" s="197"/>
    </row>
    <row r="13" spans="1:21" s="7" customFormat="1" ht="30" customHeight="1" x14ac:dyDescent="0.2">
      <c r="A13" s="140" t="s">
        <v>52</v>
      </c>
      <c r="B13" s="623" t="s">
        <v>136</v>
      </c>
      <c r="C13" s="441"/>
      <c r="D13" s="800"/>
      <c r="E13" s="800"/>
      <c r="F13" s="407">
        <v>0</v>
      </c>
      <c r="G13" s="408">
        <v>0</v>
      </c>
      <c r="H13" s="625">
        <v>0</v>
      </c>
      <c r="I13" s="626">
        <v>0</v>
      </c>
      <c r="J13" s="409">
        <f t="shared" si="2"/>
        <v>0</v>
      </c>
      <c r="K13" s="195"/>
      <c r="L13" s="196"/>
      <c r="M13" s="196"/>
      <c r="N13" s="197">
        <f t="shared" si="0"/>
        <v>0</v>
      </c>
      <c r="O13" s="197"/>
      <c r="P13" s="197">
        <f t="shared" si="1"/>
        <v>0</v>
      </c>
      <c r="Q13" s="197"/>
      <c r="R13" s="197"/>
      <c r="S13" s="197"/>
      <c r="T13" s="208">
        <f t="shared" si="3"/>
        <v>0</v>
      </c>
      <c r="U13" s="197"/>
    </row>
    <row r="14" spans="1:21" s="7" customFormat="1" ht="30" customHeight="1" x14ac:dyDescent="0.2">
      <c r="A14" s="140" t="s">
        <v>137</v>
      </c>
      <c r="B14" s="623"/>
      <c r="C14" s="441"/>
      <c r="D14" s="800"/>
      <c r="E14" s="800"/>
      <c r="F14" s="407">
        <v>0</v>
      </c>
      <c r="G14" s="408">
        <v>0</v>
      </c>
      <c r="H14" s="625">
        <v>0</v>
      </c>
      <c r="I14" s="626">
        <v>0</v>
      </c>
      <c r="J14" s="409">
        <f t="shared" si="2"/>
        <v>0</v>
      </c>
      <c r="K14" s="195"/>
      <c r="L14" s="196"/>
      <c r="M14" s="196"/>
      <c r="N14" s="197">
        <f t="shared" si="0"/>
        <v>0</v>
      </c>
      <c r="O14" s="197"/>
      <c r="P14" s="197">
        <f t="shared" si="1"/>
        <v>0</v>
      </c>
      <c r="Q14" s="197"/>
      <c r="R14" s="197"/>
      <c r="S14" s="197"/>
      <c r="T14" s="208">
        <f t="shared" si="3"/>
        <v>0</v>
      </c>
      <c r="U14" s="197"/>
    </row>
    <row r="15" spans="1:21" s="7" customFormat="1" ht="45.75" thickBot="1" x14ac:dyDescent="0.25">
      <c r="A15" s="140" t="s">
        <v>138</v>
      </c>
      <c r="B15" s="623" t="s">
        <v>136</v>
      </c>
      <c r="C15" s="441"/>
      <c r="D15" s="800"/>
      <c r="E15" s="800"/>
      <c r="F15" s="407">
        <v>0</v>
      </c>
      <c r="G15" s="408">
        <v>0</v>
      </c>
      <c r="H15" s="625">
        <v>0</v>
      </c>
      <c r="I15" s="626">
        <v>0</v>
      </c>
      <c r="J15" s="409">
        <f t="shared" si="2"/>
        <v>0</v>
      </c>
      <c r="K15" s="195"/>
      <c r="L15" s="196"/>
      <c r="M15" s="196"/>
      <c r="N15" s="197">
        <f t="shared" si="0"/>
        <v>0</v>
      </c>
      <c r="O15" s="197">
        <f>G15</f>
        <v>0</v>
      </c>
      <c r="P15" s="197">
        <f t="shared" si="1"/>
        <v>0</v>
      </c>
      <c r="Q15" s="197"/>
      <c r="R15" s="197"/>
      <c r="S15" s="197"/>
      <c r="T15" s="208">
        <f t="shared" si="3"/>
        <v>0</v>
      </c>
      <c r="U15" s="197">
        <f>G15-J15</f>
        <v>0</v>
      </c>
    </row>
    <row r="16" spans="1:21" s="7" customFormat="1" ht="30" customHeight="1" thickTop="1" x14ac:dyDescent="0.2">
      <c r="A16" s="613" t="s">
        <v>139</v>
      </c>
      <c r="B16" s="423"/>
      <c r="C16" s="397"/>
      <c r="D16" s="612"/>
      <c r="E16" s="614"/>
      <c r="F16" s="407">
        <v>0</v>
      </c>
      <c r="G16" s="408">
        <v>1</v>
      </c>
      <c r="H16" s="625">
        <v>0</v>
      </c>
      <c r="I16" s="626">
        <v>0</v>
      </c>
      <c r="J16" s="409">
        <v>0</v>
      </c>
      <c r="K16" s="195"/>
      <c r="L16" s="196"/>
      <c r="M16" s="196"/>
      <c r="N16" s="197"/>
      <c r="O16" s="197"/>
      <c r="P16" s="197"/>
      <c r="Q16" s="197"/>
      <c r="R16" s="197"/>
      <c r="S16" s="197"/>
      <c r="T16" s="208"/>
      <c r="U16" s="197"/>
    </row>
    <row r="17" spans="1:21" s="7" customFormat="1" ht="30" customHeight="1" x14ac:dyDescent="0.2">
      <c r="A17" s="140" t="s">
        <v>55</v>
      </c>
      <c r="B17" s="623" t="s">
        <v>136</v>
      </c>
      <c r="C17" s="441"/>
      <c r="D17" s="800"/>
      <c r="E17" s="800"/>
      <c r="F17" s="407">
        <v>0</v>
      </c>
      <c r="G17" s="408">
        <v>0</v>
      </c>
      <c r="H17" s="625">
        <v>0</v>
      </c>
      <c r="I17" s="626">
        <v>0</v>
      </c>
      <c r="J17" s="409">
        <f t="shared" si="2"/>
        <v>0</v>
      </c>
      <c r="K17" s="195"/>
      <c r="L17" s="196"/>
      <c r="M17" s="196"/>
      <c r="N17" s="197">
        <f t="shared" si="0"/>
        <v>0</v>
      </c>
      <c r="O17" s="197">
        <f>G17</f>
        <v>0</v>
      </c>
      <c r="P17" s="197">
        <f t="shared" si="1"/>
        <v>0</v>
      </c>
      <c r="Q17" s="197"/>
      <c r="R17" s="197"/>
      <c r="S17" s="197"/>
      <c r="T17" s="208">
        <f t="shared" si="3"/>
        <v>0</v>
      </c>
      <c r="U17" s="197">
        <f>G17-J17</f>
        <v>0</v>
      </c>
    </row>
    <row r="18" spans="1:21" s="7" customFormat="1" ht="30" customHeight="1" x14ac:dyDescent="0.2">
      <c r="A18" s="140" t="s">
        <v>140</v>
      </c>
      <c r="B18" s="623" t="s">
        <v>136</v>
      </c>
      <c r="C18" s="441"/>
      <c r="D18" s="800"/>
      <c r="E18" s="800"/>
      <c r="F18" s="407">
        <v>0</v>
      </c>
      <c r="G18" s="408">
        <v>0</v>
      </c>
      <c r="H18" s="625">
        <v>0</v>
      </c>
      <c r="I18" s="626">
        <v>0</v>
      </c>
      <c r="J18" s="409">
        <f t="shared" si="2"/>
        <v>0</v>
      </c>
      <c r="K18" s="195"/>
      <c r="L18" s="196"/>
      <c r="M18" s="196"/>
      <c r="N18" s="197">
        <f>G18</f>
        <v>0</v>
      </c>
      <c r="O18" s="197"/>
      <c r="P18" s="197">
        <f t="shared" si="1"/>
        <v>0</v>
      </c>
      <c r="Q18" s="197"/>
      <c r="R18" s="197"/>
      <c r="S18" s="197"/>
      <c r="T18" s="208">
        <f t="shared" si="3"/>
        <v>0</v>
      </c>
      <c r="U18" s="197"/>
    </row>
    <row r="19" spans="1:21" s="7" customFormat="1" ht="30" customHeight="1" x14ac:dyDescent="0.2">
      <c r="A19" s="140" t="s">
        <v>141</v>
      </c>
      <c r="B19" s="623" t="s">
        <v>136</v>
      </c>
      <c r="C19" s="441"/>
      <c r="D19" s="800"/>
      <c r="E19" s="800"/>
      <c r="F19" s="407">
        <v>0</v>
      </c>
      <c r="G19" s="408">
        <v>0</v>
      </c>
      <c r="H19" s="625">
        <v>0</v>
      </c>
      <c r="I19" s="626">
        <v>0</v>
      </c>
      <c r="J19" s="409">
        <f t="shared" si="2"/>
        <v>0</v>
      </c>
      <c r="K19" s="195"/>
      <c r="L19" s="196"/>
      <c r="M19" s="196"/>
      <c r="N19" s="197">
        <f>G19</f>
        <v>0</v>
      </c>
      <c r="O19" s="197"/>
      <c r="P19" s="197">
        <f t="shared" si="1"/>
        <v>0</v>
      </c>
      <c r="Q19" s="197"/>
      <c r="R19" s="197"/>
      <c r="S19" s="197"/>
      <c r="T19" s="208">
        <f t="shared" si="3"/>
        <v>0</v>
      </c>
      <c r="U19" s="197"/>
    </row>
    <row r="20" spans="1:21" s="7" customFormat="1" ht="30" customHeight="1" x14ac:dyDescent="0.2">
      <c r="A20" s="140" t="s">
        <v>168</v>
      </c>
      <c r="B20" s="623"/>
      <c r="C20" s="441"/>
      <c r="D20" s="800"/>
      <c r="E20" s="800"/>
      <c r="F20" s="407">
        <v>0</v>
      </c>
      <c r="G20" s="408">
        <v>0</v>
      </c>
      <c r="H20" s="625">
        <v>0</v>
      </c>
      <c r="I20" s="626">
        <v>0</v>
      </c>
      <c r="J20" s="409">
        <f t="shared" si="2"/>
        <v>0</v>
      </c>
      <c r="K20" s="195"/>
      <c r="L20" s="196"/>
      <c r="M20" s="196"/>
      <c r="N20" s="197">
        <f>G20</f>
        <v>0</v>
      </c>
      <c r="O20" s="197"/>
      <c r="P20" s="197">
        <f t="shared" si="1"/>
        <v>0</v>
      </c>
      <c r="Q20" s="197"/>
      <c r="R20" s="197"/>
      <c r="S20" s="197"/>
      <c r="T20" s="208">
        <f t="shared" si="3"/>
        <v>0</v>
      </c>
      <c r="U20" s="197"/>
    </row>
    <row r="21" spans="1:21" s="7" customFormat="1" ht="30" customHeight="1" x14ac:dyDescent="0.2">
      <c r="A21" s="765" t="s">
        <v>59</v>
      </c>
      <c r="B21" s="743" t="s">
        <v>169</v>
      </c>
      <c r="C21" s="744"/>
      <c r="D21" s="786" t="s">
        <v>143</v>
      </c>
      <c r="E21" s="787"/>
      <c r="F21" s="365">
        <v>0</v>
      </c>
      <c r="G21" s="386">
        <v>0</v>
      </c>
      <c r="H21" s="754" t="s">
        <v>144</v>
      </c>
      <c r="I21" s="755"/>
      <c r="J21" s="378">
        <f>IF(G21&gt;0,G21,0)</f>
        <v>0</v>
      </c>
      <c r="K21" s="195"/>
      <c r="L21" s="197">
        <f>J21</f>
        <v>0</v>
      </c>
      <c r="M21" s="196"/>
      <c r="N21" s="197"/>
      <c r="O21" s="197"/>
      <c r="P21" s="197"/>
      <c r="Q21" s="197"/>
      <c r="R21" s="197"/>
      <c r="S21" s="197"/>
      <c r="T21" s="208">
        <f t="shared" si="3"/>
        <v>0</v>
      </c>
      <c r="U21" s="197"/>
    </row>
    <row r="22" spans="1:21" s="7" customFormat="1" ht="30" customHeight="1" x14ac:dyDescent="0.2">
      <c r="A22" s="766"/>
      <c r="B22" s="790" t="s">
        <v>170</v>
      </c>
      <c r="C22" s="792"/>
      <c r="D22" s="797"/>
      <c r="E22" s="797"/>
      <c r="F22" s="407">
        <v>0</v>
      </c>
      <c r="G22" s="408">
        <v>0</v>
      </c>
      <c r="H22" s="625">
        <v>0</v>
      </c>
      <c r="I22" s="626">
        <v>0</v>
      </c>
      <c r="J22" s="409">
        <f t="shared" si="2"/>
        <v>0</v>
      </c>
      <c r="K22" s="195"/>
      <c r="L22" s="197"/>
      <c r="M22" s="196"/>
      <c r="N22" s="197">
        <f>G22</f>
        <v>0</v>
      </c>
      <c r="O22" s="197"/>
      <c r="P22" s="197"/>
      <c r="Q22" s="197">
        <f>J22</f>
        <v>0</v>
      </c>
      <c r="R22" s="197"/>
      <c r="S22" s="197"/>
      <c r="T22" s="208">
        <f>G22-J22</f>
        <v>0</v>
      </c>
      <c r="U22" s="197"/>
    </row>
    <row r="23" spans="1:21" s="7" customFormat="1" ht="30" customHeight="1" x14ac:dyDescent="0.2">
      <c r="A23" s="765" t="s">
        <v>60</v>
      </c>
      <c r="B23" s="743" t="s">
        <v>171</v>
      </c>
      <c r="C23" s="744"/>
      <c r="D23" s="786" t="s">
        <v>172</v>
      </c>
      <c r="E23" s="787"/>
      <c r="F23" s="365">
        <v>0</v>
      </c>
      <c r="G23" s="386">
        <v>0</v>
      </c>
      <c r="H23" s="754" t="s">
        <v>144</v>
      </c>
      <c r="I23" s="755"/>
      <c r="J23" s="378">
        <f>IF(G23&gt;0,G23,0)</f>
        <v>0</v>
      </c>
      <c r="K23" s="195"/>
      <c r="L23" s="197">
        <f>J23</f>
        <v>0</v>
      </c>
      <c r="M23" s="196"/>
      <c r="N23" s="197">
        <f>G23</f>
        <v>0</v>
      </c>
      <c r="O23" s="197"/>
      <c r="P23" s="197"/>
      <c r="Q23" s="197"/>
      <c r="R23" s="197"/>
      <c r="S23" s="197"/>
      <c r="T23" s="208">
        <f>G23-J23</f>
        <v>0</v>
      </c>
      <c r="U23" s="197"/>
    </row>
    <row r="24" spans="1:21" s="7" customFormat="1" ht="30" customHeight="1" x14ac:dyDescent="0.2">
      <c r="A24" s="781"/>
      <c r="B24" s="790" t="s">
        <v>154</v>
      </c>
      <c r="C24" s="792"/>
      <c r="D24" s="797"/>
      <c r="E24" s="797"/>
      <c r="F24" s="407">
        <v>0</v>
      </c>
      <c r="G24" s="408">
        <v>0</v>
      </c>
      <c r="H24" s="625">
        <v>0</v>
      </c>
      <c r="I24" s="626">
        <v>0</v>
      </c>
      <c r="J24" s="409">
        <f t="shared" si="2"/>
        <v>0</v>
      </c>
      <c r="K24" s="195"/>
      <c r="L24" s="197"/>
      <c r="M24" s="196"/>
      <c r="N24" s="197">
        <f>G24</f>
        <v>0</v>
      </c>
      <c r="O24" s="197"/>
      <c r="P24" s="197"/>
      <c r="Q24" s="197">
        <f>J24</f>
        <v>0</v>
      </c>
      <c r="R24" s="197"/>
      <c r="S24" s="197"/>
      <c r="T24" s="208">
        <f>G24-J24</f>
        <v>0</v>
      </c>
      <c r="U24" s="197"/>
    </row>
    <row r="25" spans="1:21" ht="30" customHeight="1" x14ac:dyDescent="0.2">
      <c r="A25" s="765" t="s">
        <v>61</v>
      </c>
      <c r="B25" s="743" t="s">
        <v>149</v>
      </c>
      <c r="C25" s="744"/>
      <c r="D25" s="779" t="s">
        <v>150</v>
      </c>
      <c r="E25" s="780"/>
      <c r="F25" s="365">
        <v>0</v>
      </c>
      <c r="G25" s="386">
        <v>0</v>
      </c>
      <c r="H25" s="754" t="s">
        <v>144</v>
      </c>
      <c r="I25" s="755"/>
      <c r="J25" s="378">
        <f>IF(G25&gt;0,G25,0)</f>
        <v>0</v>
      </c>
      <c r="K25" s="195"/>
      <c r="L25" s="197">
        <f>J25</f>
        <v>0</v>
      </c>
      <c r="M25" s="196"/>
      <c r="N25" s="197">
        <f>G25</f>
        <v>0</v>
      </c>
      <c r="O25" s="197"/>
      <c r="P25" s="197"/>
      <c r="Q25" s="197"/>
      <c r="R25" s="197"/>
      <c r="S25" s="197"/>
      <c r="T25" s="208">
        <f>G25-J25</f>
        <v>0</v>
      </c>
      <c r="U25" s="197"/>
    </row>
    <row r="26" spans="1:21" ht="30" customHeight="1" x14ac:dyDescent="0.2">
      <c r="A26" s="766"/>
      <c r="B26" s="790" t="s">
        <v>154</v>
      </c>
      <c r="C26" s="792"/>
      <c r="D26" s="797"/>
      <c r="E26" s="797"/>
      <c r="F26" s="407">
        <v>0</v>
      </c>
      <c r="G26" s="408">
        <v>0</v>
      </c>
      <c r="H26" s="625">
        <v>0</v>
      </c>
      <c r="I26" s="626">
        <v>0</v>
      </c>
      <c r="J26" s="409">
        <f t="shared" si="2"/>
        <v>0</v>
      </c>
      <c r="K26" s="195"/>
      <c r="L26" s="197"/>
      <c r="M26" s="196"/>
      <c r="N26" s="197">
        <f>G26</f>
        <v>0</v>
      </c>
      <c r="O26" s="197"/>
      <c r="P26" s="197">
        <f>J26</f>
        <v>0</v>
      </c>
      <c r="Q26" s="197"/>
      <c r="R26" s="197"/>
      <c r="S26" s="197"/>
      <c r="T26" s="208">
        <f>G26-J26</f>
        <v>0</v>
      </c>
      <c r="U26" s="197"/>
    </row>
    <row r="27" spans="1:21" ht="30" customHeight="1" x14ac:dyDescent="0.2">
      <c r="A27" s="765" t="s">
        <v>62</v>
      </c>
      <c r="B27" s="743" t="s">
        <v>152</v>
      </c>
      <c r="C27" s="744"/>
      <c r="D27" s="371" t="s">
        <v>153</v>
      </c>
      <c r="E27" s="437">
        <v>0</v>
      </c>
      <c r="F27" s="365">
        <v>0</v>
      </c>
      <c r="G27" s="373">
        <v>0</v>
      </c>
      <c r="H27" s="754" t="s">
        <v>144</v>
      </c>
      <c r="I27" s="755"/>
      <c r="J27" s="378">
        <f t="shared" si="2"/>
        <v>0</v>
      </c>
      <c r="K27" s="198">
        <v>9.2500000000000004E-4</v>
      </c>
      <c r="L27" s="207">
        <f>J27</f>
        <v>0</v>
      </c>
      <c r="M27" s="196"/>
      <c r="N27" s="197"/>
      <c r="O27" s="197"/>
      <c r="P27" s="197"/>
      <c r="Q27" s="197"/>
      <c r="R27" s="197"/>
      <c r="S27" s="197"/>
      <c r="T27" s="208"/>
      <c r="U27" s="197"/>
    </row>
    <row r="28" spans="1:21" ht="30" customHeight="1" x14ac:dyDescent="0.2">
      <c r="A28" s="766"/>
      <c r="B28" s="790" t="s">
        <v>154</v>
      </c>
      <c r="C28" s="792"/>
      <c r="D28" s="436" t="s">
        <v>153</v>
      </c>
      <c r="E28" s="629">
        <v>0</v>
      </c>
      <c r="F28" s="410">
        <v>0</v>
      </c>
      <c r="G28" s="411">
        <v>0</v>
      </c>
      <c r="H28" s="625">
        <v>0</v>
      </c>
      <c r="I28" s="626">
        <v>0</v>
      </c>
      <c r="J28" s="409">
        <f t="shared" si="2"/>
        <v>0</v>
      </c>
      <c r="K28" s="198">
        <v>9.2500000000000004E-4</v>
      </c>
      <c r="L28" s="207"/>
      <c r="M28" s="199"/>
      <c r="N28" s="197">
        <f>G28</f>
        <v>0</v>
      </c>
      <c r="O28" s="197"/>
      <c r="P28" s="197">
        <f>J28</f>
        <v>0</v>
      </c>
      <c r="Q28" s="197"/>
      <c r="R28" s="197"/>
      <c r="S28" s="197"/>
      <c r="T28" s="208"/>
      <c r="U28" s="197"/>
    </row>
    <row r="29" spans="1:21" ht="30" customHeight="1" x14ac:dyDescent="0.2">
      <c r="A29" s="765" t="s">
        <v>63</v>
      </c>
      <c r="B29" s="743" t="s">
        <v>158</v>
      </c>
      <c r="C29" s="744"/>
      <c r="D29" s="371" t="s">
        <v>156</v>
      </c>
      <c r="E29" s="438">
        <v>0</v>
      </c>
      <c r="F29" s="365">
        <v>0</v>
      </c>
      <c r="G29" s="373">
        <v>0</v>
      </c>
      <c r="H29" s="754" t="s">
        <v>144</v>
      </c>
      <c r="I29" s="755"/>
      <c r="J29" s="378">
        <f>IF(G29&gt;0,G29*F29,0)</f>
        <v>0</v>
      </c>
      <c r="K29" s="200">
        <v>48.43</v>
      </c>
      <c r="L29" s="207">
        <f>J29</f>
        <v>0</v>
      </c>
      <c r="M29" s="199">
        <f>E29*K29</f>
        <v>0</v>
      </c>
      <c r="N29" s="197"/>
      <c r="O29" s="197"/>
      <c r="P29" s="197"/>
      <c r="Q29" s="197"/>
      <c r="R29" s="197"/>
      <c r="S29" s="197"/>
      <c r="T29" s="208"/>
      <c r="U29" s="197"/>
    </row>
    <row r="30" spans="1:21" ht="30" customHeight="1" x14ac:dyDescent="0.2">
      <c r="A30" s="766"/>
      <c r="B30" s="790" t="s">
        <v>157</v>
      </c>
      <c r="C30" s="792"/>
      <c r="D30" s="436" t="s">
        <v>156</v>
      </c>
      <c r="E30" s="630">
        <v>0</v>
      </c>
      <c r="F30" s="410">
        <v>0</v>
      </c>
      <c r="G30" s="411">
        <v>0</v>
      </c>
      <c r="H30" s="626">
        <v>0</v>
      </c>
      <c r="I30" s="626">
        <v>0</v>
      </c>
      <c r="J30" s="409">
        <f>IF(G30&gt;0,G30*F30,0)</f>
        <v>0</v>
      </c>
      <c r="K30" s="198">
        <v>1.6E-2</v>
      </c>
      <c r="L30" s="207"/>
      <c r="M30" s="199"/>
      <c r="N30" s="197">
        <f>G30</f>
        <v>0</v>
      </c>
      <c r="O30" s="197"/>
      <c r="P30" s="197">
        <f>J30</f>
        <v>0</v>
      </c>
      <c r="Q30" s="197"/>
      <c r="R30" s="197"/>
      <c r="S30" s="197"/>
      <c r="T30" s="208"/>
      <c r="U30" s="197"/>
    </row>
    <row r="31" spans="1:21" ht="30" customHeight="1" x14ac:dyDescent="0.2">
      <c r="A31" s="765" t="s">
        <v>64</v>
      </c>
      <c r="B31" s="743" t="s">
        <v>158</v>
      </c>
      <c r="C31" s="744"/>
      <c r="D31" s="375" t="s">
        <v>173</v>
      </c>
      <c r="E31" s="376">
        <v>0</v>
      </c>
      <c r="F31" s="365">
        <v>0</v>
      </c>
      <c r="G31" s="373">
        <f>IF(E31&gt;0,E31*K32,0)</f>
        <v>0</v>
      </c>
      <c r="H31" s="754" t="s">
        <v>144</v>
      </c>
      <c r="I31" s="755"/>
      <c r="J31" s="378">
        <f>IF(G31&gt;0,G31*F31,0)</f>
        <v>0</v>
      </c>
      <c r="K31" s="200">
        <v>7.27</v>
      </c>
      <c r="L31" s="207">
        <f>J31</f>
        <v>0</v>
      </c>
      <c r="M31" s="199">
        <f>E31*K31</f>
        <v>0</v>
      </c>
      <c r="N31" s="197"/>
      <c r="O31" s="197"/>
      <c r="P31" s="197"/>
      <c r="Q31" s="197"/>
      <c r="R31" s="197"/>
      <c r="S31" s="197"/>
      <c r="T31" s="208"/>
      <c r="U31" s="197"/>
    </row>
    <row r="32" spans="1:21" ht="30" customHeight="1" x14ac:dyDescent="0.2">
      <c r="A32" s="766"/>
      <c r="B32" s="790" t="s">
        <v>157</v>
      </c>
      <c r="C32" s="792"/>
      <c r="D32" s="436" t="s">
        <v>174</v>
      </c>
      <c r="E32" s="630">
        <v>0</v>
      </c>
      <c r="F32" s="410">
        <v>0</v>
      </c>
      <c r="G32" s="411">
        <f>IF(E32&gt;0,E32*K32,)</f>
        <v>0</v>
      </c>
      <c r="H32" s="626">
        <v>0</v>
      </c>
      <c r="I32" s="626">
        <v>0</v>
      </c>
      <c r="J32" s="409">
        <f>IF(G32&gt;0,G32*F32,0)</f>
        <v>0</v>
      </c>
      <c r="K32" s="198">
        <v>1.5E-3</v>
      </c>
      <c r="L32" s="207"/>
      <c r="M32" s="199"/>
      <c r="N32" s="197">
        <f>G32</f>
        <v>0</v>
      </c>
      <c r="O32" s="197"/>
      <c r="P32" s="197">
        <f>J32</f>
        <v>0</v>
      </c>
      <c r="Q32" s="197"/>
      <c r="R32" s="197"/>
      <c r="S32" s="197"/>
      <c r="T32" s="208"/>
      <c r="U32" s="197"/>
    </row>
    <row r="33" spans="1:21" ht="30" customHeight="1" x14ac:dyDescent="0.2">
      <c r="A33" s="140" t="s">
        <v>65</v>
      </c>
      <c r="B33" s="446">
        <f>'Management Summary'!A2</f>
        <v>0</v>
      </c>
      <c r="C33" s="375">
        <f>A1</f>
        <v>0</v>
      </c>
      <c r="D33" s="743" t="s">
        <v>162</v>
      </c>
      <c r="E33" s="744"/>
      <c r="F33" s="367">
        <v>0</v>
      </c>
      <c r="G33" s="439">
        <v>0</v>
      </c>
      <c r="H33" s="754" t="s">
        <v>144</v>
      </c>
      <c r="I33" s="755"/>
      <c r="J33" s="378">
        <f>IF(G33&gt;0,G33,0)</f>
        <v>0</v>
      </c>
      <c r="K33" s="195"/>
      <c r="L33" s="197">
        <f>J33</f>
        <v>0</v>
      </c>
      <c r="M33" s="199">
        <f>Clothing!BG41</f>
        <v>0</v>
      </c>
      <c r="N33" s="197"/>
      <c r="O33" s="197"/>
      <c r="P33" s="197"/>
      <c r="Q33" s="197"/>
      <c r="R33" s="197"/>
      <c r="S33" s="197"/>
      <c r="T33" s="208"/>
      <c r="U33" s="197"/>
    </row>
    <row r="34" spans="1:21" ht="30" customHeight="1" x14ac:dyDescent="0.2">
      <c r="A34" s="140" t="s">
        <v>66</v>
      </c>
      <c r="B34" s="446">
        <f>'Management Summary'!A2</f>
        <v>0</v>
      </c>
      <c r="C34" s="375">
        <f>A1</f>
        <v>0</v>
      </c>
      <c r="D34" s="743" t="s">
        <v>162</v>
      </c>
      <c r="E34" s="744"/>
      <c r="F34" s="367">
        <v>0</v>
      </c>
      <c r="G34" s="439">
        <v>0</v>
      </c>
      <c r="H34" s="754" t="s">
        <v>144</v>
      </c>
      <c r="I34" s="755"/>
      <c r="J34" s="378">
        <f>IF(G34&gt;0,G34,0)</f>
        <v>0</v>
      </c>
      <c r="K34" s="195"/>
      <c r="L34" s="197">
        <f>J34</f>
        <v>0</v>
      </c>
      <c r="M34" s="199">
        <f>Furniture!BG43</f>
        <v>0</v>
      </c>
      <c r="N34" s="197"/>
      <c r="O34" s="197"/>
      <c r="P34" s="197"/>
      <c r="Q34" s="197"/>
      <c r="R34" s="197"/>
      <c r="S34" s="197"/>
      <c r="T34" s="208"/>
      <c r="U34" s="197"/>
    </row>
    <row r="35" spans="1:21" ht="30" customHeight="1" x14ac:dyDescent="0.2">
      <c r="A35" s="143" t="s">
        <v>67</v>
      </c>
      <c r="B35" s="447">
        <f>'Management Summary'!A2</f>
        <v>0</v>
      </c>
      <c r="C35" s="448">
        <f>A1</f>
        <v>0</v>
      </c>
      <c r="D35" s="767" t="s">
        <v>162</v>
      </c>
      <c r="E35" s="768"/>
      <c r="F35" s="367">
        <v>0</v>
      </c>
      <c r="G35" s="439">
        <v>0</v>
      </c>
      <c r="H35" s="754" t="s">
        <v>144</v>
      </c>
      <c r="I35" s="755"/>
      <c r="J35" s="414">
        <f>IF(G35&gt;0,G35,0)</f>
        <v>0</v>
      </c>
      <c r="K35" s="195"/>
      <c r="L35" s="197">
        <f>J35</f>
        <v>0</v>
      </c>
      <c r="M35" s="199">
        <f>Equipment!BG68</f>
        <v>0</v>
      </c>
      <c r="N35" s="197"/>
      <c r="O35" s="197"/>
      <c r="P35" s="197"/>
      <c r="Q35" s="197"/>
      <c r="R35" s="197"/>
      <c r="S35" s="197"/>
      <c r="T35" s="208"/>
      <c r="U35" s="197"/>
    </row>
    <row r="36" spans="1:21" ht="30" customHeight="1" thickBot="1" x14ac:dyDescent="0.25">
      <c r="A36" s="145" t="s">
        <v>163</v>
      </c>
      <c r="B36" s="447">
        <f>'Management Summary'!A2</f>
        <v>0</v>
      </c>
      <c r="C36" s="449">
        <f>A1</f>
        <v>0</v>
      </c>
      <c r="D36" s="767" t="s">
        <v>162</v>
      </c>
      <c r="E36" s="768"/>
      <c r="F36" s="368">
        <v>0</v>
      </c>
      <c r="G36" s="440">
        <v>0</v>
      </c>
      <c r="H36" s="761" t="s">
        <v>144</v>
      </c>
      <c r="I36" s="762"/>
      <c r="J36" s="414">
        <f>IF(G36&gt;0,G36,0)</f>
        <v>0</v>
      </c>
      <c r="K36" s="201"/>
      <c r="L36" s="206">
        <f>J36</f>
        <v>0</v>
      </c>
      <c r="M36" s="202">
        <f>'Other Items'!E49</f>
        <v>0</v>
      </c>
      <c r="N36" s="206"/>
      <c r="O36" s="206"/>
      <c r="P36" s="206"/>
      <c r="Q36" s="206"/>
      <c r="R36" s="206"/>
      <c r="S36" s="206"/>
      <c r="T36" s="209"/>
      <c r="U36" s="206"/>
    </row>
    <row r="37" spans="1:21" ht="30" customHeight="1" thickTop="1" thickBot="1" x14ac:dyDescent="0.25">
      <c r="A37" s="763"/>
      <c r="B37" s="763"/>
      <c r="C37" s="763"/>
      <c r="D37" s="763"/>
      <c r="E37" s="764"/>
      <c r="F37" s="452" t="s">
        <v>164</v>
      </c>
      <c r="G37" s="411">
        <f>SUM(G3:G36)</f>
        <v>1</v>
      </c>
      <c r="H37" s="453">
        <f>SUM(H3:H36)</f>
        <v>0</v>
      </c>
      <c r="I37" s="453">
        <f>SUM(I3:I36)</f>
        <v>0</v>
      </c>
      <c r="J37" s="364">
        <f>SUM(J3:J36)</f>
        <v>0</v>
      </c>
      <c r="K37" s="203"/>
      <c r="L37" s="204">
        <f>SUM(L21:L36)</f>
        <v>0</v>
      </c>
      <c r="M37" s="205">
        <f>SUM(M29:M36)</f>
        <v>0</v>
      </c>
      <c r="N37" s="204">
        <f>SUM(N3:N36)</f>
        <v>0</v>
      </c>
      <c r="O37" s="204">
        <f>O6+O7+O8+O15+O17</f>
        <v>0</v>
      </c>
      <c r="P37" s="204">
        <f>SUM(P3:P36)</f>
        <v>0</v>
      </c>
      <c r="Q37" s="204">
        <f>SUM(Q22:Q24)</f>
        <v>0</v>
      </c>
      <c r="R37" s="204">
        <f>R7+R4</f>
        <v>0</v>
      </c>
      <c r="S37" s="204">
        <f>S8+S5</f>
        <v>0</v>
      </c>
      <c r="T37" s="210">
        <f>SUM(T3:T36)</f>
        <v>0</v>
      </c>
      <c r="U37" s="204">
        <f>SUM(U3:U36)</f>
        <v>0</v>
      </c>
    </row>
    <row r="38" spans="1:21" ht="13.5" thickTop="1" x14ac:dyDescent="0.2">
      <c r="A38" s="141"/>
      <c r="B38" s="141"/>
      <c r="C38" s="141"/>
      <c r="D38" s="141"/>
      <c r="E38" s="141"/>
      <c r="F38" s="141"/>
      <c r="G38" s="141"/>
      <c r="H38" s="141"/>
      <c r="I38" s="141"/>
      <c r="J38" s="141"/>
    </row>
  </sheetData>
  <mergeCells count="73">
    <mergeCell ref="S1:S2"/>
    <mergeCell ref="A1:B1"/>
    <mergeCell ref="C1:F1"/>
    <mergeCell ref="G1:J1"/>
    <mergeCell ref="K1:K2"/>
    <mergeCell ref="L1:L2"/>
    <mergeCell ref="M1:M2"/>
    <mergeCell ref="N1:N2"/>
    <mergeCell ref="O1:O2"/>
    <mergeCell ref="P1:P2"/>
    <mergeCell ref="Q1:Q2"/>
    <mergeCell ref="R1:R2"/>
    <mergeCell ref="A3:A5"/>
    <mergeCell ref="D4:E4"/>
    <mergeCell ref="D5:E5"/>
    <mergeCell ref="A6:A8"/>
    <mergeCell ref="D6:E6"/>
    <mergeCell ref="D7:E7"/>
    <mergeCell ref="D11:E11"/>
    <mergeCell ref="D12:E12"/>
    <mergeCell ref="D13:E13"/>
    <mergeCell ref="D14:E14"/>
    <mergeCell ref="D2:E2"/>
    <mergeCell ref="A21:A22"/>
    <mergeCell ref="D21:E21"/>
    <mergeCell ref="D15:E15"/>
    <mergeCell ref="D17:E17"/>
    <mergeCell ref="D18:E18"/>
    <mergeCell ref="D19:E19"/>
    <mergeCell ref="D20:E20"/>
    <mergeCell ref="D22:E22"/>
    <mergeCell ref="B21:C21"/>
    <mergeCell ref="B22:C22"/>
    <mergeCell ref="A37:E37"/>
    <mergeCell ref="D36:E36"/>
    <mergeCell ref="H36:I36"/>
    <mergeCell ref="A29:A30"/>
    <mergeCell ref="A31:A32"/>
    <mergeCell ref="B29:C29"/>
    <mergeCell ref="B30:C30"/>
    <mergeCell ref="B31:C31"/>
    <mergeCell ref="B32:C32"/>
    <mergeCell ref="A23:A24"/>
    <mergeCell ref="D23:E23"/>
    <mergeCell ref="H23:I23"/>
    <mergeCell ref="D24:E24"/>
    <mergeCell ref="D25:E25"/>
    <mergeCell ref="H25:I25"/>
    <mergeCell ref="B24:C24"/>
    <mergeCell ref="B23:C23"/>
    <mergeCell ref="A27:A28"/>
    <mergeCell ref="H27:I27"/>
    <mergeCell ref="A25:A26"/>
    <mergeCell ref="B27:C27"/>
    <mergeCell ref="B28:C28"/>
    <mergeCell ref="B25:C25"/>
    <mergeCell ref="B26:C26"/>
    <mergeCell ref="T1:T2"/>
    <mergeCell ref="U1:U2"/>
    <mergeCell ref="D34:E34"/>
    <mergeCell ref="H34:I34"/>
    <mergeCell ref="D35:E35"/>
    <mergeCell ref="H35:I35"/>
    <mergeCell ref="H29:I29"/>
    <mergeCell ref="H31:I31"/>
    <mergeCell ref="D33:E33"/>
    <mergeCell ref="H33:I33"/>
    <mergeCell ref="D3:E3"/>
    <mergeCell ref="D26:E26"/>
    <mergeCell ref="H21:I21"/>
    <mergeCell ref="D8:E8"/>
    <mergeCell ref="D9:E9"/>
    <mergeCell ref="D10:E10"/>
  </mergeCells>
  <dataValidations count="7">
    <dataValidation type="decimal" allowBlank="1" showInputMessage="1" showErrorMessage="1" sqref="G21:G26" xr:uid="{00000000-0002-0000-0400-000000000000}">
      <formula1>0</formula1>
      <formula2>100</formula2>
    </dataValidation>
    <dataValidation type="decimal" allowBlank="1" showInputMessage="1" showErrorMessage="1" errorTitle="Data check" error="Check you are entering weights in tonnes, not in kilograms" promptTitle="Data check" prompt="Do not forget to enter the Percent Recycled in column F" sqref="G9:G20" xr:uid="{00000000-0002-0000-0400-000001000000}">
      <formula1>0</formula1>
      <formula2>100</formula2>
    </dataValidation>
    <dataValidation type="decimal" allowBlank="1" showInputMessage="1" showErrorMessage="1" promptTitle="Data check" prompt="Enter the number of litres" sqref="E27:E28" xr:uid="{00000000-0002-0000-0400-000002000000}">
      <formula1>0</formula1>
      <formula2>2000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6:G8" xr:uid="{00000000-0002-0000-0400-000003000000}">
      <formula1>0</formula1>
      <formula2>100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5" xr:uid="{00000000-0002-0000-0400-000004000000}">
      <formula1>0</formula1>
      <formula2>200</formula2>
    </dataValidation>
    <dataValidation type="decimal" allowBlank="1" showInputMessage="1" showErrorMessage="1" error="Check you are entering weights in tonnes, not in kilograms" promptTitle="Data check" prompt="Check you are entering weights in tonnes, not in kilograms" sqref="G4" xr:uid="{00000000-0002-0000-0400-000005000000}">
      <formula1>0</formula1>
      <formula2>200</formula2>
    </dataValidation>
    <dataValidation type="decimal" allowBlank="1" showInputMessage="1" showErrorMessage="1" error="Check you are enetering weights in tonnes, not in kilograms" promptTitle="Data Check" prompt="Check you are entering weights in tonnes, not in kilograms" sqref="G3" xr:uid="{00000000-0002-0000-0400-000006000000}">
      <formula1>0</formula1>
      <formula2>200</formula2>
    </dataValidation>
  </dataValidations>
  <pageMargins left="0.23622047244094491" right="0.19685039370078741" top="0.6692913385826772" bottom="0.6692913385826772" header="0.19685039370078741" footer="0.19685039370078741"/>
  <pageSetup paperSize="9" scale="60" fitToHeight="5" orientation="portrait" horizontalDpi="2400" verticalDpi="2400" r:id="rId1"/>
  <headerFooter alignWithMargins="0">
    <oddFooter>&amp;C&amp;"Arial,Bold"Ministry of Justice, Estate Directorate, 
Sustainable Development Team.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U38"/>
  <sheetViews>
    <sheetView showGridLines="0" zoomScaleNormal="100" workbookViewId="0">
      <pane ySplit="2" topLeftCell="A3" activePane="bottomLeft" state="frozen"/>
      <selection activeCell="K1" sqref="K1:U65536"/>
      <selection pane="bottomLeft" activeCell="A3" sqref="A3:A5"/>
    </sheetView>
  </sheetViews>
  <sheetFormatPr defaultColWidth="9.140625" defaultRowHeight="12.75" x14ac:dyDescent="0.2"/>
  <cols>
    <col min="1" max="1" width="26.5703125" customWidth="1"/>
    <col min="2" max="2" width="27.42578125" customWidth="1"/>
    <col min="3" max="3" width="21.5703125" customWidth="1"/>
    <col min="4" max="4" width="24.5703125" customWidth="1"/>
    <col min="6" max="6" width="10.85546875" customWidth="1"/>
    <col min="7" max="7" width="10.5703125" customWidth="1"/>
    <col min="8" max="9" width="12.5703125" customWidth="1"/>
    <col min="10" max="10" width="11.85546875" customWidth="1"/>
    <col min="11" max="17" width="10.42578125" style="17" hidden="1" customWidth="1"/>
    <col min="18" max="18" width="10.42578125" hidden="1" customWidth="1"/>
    <col min="19" max="21" width="11.42578125" hidden="1" customWidth="1"/>
  </cols>
  <sheetData>
    <row r="1" spans="1:21" s="7" customFormat="1" ht="30" customHeight="1" thickTop="1" thickBot="1" x14ac:dyDescent="0.25">
      <c r="A1" s="775">
        <f>'Management Summary'!A2:B2</f>
        <v>0</v>
      </c>
      <c r="B1" s="778"/>
      <c r="C1" s="775" t="s">
        <v>175</v>
      </c>
      <c r="D1" s="776"/>
      <c r="E1" s="776"/>
      <c r="F1" s="777"/>
      <c r="G1" s="756" t="s">
        <v>176</v>
      </c>
      <c r="H1" s="757"/>
      <c r="I1" s="757"/>
      <c r="J1" s="758"/>
      <c r="K1" s="759" t="s">
        <v>107</v>
      </c>
      <c r="L1" s="751" t="s">
        <v>108</v>
      </c>
      <c r="M1" s="751" t="s">
        <v>109</v>
      </c>
      <c r="N1" s="751" t="s">
        <v>110</v>
      </c>
      <c r="O1" s="751" t="s">
        <v>111</v>
      </c>
      <c r="P1" s="751" t="s">
        <v>112</v>
      </c>
      <c r="Q1" s="751" t="s">
        <v>113</v>
      </c>
      <c r="R1" s="751" t="s">
        <v>114</v>
      </c>
      <c r="S1" s="751" t="s">
        <v>115</v>
      </c>
      <c r="T1" s="751" t="s">
        <v>116</v>
      </c>
      <c r="U1" s="751" t="s">
        <v>117</v>
      </c>
    </row>
    <row r="2" spans="1:21" s="7" customFormat="1" ht="45" customHeight="1" thickTop="1" thickBot="1" x14ac:dyDescent="0.25">
      <c r="A2" s="134" t="s">
        <v>118</v>
      </c>
      <c r="B2" s="135" t="s">
        <v>119</v>
      </c>
      <c r="C2" s="136" t="s">
        <v>120</v>
      </c>
      <c r="D2" s="769" t="s">
        <v>121</v>
      </c>
      <c r="E2" s="770"/>
      <c r="F2" s="135" t="s">
        <v>122</v>
      </c>
      <c r="G2" s="137" t="s">
        <v>123</v>
      </c>
      <c r="H2" s="136" t="s">
        <v>124</v>
      </c>
      <c r="I2" s="138" t="s">
        <v>125</v>
      </c>
      <c r="J2" s="139" t="s">
        <v>126</v>
      </c>
      <c r="K2" s="760"/>
      <c r="L2" s="752"/>
      <c r="M2" s="753"/>
      <c r="N2" s="753"/>
      <c r="O2" s="753" t="s">
        <v>127</v>
      </c>
      <c r="P2" s="753" t="s">
        <v>128</v>
      </c>
      <c r="Q2" s="753"/>
      <c r="R2" s="753"/>
      <c r="S2" s="753"/>
      <c r="T2" s="752"/>
      <c r="U2" s="752"/>
    </row>
    <row r="3" spans="1:21" s="7" customFormat="1" ht="30" customHeight="1" x14ac:dyDescent="0.2">
      <c r="A3" s="782" t="s">
        <v>177</v>
      </c>
      <c r="B3" s="611" t="s">
        <v>130</v>
      </c>
      <c r="C3" s="441"/>
      <c r="D3" s="808"/>
      <c r="E3" s="809"/>
      <c r="F3" s="407">
        <v>0</v>
      </c>
      <c r="G3" s="408">
        <v>0</v>
      </c>
      <c r="H3" s="625">
        <v>0</v>
      </c>
      <c r="I3" s="626">
        <v>0</v>
      </c>
      <c r="J3" s="409">
        <f>IF(G3&gt;0,G3*F3,0)</f>
        <v>0</v>
      </c>
      <c r="K3" s="195"/>
      <c r="L3" s="196"/>
      <c r="M3" s="196"/>
      <c r="N3" s="197">
        <f>G3</f>
        <v>0</v>
      </c>
      <c r="O3" s="197"/>
      <c r="P3" s="197">
        <f>J3</f>
        <v>0</v>
      </c>
      <c r="Q3" s="197"/>
      <c r="R3" s="197"/>
      <c r="S3" s="197"/>
      <c r="T3" s="208">
        <f>G3-J3</f>
        <v>0</v>
      </c>
      <c r="U3" s="197"/>
    </row>
    <row r="4" spans="1:21" s="7" customFormat="1" ht="30" customHeight="1" x14ac:dyDescent="0.2">
      <c r="A4" s="783"/>
      <c r="B4" s="369" t="s">
        <v>131</v>
      </c>
      <c r="C4" s="442"/>
      <c r="D4" s="804"/>
      <c r="E4" s="805"/>
      <c r="F4" s="365">
        <v>0</v>
      </c>
      <c r="G4" s="386">
        <v>0</v>
      </c>
      <c r="H4" s="387">
        <v>0</v>
      </c>
      <c r="I4" s="377">
        <v>0</v>
      </c>
      <c r="J4" s="378">
        <f>IF(G4&gt;0,G4,0)</f>
        <v>0</v>
      </c>
      <c r="K4" s="195"/>
      <c r="L4" s="196"/>
      <c r="M4" s="196"/>
      <c r="N4" s="197">
        <f>G4</f>
        <v>0</v>
      </c>
      <c r="O4" s="197"/>
      <c r="P4" s="197"/>
      <c r="Q4" s="197"/>
      <c r="R4" s="197">
        <f>J4</f>
        <v>0</v>
      </c>
      <c r="S4" s="197"/>
      <c r="T4" s="208"/>
      <c r="U4" s="197"/>
    </row>
    <row r="5" spans="1:21" s="7" customFormat="1" ht="30" customHeight="1" thickBot="1" x14ac:dyDescent="0.25">
      <c r="A5" s="784"/>
      <c r="B5" s="370" t="s">
        <v>132</v>
      </c>
      <c r="C5" s="443"/>
      <c r="D5" s="806"/>
      <c r="E5" s="807"/>
      <c r="F5" s="366">
        <v>0</v>
      </c>
      <c r="G5" s="388">
        <v>0</v>
      </c>
      <c r="H5" s="389">
        <v>0</v>
      </c>
      <c r="I5" s="390">
        <v>0</v>
      </c>
      <c r="J5" s="391">
        <f>IF(G5&gt;0,G5,0)</f>
        <v>0</v>
      </c>
      <c r="K5" s="195"/>
      <c r="L5" s="196"/>
      <c r="M5" s="196"/>
      <c r="N5" s="197">
        <f>G5</f>
        <v>0</v>
      </c>
      <c r="O5" s="197"/>
      <c r="P5" s="197"/>
      <c r="Q5" s="197"/>
      <c r="R5" s="197"/>
      <c r="S5" s="197">
        <f>J5</f>
        <v>0</v>
      </c>
      <c r="T5" s="208"/>
      <c r="U5" s="197"/>
    </row>
    <row r="6" spans="1:21" s="7" customFormat="1" ht="30" customHeight="1" thickTop="1" x14ac:dyDescent="0.2">
      <c r="A6" s="785" t="s">
        <v>133</v>
      </c>
      <c r="B6" s="611" t="s">
        <v>130</v>
      </c>
      <c r="C6" s="441"/>
      <c r="D6" s="800"/>
      <c r="E6" s="800"/>
      <c r="F6" s="407">
        <v>0</v>
      </c>
      <c r="G6" s="408">
        <v>0</v>
      </c>
      <c r="H6" s="625">
        <v>0</v>
      </c>
      <c r="I6" s="626">
        <v>0</v>
      </c>
      <c r="J6" s="409">
        <f>IF(G6&gt;0,G6*F6,0)</f>
        <v>0</v>
      </c>
      <c r="K6" s="195"/>
      <c r="L6" s="196"/>
      <c r="M6" s="196"/>
      <c r="N6" s="197"/>
      <c r="O6" s="197">
        <f>G6</f>
        <v>0</v>
      </c>
      <c r="P6" s="197">
        <f>J6</f>
        <v>0</v>
      </c>
      <c r="Q6" s="197"/>
      <c r="R6" s="197"/>
      <c r="S6" s="197"/>
      <c r="T6" s="208"/>
      <c r="U6" s="197">
        <f>G6-J6</f>
        <v>0</v>
      </c>
    </row>
    <row r="7" spans="1:21" s="7" customFormat="1" ht="30" customHeight="1" x14ac:dyDescent="0.2">
      <c r="A7" s="783"/>
      <c r="B7" s="369" t="s">
        <v>131</v>
      </c>
      <c r="C7" s="444"/>
      <c r="D7" s="804"/>
      <c r="E7" s="805"/>
      <c r="F7" s="367">
        <v>0</v>
      </c>
      <c r="G7" s="392">
        <v>0</v>
      </c>
      <c r="H7" s="393">
        <v>0</v>
      </c>
      <c r="I7" s="394">
        <v>0</v>
      </c>
      <c r="J7" s="378">
        <f>IF(G7&gt;0,G7,0)</f>
        <v>0</v>
      </c>
      <c r="K7" s="195"/>
      <c r="L7" s="196"/>
      <c r="M7" s="196"/>
      <c r="N7" s="197"/>
      <c r="O7" s="197">
        <f>G7</f>
        <v>0</v>
      </c>
      <c r="P7" s="197"/>
      <c r="Q7" s="197"/>
      <c r="R7" s="197">
        <f>J7</f>
        <v>0</v>
      </c>
      <c r="S7" s="197"/>
      <c r="T7" s="208"/>
      <c r="U7" s="197"/>
    </row>
    <row r="8" spans="1:21" s="7" customFormat="1" ht="30" customHeight="1" thickBot="1" x14ac:dyDescent="0.25">
      <c r="A8" s="784"/>
      <c r="B8" s="370" t="s">
        <v>132</v>
      </c>
      <c r="C8" s="445"/>
      <c r="D8" s="798"/>
      <c r="E8" s="799"/>
      <c r="F8" s="368">
        <v>0</v>
      </c>
      <c r="G8" s="395">
        <v>0</v>
      </c>
      <c r="H8" s="396">
        <v>0</v>
      </c>
      <c r="I8" s="390">
        <v>0</v>
      </c>
      <c r="J8" s="391">
        <f>IF(G8&gt;0,G8,0)</f>
        <v>0</v>
      </c>
      <c r="K8" s="195"/>
      <c r="L8" s="196"/>
      <c r="M8" s="196"/>
      <c r="N8" s="197"/>
      <c r="O8" s="197">
        <f>G8</f>
        <v>0</v>
      </c>
      <c r="P8" s="197"/>
      <c r="Q8" s="197"/>
      <c r="R8" s="197"/>
      <c r="S8" s="197">
        <f>J8</f>
        <v>0</v>
      </c>
      <c r="T8" s="208"/>
      <c r="U8" s="197"/>
    </row>
    <row r="9" spans="1:21" s="7" customFormat="1" ht="30" customHeight="1" thickTop="1" x14ac:dyDescent="0.2">
      <c r="A9" s="140" t="s">
        <v>48</v>
      </c>
      <c r="B9" s="611" t="s">
        <v>136</v>
      </c>
      <c r="C9" s="441"/>
      <c r="D9" s="800"/>
      <c r="E9" s="801"/>
      <c r="F9" s="407">
        <v>0</v>
      </c>
      <c r="G9" s="408">
        <v>0</v>
      </c>
      <c r="H9" s="625">
        <v>0</v>
      </c>
      <c r="I9" s="626">
        <v>0</v>
      </c>
      <c r="J9" s="409">
        <f>IF(G9&gt;0,G9*F9,0)</f>
        <v>0</v>
      </c>
      <c r="K9" s="195"/>
      <c r="L9" s="196"/>
      <c r="M9" s="196"/>
      <c r="N9" s="197">
        <f t="shared" ref="N9:N17" si="0">G9</f>
        <v>0</v>
      </c>
      <c r="O9" s="197"/>
      <c r="P9" s="197">
        <f t="shared" ref="P9:P20" si="1">J9</f>
        <v>0</v>
      </c>
      <c r="Q9" s="197"/>
      <c r="R9" s="197"/>
      <c r="S9" s="197"/>
      <c r="T9" s="208">
        <f>G9-J9</f>
        <v>0</v>
      </c>
      <c r="U9" s="197"/>
    </row>
    <row r="10" spans="1:21" s="7" customFormat="1" ht="30" customHeight="1" x14ac:dyDescent="0.2">
      <c r="A10" s="140" t="s">
        <v>49</v>
      </c>
      <c r="B10" s="611" t="s">
        <v>136</v>
      </c>
      <c r="C10" s="441"/>
      <c r="D10" s="800"/>
      <c r="E10" s="801"/>
      <c r="F10" s="407">
        <v>0</v>
      </c>
      <c r="G10" s="408">
        <v>0</v>
      </c>
      <c r="H10" s="625">
        <v>0</v>
      </c>
      <c r="I10" s="626">
        <v>0</v>
      </c>
      <c r="J10" s="409">
        <f t="shared" ref="J10:J28" si="2">IF(G10&gt;0,G10*F10,0)</f>
        <v>0</v>
      </c>
      <c r="K10" s="195"/>
      <c r="L10" s="196"/>
      <c r="M10" s="196"/>
      <c r="N10" s="197">
        <f t="shared" si="0"/>
        <v>0</v>
      </c>
      <c r="O10" s="197"/>
      <c r="P10" s="197">
        <f t="shared" si="1"/>
        <v>0</v>
      </c>
      <c r="Q10" s="197"/>
      <c r="R10" s="197"/>
      <c r="S10" s="197"/>
      <c r="T10" s="208">
        <f t="shared" ref="T10:T20" si="3">G10-J10</f>
        <v>0</v>
      </c>
      <c r="U10" s="197"/>
    </row>
    <row r="11" spans="1:21" s="7" customFormat="1" ht="30" customHeight="1" x14ac:dyDescent="0.2">
      <c r="A11" s="140" t="s">
        <v>50</v>
      </c>
      <c r="B11" s="611" t="s">
        <v>136</v>
      </c>
      <c r="C11" s="441"/>
      <c r="D11" s="800"/>
      <c r="E11" s="801"/>
      <c r="F11" s="407">
        <v>0</v>
      </c>
      <c r="G11" s="408">
        <v>0</v>
      </c>
      <c r="H11" s="625">
        <v>0</v>
      </c>
      <c r="I11" s="626">
        <v>0</v>
      </c>
      <c r="J11" s="409">
        <f t="shared" si="2"/>
        <v>0</v>
      </c>
      <c r="K11" s="195"/>
      <c r="L11" s="196"/>
      <c r="M11" s="196"/>
      <c r="N11" s="197">
        <f t="shared" si="0"/>
        <v>0</v>
      </c>
      <c r="O11" s="197"/>
      <c r="P11" s="197">
        <f t="shared" si="1"/>
        <v>0</v>
      </c>
      <c r="Q11" s="197"/>
      <c r="R11" s="197"/>
      <c r="S11" s="197"/>
      <c r="T11" s="208">
        <f t="shared" si="3"/>
        <v>0</v>
      </c>
      <c r="U11" s="197"/>
    </row>
    <row r="12" spans="1:21" s="7" customFormat="1" ht="30" customHeight="1" x14ac:dyDescent="0.2">
      <c r="A12" s="140" t="s">
        <v>51</v>
      </c>
      <c r="B12" s="611" t="s">
        <v>136</v>
      </c>
      <c r="C12" s="441"/>
      <c r="D12" s="800"/>
      <c r="E12" s="801"/>
      <c r="F12" s="407">
        <v>0</v>
      </c>
      <c r="G12" s="408">
        <v>0</v>
      </c>
      <c r="H12" s="625">
        <v>0</v>
      </c>
      <c r="I12" s="626">
        <v>0</v>
      </c>
      <c r="J12" s="409">
        <f t="shared" si="2"/>
        <v>0</v>
      </c>
      <c r="K12" s="195"/>
      <c r="L12" s="196"/>
      <c r="M12" s="196"/>
      <c r="N12" s="197">
        <f t="shared" si="0"/>
        <v>0</v>
      </c>
      <c r="O12" s="197"/>
      <c r="P12" s="197">
        <f t="shared" si="1"/>
        <v>0</v>
      </c>
      <c r="Q12" s="197"/>
      <c r="R12" s="197"/>
      <c r="S12" s="197"/>
      <c r="T12" s="208">
        <f t="shared" si="3"/>
        <v>0</v>
      </c>
      <c r="U12" s="197"/>
    </row>
    <row r="13" spans="1:21" s="7" customFormat="1" ht="30" customHeight="1" x14ac:dyDescent="0.2">
      <c r="A13" s="140" t="s">
        <v>52</v>
      </c>
      <c r="B13" s="611" t="s">
        <v>136</v>
      </c>
      <c r="C13" s="441"/>
      <c r="D13" s="800"/>
      <c r="E13" s="800"/>
      <c r="F13" s="407">
        <v>0</v>
      </c>
      <c r="G13" s="408">
        <v>0</v>
      </c>
      <c r="H13" s="625">
        <v>0</v>
      </c>
      <c r="I13" s="626">
        <v>0</v>
      </c>
      <c r="J13" s="409">
        <f t="shared" si="2"/>
        <v>0</v>
      </c>
      <c r="K13" s="195"/>
      <c r="L13" s="196"/>
      <c r="M13" s="196"/>
      <c r="N13" s="197">
        <f t="shared" si="0"/>
        <v>0</v>
      </c>
      <c r="O13" s="197"/>
      <c r="P13" s="197">
        <f t="shared" si="1"/>
        <v>0</v>
      </c>
      <c r="Q13" s="197"/>
      <c r="R13" s="197"/>
      <c r="S13" s="197"/>
      <c r="T13" s="208">
        <f t="shared" si="3"/>
        <v>0</v>
      </c>
      <c r="U13" s="197"/>
    </row>
    <row r="14" spans="1:21" s="7" customFormat="1" ht="30" customHeight="1" x14ac:dyDescent="0.2">
      <c r="A14" s="140" t="s">
        <v>137</v>
      </c>
      <c r="B14" s="611"/>
      <c r="C14" s="441"/>
      <c r="D14" s="800"/>
      <c r="E14" s="800"/>
      <c r="F14" s="407">
        <v>0</v>
      </c>
      <c r="G14" s="408">
        <v>0</v>
      </c>
      <c r="H14" s="625">
        <v>0</v>
      </c>
      <c r="I14" s="626">
        <v>0</v>
      </c>
      <c r="J14" s="409">
        <f t="shared" si="2"/>
        <v>0</v>
      </c>
      <c r="K14" s="195"/>
      <c r="L14" s="196"/>
      <c r="M14" s="196"/>
      <c r="N14" s="197">
        <f t="shared" si="0"/>
        <v>0</v>
      </c>
      <c r="O14" s="197"/>
      <c r="P14" s="197">
        <f t="shared" si="1"/>
        <v>0</v>
      </c>
      <c r="Q14" s="197"/>
      <c r="R14" s="197"/>
      <c r="S14" s="197"/>
      <c r="T14" s="208">
        <f t="shared" si="3"/>
        <v>0</v>
      </c>
      <c r="U14" s="197"/>
    </row>
    <row r="15" spans="1:21" s="7" customFormat="1" ht="45.6" customHeight="1" x14ac:dyDescent="0.2">
      <c r="A15" s="140" t="s">
        <v>138</v>
      </c>
      <c r="B15" s="611" t="s">
        <v>136</v>
      </c>
      <c r="C15" s="441"/>
      <c r="D15" s="800"/>
      <c r="E15" s="800"/>
      <c r="F15" s="407">
        <v>0</v>
      </c>
      <c r="G15" s="408">
        <v>0</v>
      </c>
      <c r="H15" s="625">
        <v>0</v>
      </c>
      <c r="I15" s="626">
        <v>0</v>
      </c>
      <c r="J15" s="409">
        <f t="shared" si="2"/>
        <v>0</v>
      </c>
      <c r="K15" s="195"/>
      <c r="L15" s="196"/>
      <c r="M15" s="196"/>
      <c r="N15" s="197">
        <f t="shared" si="0"/>
        <v>0</v>
      </c>
      <c r="O15" s="197">
        <f>G15</f>
        <v>0</v>
      </c>
      <c r="P15" s="197">
        <f t="shared" si="1"/>
        <v>0</v>
      </c>
      <c r="Q15" s="197"/>
      <c r="R15" s="197"/>
      <c r="S15" s="197"/>
      <c r="T15" s="208">
        <f t="shared" si="3"/>
        <v>0</v>
      </c>
      <c r="U15" s="197">
        <f>G15-J15</f>
        <v>0</v>
      </c>
    </row>
    <row r="16" spans="1:21" s="7" customFormat="1" ht="30" customHeight="1" x14ac:dyDescent="0.2">
      <c r="A16" s="613" t="s">
        <v>139</v>
      </c>
      <c r="B16" s="611" t="s">
        <v>136</v>
      </c>
      <c r="C16" s="441"/>
      <c r="D16" s="800"/>
      <c r="E16" s="800"/>
      <c r="F16" s="407">
        <v>0</v>
      </c>
      <c r="G16" s="408">
        <v>0</v>
      </c>
      <c r="H16" s="625">
        <v>0</v>
      </c>
      <c r="I16" s="626">
        <v>0</v>
      </c>
      <c r="J16" s="409">
        <f t="shared" ref="J16" si="4">IF(G16&gt;0,G16*F16,0)</f>
        <v>0</v>
      </c>
      <c r="K16" s="195"/>
      <c r="L16" s="196"/>
      <c r="M16" s="196"/>
      <c r="N16" s="197"/>
      <c r="O16" s="197"/>
      <c r="P16" s="197"/>
      <c r="Q16" s="197"/>
      <c r="R16" s="197"/>
      <c r="S16" s="197"/>
      <c r="T16" s="208"/>
      <c r="U16" s="197"/>
    </row>
    <row r="17" spans="1:21" s="7" customFormat="1" ht="30" customHeight="1" x14ac:dyDescent="0.2">
      <c r="A17" s="140" t="s">
        <v>55</v>
      </c>
      <c r="B17" s="611" t="s">
        <v>136</v>
      </c>
      <c r="C17" s="441"/>
      <c r="D17" s="800"/>
      <c r="E17" s="800"/>
      <c r="F17" s="407">
        <v>0</v>
      </c>
      <c r="G17" s="408">
        <v>0</v>
      </c>
      <c r="H17" s="625">
        <v>0</v>
      </c>
      <c r="I17" s="626">
        <v>0</v>
      </c>
      <c r="J17" s="409">
        <f t="shared" si="2"/>
        <v>0</v>
      </c>
      <c r="K17" s="195"/>
      <c r="L17" s="196"/>
      <c r="M17" s="196"/>
      <c r="N17" s="197">
        <f t="shared" si="0"/>
        <v>0</v>
      </c>
      <c r="O17" s="197">
        <f>G17</f>
        <v>0</v>
      </c>
      <c r="P17" s="197">
        <f t="shared" si="1"/>
        <v>0</v>
      </c>
      <c r="Q17" s="197"/>
      <c r="R17" s="197"/>
      <c r="S17" s="197"/>
      <c r="T17" s="208">
        <f t="shared" si="3"/>
        <v>0</v>
      </c>
      <c r="U17" s="197">
        <f>G17-J17</f>
        <v>0</v>
      </c>
    </row>
    <row r="18" spans="1:21" s="7" customFormat="1" ht="30" customHeight="1" x14ac:dyDescent="0.2">
      <c r="A18" s="140" t="s">
        <v>140</v>
      </c>
      <c r="B18" s="611" t="s">
        <v>136</v>
      </c>
      <c r="C18" s="441"/>
      <c r="D18" s="800"/>
      <c r="E18" s="800"/>
      <c r="F18" s="407">
        <v>0</v>
      </c>
      <c r="G18" s="408">
        <v>0</v>
      </c>
      <c r="H18" s="625">
        <v>0</v>
      </c>
      <c r="I18" s="626">
        <v>0</v>
      </c>
      <c r="J18" s="409">
        <f t="shared" si="2"/>
        <v>0</v>
      </c>
      <c r="K18" s="195"/>
      <c r="L18" s="196"/>
      <c r="M18" s="196"/>
      <c r="N18" s="197">
        <f>G18</f>
        <v>0</v>
      </c>
      <c r="O18" s="197"/>
      <c r="P18" s="197">
        <f t="shared" si="1"/>
        <v>0</v>
      </c>
      <c r="Q18" s="197"/>
      <c r="R18" s="197"/>
      <c r="S18" s="197"/>
      <c r="T18" s="208">
        <f t="shared" si="3"/>
        <v>0</v>
      </c>
      <c r="U18" s="197"/>
    </row>
    <row r="19" spans="1:21" s="7" customFormat="1" ht="30" customHeight="1" x14ac:dyDescent="0.2">
      <c r="A19" s="140" t="s">
        <v>141</v>
      </c>
      <c r="B19" s="611" t="s">
        <v>136</v>
      </c>
      <c r="C19" s="441"/>
      <c r="D19" s="800"/>
      <c r="E19" s="800"/>
      <c r="F19" s="407">
        <v>0</v>
      </c>
      <c r="G19" s="408">
        <v>0</v>
      </c>
      <c r="H19" s="625">
        <v>0</v>
      </c>
      <c r="I19" s="626">
        <v>0</v>
      </c>
      <c r="J19" s="409">
        <f t="shared" si="2"/>
        <v>0</v>
      </c>
      <c r="K19" s="195"/>
      <c r="L19" s="196"/>
      <c r="M19" s="196"/>
      <c r="N19" s="197">
        <f>G19</f>
        <v>0</v>
      </c>
      <c r="O19" s="197"/>
      <c r="P19" s="197">
        <f t="shared" si="1"/>
        <v>0</v>
      </c>
      <c r="Q19" s="197"/>
      <c r="R19" s="197"/>
      <c r="S19" s="197"/>
      <c r="T19" s="208">
        <f t="shared" si="3"/>
        <v>0</v>
      </c>
      <c r="U19" s="197"/>
    </row>
    <row r="20" spans="1:21" s="7" customFormat="1" ht="30" customHeight="1" x14ac:dyDescent="0.2">
      <c r="A20" s="140" t="s">
        <v>58</v>
      </c>
      <c r="B20" s="611"/>
      <c r="C20" s="441"/>
      <c r="D20" s="800"/>
      <c r="E20" s="800"/>
      <c r="F20" s="407">
        <v>0</v>
      </c>
      <c r="G20" s="408">
        <v>0</v>
      </c>
      <c r="H20" s="625">
        <v>0</v>
      </c>
      <c r="I20" s="626">
        <v>0</v>
      </c>
      <c r="J20" s="409">
        <f t="shared" si="2"/>
        <v>0</v>
      </c>
      <c r="K20" s="195"/>
      <c r="L20" s="196"/>
      <c r="M20" s="196"/>
      <c r="N20" s="197">
        <f>G20</f>
        <v>0</v>
      </c>
      <c r="O20" s="197"/>
      <c r="P20" s="197">
        <f t="shared" si="1"/>
        <v>0</v>
      </c>
      <c r="Q20" s="197"/>
      <c r="R20" s="197"/>
      <c r="S20" s="197"/>
      <c r="T20" s="208">
        <f t="shared" si="3"/>
        <v>0</v>
      </c>
      <c r="U20" s="197"/>
    </row>
    <row r="21" spans="1:21" s="7" customFormat="1" ht="30" customHeight="1" x14ac:dyDescent="0.2">
      <c r="A21" s="765" t="s">
        <v>59</v>
      </c>
      <c r="B21" s="743" t="s">
        <v>142</v>
      </c>
      <c r="C21" s="744"/>
      <c r="D21" s="786" t="s">
        <v>143</v>
      </c>
      <c r="E21" s="787"/>
      <c r="F21" s="365">
        <v>0</v>
      </c>
      <c r="G21" s="386">
        <v>0</v>
      </c>
      <c r="H21" s="754" t="s">
        <v>144</v>
      </c>
      <c r="I21" s="755"/>
      <c r="J21" s="378">
        <f>IF(G21&gt;0,G21,0)</f>
        <v>0</v>
      </c>
      <c r="K21" s="195"/>
      <c r="L21" s="197">
        <f>J21</f>
        <v>0</v>
      </c>
      <c r="M21" s="196"/>
      <c r="N21" s="197"/>
      <c r="O21" s="197"/>
      <c r="P21" s="197"/>
      <c r="Q21" s="197"/>
      <c r="R21" s="197"/>
      <c r="S21" s="197"/>
      <c r="T21" s="208"/>
      <c r="U21" s="197"/>
    </row>
    <row r="22" spans="1:21" s="7" customFormat="1" ht="30" customHeight="1" x14ac:dyDescent="0.2">
      <c r="A22" s="766"/>
      <c r="B22" s="790" t="s">
        <v>178</v>
      </c>
      <c r="C22" s="792"/>
      <c r="D22" s="797"/>
      <c r="E22" s="797"/>
      <c r="F22" s="407">
        <v>0</v>
      </c>
      <c r="G22" s="408">
        <v>0</v>
      </c>
      <c r="H22" s="625">
        <v>0</v>
      </c>
      <c r="I22" s="626">
        <v>0</v>
      </c>
      <c r="J22" s="409">
        <f t="shared" si="2"/>
        <v>0</v>
      </c>
      <c r="K22" s="195"/>
      <c r="L22" s="197"/>
      <c r="M22" s="196"/>
      <c r="N22" s="197">
        <f>G22</f>
        <v>0</v>
      </c>
      <c r="O22" s="197"/>
      <c r="P22" s="197"/>
      <c r="Q22" s="197">
        <f>J22</f>
        <v>0</v>
      </c>
      <c r="R22" s="197"/>
      <c r="S22" s="197"/>
      <c r="T22" s="208">
        <f>G22-J22</f>
        <v>0</v>
      </c>
      <c r="U22" s="197"/>
    </row>
    <row r="23" spans="1:21" s="7" customFormat="1" ht="30" customHeight="1" x14ac:dyDescent="0.2">
      <c r="A23" s="765" t="s">
        <v>60</v>
      </c>
      <c r="B23" s="743" t="s">
        <v>142</v>
      </c>
      <c r="C23" s="744"/>
      <c r="D23" s="786" t="s">
        <v>172</v>
      </c>
      <c r="E23" s="787"/>
      <c r="F23" s="365">
        <v>0</v>
      </c>
      <c r="G23" s="386">
        <v>0</v>
      </c>
      <c r="H23" s="754" t="s">
        <v>144</v>
      </c>
      <c r="I23" s="755"/>
      <c r="J23" s="378">
        <v>0</v>
      </c>
      <c r="K23" s="195"/>
      <c r="L23" s="197">
        <f>J23</f>
        <v>0</v>
      </c>
      <c r="M23" s="196"/>
      <c r="N23" s="197"/>
      <c r="O23" s="197"/>
      <c r="P23" s="197"/>
      <c r="Q23" s="197"/>
      <c r="R23" s="197"/>
      <c r="S23" s="197"/>
      <c r="T23" s="208"/>
      <c r="U23" s="197"/>
    </row>
    <row r="24" spans="1:21" s="7" customFormat="1" ht="30" customHeight="1" x14ac:dyDescent="0.2">
      <c r="A24" s="781"/>
      <c r="B24" s="790" t="s">
        <v>154</v>
      </c>
      <c r="C24" s="792"/>
      <c r="D24" s="797"/>
      <c r="E24" s="797"/>
      <c r="F24" s="407">
        <v>0</v>
      </c>
      <c r="G24" s="408">
        <v>0</v>
      </c>
      <c r="H24" s="625">
        <v>0</v>
      </c>
      <c r="I24" s="626">
        <v>0</v>
      </c>
      <c r="J24" s="409">
        <v>0</v>
      </c>
      <c r="K24" s="195"/>
      <c r="L24" s="197"/>
      <c r="M24" s="196"/>
      <c r="N24" s="197">
        <f>G24</f>
        <v>0</v>
      </c>
      <c r="O24" s="197"/>
      <c r="P24" s="197"/>
      <c r="Q24" s="197">
        <f>J24</f>
        <v>0</v>
      </c>
      <c r="R24" s="197"/>
      <c r="S24" s="197"/>
      <c r="T24" s="208">
        <f>G24-J24</f>
        <v>0</v>
      </c>
      <c r="U24" s="197"/>
    </row>
    <row r="25" spans="1:21" ht="30" customHeight="1" x14ac:dyDescent="0.2">
      <c r="A25" s="765" t="s">
        <v>61</v>
      </c>
      <c r="B25" s="743" t="s">
        <v>149</v>
      </c>
      <c r="C25" s="744"/>
      <c r="D25" s="779" t="s">
        <v>150</v>
      </c>
      <c r="E25" s="780"/>
      <c r="F25" s="365">
        <v>0</v>
      </c>
      <c r="G25" s="386">
        <v>0</v>
      </c>
      <c r="H25" s="754" t="s">
        <v>144</v>
      </c>
      <c r="I25" s="755"/>
      <c r="J25" s="378">
        <f>IF(G25&gt;0,G25,0)</f>
        <v>0</v>
      </c>
      <c r="K25" s="195"/>
      <c r="L25" s="197">
        <f>J25</f>
        <v>0</v>
      </c>
      <c r="M25" s="196"/>
      <c r="N25" s="197"/>
      <c r="O25" s="197"/>
      <c r="P25" s="197"/>
      <c r="Q25" s="197"/>
      <c r="R25" s="197"/>
      <c r="S25" s="197"/>
      <c r="T25" s="208"/>
      <c r="U25" s="197"/>
    </row>
    <row r="26" spans="1:21" ht="30" customHeight="1" x14ac:dyDescent="0.2">
      <c r="A26" s="766"/>
      <c r="B26" s="790" t="s">
        <v>154</v>
      </c>
      <c r="C26" s="792"/>
      <c r="D26" s="797"/>
      <c r="E26" s="797"/>
      <c r="F26" s="407">
        <v>0</v>
      </c>
      <c r="G26" s="408">
        <v>0</v>
      </c>
      <c r="H26" s="625">
        <v>0</v>
      </c>
      <c r="I26" s="626">
        <v>0</v>
      </c>
      <c r="J26" s="409">
        <f t="shared" si="2"/>
        <v>0</v>
      </c>
      <c r="K26" s="195"/>
      <c r="L26" s="197"/>
      <c r="M26" s="196"/>
      <c r="N26" s="197">
        <f>G26</f>
        <v>0</v>
      </c>
      <c r="O26" s="197"/>
      <c r="P26" s="197">
        <f>J26</f>
        <v>0</v>
      </c>
      <c r="Q26" s="197"/>
      <c r="R26" s="197"/>
      <c r="S26" s="197"/>
      <c r="T26" s="208">
        <f>G26-J26</f>
        <v>0</v>
      </c>
      <c r="U26" s="197"/>
    </row>
    <row r="27" spans="1:21" ht="30" customHeight="1" x14ac:dyDescent="0.2">
      <c r="A27" s="765" t="s">
        <v>62</v>
      </c>
      <c r="B27" s="743" t="s">
        <v>152</v>
      </c>
      <c r="C27" s="744"/>
      <c r="D27" s="371" t="s">
        <v>153</v>
      </c>
      <c r="E27" s="437">
        <v>0</v>
      </c>
      <c r="F27" s="365">
        <v>0</v>
      </c>
      <c r="G27" s="373">
        <f>IF(E27&gt;0,E27*K27,0)</f>
        <v>0</v>
      </c>
      <c r="H27" s="754" t="s">
        <v>144</v>
      </c>
      <c r="I27" s="755"/>
      <c r="J27" s="378">
        <f t="shared" si="2"/>
        <v>0</v>
      </c>
      <c r="K27" s="198">
        <v>9.2500000000000004E-4</v>
      </c>
      <c r="L27" s="207">
        <f>J27</f>
        <v>0</v>
      </c>
      <c r="M27" s="196"/>
      <c r="N27" s="197"/>
      <c r="O27" s="197"/>
      <c r="P27" s="197"/>
      <c r="Q27" s="197"/>
      <c r="R27" s="197"/>
      <c r="S27" s="197"/>
      <c r="T27" s="208"/>
      <c r="U27" s="197"/>
    </row>
    <row r="28" spans="1:21" ht="30" customHeight="1" x14ac:dyDescent="0.2">
      <c r="A28" s="766"/>
      <c r="B28" s="790" t="s">
        <v>154</v>
      </c>
      <c r="C28" s="792"/>
      <c r="D28" s="436" t="s">
        <v>153</v>
      </c>
      <c r="E28" s="629">
        <v>0</v>
      </c>
      <c r="F28" s="410">
        <v>0</v>
      </c>
      <c r="G28" s="411">
        <f>IF(E28&gt;0,E28*K28,0)</f>
        <v>0</v>
      </c>
      <c r="H28" s="625">
        <v>0</v>
      </c>
      <c r="I28" s="626">
        <v>0</v>
      </c>
      <c r="J28" s="409">
        <f t="shared" si="2"/>
        <v>0</v>
      </c>
      <c r="K28" s="198">
        <v>9.2500000000000004E-4</v>
      </c>
      <c r="L28" s="207"/>
      <c r="M28" s="199"/>
      <c r="N28" s="197">
        <f>G28</f>
        <v>0</v>
      </c>
      <c r="O28" s="197"/>
      <c r="P28" s="197">
        <f>J28</f>
        <v>0</v>
      </c>
      <c r="Q28" s="197"/>
      <c r="R28" s="197"/>
      <c r="S28" s="197"/>
      <c r="T28" s="208"/>
      <c r="U28" s="197"/>
    </row>
    <row r="29" spans="1:21" ht="30" customHeight="1" x14ac:dyDescent="0.2">
      <c r="A29" s="765" t="s">
        <v>63</v>
      </c>
      <c r="B29" s="743" t="s">
        <v>179</v>
      </c>
      <c r="C29" s="744"/>
      <c r="D29" s="371" t="s">
        <v>156</v>
      </c>
      <c r="E29" s="438">
        <v>0</v>
      </c>
      <c r="F29" s="365">
        <v>0</v>
      </c>
      <c r="G29" s="373">
        <f>IF(E29&gt;0,E29*K30,0)</f>
        <v>0</v>
      </c>
      <c r="H29" s="754" t="s">
        <v>144</v>
      </c>
      <c r="I29" s="755"/>
      <c r="J29" s="378">
        <f>IF(G29&gt;0,G29*F29,0)</f>
        <v>0</v>
      </c>
      <c r="K29" s="200">
        <v>48.43</v>
      </c>
      <c r="L29" s="207">
        <f>J29</f>
        <v>0</v>
      </c>
      <c r="M29" s="199">
        <f>E29*K29</f>
        <v>0</v>
      </c>
      <c r="N29" s="197"/>
      <c r="O29" s="197"/>
      <c r="P29" s="197"/>
      <c r="Q29" s="197"/>
      <c r="R29" s="197"/>
      <c r="S29" s="197"/>
      <c r="T29" s="208"/>
      <c r="U29" s="197"/>
    </row>
    <row r="30" spans="1:21" ht="30" customHeight="1" x14ac:dyDescent="0.2">
      <c r="A30" s="766"/>
      <c r="B30" s="790" t="s">
        <v>157</v>
      </c>
      <c r="C30" s="792"/>
      <c r="D30" s="436" t="s">
        <v>156</v>
      </c>
      <c r="E30" s="630">
        <v>0</v>
      </c>
      <c r="F30" s="410">
        <v>0</v>
      </c>
      <c r="G30" s="411">
        <f>IF(E30&gt;0,E30*K30,0)</f>
        <v>0</v>
      </c>
      <c r="H30" s="626">
        <v>0</v>
      </c>
      <c r="I30" s="626">
        <v>0</v>
      </c>
      <c r="J30" s="409">
        <f>IF(G30&gt;0,G30*F30,0)</f>
        <v>0</v>
      </c>
      <c r="K30" s="198">
        <v>1.6E-2</v>
      </c>
      <c r="L30" s="207"/>
      <c r="M30" s="199"/>
      <c r="N30" s="197">
        <f>G30</f>
        <v>0</v>
      </c>
      <c r="O30" s="197"/>
      <c r="P30" s="197">
        <f>J30</f>
        <v>0</v>
      </c>
      <c r="Q30" s="197"/>
      <c r="R30" s="197"/>
      <c r="S30" s="197"/>
      <c r="T30" s="208"/>
      <c r="U30" s="197"/>
    </row>
    <row r="31" spans="1:21" ht="30" customHeight="1" x14ac:dyDescent="0.2">
      <c r="A31" s="765" t="s">
        <v>64</v>
      </c>
      <c r="B31" s="743" t="s">
        <v>158</v>
      </c>
      <c r="C31" s="744"/>
      <c r="D31" s="375" t="s">
        <v>159</v>
      </c>
      <c r="E31" s="376">
        <v>0</v>
      </c>
      <c r="F31" s="365">
        <v>0</v>
      </c>
      <c r="G31" s="373">
        <f>IF(E31&gt;0,E31*K32,0)</f>
        <v>0</v>
      </c>
      <c r="H31" s="754" t="s">
        <v>144</v>
      </c>
      <c r="I31" s="755"/>
      <c r="J31" s="378">
        <f>IF(G31&gt;0,G31*F31,0)</f>
        <v>0</v>
      </c>
      <c r="K31" s="200">
        <v>7.27</v>
      </c>
      <c r="L31" s="207">
        <f>J31</f>
        <v>0</v>
      </c>
      <c r="M31" s="199">
        <f>E31*K31</f>
        <v>0</v>
      </c>
      <c r="N31" s="197"/>
      <c r="O31" s="197"/>
      <c r="P31" s="197"/>
      <c r="Q31" s="197"/>
      <c r="R31" s="197"/>
      <c r="S31" s="197"/>
      <c r="T31" s="208"/>
      <c r="U31" s="197"/>
    </row>
    <row r="32" spans="1:21" ht="30" customHeight="1" x14ac:dyDescent="0.2">
      <c r="A32" s="766"/>
      <c r="B32" s="790" t="s">
        <v>157</v>
      </c>
      <c r="C32" s="792"/>
      <c r="D32" s="436" t="s">
        <v>159</v>
      </c>
      <c r="E32" s="630">
        <v>0</v>
      </c>
      <c r="F32" s="410">
        <v>0</v>
      </c>
      <c r="G32" s="411">
        <f>IF(E32&gt;0,E32*K32,)</f>
        <v>0</v>
      </c>
      <c r="H32" s="626">
        <v>0</v>
      </c>
      <c r="I32" s="626">
        <v>0</v>
      </c>
      <c r="J32" s="409">
        <f>IF(G32&gt;0,G32*F32,0)</f>
        <v>0</v>
      </c>
      <c r="K32" s="198">
        <v>1.5E-3</v>
      </c>
      <c r="L32" s="207"/>
      <c r="M32" s="199"/>
      <c r="N32" s="197">
        <f>G32</f>
        <v>0</v>
      </c>
      <c r="O32" s="197"/>
      <c r="P32" s="197">
        <f>J32</f>
        <v>0</v>
      </c>
      <c r="Q32" s="197"/>
      <c r="R32" s="197"/>
      <c r="S32" s="197"/>
      <c r="T32" s="208"/>
      <c r="U32" s="197"/>
    </row>
    <row r="33" spans="1:21" ht="30" customHeight="1" x14ac:dyDescent="0.2">
      <c r="A33" s="140" t="s">
        <v>65</v>
      </c>
      <c r="B33" s="446">
        <f>'Management Summary'!A2</f>
        <v>0</v>
      </c>
      <c r="C33" s="375">
        <f>A1</f>
        <v>0</v>
      </c>
      <c r="D33" s="743" t="s">
        <v>162</v>
      </c>
      <c r="E33" s="744"/>
      <c r="F33" s="367">
        <v>0</v>
      </c>
      <c r="G33" s="439">
        <v>0</v>
      </c>
      <c r="H33" s="754" t="s">
        <v>144</v>
      </c>
      <c r="I33" s="755"/>
      <c r="J33" s="378">
        <f>IF(G33&gt;0,G33,0)</f>
        <v>0</v>
      </c>
      <c r="K33" s="195"/>
      <c r="L33" s="197">
        <f>J33</f>
        <v>0</v>
      </c>
      <c r="M33" s="199">
        <f>Clothing!CI41</f>
        <v>0</v>
      </c>
      <c r="N33" s="197"/>
      <c r="O33" s="197"/>
      <c r="P33" s="197"/>
      <c r="Q33" s="197"/>
      <c r="R33" s="197"/>
      <c r="S33" s="197"/>
      <c r="T33" s="208"/>
      <c r="U33" s="197"/>
    </row>
    <row r="34" spans="1:21" ht="30" customHeight="1" x14ac:dyDescent="0.2">
      <c r="A34" s="140" t="s">
        <v>66</v>
      </c>
      <c r="B34" s="446">
        <f>'Management Summary'!A2</f>
        <v>0</v>
      </c>
      <c r="C34" s="375">
        <f>A1</f>
        <v>0</v>
      </c>
      <c r="D34" s="743" t="s">
        <v>162</v>
      </c>
      <c r="E34" s="744"/>
      <c r="F34" s="367">
        <v>0</v>
      </c>
      <c r="G34" s="439">
        <v>0</v>
      </c>
      <c r="H34" s="754" t="s">
        <v>144</v>
      </c>
      <c r="I34" s="755"/>
      <c r="J34" s="378">
        <f>IF(G34&gt;0,G34,0)</f>
        <v>0</v>
      </c>
      <c r="K34" s="195"/>
      <c r="L34" s="197">
        <f>J34</f>
        <v>0</v>
      </c>
      <c r="M34" s="199">
        <f>Furniture!CI43</f>
        <v>0</v>
      </c>
      <c r="N34" s="197"/>
      <c r="O34" s="197"/>
      <c r="P34" s="197"/>
      <c r="Q34" s="197"/>
      <c r="R34" s="197"/>
      <c r="S34" s="197"/>
      <c r="T34" s="208"/>
      <c r="U34" s="197"/>
    </row>
    <row r="35" spans="1:21" ht="30" customHeight="1" x14ac:dyDescent="0.2">
      <c r="A35" s="143" t="s">
        <v>67</v>
      </c>
      <c r="B35" s="447">
        <f>'Management Summary'!A2</f>
        <v>0</v>
      </c>
      <c r="C35" s="448">
        <f>A1</f>
        <v>0</v>
      </c>
      <c r="D35" s="767" t="s">
        <v>162</v>
      </c>
      <c r="E35" s="768"/>
      <c r="F35" s="367">
        <v>0</v>
      </c>
      <c r="G35" s="439">
        <v>0</v>
      </c>
      <c r="H35" s="754" t="s">
        <v>144</v>
      </c>
      <c r="I35" s="755"/>
      <c r="J35" s="414">
        <f>IF(G35&gt;0,G35,0)</f>
        <v>0</v>
      </c>
      <c r="K35" s="195"/>
      <c r="L35" s="197">
        <f>J35</f>
        <v>0</v>
      </c>
      <c r="M35" s="199">
        <f>Equipment!CI68</f>
        <v>0</v>
      </c>
      <c r="N35" s="197"/>
      <c r="O35" s="197"/>
      <c r="P35" s="197"/>
      <c r="Q35" s="197"/>
      <c r="R35" s="197"/>
      <c r="S35" s="197"/>
      <c r="T35" s="208"/>
      <c r="U35" s="197"/>
    </row>
    <row r="36" spans="1:21" ht="30" customHeight="1" thickBot="1" x14ac:dyDescent="0.25">
      <c r="A36" s="145" t="s">
        <v>163</v>
      </c>
      <c r="B36" s="447">
        <f>'Management Summary'!A2</f>
        <v>0</v>
      </c>
      <c r="C36" s="449">
        <f>A1</f>
        <v>0</v>
      </c>
      <c r="D36" s="767" t="s">
        <v>162</v>
      </c>
      <c r="E36" s="768"/>
      <c r="F36" s="368">
        <v>0</v>
      </c>
      <c r="G36" s="440">
        <v>0</v>
      </c>
      <c r="H36" s="761" t="s">
        <v>144</v>
      </c>
      <c r="I36" s="762"/>
      <c r="J36" s="414">
        <f>IF(G36&gt;0,G36,0)</f>
        <v>0</v>
      </c>
      <c r="K36" s="201"/>
      <c r="L36" s="206">
        <f>J36</f>
        <v>0</v>
      </c>
      <c r="M36" s="202">
        <f>'Other Items'!E74</f>
        <v>0</v>
      </c>
      <c r="N36" s="206"/>
      <c r="O36" s="206"/>
      <c r="P36" s="206"/>
      <c r="Q36" s="206"/>
      <c r="R36" s="206"/>
      <c r="S36" s="206"/>
      <c r="T36" s="209"/>
      <c r="U36" s="206"/>
    </row>
    <row r="37" spans="1:21" ht="30" customHeight="1" thickTop="1" thickBot="1" x14ac:dyDescent="0.25">
      <c r="A37" s="763"/>
      <c r="B37" s="763"/>
      <c r="C37" s="763"/>
      <c r="D37" s="763"/>
      <c r="E37" s="764"/>
      <c r="F37" s="452" t="s">
        <v>164</v>
      </c>
      <c r="G37" s="411">
        <f>SUM(G3:G36)</f>
        <v>0</v>
      </c>
      <c r="H37" s="453">
        <f>SUM(H3:H36)</f>
        <v>0</v>
      </c>
      <c r="I37" s="453">
        <f>SUM(I3:I36)</f>
        <v>0</v>
      </c>
      <c r="J37" s="409">
        <f>SUM(J3:J36)</f>
        <v>0</v>
      </c>
      <c r="K37" s="203"/>
      <c r="L37" s="204">
        <f>SUM(L21:L36)</f>
        <v>0</v>
      </c>
      <c r="M37" s="205">
        <f>SUM(M29:M36)</f>
        <v>0</v>
      </c>
      <c r="N37" s="204">
        <f>SUM(N3:N36)</f>
        <v>0</v>
      </c>
      <c r="O37" s="204">
        <f>O6+O7+O8+O15+O17</f>
        <v>0</v>
      </c>
      <c r="P37" s="204">
        <f>SUM(P3:P36)</f>
        <v>0</v>
      </c>
      <c r="Q37" s="204">
        <f>SUM(Q22:Q24)</f>
        <v>0</v>
      </c>
      <c r="R37" s="204">
        <f>R7+R4</f>
        <v>0</v>
      </c>
      <c r="S37" s="204">
        <f>S8+S5</f>
        <v>0</v>
      </c>
      <c r="T37" s="210">
        <f>SUM(T3:T36)</f>
        <v>0</v>
      </c>
      <c r="U37" s="204">
        <f>SUM(U3:U36)</f>
        <v>0</v>
      </c>
    </row>
    <row r="38" spans="1:21" ht="13.5" thickTop="1" x14ac:dyDescent="0.2">
      <c r="A38" s="141"/>
      <c r="B38" s="141"/>
      <c r="C38" s="141"/>
      <c r="D38" s="141"/>
      <c r="E38" s="141"/>
      <c r="F38" s="141"/>
      <c r="G38" s="141"/>
      <c r="H38" s="141"/>
      <c r="I38" s="141"/>
      <c r="J38" s="141"/>
    </row>
  </sheetData>
  <mergeCells count="74">
    <mergeCell ref="D16:E16"/>
    <mergeCell ref="S1:S2"/>
    <mergeCell ref="A1:B1"/>
    <mergeCell ref="C1:F1"/>
    <mergeCell ref="G1:J1"/>
    <mergeCell ref="K1:K2"/>
    <mergeCell ref="L1:L2"/>
    <mergeCell ref="M1:M2"/>
    <mergeCell ref="N1:N2"/>
    <mergeCell ref="O1:O2"/>
    <mergeCell ref="P1:P2"/>
    <mergeCell ref="Q1:Q2"/>
    <mergeCell ref="R1:R2"/>
    <mergeCell ref="D10:E10"/>
    <mergeCell ref="D11:E11"/>
    <mergeCell ref="D12:E12"/>
    <mergeCell ref="D13:E13"/>
    <mergeCell ref="D3:E3"/>
    <mergeCell ref="A3:A5"/>
    <mergeCell ref="D4:E4"/>
    <mergeCell ref="D5:E5"/>
    <mergeCell ref="A6:A8"/>
    <mergeCell ref="D6:E6"/>
    <mergeCell ref="D7:E7"/>
    <mergeCell ref="D8:E8"/>
    <mergeCell ref="A27:A28"/>
    <mergeCell ref="H27:I27"/>
    <mergeCell ref="A25:A26"/>
    <mergeCell ref="B27:C27"/>
    <mergeCell ref="B25:C25"/>
    <mergeCell ref="B26:C26"/>
    <mergeCell ref="B28:C28"/>
    <mergeCell ref="A21:A22"/>
    <mergeCell ref="D21:E21"/>
    <mergeCell ref="H21:I21"/>
    <mergeCell ref="B23:C23"/>
    <mergeCell ref="B21:C21"/>
    <mergeCell ref="A23:A24"/>
    <mergeCell ref="D23:E23"/>
    <mergeCell ref="H23:I23"/>
    <mergeCell ref="D24:E24"/>
    <mergeCell ref="B24:C24"/>
    <mergeCell ref="B22:C22"/>
    <mergeCell ref="A37:E37"/>
    <mergeCell ref="D36:E36"/>
    <mergeCell ref="H36:I36"/>
    <mergeCell ref="A29:A30"/>
    <mergeCell ref="A31:A32"/>
    <mergeCell ref="D35:E35"/>
    <mergeCell ref="H29:I29"/>
    <mergeCell ref="H31:I31"/>
    <mergeCell ref="D33:E33"/>
    <mergeCell ref="H33:I33"/>
    <mergeCell ref="B29:C29"/>
    <mergeCell ref="B30:C30"/>
    <mergeCell ref="B31:C31"/>
    <mergeCell ref="H35:I35"/>
    <mergeCell ref="B32:C32"/>
    <mergeCell ref="T1:T2"/>
    <mergeCell ref="U1:U2"/>
    <mergeCell ref="D34:E34"/>
    <mergeCell ref="H34:I34"/>
    <mergeCell ref="D25:E25"/>
    <mergeCell ref="H25:I25"/>
    <mergeCell ref="D26:E26"/>
    <mergeCell ref="D22:E22"/>
    <mergeCell ref="D15:E15"/>
    <mergeCell ref="D17:E17"/>
    <mergeCell ref="D18:E18"/>
    <mergeCell ref="D19:E19"/>
    <mergeCell ref="D20:E20"/>
    <mergeCell ref="D14:E14"/>
    <mergeCell ref="D2:E2"/>
    <mergeCell ref="D9:E9"/>
  </mergeCells>
  <dataValidations count="7">
    <dataValidation type="decimal" allowBlank="1" showInputMessage="1" showErrorMessage="1" error="Check you are enetering weights in tonnes, not in kilograms" promptTitle="Data Check" prompt="Check you are entering weights in tonnes, not in kilograms" sqref="G3" xr:uid="{00000000-0002-0000-0500-000000000000}">
      <formula1>0</formula1>
      <formula2>200</formula2>
    </dataValidation>
    <dataValidation type="decimal" allowBlank="1" showInputMessage="1" showErrorMessage="1" error="Check you are entering weights in tonnes, not in kilograms" promptTitle="Data check" prompt="Check you are entering weights in tonnes, not in kilograms" sqref="G4" xr:uid="{00000000-0002-0000-0500-000001000000}">
      <formula1>0</formula1>
      <formula2>200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5" xr:uid="{00000000-0002-0000-0500-000002000000}">
      <formula1>0</formula1>
      <formula2>200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6:G8" xr:uid="{00000000-0002-0000-0500-000003000000}">
      <formula1>0</formula1>
      <formula2>100</formula2>
    </dataValidation>
    <dataValidation type="decimal" allowBlank="1" showInputMessage="1" showErrorMessage="1" promptTitle="Data check" prompt="Enter the number of litres" sqref="E27:E28" xr:uid="{00000000-0002-0000-0500-000004000000}">
      <formula1>0</formula1>
      <formula2>2000</formula2>
    </dataValidation>
    <dataValidation type="decimal" allowBlank="1" showInputMessage="1" showErrorMessage="1" errorTitle="Data check" error="Check you are entering weights in tonnes, not in kilograms" promptTitle="Data check" prompt="Do not forget to enter the Percent Recycled in column F" sqref="G9:G20" xr:uid="{00000000-0002-0000-0500-000005000000}">
      <formula1>0</formula1>
      <formula2>100</formula2>
    </dataValidation>
    <dataValidation type="decimal" allowBlank="1" showInputMessage="1" showErrorMessage="1" sqref="G21:G26" xr:uid="{00000000-0002-0000-0500-000006000000}">
      <formula1>0</formula1>
      <formula2>100</formula2>
    </dataValidation>
  </dataValidations>
  <pageMargins left="0.23622047244094491" right="0.19685039370078741" top="0.6692913385826772" bottom="0.6692913385826772" header="0.19685039370078741" footer="0.19685039370078741"/>
  <pageSetup paperSize="9" scale="60" fitToHeight="5" orientation="portrait" horizontalDpi="2400" verticalDpi="2400" r:id="rId1"/>
  <headerFooter alignWithMargins="0">
    <oddFooter>&amp;C&amp;"Arial,Bold"Ministry of Justice, Estate Directorate, 
Sustainable Development Team.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U37"/>
  <sheetViews>
    <sheetView showGridLines="0" zoomScaleNormal="100" workbookViewId="0">
      <pane ySplit="2" topLeftCell="A3" activePane="bottomLeft" state="frozen"/>
      <selection activeCell="K1" sqref="K1:U65536"/>
      <selection pane="bottomLeft" activeCell="A4" sqref="A3:A5"/>
    </sheetView>
  </sheetViews>
  <sheetFormatPr defaultColWidth="9.140625" defaultRowHeight="12.75" x14ac:dyDescent="0.2"/>
  <cols>
    <col min="1" max="1" width="26.5703125" customWidth="1"/>
    <col min="2" max="2" width="27.42578125" customWidth="1"/>
    <col min="3" max="3" width="21.5703125" customWidth="1"/>
    <col min="4" max="4" width="24.5703125" customWidth="1"/>
    <col min="6" max="6" width="10.85546875" customWidth="1"/>
    <col min="7" max="7" width="10.5703125" customWidth="1"/>
    <col min="8" max="9" width="12.5703125" customWidth="1"/>
    <col min="10" max="10" width="11.85546875" customWidth="1"/>
    <col min="11" max="17" width="10.42578125" style="17" hidden="1" customWidth="1"/>
    <col min="18" max="18" width="10.42578125" hidden="1" customWidth="1"/>
    <col min="19" max="21" width="11.42578125" hidden="1" customWidth="1"/>
  </cols>
  <sheetData>
    <row r="1" spans="1:21" s="7" customFormat="1" ht="30" customHeight="1" thickTop="1" thickBot="1" x14ac:dyDescent="0.25">
      <c r="A1" s="775">
        <f>'Management Summary'!A2:B2</f>
        <v>0</v>
      </c>
      <c r="B1" s="778"/>
      <c r="C1" s="775" t="s">
        <v>180</v>
      </c>
      <c r="D1" s="776"/>
      <c r="E1" s="776"/>
      <c r="F1" s="777"/>
      <c r="G1" s="756" t="s">
        <v>181</v>
      </c>
      <c r="H1" s="757"/>
      <c r="I1" s="757"/>
      <c r="J1" s="758"/>
      <c r="K1" s="759" t="s">
        <v>107</v>
      </c>
      <c r="L1" s="751" t="s">
        <v>108</v>
      </c>
      <c r="M1" s="751" t="s">
        <v>109</v>
      </c>
      <c r="N1" s="751" t="s">
        <v>110</v>
      </c>
      <c r="O1" s="751" t="s">
        <v>111</v>
      </c>
      <c r="P1" s="751" t="s">
        <v>112</v>
      </c>
      <c r="Q1" s="751" t="s">
        <v>113</v>
      </c>
      <c r="R1" s="751" t="s">
        <v>114</v>
      </c>
      <c r="S1" s="751" t="s">
        <v>115</v>
      </c>
      <c r="T1" s="751" t="s">
        <v>116</v>
      </c>
      <c r="U1" s="751" t="s">
        <v>117</v>
      </c>
    </row>
    <row r="2" spans="1:21" s="7" customFormat="1" ht="45" customHeight="1" thickTop="1" thickBot="1" x14ac:dyDescent="0.25">
      <c r="A2" s="134" t="s">
        <v>118</v>
      </c>
      <c r="B2" s="135" t="s">
        <v>119</v>
      </c>
      <c r="C2" s="136" t="s">
        <v>120</v>
      </c>
      <c r="D2" s="769" t="s">
        <v>121</v>
      </c>
      <c r="E2" s="770"/>
      <c r="F2" s="135" t="s">
        <v>122</v>
      </c>
      <c r="G2" s="137" t="s">
        <v>123</v>
      </c>
      <c r="H2" s="136" t="s">
        <v>124</v>
      </c>
      <c r="I2" s="138" t="s">
        <v>125</v>
      </c>
      <c r="J2" s="139" t="s">
        <v>126</v>
      </c>
      <c r="K2" s="760"/>
      <c r="L2" s="752"/>
      <c r="M2" s="753"/>
      <c r="N2" s="753"/>
      <c r="O2" s="753" t="s">
        <v>127</v>
      </c>
      <c r="P2" s="753" t="s">
        <v>128</v>
      </c>
      <c r="Q2" s="753"/>
      <c r="R2" s="753"/>
      <c r="S2" s="753"/>
      <c r="T2" s="752"/>
      <c r="U2" s="752"/>
    </row>
    <row r="3" spans="1:21" s="7" customFormat="1" ht="30" customHeight="1" x14ac:dyDescent="0.2">
      <c r="A3" s="782" t="s">
        <v>182</v>
      </c>
      <c r="B3" s="611" t="s">
        <v>130</v>
      </c>
      <c r="C3" s="441"/>
      <c r="D3" s="808"/>
      <c r="E3" s="809"/>
      <c r="F3" s="407">
        <v>0</v>
      </c>
      <c r="G3" s="408">
        <v>0</v>
      </c>
      <c r="H3" s="625">
        <v>0</v>
      </c>
      <c r="I3" s="626">
        <v>0</v>
      </c>
      <c r="J3" s="409">
        <f>IF(G3&gt;0,G3*F3,0)</f>
        <v>0</v>
      </c>
      <c r="K3" s="195"/>
      <c r="L3" s="196"/>
      <c r="M3" s="196"/>
      <c r="N3" s="197">
        <f>G3</f>
        <v>0</v>
      </c>
      <c r="O3" s="197"/>
      <c r="P3" s="197">
        <f>J3</f>
        <v>0</v>
      </c>
      <c r="Q3" s="197"/>
      <c r="R3" s="197"/>
      <c r="S3" s="197"/>
      <c r="T3" s="208">
        <f>G3-J3</f>
        <v>0</v>
      </c>
      <c r="U3" s="197"/>
    </row>
    <row r="4" spans="1:21" s="7" customFormat="1" ht="30" customHeight="1" x14ac:dyDescent="0.2">
      <c r="A4" s="783"/>
      <c r="B4" s="369" t="s">
        <v>131</v>
      </c>
      <c r="C4" s="442"/>
      <c r="D4" s="804"/>
      <c r="E4" s="805"/>
      <c r="F4" s="365">
        <v>0</v>
      </c>
      <c r="G4" s="386">
        <v>0</v>
      </c>
      <c r="H4" s="387">
        <v>0</v>
      </c>
      <c r="I4" s="377">
        <v>0</v>
      </c>
      <c r="J4" s="378">
        <f>IF(G4&gt;0,G4,0)</f>
        <v>0</v>
      </c>
      <c r="K4" s="195"/>
      <c r="L4" s="196"/>
      <c r="M4" s="196"/>
      <c r="N4" s="197">
        <f>G4</f>
        <v>0</v>
      </c>
      <c r="O4" s="197"/>
      <c r="P4" s="197"/>
      <c r="Q4" s="197"/>
      <c r="R4" s="197">
        <f>J4</f>
        <v>0</v>
      </c>
      <c r="S4" s="197"/>
      <c r="T4" s="208"/>
      <c r="U4" s="197"/>
    </row>
    <row r="5" spans="1:21" s="7" customFormat="1" ht="30" customHeight="1" thickBot="1" x14ac:dyDescent="0.25">
      <c r="A5" s="784"/>
      <c r="B5" s="370" t="s">
        <v>132</v>
      </c>
      <c r="C5" s="443"/>
      <c r="D5" s="806"/>
      <c r="E5" s="807"/>
      <c r="F5" s="366">
        <v>0</v>
      </c>
      <c r="G5" s="388">
        <v>0</v>
      </c>
      <c r="H5" s="389">
        <v>0</v>
      </c>
      <c r="I5" s="390">
        <v>0</v>
      </c>
      <c r="J5" s="391">
        <f>IF(G5&gt;0,G5,0)</f>
        <v>0</v>
      </c>
      <c r="K5" s="195"/>
      <c r="L5" s="196"/>
      <c r="M5" s="196"/>
      <c r="N5" s="197">
        <f>G5</f>
        <v>0</v>
      </c>
      <c r="O5" s="197"/>
      <c r="P5" s="197"/>
      <c r="Q5" s="197"/>
      <c r="R5" s="197"/>
      <c r="S5" s="197">
        <f>J5</f>
        <v>0</v>
      </c>
      <c r="T5" s="208"/>
      <c r="U5" s="197"/>
    </row>
    <row r="6" spans="1:21" s="7" customFormat="1" ht="30" customHeight="1" thickTop="1" x14ac:dyDescent="0.2">
      <c r="A6" s="810" t="s">
        <v>133</v>
      </c>
      <c r="B6" s="611" t="s">
        <v>130</v>
      </c>
      <c r="C6" s="441"/>
      <c r="D6" s="800"/>
      <c r="E6" s="800"/>
      <c r="F6" s="407">
        <v>0</v>
      </c>
      <c r="G6" s="408">
        <v>0</v>
      </c>
      <c r="H6" s="625">
        <v>0</v>
      </c>
      <c r="I6" s="626">
        <v>0</v>
      </c>
      <c r="J6" s="409">
        <f>IF(G6&gt;0,G6*F6,0)</f>
        <v>0</v>
      </c>
      <c r="K6" s="195"/>
      <c r="L6" s="196"/>
      <c r="M6" s="196"/>
      <c r="N6" s="197"/>
      <c r="O6" s="197">
        <f>G6</f>
        <v>0</v>
      </c>
      <c r="P6" s="197">
        <f>J6</f>
        <v>0</v>
      </c>
      <c r="Q6" s="197"/>
      <c r="R6" s="197"/>
      <c r="S6" s="197"/>
      <c r="T6" s="208"/>
      <c r="U6" s="197">
        <f>G6-J6</f>
        <v>0</v>
      </c>
    </row>
    <row r="7" spans="1:21" s="7" customFormat="1" ht="30" customHeight="1" x14ac:dyDescent="0.2">
      <c r="A7" s="811"/>
      <c r="B7" s="369" t="s">
        <v>131</v>
      </c>
      <c r="C7" s="444"/>
      <c r="D7" s="804"/>
      <c r="E7" s="805"/>
      <c r="F7" s="367">
        <v>0</v>
      </c>
      <c r="G7" s="392">
        <v>0</v>
      </c>
      <c r="H7" s="393">
        <v>0</v>
      </c>
      <c r="I7" s="394">
        <v>0</v>
      </c>
      <c r="J7" s="378">
        <f>IF(G7&gt;0,G7,0)</f>
        <v>0</v>
      </c>
      <c r="K7" s="195"/>
      <c r="L7" s="196"/>
      <c r="M7" s="196"/>
      <c r="N7" s="197"/>
      <c r="O7" s="197">
        <f>G7</f>
        <v>0</v>
      </c>
      <c r="P7" s="197"/>
      <c r="Q7" s="197"/>
      <c r="R7" s="197">
        <f>J7</f>
        <v>0</v>
      </c>
      <c r="S7" s="197"/>
      <c r="T7" s="208"/>
      <c r="U7" s="197"/>
    </row>
    <row r="8" spans="1:21" s="7" customFormat="1" ht="30" customHeight="1" thickBot="1" x14ac:dyDescent="0.25">
      <c r="A8" s="812"/>
      <c r="B8" s="370" t="s">
        <v>132</v>
      </c>
      <c r="C8" s="445"/>
      <c r="D8" s="798"/>
      <c r="E8" s="799"/>
      <c r="F8" s="368">
        <v>0</v>
      </c>
      <c r="G8" s="395">
        <v>0</v>
      </c>
      <c r="H8" s="396">
        <v>0</v>
      </c>
      <c r="I8" s="390">
        <v>0</v>
      </c>
      <c r="J8" s="391">
        <f>IF(G8&gt;0,G8,0)</f>
        <v>0</v>
      </c>
      <c r="K8" s="195"/>
      <c r="L8" s="196"/>
      <c r="M8" s="196"/>
      <c r="N8" s="197"/>
      <c r="O8" s="197">
        <f>G8</f>
        <v>0</v>
      </c>
      <c r="P8" s="197"/>
      <c r="Q8" s="197"/>
      <c r="R8" s="197"/>
      <c r="S8" s="197">
        <f>J8</f>
        <v>0</v>
      </c>
      <c r="T8" s="208"/>
      <c r="U8" s="197"/>
    </row>
    <row r="9" spans="1:21" s="7" customFormat="1" ht="30" customHeight="1" thickTop="1" x14ac:dyDescent="0.2">
      <c r="A9" s="140" t="s">
        <v>48</v>
      </c>
      <c r="B9" s="611" t="s">
        <v>136</v>
      </c>
      <c r="C9" s="441"/>
      <c r="D9" s="800"/>
      <c r="E9" s="801"/>
      <c r="F9" s="407">
        <v>0</v>
      </c>
      <c r="G9" s="408">
        <v>0</v>
      </c>
      <c r="H9" s="625">
        <v>0</v>
      </c>
      <c r="I9" s="626">
        <v>0</v>
      </c>
      <c r="J9" s="409">
        <f>IF(G9&gt;0,G9*F9,0)</f>
        <v>0</v>
      </c>
      <c r="K9" s="195"/>
      <c r="L9" s="196"/>
      <c r="M9" s="196"/>
      <c r="N9" s="197">
        <f t="shared" ref="N9:N15" si="0">G9</f>
        <v>0</v>
      </c>
      <c r="O9" s="197"/>
      <c r="P9" s="197">
        <f t="shared" ref="P9:P19" si="1">J9</f>
        <v>0</v>
      </c>
      <c r="Q9" s="197"/>
      <c r="R9" s="197"/>
      <c r="S9" s="197"/>
      <c r="T9" s="208">
        <f>G9-J9</f>
        <v>0</v>
      </c>
      <c r="U9" s="197"/>
    </row>
    <row r="10" spans="1:21" s="7" customFormat="1" ht="30" customHeight="1" x14ac:dyDescent="0.2">
      <c r="A10" s="140" t="s">
        <v>49</v>
      </c>
      <c r="B10" s="611" t="s">
        <v>136</v>
      </c>
      <c r="C10" s="441"/>
      <c r="D10" s="800"/>
      <c r="E10" s="801"/>
      <c r="F10" s="407">
        <v>0</v>
      </c>
      <c r="G10" s="408">
        <v>0</v>
      </c>
      <c r="H10" s="625">
        <v>0</v>
      </c>
      <c r="I10" s="626">
        <v>0</v>
      </c>
      <c r="J10" s="409">
        <f t="shared" ref="J10:J27" si="2">IF(G10&gt;0,G10*F10,0)</f>
        <v>0</v>
      </c>
      <c r="K10" s="195"/>
      <c r="L10" s="196"/>
      <c r="M10" s="196"/>
      <c r="N10" s="197">
        <f t="shared" si="0"/>
        <v>0</v>
      </c>
      <c r="O10" s="197"/>
      <c r="P10" s="197">
        <f t="shared" si="1"/>
        <v>0</v>
      </c>
      <c r="Q10" s="197"/>
      <c r="R10" s="197"/>
      <c r="S10" s="197"/>
      <c r="T10" s="208">
        <f t="shared" ref="T10:T20" si="3">G10-J10</f>
        <v>0</v>
      </c>
      <c r="U10" s="197"/>
    </row>
    <row r="11" spans="1:21" s="7" customFormat="1" ht="30" customHeight="1" x14ac:dyDescent="0.2">
      <c r="A11" s="140" t="s">
        <v>50</v>
      </c>
      <c r="B11" s="611" t="s">
        <v>136</v>
      </c>
      <c r="C11" s="441"/>
      <c r="D11" s="800"/>
      <c r="E11" s="801"/>
      <c r="F11" s="407">
        <v>0</v>
      </c>
      <c r="G11" s="408">
        <v>0</v>
      </c>
      <c r="H11" s="625">
        <v>0</v>
      </c>
      <c r="I11" s="626">
        <v>0</v>
      </c>
      <c r="J11" s="409">
        <f t="shared" si="2"/>
        <v>0</v>
      </c>
      <c r="K11" s="195"/>
      <c r="L11" s="196"/>
      <c r="M11" s="196"/>
      <c r="N11" s="197">
        <f t="shared" si="0"/>
        <v>0</v>
      </c>
      <c r="O11" s="197"/>
      <c r="P11" s="197">
        <f t="shared" si="1"/>
        <v>0</v>
      </c>
      <c r="Q11" s="197"/>
      <c r="R11" s="197"/>
      <c r="S11" s="197"/>
      <c r="T11" s="208">
        <f t="shared" si="3"/>
        <v>0</v>
      </c>
      <c r="U11" s="197"/>
    </row>
    <row r="12" spans="1:21" s="7" customFormat="1" ht="30" customHeight="1" x14ac:dyDescent="0.2">
      <c r="A12" s="140" t="s">
        <v>51</v>
      </c>
      <c r="B12" s="611" t="s">
        <v>136</v>
      </c>
      <c r="C12" s="441"/>
      <c r="D12" s="800"/>
      <c r="E12" s="801"/>
      <c r="F12" s="407">
        <v>0</v>
      </c>
      <c r="G12" s="408">
        <v>0</v>
      </c>
      <c r="H12" s="625">
        <v>0</v>
      </c>
      <c r="I12" s="626">
        <v>0</v>
      </c>
      <c r="J12" s="409">
        <f t="shared" si="2"/>
        <v>0</v>
      </c>
      <c r="K12" s="195"/>
      <c r="L12" s="196"/>
      <c r="M12" s="196"/>
      <c r="N12" s="197">
        <f t="shared" si="0"/>
        <v>0</v>
      </c>
      <c r="O12" s="197"/>
      <c r="P12" s="197">
        <f t="shared" si="1"/>
        <v>0</v>
      </c>
      <c r="Q12" s="197"/>
      <c r="R12" s="197"/>
      <c r="S12" s="197"/>
      <c r="T12" s="208">
        <f t="shared" si="3"/>
        <v>0</v>
      </c>
      <c r="U12" s="197"/>
    </row>
    <row r="13" spans="1:21" s="7" customFormat="1" ht="30" customHeight="1" x14ac:dyDescent="0.2">
      <c r="A13" s="140" t="s">
        <v>52</v>
      </c>
      <c r="B13" s="611" t="s">
        <v>136</v>
      </c>
      <c r="C13" s="441"/>
      <c r="D13" s="800"/>
      <c r="E13" s="800"/>
      <c r="F13" s="407">
        <v>0</v>
      </c>
      <c r="G13" s="408">
        <v>0</v>
      </c>
      <c r="H13" s="625">
        <v>0</v>
      </c>
      <c r="I13" s="626">
        <v>0</v>
      </c>
      <c r="J13" s="409">
        <f t="shared" si="2"/>
        <v>0</v>
      </c>
      <c r="K13" s="195"/>
      <c r="L13" s="196"/>
      <c r="M13" s="196"/>
      <c r="N13" s="197">
        <f t="shared" si="0"/>
        <v>0</v>
      </c>
      <c r="O13" s="197"/>
      <c r="P13" s="197">
        <f t="shared" si="1"/>
        <v>0</v>
      </c>
      <c r="Q13" s="197"/>
      <c r="R13" s="197"/>
      <c r="S13" s="197"/>
      <c r="T13" s="208">
        <f t="shared" si="3"/>
        <v>0</v>
      </c>
      <c r="U13" s="197"/>
    </row>
    <row r="14" spans="1:21" s="7" customFormat="1" ht="30" customHeight="1" x14ac:dyDescent="0.2">
      <c r="A14" s="140" t="s">
        <v>137</v>
      </c>
      <c r="B14" s="611"/>
      <c r="C14" s="441"/>
      <c r="D14" s="800"/>
      <c r="E14" s="800"/>
      <c r="F14" s="407">
        <v>0</v>
      </c>
      <c r="G14" s="408">
        <v>0</v>
      </c>
      <c r="H14" s="625">
        <v>0</v>
      </c>
      <c r="I14" s="626">
        <v>0</v>
      </c>
      <c r="J14" s="409">
        <f t="shared" si="2"/>
        <v>0</v>
      </c>
      <c r="K14" s="195"/>
      <c r="L14" s="196"/>
      <c r="M14" s="196"/>
      <c r="N14" s="197">
        <f t="shared" si="0"/>
        <v>0</v>
      </c>
      <c r="O14" s="197"/>
      <c r="P14" s="197">
        <f t="shared" si="1"/>
        <v>0</v>
      </c>
      <c r="Q14" s="197"/>
      <c r="R14" s="197"/>
      <c r="S14" s="197"/>
      <c r="T14" s="208">
        <f t="shared" si="3"/>
        <v>0</v>
      </c>
      <c r="U14" s="197"/>
    </row>
    <row r="15" spans="1:21" s="7" customFormat="1" ht="45.75" thickBot="1" x14ac:dyDescent="0.25">
      <c r="A15" s="140" t="s">
        <v>138</v>
      </c>
      <c r="B15" s="611" t="s">
        <v>136</v>
      </c>
      <c r="C15" s="441"/>
      <c r="D15" s="800"/>
      <c r="E15" s="800"/>
      <c r="F15" s="407">
        <v>0</v>
      </c>
      <c r="G15" s="408">
        <v>0</v>
      </c>
      <c r="H15" s="625">
        <v>0</v>
      </c>
      <c r="I15" s="626">
        <v>0</v>
      </c>
      <c r="J15" s="409">
        <f t="shared" si="2"/>
        <v>0</v>
      </c>
      <c r="K15" s="195"/>
      <c r="L15" s="196"/>
      <c r="M15" s="196"/>
      <c r="N15" s="197">
        <f t="shared" si="0"/>
        <v>0</v>
      </c>
      <c r="O15" s="197">
        <f>G15</f>
        <v>0</v>
      </c>
      <c r="P15" s="197">
        <f t="shared" si="1"/>
        <v>0</v>
      </c>
      <c r="Q15" s="197"/>
      <c r="R15" s="197"/>
      <c r="S15" s="197"/>
      <c r="T15" s="208">
        <f t="shared" si="3"/>
        <v>0</v>
      </c>
      <c r="U15" s="197">
        <f>G15-J15</f>
        <v>0</v>
      </c>
    </row>
    <row r="16" spans="1:21" s="7" customFormat="1" ht="30" customHeight="1" thickTop="1" x14ac:dyDescent="0.2">
      <c r="A16" s="613" t="s">
        <v>139</v>
      </c>
      <c r="B16" s="423"/>
      <c r="C16" s="441"/>
      <c r="D16" s="800"/>
      <c r="E16" s="800"/>
      <c r="F16" s="407">
        <v>0</v>
      </c>
      <c r="G16" s="408">
        <v>1</v>
      </c>
      <c r="H16" s="625">
        <v>0</v>
      </c>
      <c r="I16" s="626">
        <v>0</v>
      </c>
      <c r="J16" s="409">
        <v>0</v>
      </c>
      <c r="K16" s="195"/>
      <c r="L16" s="196"/>
      <c r="M16" s="196"/>
      <c r="N16" s="197"/>
      <c r="O16" s="197"/>
      <c r="P16" s="197"/>
      <c r="Q16" s="197"/>
      <c r="R16" s="197"/>
      <c r="S16" s="197"/>
      <c r="T16" s="208"/>
      <c r="U16" s="197"/>
    </row>
    <row r="17" spans="1:21" s="7" customFormat="1" ht="30" customHeight="1" x14ac:dyDescent="0.2">
      <c r="A17" s="140" t="s">
        <v>140</v>
      </c>
      <c r="B17" s="611" t="s">
        <v>136</v>
      </c>
      <c r="C17" s="441"/>
      <c r="D17" s="800"/>
      <c r="E17" s="800"/>
      <c r="F17" s="407">
        <v>0</v>
      </c>
      <c r="G17" s="408">
        <v>0</v>
      </c>
      <c r="H17" s="625">
        <v>0</v>
      </c>
      <c r="I17" s="626">
        <v>0</v>
      </c>
      <c r="J17" s="409">
        <f t="shared" si="2"/>
        <v>0</v>
      </c>
      <c r="K17" s="195"/>
      <c r="L17" s="196"/>
      <c r="M17" s="196"/>
      <c r="N17" s="197">
        <f t="shared" ref="N17:N23" si="4">G17</f>
        <v>0</v>
      </c>
      <c r="O17" s="197"/>
      <c r="P17" s="197">
        <f t="shared" si="1"/>
        <v>0</v>
      </c>
      <c r="Q17" s="197"/>
      <c r="R17" s="197"/>
      <c r="S17" s="197"/>
      <c r="T17" s="208">
        <f t="shared" si="3"/>
        <v>0</v>
      </c>
      <c r="U17" s="197"/>
    </row>
    <row r="18" spans="1:21" s="7" customFormat="1" ht="30" customHeight="1" x14ac:dyDescent="0.2">
      <c r="A18" s="140" t="s">
        <v>141</v>
      </c>
      <c r="B18" s="611" t="s">
        <v>136</v>
      </c>
      <c r="C18" s="441"/>
      <c r="D18" s="800"/>
      <c r="E18" s="800"/>
      <c r="F18" s="407" t="e">
        <f>SUM(B18:'Data Qrt 4'!E300E18)</f>
        <v>#NAME?</v>
      </c>
      <c r="G18" s="408">
        <v>0</v>
      </c>
      <c r="H18" s="625">
        <v>0</v>
      </c>
      <c r="I18" s="626">
        <v>0</v>
      </c>
      <c r="J18" s="409">
        <f t="shared" si="2"/>
        <v>0</v>
      </c>
      <c r="K18" s="195"/>
      <c r="L18" s="196"/>
      <c r="M18" s="196"/>
      <c r="N18" s="197">
        <f t="shared" si="4"/>
        <v>0</v>
      </c>
      <c r="O18" s="197"/>
      <c r="P18" s="197">
        <f t="shared" si="1"/>
        <v>0</v>
      </c>
      <c r="Q18" s="197"/>
      <c r="R18" s="197"/>
      <c r="S18" s="197"/>
      <c r="T18" s="208">
        <f t="shared" si="3"/>
        <v>0</v>
      </c>
      <c r="U18" s="197"/>
    </row>
    <row r="19" spans="1:21" s="7" customFormat="1" ht="30" customHeight="1" x14ac:dyDescent="0.2">
      <c r="A19" s="140" t="s">
        <v>58</v>
      </c>
      <c r="B19" s="611"/>
      <c r="C19" s="441"/>
      <c r="D19" s="800"/>
      <c r="E19" s="800"/>
      <c r="F19" s="407">
        <v>0</v>
      </c>
      <c r="G19" s="408">
        <v>0</v>
      </c>
      <c r="H19" s="625">
        <v>0</v>
      </c>
      <c r="I19" s="626">
        <v>0</v>
      </c>
      <c r="J19" s="409">
        <f t="shared" si="2"/>
        <v>0</v>
      </c>
      <c r="K19" s="195"/>
      <c r="L19" s="196"/>
      <c r="M19" s="196"/>
      <c r="N19" s="197">
        <f t="shared" si="4"/>
        <v>0</v>
      </c>
      <c r="O19" s="197"/>
      <c r="P19" s="197">
        <f t="shared" si="1"/>
        <v>0</v>
      </c>
      <c r="Q19" s="197"/>
      <c r="R19" s="197"/>
      <c r="S19" s="197"/>
      <c r="T19" s="208">
        <f t="shared" si="3"/>
        <v>0</v>
      </c>
      <c r="U19" s="197"/>
    </row>
    <row r="20" spans="1:21" s="7" customFormat="1" ht="30" customHeight="1" x14ac:dyDescent="0.2">
      <c r="A20" s="765" t="s">
        <v>59</v>
      </c>
      <c r="B20" s="743" t="s">
        <v>142</v>
      </c>
      <c r="C20" s="744"/>
      <c r="D20" s="786" t="s">
        <v>143</v>
      </c>
      <c r="E20" s="787"/>
      <c r="F20" s="365">
        <v>0</v>
      </c>
      <c r="G20" s="386">
        <v>0</v>
      </c>
      <c r="H20" s="754" t="s">
        <v>144</v>
      </c>
      <c r="I20" s="755"/>
      <c r="J20" s="378">
        <f>IF(G20&gt;0,G20,0)</f>
        <v>0</v>
      </c>
      <c r="K20" s="195"/>
      <c r="L20" s="197">
        <f>J20</f>
        <v>0</v>
      </c>
      <c r="M20" s="196"/>
      <c r="N20" s="197">
        <f t="shared" si="4"/>
        <v>0</v>
      </c>
      <c r="O20" s="197"/>
      <c r="P20" s="197"/>
      <c r="Q20" s="197"/>
      <c r="R20" s="197"/>
      <c r="S20" s="197"/>
      <c r="T20" s="208">
        <f t="shared" si="3"/>
        <v>0</v>
      </c>
      <c r="U20" s="197"/>
    </row>
    <row r="21" spans="1:21" s="7" customFormat="1" ht="30" customHeight="1" x14ac:dyDescent="0.2">
      <c r="A21" s="766"/>
      <c r="B21" s="790" t="s">
        <v>154</v>
      </c>
      <c r="C21" s="792"/>
      <c r="D21" s="797"/>
      <c r="E21" s="797"/>
      <c r="F21" s="407">
        <v>0</v>
      </c>
      <c r="G21" s="408">
        <v>0</v>
      </c>
      <c r="H21" s="625">
        <v>0</v>
      </c>
      <c r="I21" s="626">
        <v>0</v>
      </c>
      <c r="J21" s="409">
        <f t="shared" si="2"/>
        <v>0</v>
      </c>
      <c r="K21" s="195"/>
      <c r="L21" s="197"/>
      <c r="M21" s="196"/>
      <c r="N21" s="197">
        <f t="shared" si="4"/>
        <v>0</v>
      </c>
      <c r="O21" s="197"/>
      <c r="P21" s="197"/>
      <c r="Q21" s="197">
        <f>J21</f>
        <v>0</v>
      </c>
      <c r="R21" s="197"/>
      <c r="S21" s="197"/>
      <c r="T21" s="208">
        <f>G21-J21</f>
        <v>0</v>
      </c>
      <c r="U21" s="197"/>
    </row>
    <row r="22" spans="1:21" s="7" customFormat="1" ht="30" customHeight="1" x14ac:dyDescent="0.2">
      <c r="A22" s="765" t="s">
        <v>60</v>
      </c>
      <c r="B22" s="743" t="s">
        <v>142</v>
      </c>
      <c r="C22" s="744"/>
      <c r="D22" s="786" t="s">
        <v>172</v>
      </c>
      <c r="E22" s="787"/>
      <c r="F22" s="365">
        <v>0</v>
      </c>
      <c r="G22" s="386">
        <v>0</v>
      </c>
      <c r="H22" s="754" t="s">
        <v>144</v>
      </c>
      <c r="I22" s="755"/>
      <c r="J22" s="378">
        <f>IF(G22&gt;0,G22,0)</f>
        <v>0</v>
      </c>
      <c r="K22" s="195"/>
      <c r="L22" s="197">
        <f>J22</f>
        <v>0</v>
      </c>
      <c r="M22" s="196"/>
      <c r="N22" s="197">
        <f t="shared" si="4"/>
        <v>0</v>
      </c>
      <c r="O22" s="197"/>
      <c r="P22" s="197"/>
      <c r="Q22" s="197"/>
      <c r="R22" s="197"/>
      <c r="S22" s="197"/>
      <c r="T22" s="208">
        <f>G22-J22</f>
        <v>0</v>
      </c>
      <c r="U22" s="197"/>
    </row>
    <row r="23" spans="1:21" s="7" customFormat="1" ht="30" customHeight="1" x14ac:dyDescent="0.2">
      <c r="A23" s="781"/>
      <c r="B23" s="790" t="s">
        <v>154</v>
      </c>
      <c r="C23" s="792"/>
      <c r="D23" s="797"/>
      <c r="E23" s="797"/>
      <c r="F23" s="407">
        <v>0</v>
      </c>
      <c r="G23" s="408">
        <v>0</v>
      </c>
      <c r="H23" s="625">
        <v>0</v>
      </c>
      <c r="I23" s="626">
        <v>0</v>
      </c>
      <c r="J23" s="409">
        <f t="shared" si="2"/>
        <v>0</v>
      </c>
      <c r="K23" s="195"/>
      <c r="L23" s="197"/>
      <c r="M23" s="196"/>
      <c r="N23" s="197">
        <f t="shared" si="4"/>
        <v>0</v>
      </c>
      <c r="O23" s="197"/>
      <c r="P23" s="197"/>
      <c r="Q23" s="197">
        <f>J23</f>
        <v>0</v>
      </c>
      <c r="R23" s="197"/>
      <c r="S23" s="197"/>
      <c r="T23" s="208">
        <f>G23-J23</f>
        <v>0</v>
      </c>
      <c r="U23" s="197"/>
    </row>
    <row r="24" spans="1:21" ht="30" customHeight="1" x14ac:dyDescent="0.2">
      <c r="A24" s="765" t="s">
        <v>61</v>
      </c>
      <c r="B24" s="743" t="s">
        <v>149</v>
      </c>
      <c r="C24" s="744"/>
      <c r="D24" s="779" t="s">
        <v>150</v>
      </c>
      <c r="E24" s="780"/>
      <c r="F24" s="365">
        <v>0</v>
      </c>
      <c r="G24" s="386">
        <v>0</v>
      </c>
      <c r="H24" s="754" t="s">
        <v>144</v>
      </c>
      <c r="I24" s="755"/>
      <c r="J24" s="378">
        <f>IF(G24&gt;0,G24,0)</f>
        <v>0</v>
      </c>
      <c r="K24" s="195"/>
      <c r="L24" s="197">
        <f>J24</f>
        <v>0</v>
      </c>
      <c r="M24" s="196"/>
      <c r="N24" s="197"/>
      <c r="O24" s="197"/>
      <c r="P24" s="197"/>
      <c r="Q24" s="197"/>
      <c r="R24" s="197"/>
      <c r="S24" s="197"/>
      <c r="T24" s="208"/>
      <c r="U24" s="197"/>
    </row>
    <row r="25" spans="1:21" ht="30" customHeight="1" x14ac:dyDescent="0.2">
      <c r="A25" s="766"/>
      <c r="B25" s="790" t="s">
        <v>154</v>
      </c>
      <c r="C25" s="792"/>
      <c r="D25" s="797"/>
      <c r="E25" s="797"/>
      <c r="F25" s="407">
        <v>0</v>
      </c>
      <c r="G25" s="408">
        <v>0</v>
      </c>
      <c r="H25" s="625">
        <v>0</v>
      </c>
      <c r="I25" s="626">
        <v>0</v>
      </c>
      <c r="J25" s="409">
        <f t="shared" si="2"/>
        <v>0</v>
      </c>
      <c r="K25" s="195"/>
      <c r="L25" s="197"/>
      <c r="M25" s="196"/>
      <c r="N25" s="197">
        <f>G25</f>
        <v>0</v>
      </c>
      <c r="O25" s="197"/>
      <c r="P25" s="197">
        <f>J25</f>
        <v>0</v>
      </c>
      <c r="Q25" s="197"/>
      <c r="R25" s="197"/>
      <c r="S25" s="197"/>
      <c r="T25" s="208">
        <f>G25-J25</f>
        <v>0</v>
      </c>
      <c r="U25" s="197"/>
    </row>
    <row r="26" spans="1:21" ht="30" customHeight="1" x14ac:dyDescent="0.2">
      <c r="A26" s="765" t="s">
        <v>62</v>
      </c>
      <c r="B26" s="743" t="s">
        <v>183</v>
      </c>
      <c r="C26" s="744"/>
      <c r="D26" s="371" t="s">
        <v>153</v>
      </c>
      <c r="E26" s="372">
        <v>0</v>
      </c>
      <c r="F26" s="365">
        <v>0</v>
      </c>
      <c r="G26" s="373">
        <f>IF(E26&gt;0,E26*K26,0)</f>
        <v>0</v>
      </c>
      <c r="H26" s="754" t="s">
        <v>144</v>
      </c>
      <c r="I26" s="755"/>
      <c r="J26" s="378">
        <f t="shared" si="2"/>
        <v>0</v>
      </c>
      <c r="K26" s="198">
        <v>9.2500000000000004E-4</v>
      </c>
      <c r="L26" s="207">
        <f>J26</f>
        <v>0</v>
      </c>
      <c r="M26" s="196"/>
      <c r="N26" s="197"/>
      <c r="O26" s="197"/>
      <c r="P26" s="197"/>
      <c r="Q26" s="197"/>
      <c r="R26" s="197"/>
      <c r="S26" s="197"/>
      <c r="T26" s="208"/>
      <c r="U26" s="197"/>
    </row>
    <row r="27" spans="1:21" ht="30" customHeight="1" x14ac:dyDescent="0.2">
      <c r="A27" s="766"/>
      <c r="B27" s="790" t="s">
        <v>154</v>
      </c>
      <c r="C27" s="792"/>
      <c r="D27" s="436" t="s">
        <v>153</v>
      </c>
      <c r="E27" s="627">
        <v>0</v>
      </c>
      <c r="F27" s="410">
        <v>0</v>
      </c>
      <c r="G27" s="411">
        <f>IF(E27&gt;0,E27*K27,0)</f>
        <v>0</v>
      </c>
      <c r="H27" s="625">
        <v>0</v>
      </c>
      <c r="I27" s="626">
        <v>0</v>
      </c>
      <c r="J27" s="409">
        <f t="shared" si="2"/>
        <v>0</v>
      </c>
      <c r="K27" s="198">
        <v>9.2500000000000004E-4</v>
      </c>
      <c r="L27" s="207"/>
      <c r="M27" s="199"/>
      <c r="N27" s="197">
        <f>G27</f>
        <v>0</v>
      </c>
      <c r="O27" s="197"/>
      <c r="P27" s="197">
        <f>J27</f>
        <v>0</v>
      </c>
      <c r="Q27" s="197"/>
      <c r="R27" s="197"/>
      <c r="S27" s="197"/>
      <c r="T27" s="208"/>
      <c r="U27" s="197"/>
    </row>
    <row r="28" spans="1:21" ht="30" customHeight="1" x14ac:dyDescent="0.2">
      <c r="A28" s="765" t="s">
        <v>63</v>
      </c>
      <c r="B28" s="743" t="s">
        <v>158</v>
      </c>
      <c r="C28" s="744"/>
      <c r="D28" s="371" t="s">
        <v>156</v>
      </c>
      <c r="E28" s="374">
        <v>0</v>
      </c>
      <c r="F28" s="365">
        <v>0</v>
      </c>
      <c r="G28" s="373">
        <f>IF(E28&gt;0,E28*K29,0)</f>
        <v>0</v>
      </c>
      <c r="H28" s="754" t="s">
        <v>144</v>
      </c>
      <c r="I28" s="755"/>
      <c r="J28" s="378">
        <f>IF(G28&gt;0,G28*F28,0)</f>
        <v>0</v>
      </c>
      <c r="K28" s="200">
        <v>48.43</v>
      </c>
      <c r="L28" s="207">
        <f>J28</f>
        <v>0</v>
      </c>
      <c r="M28" s="199">
        <f>E28*K28</f>
        <v>0</v>
      </c>
      <c r="N28" s="197"/>
      <c r="O28" s="197"/>
      <c r="P28" s="197"/>
      <c r="Q28" s="197"/>
      <c r="R28" s="197"/>
      <c r="S28" s="197"/>
      <c r="T28" s="208"/>
      <c r="U28" s="197"/>
    </row>
    <row r="29" spans="1:21" ht="30" customHeight="1" x14ac:dyDescent="0.2">
      <c r="A29" s="766"/>
      <c r="B29" s="790" t="s">
        <v>157</v>
      </c>
      <c r="C29" s="792"/>
      <c r="D29" s="436" t="s">
        <v>156</v>
      </c>
      <c r="E29" s="628">
        <v>0</v>
      </c>
      <c r="F29" s="410">
        <v>0</v>
      </c>
      <c r="G29" s="411">
        <f>IF(E29&gt;0,E29*K29,0)</f>
        <v>0</v>
      </c>
      <c r="H29" s="626">
        <v>0</v>
      </c>
      <c r="I29" s="626">
        <v>0</v>
      </c>
      <c r="J29" s="409">
        <f>IF(G29&gt;0,G29*F29,0)</f>
        <v>0</v>
      </c>
      <c r="K29" s="198">
        <v>1.6E-2</v>
      </c>
      <c r="L29" s="207"/>
      <c r="M29" s="199"/>
      <c r="N29" s="197">
        <f>G29</f>
        <v>0</v>
      </c>
      <c r="O29" s="197"/>
      <c r="P29" s="197">
        <f>J29</f>
        <v>0</v>
      </c>
      <c r="Q29" s="197"/>
      <c r="R29" s="197"/>
      <c r="S29" s="197"/>
      <c r="T29" s="208"/>
      <c r="U29" s="197"/>
    </row>
    <row r="30" spans="1:21" ht="30" customHeight="1" x14ac:dyDescent="0.2">
      <c r="A30" s="765" t="s">
        <v>64</v>
      </c>
      <c r="B30" s="743" t="s">
        <v>158</v>
      </c>
      <c r="C30" s="744"/>
      <c r="D30" s="375" t="s">
        <v>159</v>
      </c>
      <c r="E30" s="415">
        <v>0</v>
      </c>
      <c r="F30" s="365">
        <v>0</v>
      </c>
      <c r="G30" s="373">
        <v>0</v>
      </c>
      <c r="H30" s="754" t="s">
        <v>144</v>
      </c>
      <c r="I30" s="755"/>
      <c r="J30" s="378">
        <f>IF(G30&gt;0,G30*F30,0)</f>
        <v>0</v>
      </c>
      <c r="K30" s="200">
        <v>7.27</v>
      </c>
      <c r="L30" s="207">
        <f>J30</f>
        <v>0</v>
      </c>
      <c r="M30" s="199">
        <f>E30*K30</f>
        <v>0</v>
      </c>
      <c r="N30" s="197"/>
      <c r="O30" s="197"/>
      <c r="P30" s="197"/>
      <c r="Q30" s="197"/>
      <c r="R30" s="197"/>
      <c r="S30" s="197"/>
      <c r="T30" s="208"/>
      <c r="U30" s="197"/>
    </row>
    <row r="31" spans="1:21" ht="30" customHeight="1" x14ac:dyDescent="0.2">
      <c r="A31" s="766"/>
      <c r="B31" s="790" t="s">
        <v>157</v>
      </c>
      <c r="C31" s="792"/>
      <c r="D31" s="436" t="s">
        <v>159</v>
      </c>
      <c r="E31" s="628">
        <v>0</v>
      </c>
      <c r="F31" s="410">
        <v>0</v>
      </c>
      <c r="G31" s="411">
        <v>0</v>
      </c>
      <c r="H31" s="626">
        <v>0</v>
      </c>
      <c r="I31" s="626">
        <v>0</v>
      </c>
      <c r="J31" s="409">
        <f>IF(G31&gt;0,G31*F31,0)</f>
        <v>0</v>
      </c>
      <c r="K31" s="198">
        <v>1.5E-3</v>
      </c>
      <c r="L31" s="207"/>
      <c r="M31" s="199"/>
      <c r="N31" s="197">
        <f>G31</f>
        <v>0</v>
      </c>
      <c r="O31" s="197"/>
      <c r="P31" s="197">
        <f>J31</f>
        <v>0</v>
      </c>
      <c r="Q31" s="197"/>
      <c r="R31" s="197"/>
      <c r="S31" s="197"/>
      <c r="T31" s="208"/>
      <c r="U31" s="197"/>
    </row>
    <row r="32" spans="1:21" ht="30" customHeight="1" x14ac:dyDescent="0.2">
      <c r="A32" s="140" t="s">
        <v>65</v>
      </c>
      <c r="B32" s="446">
        <f>'Management Summary'!A2</f>
        <v>0</v>
      </c>
      <c r="C32" s="375">
        <f>A1</f>
        <v>0</v>
      </c>
      <c r="D32" s="743" t="s">
        <v>162</v>
      </c>
      <c r="E32" s="744"/>
      <c r="F32" s="367">
        <v>0</v>
      </c>
      <c r="G32" s="439">
        <v>0</v>
      </c>
      <c r="H32" s="754" t="s">
        <v>144</v>
      </c>
      <c r="I32" s="755"/>
      <c r="J32" s="378">
        <f>IF(G32&gt;0,G32,0)</f>
        <v>0</v>
      </c>
      <c r="K32" s="195"/>
      <c r="L32" s="197">
        <f>J32</f>
        <v>0</v>
      </c>
      <c r="M32" s="199">
        <f>Clothing!DK41</f>
        <v>0</v>
      </c>
      <c r="N32" s="197"/>
      <c r="O32" s="197"/>
      <c r="P32" s="197"/>
      <c r="Q32" s="197"/>
      <c r="R32" s="197"/>
      <c r="S32" s="197"/>
      <c r="T32" s="208"/>
      <c r="U32" s="197"/>
    </row>
    <row r="33" spans="1:21" ht="30" customHeight="1" x14ac:dyDescent="0.2">
      <c r="A33" s="140" t="s">
        <v>66</v>
      </c>
      <c r="B33" s="446">
        <f>'Management Summary'!A2</f>
        <v>0</v>
      </c>
      <c r="C33" s="375">
        <f>A1</f>
        <v>0</v>
      </c>
      <c r="D33" s="743" t="s">
        <v>162</v>
      </c>
      <c r="E33" s="744"/>
      <c r="F33" s="367">
        <v>0</v>
      </c>
      <c r="G33" s="439">
        <v>0</v>
      </c>
      <c r="H33" s="754" t="s">
        <v>144</v>
      </c>
      <c r="I33" s="755"/>
      <c r="J33" s="378">
        <f>IF(G33&gt;0,G33,0)</f>
        <v>0</v>
      </c>
      <c r="K33" s="195"/>
      <c r="L33" s="197">
        <f>J33</f>
        <v>0</v>
      </c>
      <c r="M33" s="199">
        <f>Furniture!DK43</f>
        <v>0</v>
      </c>
      <c r="N33" s="197"/>
      <c r="O33" s="197"/>
      <c r="P33" s="197"/>
      <c r="Q33" s="197"/>
      <c r="R33" s="197"/>
      <c r="S33" s="197"/>
      <c r="T33" s="208"/>
      <c r="U33" s="197"/>
    </row>
    <row r="34" spans="1:21" ht="30" customHeight="1" x14ac:dyDescent="0.2">
      <c r="A34" s="143" t="s">
        <v>67</v>
      </c>
      <c r="B34" s="447">
        <f>'Management Summary'!A2</f>
        <v>0</v>
      </c>
      <c r="C34" s="448">
        <f>A1</f>
        <v>0</v>
      </c>
      <c r="D34" s="767" t="s">
        <v>162</v>
      </c>
      <c r="E34" s="768"/>
      <c r="F34" s="367">
        <v>0</v>
      </c>
      <c r="G34" s="439">
        <v>0</v>
      </c>
      <c r="H34" s="754" t="s">
        <v>144</v>
      </c>
      <c r="I34" s="755"/>
      <c r="J34" s="414">
        <f>IF(G34&gt;0,G34,0)</f>
        <v>0</v>
      </c>
      <c r="K34" s="195"/>
      <c r="L34" s="197">
        <f>J34</f>
        <v>0</v>
      </c>
      <c r="M34" s="199">
        <f>Equipment!DK68</f>
        <v>0</v>
      </c>
      <c r="N34" s="197"/>
      <c r="O34" s="197"/>
      <c r="P34" s="197"/>
      <c r="Q34" s="197"/>
      <c r="R34" s="197"/>
      <c r="S34" s="197"/>
      <c r="T34" s="208"/>
      <c r="U34" s="197"/>
    </row>
    <row r="35" spans="1:21" ht="30" customHeight="1" thickBot="1" x14ac:dyDescent="0.25">
      <c r="A35" s="145" t="s">
        <v>163</v>
      </c>
      <c r="B35" s="447">
        <f>'Management Summary'!A2</f>
        <v>0</v>
      </c>
      <c r="C35" s="449">
        <f>A1</f>
        <v>0</v>
      </c>
      <c r="D35" s="767" t="s">
        <v>162</v>
      </c>
      <c r="E35" s="768"/>
      <c r="F35" s="368">
        <v>0</v>
      </c>
      <c r="G35" s="440">
        <v>0</v>
      </c>
      <c r="H35" s="761" t="s">
        <v>144</v>
      </c>
      <c r="I35" s="762"/>
      <c r="J35" s="414">
        <f>IF(G35&gt;0,G35,0)</f>
        <v>0</v>
      </c>
      <c r="K35" s="201"/>
      <c r="L35" s="206">
        <f>J35</f>
        <v>0</v>
      </c>
      <c r="M35" s="202">
        <f>'Other Items'!E99</f>
        <v>0</v>
      </c>
      <c r="N35" s="206"/>
      <c r="O35" s="206"/>
      <c r="P35" s="206"/>
      <c r="Q35" s="206"/>
      <c r="R35" s="206"/>
      <c r="S35" s="206"/>
      <c r="T35" s="209"/>
      <c r="U35" s="206"/>
    </row>
    <row r="36" spans="1:21" ht="30" customHeight="1" thickTop="1" thickBot="1" x14ac:dyDescent="0.25">
      <c r="A36" s="763"/>
      <c r="B36" s="763"/>
      <c r="C36" s="763"/>
      <c r="D36" s="763"/>
      <c r="E36" s="764"/>
      <c r="F36" s="452" t="s">
        <v>164</v>
      </c>
      <c r="G36" s="411">
        <f>SUM(G3:G35)</f>
        <v>1</v>
      </c>
      <c r="H36" s="453">
        <f>SUM(H3:H35)</f>
        <v>0</v>
      </c>
      <c r="I36" s="453">
        <f>SUM(I3:I35)</f>
        <v>0</v>
      </c>
      <c r="J36" s="409">
        <f>SUM(J3:J35)</f>
        <v>0</v>
      </c>
      <c r="K36" s="203"/>
      <c r="L36" s="204">
        <f>SUM(L20:L35)</f>
        <v>0</v>
      </c>
      <c r="M36" s="205">
        <f>SUM(M28:M35)</f>
        <v>0</v>
      </c>
      <c r="N36" s="204">
        <f>SUM(N3:N35)</f>
        <v>0</v>
      </c>
      <c r="O36" s="204">
        <f>O6+O7+O8+O15+O16</f>
        <v>0</v>
      </c>
      <c r="P36" s="204">
        <f>SUM(P3:P35)</f>
        <v>0</v>
      </c>
      <c r="Q36" s="204">
        <f>SUM(Q21:Q23)</f>
        <v>0</v>
      </c>
      <c r="R36" s="204">
        <f>R7+R4</f>
        <v>0</v>
      </c>
      <c r="S36" s="204">
        <f>S8+S5</f>
        <v>0</v>
      </c>
      <c r="T36" s="210">
        <f>SUM(T3:T35)</f>
        <v>0</v>
      </c>
      <c r="U36" s="204">
        <f>SUM(U3:U35)</f>
        <v>0</v>
      </c>
    </row>
    <row r="37" spans="1:21" ht="13.5" thickTop="1" x14ac:dyDescent="0.2">
      <c r="A37" s="141"/>
      <c r="B37" s="141"/>
      <c r="C37" s="141"/>
      <c r="D37" s="141"/>
      <c r="E37" s="141"/>
      <c r="F37" s="141"/>
      <c r="G37" s="141"/>
      <c r="H37" s="141"/>
      <c r="I37" s="141"/>
      <c r="J37" s="141"/>
    </row>
  </sheetData>
  <mergeCells count="73">
    <mergeCell ref="S1:S2"/>
    <mergeCell ref="A1:B1"/>
    <mergeCell ref="C1:F1"/>
    <mergeCell ref="G1:J1"/>
    <mergeCell ref="K1:K2"/>
    <mergeCell ref="L1:L2"/>
    <mergeCell ref="M1:M2"/>
    <mergeCell ref="N1:N2"/>
    <mergeCell ref="O1:O2"/>
    <mergeCell ref="P1:P2"/>
    <mergeCell ref="Q1:Q2"/>
    <mergeCell ref="R1:R2"/>
    <mergeCell ref="D13:E13"/>
    <mergeCell ref="D14:E14"/>
    <mergeCell ref="D2:E2"/>
    <mergeCell ref="A3:A5"/>
    <mergeCell ref="D4:E4"/>
    <mergeCell ref="D5:E5"/>
    <mergeCell ref="A6:A8"/>
    <mergeCell ref="D6:E6"/>
    <mergeCell ref="D7:E7"/>
    <mergeCell ref="A20:A21"/>
    <mergeCell ref="D20:E20"/>
    <mergeCell ref="D15:E15"/>
    <mergeCell ref="D17:E17"/>
    <mergeCell ref="D18:E18"/>
    <mergeCell ref="D19:E19"/>
    <mergeCell ref="D21:E21"/>
    <mergeCell ref="B21:C21"/>
    <mergeCell ref="D16:E16"/>
    <mergeCell ref="A36:E36"/>
    <mergeCell ref="D35:E35"/>
    <mergeCell ref="H35:I35"/>
    <mergeCell ref="A28:A29"/>
    <mergeCell ref="A30:A31"/>
    <mergeCell ref="B28:C28"/>
    <mergeCell ref="A22:A23"/>
    <mergeCell ref="D22:E22"/>
    <mergeCell ref="H22:I22"/>
    <mergeCell ref="D23:E23"/>
    <mergeCell ref="H32:I32"/>
    <mergeCell ref="D24:E24"/>
    <mergeCell ref="H24:I24"/>
    <mergeCell ref="D25:E25"/>
    <mergeCell ref="A26:A27"/>
    <mergeCell ref="H26:I26"/>
    <mergeCell ref="A24:A25"/>
    <mergeCell ref="B25:C25"/>
    <mergeCell ref="B27:C27"/>
    <mergeCell ref="B30:C30"/>
    <mergeCell ref="B29:C29"/>
    <mergeCell ref="B31:C31"/>
    <mergeCell ref="T1:T2"/>
    <mergeCell ref="U1:U2"/>
    <mergeCell ref="D33:E33"/>
    <mergeCell ref="H33:I33"/>
    <mergeCell ref="D34:E34"/>
    <mergeCell ref="H34:I34"/>
    <mergeCell ref="H28:I28"/>
    <mergeCell ref="H30:I30"/>
    <mergeCell ref="D32:E32"/>
    <mergeCell ref="D3:E3"/>
    <mergeCell ref="H20:I20"/>
    <mergeCell ref="D8:E8"/>
    <mergeCell ref="D9:E9"/>
    <mergeCell ref="D10:E10"/>
    <mergeCell ref="D11:E11"/>
    <mergeCell ref="D12:E12"/>
    <mergeCell ref="B23:C23"/>
    <mergeCell ref="B20:C20"/>
    <mergeCell ref="B22:C22"/>
    <mergeCell ref="B24:C24"/>
    <mergeCell ref="B26:C26"/>
  </mergeCells>
  <dataValidations count="7">
    <dataValidation type="decimal" allowBlank="1" showInputMessage="1" showErrorMessage="1" sqref="G20:G25" xr:uid="{00000000-0002-0000-0600-000000000000}">
      <formula1>0</formula1>
      <formula2>100</formula2>
    </dataValidation>
    <dataValidation type="decimal" allowBlank="1" showInputMessage="1" showErrorMessage="1" errorTitle="Data check" error="Check you are entering weights in tonnes, not in kilograms" promptTitle="Data check" prompt="Do not forget to enter the Percent Recycled in column F" sqref="G9:G19" xr:uid="{00000000-0002-0000-0600-000001000000}">
      <formula1>0</formula1>
      <formula2>100</formula2>
    </dataValidation>
    <dataValidation type="decimal" allowBlank="1" showInputMessage="1" showErrorMessage="1" promptTitle="Data check" prompt="Enter the number of litres" sqref="E26:E27" xr:uid="{00000000-0002-0000-0600-000002000000}">
      <formula1>0</formula1>
      <formula2>2000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6:G8" xr:uid="{00000000-0002-0000-0600-000003000000}">
      <formula1>0</formula1>
      <formula2>100</formula2>
    </dataValidation>
    <dataValidation type="decimal" allowBlank="1" showInputMessage="1" showErrorMessage="1" errorTitle="Data check" error="Check you are entering weights in tonnes, not in kilograms" promptTitle="Data check" prompt="Check you are entering weights in tonnes, not in kilograms" sqref="G5" xr:uid="{00000000-0002-0000-0600-000004000000}">
      <formula1>0</formula1>
      <formula2>200</formula2>
    </dataValidation>
    <dataValidation type="decimal" allowBlank="1" showInputMessage="1" showErrorMessage="1" error="Check you are entering weights in tonnes, not in kilograms" promptTitle="Data check" prompt="Check you are entering weights in tonnes, not in kilograms" sqref="G4" xr:uid="{00000000-0002-0000-0600-000005000000}">
      <formula1>0</formula1>
      <formula2>200</formula2>
    </dataValidation>
    <dataValidation type="decimal" allowBlank="1" showInputMessage="1" showErrorMessage="1" error="Check you are enetering weights in tonnes, not in kilograms" promptTitle="Data Check" prompt="Check you are entering weights in tonnes, not in kilograms" sqref="G3" xr:uid="{00000000-0002-0000-0600-000006000000}">
      <formula1>0</formula1>
      <formula2>200</formula2>
    </dataValidation>
  </dataValidations>
  <pageMargins left="0.23622047244094491" right="0.19685039370078741" top="0.6692913385826772" bottom="0.6692913385826772" header="0.19685039370078741" footer="0.19685039370078741"/>
  <pageSetup paperSize="9" scale="60" fitToHeight="5" orientation="portrait" horizontalDpi="2400" verticalDpi="2400" r:id="rId1"/>
  <headerFooter alignWithMargins="0">
    <oddFooter>&amp;C&amp;"Arial,Bold"Ministry of Justice, Estate Directorate, 
Sustainable Development Team.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FH163"/>
  <sheetViews>
    <sheetView showGridLine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9.140625" defaultRowHeight="15.75" x14ac:dyDescent="0.25"/>
  <cols>
    <col min="1" max="1" width="28.140625" style="31" customWidth="1"/>
    <col min="2" max="2" width="18.140625" style="32" hidden="1" customWidth="1"/>
    <col min="3" max="3" width="11.5703125" style="31" hidden="1" customWidth="1"/>
    <col min="4" max="4" width="13" style="31" hidden="1" customWidth="1"/>
    <col min="5" max="5" width="10" style="83" customWidth="1"/>
    <col min="6" max="6" width="10" style="97" customWidth="1"/>
    <col min="7" max="7" width="10" style="83" customWidth="1"/>
    <col min="8" max="8" width="10" style="97" customWidth="1"/>
    <col min="9" max="9" width="10" style="83" customWidth="1"/>
    <col min="10" max="10" width="10" style="97" customWidth="1"/>
    <col min="11" max="11" width="10" style="83" customWidth="1"/>
    <col min="12" max="12" width="10" style="97" customWidth="1"/>
    <col min="13" max="13" width="10" style="83" customWidth="1"/>
    <col min="14" max="14" width="10" style="97" customWidth="1"/>
    <col min="15" max="15" width="10" style="83" customWidth="1"/>
    <col min="16" max="16" width="10" style="97" customWidth="1"/>
    <col min="17" max="17" width="10" style="83" customWidth="1"/>
    <col min="18" max="18" width="10" style="97" customWidth="1"/>
    <col min="19" max="19" width="10" style="83" customWidth="1"/>
    <col min="20" max="20" width="10" style="97" customWidth="1"/>
    <col min="21" max="21" width="10" style="83" customWidth="1"/>
    <col min="22" max="22" width="10" style="97" customWidth="1"/>
    <col min="23" max="23" width="10" style="83" customWidth="1"/>
    <col min="24" max="24" width="10" style="97" customWidth="1"/>
    <col min="25" max="25" width="10" style="83" customWidth="1"/>
    <col min="26" max="26" width="10" style="97" customWidth="1"/>
    <col min="27" max="27" width="10" style="83" customWidth="1"/>
    <col min="28" max="28" width="10" style="97" customWidth="1"/>
    <col min="29" max="29" width="10" style="83" customWidth="1"/>
    <col min="30" max="30" width="10" style="97" customWidth="1"/>
    <col min="31" max="31" width="13.5703125" style="220" customWidth="1"/>
    <col min="32" max="32" width="13.42578125" style="222" customWidth="1"/>
    <col min="33" max="57" width="10" style="1" customWidth="1"/>
    <col min="58" max="58" width="10.140625" style="1" customWidth="1"/>
    <col min="59" max="60" width="13.5703125" style="1" customWidth="1"/>
    <col min="61" max="85" width="10" style="1" customWidth="1"/>
    <col min="86" max="86" width="11.140625" style="1" customWidth="1"/>
    <col min="87" max="88" width="13.5703125" style="1" customWidth="1"/>
    <col min="89" max="110" width="10" style="1" customWidth="1"/>
    <col min="111" max="111" width="10" style="1" bestFit="1" customWidth="1"/>
    <col min="112" max="112" width="9.140625" style="1"/>
    <col min="113" max="113" width="10.5703125" style="1" bestFit="1" customWidth="1"/>
    <col min="114" max="114" width="9.140625" style="1"/>
    <col min="115" max="116" width="13.5703125" style="1" customWidth="1"/>
    <col min="117" max="144" width="9.140625" style="1"/>
  </cols>
  <sheetData>
    <row r="1" spans="1:164" s="6" customFormat="1" ht="24.75" customHeight="1" thickTop="1" x14ac:dyDescent="0.2">
      <c r="A1" s="234" t="s">
        <v>184</v>
      </c>
      <c r="C1" s="102"/>
      <c r="D1" s="102"/>
      <c r="E1" s="103" t="s">
        <v>16</v>
      </c>
      <c r="F1" s="104"/>
      <c r="G1" s="631"/>
      <c r="H1" s="632"/>
      <c r="I1" s="631"/>
      <c r="J1" s="632"/>
      <c r="K1" s="631"/>
      <c r="L1" s="632"/>
      <c r="M1" s="631"/>
      <c r="N1" s="632"/>
      <c r="O1" s="631"/>
      <c r="P1" s="632"/>
      <c r="Q1" s="631"/>
      <c r="R1" s="632"/>
      <c r="S1" s="631"/>
      <c r="T1" s="632"/>
      <c r="U1" s="631"/>
      <c r="V1" s="632"/>
      <c r="W1" s="631"/>
      <c r="X1" s="632"/>
      <c r="Y1" s="631"/>
      <c r="Z1" s="632"/>
      <c r="AA1" s="631"/>
      <c r="AB1" s="632"/>
      <c r="AC1" s="631"/>
      <c r="AD1" s="632"/>
      <c r="AE1" s="815"/>
      <c r="AF1" s="823"/>
      <c r="AG1" s="105" t="s">
        <v>17</v>
      </c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3"/>
      <c r="BD1" s="633"/>
      <c r="BE1" s="633"/>
      <c r="BF1" s="815"/>
      <c r="BG1" s="815"/>
      <c r="BH1" s="108"/>
      <c r="BI1" s="106" t="s">
        <v>185</v>
      </c>
      <c r="BJ1" s="633"/>
      <c r="BK1" s="633"/>
      <c r="BL1" s="633"/>
      <c r="BM1" s="633"/>
      <c r="BN1" s="633"/>
      <c r="BO1" s="633"/>
      <c r="BP1" s="633"/>
      <c r="BQ1" s="633"/>
      <c r="BR1" s="633"/>
      <c r="BS1" s="633"/>
      <c r="BT1" s="633"/>
      <c r="BU1" s="633"/>
      <c r="BV1" s="633"/>
      <c r="BW1" s="633"/>
      <c r="BX1" s="633"/>
      <c r="BY1" s="633"/>
      <c r="BZ1" s="633"/>
      <c r="CA1" s="633"/>
      <c r="CB1" s="633"/>
      <c r="CC1" s="633"/>
      <c r="CD1" s="633"/>
      <c r="CE1" s="633"/>
      <c r="CF1" s="815"/>
      <c r="CG1" s="816"/>
      <c r="CH1" s="819"/>
      <c r="CI1" s="820"/>
      <c r="CJ1" s="634"/>
      <c r="CK1" s="819" t="s">
        <v>19</v>
      </c>
      <c r="CL1" s="820"/>
      <c r="CM1" s="633"/>
      <c r="CN1" s="633"/>
      <c r="CO1" s="633"/>
      <c r="CP1" s="633"/>
      <c r="CQ1" s="633"/>
      <c r="CR1" s="633"/>
      <c r="CS1" s="633"/>
      <c r="CT1" s="633"/>
      <c r="CU1" s="633"/>
      <c r="CV1" s="633"/>
      <c r="CW1" s="633"/>
      <c r="CX1" s="633"/>
      <c r="CY1" s="633"/>
      <c r="CZ1" s="633"/>
      <c r="DA1" s="633"/>
      <c r="DB1" s="633"/>
      <c r="DC1" s="633"/>
      <c r="DD1" s="633"/>
      <c r="DE1" s="112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</row>
    <row r="2" spans="1:164" ht="15.75" customHeight="1" thickBot="1" x14ac:dyDescent="0.3">
      <c r="A2" s="824"/>
      <c r="B2" s="825"/>
      <c r="C2" s="824"/>
      <c r="D2" s="825"/>
      <c r="E2" s="827" t="s">
        <v>186</v>
      </c>
      <c r="F2" s="828"/>
      <c r="G2" s="635"/>
      <c r="H2" s="636"/>
      <c r="I2" s="635"/>
      <c r="J2" s="636"/>
      <c r="K2" s="635"/>
      <c r="L2" s="636"/>
      <c r="M2" s="635"/>
      <c r="N2" s="636"/>
      <c r="O2" s="635"/>
      <c r="P2" s="636"/>
      <c r="Q2" s="635"/>
      <c r="R2" s="636"/>
      <c r="S2" s="635"/>
      <c r="T2" s="636"/>
      <c r="U2" s="635"/>
      <c r="V2" s="636"/>
      <c r="W2" s="635"/>
      <c r="X2" s="636"/>
      <c r="Y2" s="635"/>
      <c r="Z2" s="636"/>
      <c r="AA2" s="635"/>
      <c r="AB2" s="636"/>
      <c r="AC2" s="635"/>
      <c r="AD2" s="636"/>
      <c r="AE2" s="817"/>
      <c r="AF2" s="826"/>
      <c r="AG2" s="47" t="s">
        <v>186</v>
      </c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817"/>
      <c r="BG2" s="817"/>
      <c r="BH2" s="109"/>
      <c r="BI2" s="48" t="s">
        <v>186</v>
      </c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637"/>
      <c r="BV2" s="637"/>
      <c r="BW2" s="637"/>
      <c r="BX2" s="637"/>
      <c r="BY2" s="637"/>
      <c r="BZ2" s="637"/>
      <c r="CA2" s="637"/>
      <c r="CB2" s="637"/>
      <c r="CC2" s="637"/>
      <c r="CD2" s="637"/>
      <c r="CE2" s="637"/>
      <c r="CF2" s="817"/>
      <c r="CG2" s="818"/>
      <c r="CH2" s="48"/>
      <c r="CI2" s="637"/>
      <c r="CJ2" s="638"/>
      <c r="CK2" s="48" t="s">
        <v>186</v>
      </c>
      <c r="CL2" s="637"/>
      <c r="CM2" s="637"/>
      <c r="CN2" s="637"/>
      <c r="CO2" s="637"/>
      <c r="CP2" s="637"/>
      <c r="CQ2" s="637"/>
      <c r="CR2" s="637"/>
      <c r="CS2" s="637"/>
      <c r="CT2" s="637"/>
      <c r="CU2" s="637"/>
      <c r="CV2" s="637"/>
      <c r="CW2" s="637"/>
      <c r="CX2" s="637"/>
      <c r="CY2" s="637"/>
      <c r="CZ2" s="637"/>
      <c r="DA2" s="637"/>
      <c r="DB2" s="637"/>
      <c r="DC2" s="637"/>
      <c r="DD2" s="637"/>
      <c r="DE2" s="113"/>
    </row>
    <row r="3" spans="1:164" s="5" customFormat="1" ht="17.25" thickTop="1" thickBot="1" x14ac:dyDescent="0.3">
      <c r="A3" s="70"/>
      <c r="B3" s="122" t="s">
        <v>187</v>
      </c>
      <c r="C3" s="123" t="s">
        <v>188</v>
      </c>
      <c r="D3" s="122" t="s">
        <v>189</v>
      </c>
      <c r="E3" s="98">
        <v>43922</v>
      </c>
      <c r="F3" s="96"/>
      <c r="G3" s="95">
        <f>E3+7</f>
        <v>43929</v>
      </c>
      <c r="H3" s="96"/>
      <c r="I3" s="95">
        <f>G3+7</f>
        <v>43936</v>
      </c>
      <c r="J3" s="96"/>
      <c r="K3" s="99">
        <f>I3+7</f>
        <v>43943</v>
      </c>
      <c r="L3" s="96"/>
      <c r="M3" s="95">
        <f>K3+7</f>
        <v>43950</v>
      </c>
      <c r="N3" s="96"/>
      <c r="O3" s="95">
        <f>M3+7</f>
        <v>43957</v>
      </c>
      <c r="P3" s="96"/>
      <c r="Q3" s="95">
        <f>O3+7</f>
        <v>43964</v>
      </c>
      <c r="R3" s="96"/>
      <c r="S3" s="95">
        <f>Q3+7</f>
        <v>43971</v>
      </c>
      <c r="T3" s="96"/>
      <c r="U3" s="95">
        <f>S3+7</f>
        <v>43978</v>
      </c>
      <c r="V3" s="96"/>
      <c r="W3" s="95">
        <f>U3+7</f>
        <v>43985</v>
      </c>
      <c r="X3" s="96"/>
      <c r="Y3" s="95">
        <f>W3+7</f>
        <v>43992</v>
      </c>
      <c r="Z3" s="96"/>
      <c r="AA3" s="95">
        <f>Y3+7</f>
        <v>43999</v>
      </c>
      <c r="AB3" s="96"/>
      <c r="AC3" s="95">
        <f>AA3+7</f>
        <v>44006</v>
      </c>
      <c r="AD3" s="96"/>
      <c r="AE3" s="219"/>
      <c r="AF3" s="221"/>
      <c r="AG3" s="49">
        <f>AC3+7</f>
        <v>44013</v>
      </c>
      <c r="AH3" s="49"/>
      <c r="AI3" s="49">
        <f>AG3+7</f>
        <v>44020</v>
      </c>
      <c r="AJ3" s="49"/>
      <c r="AK3" s="49">
        <f>AI3+7</f>
        <v>44027</v>
      </c>
      <c r="AL3" s="49"/>
      <c r="AM3" s="49">
        <f>AK3+7</f>
        <v>44034</v>
      </c>
      <c r="AN3" s="49"/>
      <c r="AO3" s="49">
        <f>AM3+7</f>
        <v>44041</v>
      </c>
      <c r="AP3" s="49"/>
      <c r="AQ3" s="49">
        <f>AO3+7</f>
        <v>44048</v>
      </c>
      <c r="AR3" s="49"/>
      <c r="AS3" s="49">
        <f>AQ3+7</f>
        <v>44055</v>
      </c>
      <c r="AT3" s="49"/>
      <c r="AU3" s="49">
        <f>AS3+7</f>
        <v>44062</v>
      </c>
      <c r="AV3" s="49"/>
      <c r="AW3" s="49">
        <f>AU3+7</f>
        <v>44069</v>
      </c>
      <c r="AX3" s="49"/>
      <c r="AY3" s="49">
        <f>AW3+7</f>
        <v>44076</v>
      </c>
      <c r="AZ3" s="49"/>
      <c r="BA3" s="49">
        <f>AY3+7</f>
        <v>44083</v>
      </c>
      <c r="BB3" s="49"/>
      <c r="BC3" s="49">
        <f>BA3+7</f>
        <v>44090</v>
      </c>
      <c r="BD3" s="49"/>
      <c r="BE3" s="49">
        <f>BC3+7</f>
        <v>44097</v>
      </c>
      <c r="BF3" s="49"/>
      <c r="BG3" s="50"/>
      <c r="BH3" s="110"/>
      <c r="BI3" s="49">
        <f>BE3+7</f>
        <v>44104</v>
      </c>
      <c r="BJ3" s="49"/>
      <c r="BK3" s="49">
        <f>BI3+7</f>
        <v>44111</v>
      </c>
      <c r="BL3" s="49"/>
      <c r="BM3" s="49">
        <f>BK3+7</f>
        <v>44118</v>
      </c>
      <c r="BN3" s="49"/>
      <c r="BO3" s="49">
        <f>BM3+7</f>
        <v>44125</v>
      </c>
      <c r="BP3" s="49"/>
      <c r="BQ3" s="49">
        <f>BO3+7</f>
        <v>44132</v>
      </c>
      <c r="BR3" s="49"/>
      <c r="BS3" s="49">
        <f>BQ3+7</f>
        <v>44139</v>
      </c>
      <c r="BT3" s="49"/>
      <c r="BU3" s="49">
        <f>BS3+7</f>
        <v>44146</v>
      </c>
      <c r="BV3" s="49"/>
      <c r="BW3" s="49">
        <f>BU3+7</f>
        <v>44153</v>
      </c>
      <c r="BX3" s="49"/>
      <c r="BY3" s="49">
        <f>BW3+7</f>
        <v>44160</v>
      </c>
      <c r="BZ3" s="49"/>
      <c r="CA3" s="49">
        <f>BY3+7</f>
        <v>44167</v>
      </c>
      <c r="CB3" s="49"/>
      <c r="CC3" s="49">
        <f>CA3+7</f>
        <v>44174</v>
      </c>
      <c r="CD3" s="49"/>
      <c r="CE3" s="49">
        <f>CC3+7</f>
        <v>44181</v>
      </c>
      <c r="CF3" s="49"/>
      <c r="CG3" s="50">
        <f>CE3+7</f>
        <v>44188</v>
      </c>
      <c r="CH3" s="49"/>
      <c r="CI3" s="49"/>
      <c r="CJ3" s="110"/>
      <c r="CK3" s="49">
        <f>CG3+7</f>
        <v>44195</v>
      </c>
      <c r="CL3" s="49"/>
      <c r="CM3" s="49">
        <f>CK3+7</f>
        <v>44202</v>
      </c>
      <c r="CN3" s="49"/>
      <c r="CO3" s="49">
        <f>CM3+7</f>
        <v>44209</v>
      </c>
      <c r="CP3" s="49"/>
      <c r="CQ3" s="49">
        <f>CO3+7</f>
        <v>44216</v>
      </c>
      <c r="CR3" s="49"/>
      <c r="CS3" s="49">
        <f>CQ3+7</f>
        <v>44223</v>
      </c>
      <c r="CT3" s="49"/>
      <c r="CU3" s="49">
        <f>CS3+7</f>
        <v>44230</v>
      </c>
      <c r="CV3" s="49"/>
      <c r="CW3" s="49">
        <f>CU3+7</f>
        <v>44237</v>
      </c>
      <c r="CX3" s="49"/>
      <c r="CY3" s="49">
        <f>CW3+7</f>
        <v>44244</v>
      </c>
      <c r="CZ3" s="49"/>
      <c r="DA3" s="49">
        <f>CY3+7</f>
        <v>44251</v>
      </c>
      <c r="DB3" s="49"/>
      <c r="DC3" s="49">
        <f>DA3+7</f>
        <v>44258</v>
      </c>
      <c r="DD3" s="639"/>
      <c r="DE3" s="49">
        <f>DC3+7</f>
        <v>44265</v>
      </c>
      <c r="DF3" s="3"/>
      <c r="DG3" s="49">
        <f>DE3+7</f>
        <v>44272</v>
      </c>
      <c r="DH3" s="3"/>
      <c r="DI3" s="49">
        <f>DG3+7</f>
        <v>44279</v>
      </c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</row>
    <row r="4" spans="1:164" s="1" customFormat="1" ht="18.75" x14ac:dyDescent="0.3">
      <c r="A4" s="229" t="s">
        <v>190</v>
      </c>
      <c r="B4" s="23"/>
      <c r="C4" s="24"/>
      <c r="D4" s="24"/>
      <c r="E4" s="640" t="s">
        <v>191</v>
      </c>
      <c r="F4" s="636" t="s">
        <v>192</v>
      </c>
      <c r="G4" s="635" t="s">
        <v>191</v>
      </c>
      <c r="H4" s="636" t="s">
        <v>192</v>
      </c>
      <c r="I4" s="635" t="s">
        <v>191</v>
      </c>
      <c r="J4" s="636" t="s">
        <v>192</v>
      </c>
      <c r="K4" s="635" t="s">
        <v>191</v>
      </c>
      <c r="L4" s="636" t="s">
        <v>192</v>
      </c>
      <c r="M4" s="635" t="s">
        <v>191</v>
      </c>
      <c r="N4" s="636" t="s">
        <v>192</v>
      </c>
      <c r="O4" s="635" t="s">
        <v>191</v>
      </c>
      <c r="P4" s="636" t="s">
        <v>192</v>
      </c>
      <c r="Q4" s="635" t="s">
        <v>191</v>
      </c>
      <c r="R4" s="636" t="s">
        <v>192</v>
      </c>
      <c r="S4" s="635" t="s">
        <v>191</v>
      </c>
      <c r="T4" s="636" t="s">
        <v>192</v>
      </c>
      <c r="U4" s="635" t="s">
        <v>191</v>
      </c>
      <c r="V4" s="636" t="s">
        <v>192</v>
      </c>
      <c r="W4" s="635" t="s">
        <v>191</v>
      </c>
      <c r="X4" s="636" t="s">
        <v>192</v>
      </c>
      <c r="Y4" s="635" t="s">
        <v>191</v>
      </c>
      <c r="Z4" s="636" t="s">
        <v>192</v>
      </c>
      <c r="AA4" s="635" t="s">
        <v>191</v>
      </c>
      <c r="AB4" s="636" t="s">
        <v>192</v>
      </c>
      <c r="AC4" s="635" t="s">
        <v>191</v>
      </c>
      <c r="AD4" s="636" t="s">
        <v>192</v>
      </c>
      <c r="AE4" s="641" t="s">
        <v>193</v>
      </c>
      <c r="AF4" s="642" t="s">
        <v>194</v>
      </c>
      <c r="AG4" s="640" t="s">
        <v>191</v>
      </c>
      <c r="AH4" s="636" t="s">
        <v>192</v>
      </c>
      <c r="AI4" s="635" t="s">
        <v>191</v>
      </c>
      <c r="AJ4" s="636" t="s">
        <v>192</v>
      </c>
      <c r="AK4" s="635" t="s">
        <v>191</v>
      </c>
      <c r="AL4" s="636" t="s">
        <v>192</v>
      </c>
      <c r="AM4" s="635" t="s">
        <v>191</v>
      </c>
      <c r="AN4" s="636" t="s">
        <v>192</v>
      </c>
      <c r="AO4" s="635" t="s">
        <v>191</v>
      </c>
      <c r="AP4" s="636" t="s">
        <v>192</v>
      </c>
      <c r="AQ4" s="635" t="s">
        <v>191</v>
      </c>
      <c r="AR4" s="636" t="s">
        <v>192</v>
      </c>
      <c r="AS4" s="635" t="s">
        <v>191</v>
      </c>
      <c r="AT4" s="636" t="s">
        <v>192</v>
      </c>
      <c r="AU4" s="635" t="s">
        <v>191</v>
      </c>
      <c r="AV4" s="636" t="s">
        <v>192</v>
      </c>
      <c r="AW4" s="635" t="s">
        <v>191</v>
      </c>
      <c r="AX4" s="636" t="s">
        <v>192</v>
      </c>
      <c r="AY4" s="635" t="s">
        <v>191</v>
      </c>
      <c r="AZ4" s="636" t="s">
        <v>192</v>
      </c>
      <c r="BA4" s="635" t="s">
        <v>191</v>
      </c>
      <c r="BB4" s="636" t="s">
        <v>192</v>
      </c>
      <c r="BC4" s="635" t="s">
        <v>191</v>
      </c>
      <c r="BD4" s="636" t="s">
        <v>192</v>
      </c>
      <c r="BE4" s="635" t="s">
        <v>191</v>
      </c>
      <c r="BF4" s="636" t="s">
        <v>192</v>
      </c>
      <c r="BG4" s="636" t="s">
        <v>193</v>
      </c>
      <c r="BH4" s="643" t="s">
        <v>194</v>
      </c>
      <c r="BI4" s="640" t="s">
        <v>191</v>
      </c>
      <c r="BJ4" s="636" t="s">
        <v>192</v>
      </c>
      <c r="BK4" s="635" t="s">
        <v>191</v>
      </c>
      <c r="BL4" s="636" t="s">
        <v>192</v>
      </c>
      <c r="BM4" s="635" t="s">
        <v>191</v>
      </c>
      <c r="BN4" s="636" t="s">
        <v>192</v>
      </c>
      <c r="BO4" s="635" t="s">
        <v>191</v>
      </c>
      <c r="BP4" s="636" t="s">
        <v>192</v>
      </c>
      <c r="BQ4" s="635" t="s">
        <v>191</v>
      </c>
      <c r="BR4" s="636" t="s">
        <v>192</v>
      </c>
      <c r="BS4" s="635" t="s">
        <v>191</v>
      </c>
      <c r="BT4" s="636" t="s">
        <v>192</v>
      </c>
      <c r="BU4" s="635" t="s">
        <v>191</v>
      </c>
      <c r="BV4" s="636" t="s">
        <v>192</v>
      </c>
      <c r="BW4" s="635" t="s">
        <v>191</v>
      </c>
      <c r="BX4" s="636" t="s">
        <v>192</v>
      </c>
      <c r="BY4" s="635" t="s">
        <v>191</v>
      </c>
      <c r="BZ4" s="636" t="s">
        <v>192</v>
      </c>
      <c r="CA4" s="635" t="s">
        <v>191</v>
      </c>
      <c r="CB4" s="636" t="s">
        <v>192</v>
      </c>
      <c r="CC4" s="635" t="s">
        <v>191</v>
      </c>
      <c r="CD4" s="636" t="s">
        <v>192</v>
      </c>
      <c r="CE4" s="635" t="s">
        <v>191</v>
      </c>
      <c r="CF4" s="636" t="s">
        <v>192</v>
      </c>
      <c r="CG4" s="635" t="s">
        <v>191</v>
      </c>
      <c r="CH4" s="636" t="s">
        <v>192</v>
      </c>
      <c r="CI4" s="636" t="s">
        <v>193</v>
      </c>
      <c r="CJ4" s="644" t="s">
        <v>194</v>
      </c>
      <c r="CK4" s="640" t="s">
        <v>191</v>
      </c>
      <c r="CL4" s="636" t="s">
        <v>192</v>
      </c>
      <c r="CM4" s="635" t="s">
        <v>191</v>
      </c>
      <c r="CN4" s="636" t="s">
        <v>192</v>
      </c>
      <c r="CO4" s="635" t="s">
        <v>191</v>
      </c>
      <c r="CP4" s="636" t="s">
        <v>192</v>
      </c>
      <c r="CQ4" s="635" t="s">
        <v>191</v>
      </c>
      <c r="CR4" s="636" t="s">
        <v>192</v>
      </c>
      <c r="CS4" s="635" t="s">
        <v>191</v>
      </c>
      <c r="CT4" s="636" t="s">
        <v>192</v>
      </c>
      <c r="CU4" s="635" t="s">
        <v>191</v>
      </c>
      <c r="CV4" s="636" t="s">
        <v>192</v>
      </c>
      <c r="CW4" s="635" t="s">
        <v>191</v>
      </c>
      <c r="CX4" s="636" t="s">
        <v>192</v>
      </c>
      <c r="CY4" s="635" t="s">
        <v>191</v>
      </c>
      <c r="CZ4" s="636" t="s">
        <v>192</v>
      </c>
      <c r="DA4" s="635" t="s">
        <v>191</v>
      </c>
      <c r="DB4" s="636" t="s">
        <v>192</v>
      </c>
      <c r="DC4" s="635" t="s">
        <v>191</v>
      </c>
      <c r="DD4" s="636" t="s">
        <v>192</v>
      </c>
      <c r="DE4" s="635" t="s">
        <v>191</v>
      </c>
      <c r="DF4" s="636" t="s">
        <v>192</v>
      </c>
      <c r="DG4" s="635" t="s">
        <v>191</v>
      </c>
      <c r="DH4" s="636" t="s">
        <v>192</v>
      </c>
      <c r="DI4" s="635" t="s">
        <v>191</v>
      </c>
      <c r="DJ4" s="636" t="s">
        <v>192</v>
      </c>
      <c r="DK4" s="636" t="s">
        <v>193</v>
      </c>
      <c r="DL4" s="644" t="s">
        <v>194</v>
      </c>
    </row>
    <row r="5" spans="1:164" s="1" customFormat="1" ht="20.25" customHeight="1" x14ac:dyDescent="0.25">
      <c r="A5" s="25" t="s">
        <v>195</v>
      </c>
      <c r="B5" s="211" t="s">
        <v>196</v>
      </c>
      <c r="C5" s="27">
        <v>1.74</v>
      </c>
      <c r="D5" s="119">
        <v>8.0000000000000004E-4</v>
      </c>
      <c r="E5" s="645"/>
      <c r="F5" s="646">
        <f>$C5*E5</f>
        <v>0</v>
      </c>
      <c r="G5" s="645"/>
      <c r="H5" s="646">
        <f>$C5*G5</f>
        <v>0</v>
      </c>
      <c r="I5" s="645"/>
      <c r="J5" s="646">
        <f>$C5*I5</f>
        <v>0</v>
      </c>
      <c r="K5" s="645"/>
      <c r="L5" s="646">
        <f>$C5*K5</f>
        <v>0</v>
      </c>
      <c r="M5" s="645"/>
      <c r="N5" s="646">
        <f>$C5*M5</f>
        <v>0</v>
      </c>
      <c r="O5" s="645"/>
      <c r="P5" s="646">
        <f>$C5*O5</f>
        <v>0</v>
      </c>
      <c r="Q5" s="645"/>
      <c r="R5" s="646">
        <f>$C5*Q5</f>
        <v>0</v>
      </c>
      <c r="S5" s="645"/>
      <c r="T5" s="646">
        <f>$C5*S5</f>
        <v>0</v>
      </c>
      <c r="U5" s="645"/>
      <c r="V5" s="646">
        <f>$C5*U5</f>
        <v>0</v>
      </c>
      <c r="W5" s="645"/>
      <c r="X5" s="646">
        <f>$C5*W5</f>
        <v>0</v>
      </c>
      <c r="Y5" s="645"/>
      <c r="Z5" s="646">
        <f>$C5*Y5</f>
        <v>0</v>
      </c>
      <c r="AA5" s="645"/>
      <c r="AB5" s="646">
        <f>$C5*AA5</f>
        <v>0</v>
      </c>
      <c r="AC5" s="645"/>
      <c r="AD5" s="646">
        <f>$C5*AC5</f>
        <v>0</v>
      </c>
      <c r="AE5" s="237">
        <f>F5+H5+J5+L5+N5+P5+R5+T5+V5+X5+Z5+AB5+AD5</f>
        <v>0</v>
      </c>
      <c r="AF5" s="238">
        <f>(E5+G5+I5+K5+M5+O5+Q5+S5+U5+W5+Y5+AA5+AC5)*D5</f>
        <v>0</v>
      </c>
      <c r="AG5" s="647"/>
      <c r="AH5" s="646">
        <f>$C5*AG5</f>
        <v>0</v>
      </c>
      <c r="AI5" s="645"/>
      <c r="AJ5" s="646">
        <f>$C5*AI5</f>
        <v>0</v>
      </c>
      <c r="AK5" s="645"/>
      <c r="AL5" s="646">
        <f>$C5*AK5</f>
        <v>0</v>
      </c>
      <c r="AM5" s="645"/>
      <c r="AN5" s="646">
        <f>$C5*AM5</f>
        <v>0</v>
      </c>
      <c r="AO5" s="645"/>
      <c r="AP5" s="646">
        <f>$C5*AO5</f>
        <v>0</v>
      </c>
      <c r="AQ5" s="645"/>
      <c r="AR5" s="646">
        <f>$C5*AQ5</f>
        <v>0</v>
      </c>
      <c r="AS5" s="645"/>
      <c r="AT5" s="646">
        <f>$C5*AS5</f>
        <v>0</v>
      </c>
      <c r="AU5" s="645"/>
      <c r="AV5" s="646">
        <f>$C5*AU5</f>
        <v>0</v>
      </c>
      <c r="AW5" s="645"/>
      <c r="AX5" s="646">
        <f>$C5*AW5</f>
        <v>0</v>
      </c>
      <c r="AY5" s="645"/>
      <c r="AZ5" s="646">
        <f>$C5*AY5</f>
        <v>0</v>
      </c>
      <c r="BA5" s="645"/>
      <c r="BB5" s="646">
        <f>$C5*BA5</f>
        <v>0</v>
      </c>
      <c r="BC5" s="645"/>
      <c r="BD5" s="646">
        <f>$C5*BC5</f>
        <v>0</v>
      </c>
      <c r="BE5" s="648"/>
      <c r="BF5" s="247">
        <f>$C5*BE5</f>
        <v>0</v>
      </c>
      <c r="BG5" s="249">
        <f>AH5+AJ5+AL5+AN5+AP5+AR5+AT5+AV5+AX5+AZ5+BB5+BD5+BF5</f>
        <v>0</v>
      </c>
      <c r="BH5" s="250">
        <f>(AG5+AI5+AK5+AM5+AO5+AQ5+AS5+AU5+AW5+AY5+BA5+BC5+BE5)*D5</f>
        <v>0</v>
      </c>
      <c r="BI5" s="649"/>
      <c r="BJ5" s="646">
        <f>$C5*BI5</f>
        <v>0</v>
      </c>
      <c r="BK5" s="645"/>
      <c r="BL5" s="646">
        <f>$C5*BK5</f>
        <v>0</v>
      </c>
      <c r="BM5" s="645"/>
      <c r="BN5" s="646">
        <f>$C5*BM5</f>
        <v>0</v>
      </c>
      <c r="BO5" s="645"/>
      <c r="BP5" s="646">
        <f>$C5*BO5</f>
        <v>0</v>
      </c>
      <c r="BQ5" s="645"/>
      <c r="BR5" s="646">
        <f>$C5*BQ5</f>
        <v>0</v>
      </c>
      <c r="BS5" s="645"/>
      <c r="BT5" s="646">
        <f>$C5*BS5</f>
        <v>0</v>
      </c>
      <c r="BU5" s="645"/>
      <c r="BV5" s="646">
        <f>$C5*BU5</f>
        <v>0</v>
      </c>
      <c r="BW5" s="645"/>
      <c r="BX5" s="646">
        <f>$C5*BW5</f>
        <v>0</v>
      </c>
      <c r="BY5" s="645"/>
      <c r="BZ5" s="646">
        <f>$C5*BY5</f>
        <v>0</v>
      </c>
      <c r="CA5" s="645"/>
      <c r="CB5" s="646">
        <f>$C5*CA5</f>
        <v>0</v>
      </c>
      <c r="CC5" s="645"/>
      <c r="CD5" s="646">
        <f>$C5*CC5</f>
        <v>0</v>
      </c>
      <c r="CE5" s="645"/>
      <c r="CF5" s="646">
        <f>$C5*CE5</f>
        <v>0</v>
      </c>
      <c r="CG5" s="645"/>
      <c r="CH5" s="248">
        <f>$C5*CG5</f>
        <v>0</v>
      </c>
      <c r="CI5" s="249">
        <f>BJ5+BL5+BN5+BP5+BR5+BT5+BV5+BX5+BZ5+CB5+CD5+CF5+CH5</f>
        <v>0</v>
      </c>
      <c r="CJ5" s="250">
        <f>(BI5+BK5+BM5+BO5+BQ5+BS5+BU5+BW5+BY5+CA5+CC5+CE5+CG5)*D5</f>
        <v>0</v>
      </c>
      <c r="CK5" s="649"/>
      <c r="CL5" s="646">
        <f>$C5*CK5</f>
        <v>0</v>
      </c>
      <c r="CM5" s="645"/>
      <c r="CN5" s="646">
        <f>$C5*CM5</f>
        <v>0</v>
      </c>
      <c r="CO5" s="645"/>
      <c r="CP5" s="646">
        <f>$C5*CO5</f>
        <v>0</v>
      </c>
      <c r="CQ5" s="645"/>
      <c r="CR5" s="646">
        <f>$C5*CQ5</f>
        <v>0</v>
      </c>
      <c r="CS5" s="645"/>
      <c r="CT5" s="646">
        <f>$C5*CS5</f>
        <v>0</v>
      </c>
      <c r="CU5" s="645"/>
      <c r="CV5" s="646">
        <f>$C5*CU5</f>
        <v>0</v>
      </c>
      <c r="CW5" s="645"/>
      <c r="CX5" s="646">
        <f>$C5*CW5</f>
        <v>0</v>
      </c>
      <c r="CY5" s="645"/>
      <c r="CZ5" s="646">
        <f>$C5*CY5</f>
        <v>0</v>
      </c>
      <c r="DA5" s="645"/>
      <c r="DB5" s="646">
        <f>$C5*DA5</f>
        <v>0</v>
      </c>
      <c r="DC5" s="645"/>
      <c r="DD5" s="646">
        <f>$C5*DC5</f>
        <v>0</v>
      </c>
      <c r="DE5" s="645"/>
      <c r="DF5" s="646">
        <f>$C5*DE5</f>
        <v>0</v>
      </c>
      <c r="DG5" s="645"/>
      <c r="DH5" s="646">
        <f>$C5*DG5</f>
        <v>0</v>
      </c>
      <c r="DI5" s="645"/>
      <c r="DJ5" s="646">
        <f>$C5*DI5</f>
        <v>0</v>
      </c>
      <c r="DK5" s="249">
        <f>CL5+CN5+CP5+CR5+CT5+CV5+CX5+CZ5+DB5+DD5+DF5+DH5+DJ5</f>
        <v>0</v>
      </c>
      <c r="DL5" s="250">
        <f>(CK5+CM5+CO5+CQ5+CS5+CU5+CW5+CY5+DA5+DC5+DE5+DG5+DI5)*D5</f>
        <v>0</v>
      </c>
    </row>
    <row r="6" spans="1:164" s="1" customFormat="1" ht="20.25" customHeight="1" thickBot="1" x14ac:dyDescent="0.3">
      <c r="A6" s="28" t="s">
        <v>197</v>
      </c>
      <c r="B6" s="212" t="s">
        <v>198</v>
      </c>
      <c r="C6" s="30">
        <v>0.47</v>
      </c>
      <c r="D6" s="216">
        <v>7.5000000000000002E-4</v>
      </c>
      <c r="E6" s="645"/>
      <c r="F6" s="646">
        <f>$C6*E6</f>
        <v>0</v>
      </c>
      <c r="G6" s="645"/>
      <c r="H6" s="646">
        <f>$C6*G6</f>
        <v>0</v>
      </c>
      <c r="I6" s="645"/>
      <c r="J6" s="646">
        <f>$C6*I6</f>
        <v>0</v>
      </c>
      <c r="K6" s="645"/>
      <c r="L6" s="646">
        <f>$C6*K6</f>
        <v>0</v>
      </c>
      <c r="M6" s="645"/>
      <c r="N6" s="646">
        <f>$C6*M6</f>
        <v>0</v>
      </c>
      <c r="O6" s="645"/>
      <c r="P6" s="646">
        <f>$C6*O6</f>
        <v>0</v>
      </c>
      <c r="Q6" s="645"/>
      <c r="R6" s="646">
        <f>$C6*Q6</f>
        <v>0</v>
      </c>
      <c r="S6" s="645"/>
      <c r="T6" s="646">
        <f>$C6*S6</f>
        <v>0</v>
      </c>
      <c r="U6" s="645"/>
      <c r="V6" s="646">
        <f>$C6*U6</f>
        <v>0</v>
      </c>
      <c r="W6" s="645"/>
      <c r="X6" s="646">
        <f>$C6*W6</f>
        <v>0</v>
      </c>
      <c r="Y6" s="645"/>
      <c r="Z6" s="646">
        <f>$C6*Y6</f>
        <v>0</v>
      </c>
      <c r="AA6" s="645"/>
      <c r="AB6" s="646">
        <f>$C6*AA6</f>
        <v>0</v>
      </c>
      <c r="AC6" s="645"/>
      <c r="AD6" s="646">
        <f>$C6*AC6</f>
        <v>0</v>
      </c>
      <c r="AE6" s="237">
        <f>F6+H6+J6+L6+N6+P6+R6+T6+V6+X6+Z6+AB6+AD6</f>
        <v>0</v>
      </c>
      <c r="AF6" s="238">
        <f>(E6+G6+I6+K6+M6+O6+Q6+S6+U6+W6+Y6+AA6+AC6)*D6</f>
        <v>0</v>
      </c>
      <c r="AG6" s="647"/>
      <c r="AH6" s="646">
        <f>$C6*AG6</f>
        <v>0</v>
      </c>
      <c r="AI6" s="645"/>
      <c r="AJ6" s="646">
        <f>$C6*AI6</f>
        <v>0</v>
      </c>
      <c r="AK6" s="645"/>
      <c r="AL6" s="646">
        <f>$C6*AK6</f>
        <v>0</v>
      </c>
      <c r="AM6" s="645"/>
      <c r="AN6" s="646">
        <f>$C6*AM6</f>
        <v>0</v>
      </c>
      <c r="AO6" s="645"/>
      <c r="AP6" s="646">
        <f>$C6*AO6</f>
        <v>0</v>
      </c>
      <c r="AQ6" s="645"/>
      <c r="AR6" s="646">
        <f>$C6*AQ6</f>
        <v>0</v>
      </c>
      <c r="AS6" s="645"/>
      <c r="AT6" s="646">
        <f>$C6*AS6</f>
        <v>0</v>
      </c>
      <c r="AU6" s="645"/>
      <c r="AV6" s="646">
        <f>$C6*AU6</f>
        <v>0</v>
      </c>
      <c r="AW6" s="645"/>
      <c r="AX6" s="646">
        <f>$C6*AW6</f>
        <v>0</v>
      </c>
      <c r="AY6" s="645"/>
      <c r="AZ6" s="646">
        <f>$C6*AY6</f>
        <v>0</v>
      </c>
      <c r="BA6" s="645"/>
      <c r="BB6" s="646">
        <f>$C6*BA6</f>
        <v>0</v>
      </c>
      <c r="BC6" s="645"/>
      <c r="BD6" s="646">
        <f>$C6*BC6</f>
        <v>0</v>
      </c>
      <c r="BE6" s="648"/>
      <c r="BF6" s="247">
        <f>$C6*BE6</f>
        <v>0</v>
      </c>
      <c r="BG6" s="249">
        <f>AH6+AJ6+AL6+AN6+AP6+AR6+AT6+AV6+AX6+AZ6+BB6+BD6+BF6</f>
        <v>0</v>
      </c>
      <c r="BH6" s="250">
        <f t="shared" ref="BH6:BH40" si="0">(AG6+AI6+AK6+AM6+AO6+AQ6+AS6+AU6+AW6+AY6+BA6+BC6+BE6)*D6</f>
        <v>0</v>
      </c>
      <c r="BI6" s="649"/>
      <c r="BJ6" s="646">
        <f>$C6*BI6</f>
        <v>0</v>
      </c>
      <c r="BK6" s="645"/>
      <c r="BL6" s="646">
        <f>$C6*BK6</f>
        <v>0</v>
      </c>
      <c r="BM6" s="645"/>
      <c r="BN6" s="646">
        <f>$C6*BM6</f>
        <v>0</v>
      </c>
      <c r="BO6" s="645"/>
      <c r="BP6" s="646">
        <f>$C6*BO6</f>
        <v>0</v>
      </c>
      <c r="BQ6" s="645"/>
      <c r="BR6" s="646">
        <f>$C6*BQ6</f>
        <v>0</v>
      </c>
      <c r="BS6" s="645"/>
      <c r="BT6" s="646">
        <f>$C6*BS6</f>
        <v>0</v>
      </c>
      <c r="BU6" s="645"/>
      <c r="BV6" s="646">
        <f>$C6*BU6</f>
        <v>0</v>
      </c>
      <c r="BW6" s="645"/>
      <c r="BX6" s="646">
        <f>$C6*BW6</f>
        <v>0</v>
      </c>
      <c r="BY6" s="645"/>
      <c r="BZ6" s="646">
        <f>$C6*BY6</f>
        <v>0</v>
      </c>
      <c r="CA6" s="645"/>
      <c r="CB6" s="646">
        <f>$C6*CA6</f>
        <v>0</v>
      </c>
      <c r="CC6" s="645"/>
      <c r="CD6" s="646">
        <f>$C6*CC6</f>
        <v>0</v>
      </c>
      <c r="CE6" s="645"/>
      <c r="CF6" s="646">
        <f>$C6*CE6</f>
        <v>0</v>
      </c>
      <c r="CG6" s="645"/>
      <c r="CH6" s="248">
        <f>$C6*CG6</f>
        <v>0</v>
      </c>
      <c r="CI6" s="249">
        <f>BJ6+BL6+BN6+BP6+BR6+BT6+BV6+BX6+BZ6+CB6+CD6+CF6+CH6</f>
        <v>0</v>
      </c>
      <c r="CJ6" s="250">
        <f t="shared" ref="CJ6:CJ40" si="1">(BI6+BK6+BM6+BO6+BQ6+BS6+BU6+BW6+BY6+CA6+CC6+CE6+CG6)*D6</f>
        <v>0</v>
      </c>
      <c r="CK6" s="649"/>
      <c r="CL6" s="646">
        <f>$C6*CK6</f>
        <v>0</v>
      </c>
      <c r="CM6" s="645"/>
      <c r="CN6" s="646">
        <f>$C6*CM6</f>
        <v>0</v>
      </c>
      <c r="CO6" s="645"/>
      <c r="CP6" s="646">
        <f>$C6*CO6</f>
        <v>0</v>
      </c>
      <c r="CQ6" s="645"/>
      <c r="CR6" s="646">
        <f>$C6*CQ6</f>
        <v>0</v>
      </c>
      <c r="CS6" s="645"/>
      <c r="CT6" s="646">
        <f>$C6*CS6</f>
        <v>0</v>
      </c>
      <c r="CU6" s="645"/>
      <c r="CV6" s="646">
        <f>$C6*CU6</f>
        <v>0</v>
      </c>
      <c r="CW6" s="645"/>
      <c r="CX6" s="646">
        <f>$C6*CW6</f>
        <v>0</v>
      </c>
      <c r="CY6" s="645"/>
      <c r="CZ6" s="646">
        <f>$C6*CY6</f>
        <v>0</v>
      </c>
      <c r="DA6" s="645"/>
      <c r="DB6" s="646">
        <f>$C6*DA6</f>
        <v>0</v>
      </c>
      <c r="DC6" s="645"/>
      <c r="DD6" s="646">
        <f>$C6*DC6</f>
        <v>0</v>
      </c>
      <c r="DE6" s="645"/>
      <c r="DF6" s="646">
        <f>$C6*DE6</f>
        <v>0</v>
      </c>
      <c r="DG6" s="645"/>
      <c r="DH6" s="646">
        <f>$C6*DG6</f>
        <v>0</v>
      </c>
      <c r="DI6" s="645"/>
      <c r="DJ6" s="646">
        <f>$C6*DI6</f>
        <v>0</v>
      </c>
      <c r="DK6" s="249">
        <f>CL6+CN6+CP6+CR6+CT6+CV6+CX6+CZ6+DB6+DD6+DF6+DH6+DJ6</f>
        <v>0</v>
      </c>
      <c r="DL6" s="250">
        <f t="shared" ref="DL6:DL40" si="2">(CK6+CM6+CO6+CQ6+CS6+CU6+CW6+CY6+DA6+DC6+DE6+DG6+DI6)*D6</f>
        <v>0</v>
      </c>
    </row>
    <row r="7" spans="1:164" s="1" customFormat="1" ht="19.5" thickTop="1" x14ac:dyDescent="0.3">
      <c r="A7" s="231" t="s">
        <v>199</v>
      </c>
      <c r="B7" s="35"/>
      <c r="C7" s="36"/>
      <c r="D7" s="37"/>
      <c r="E7" s="650"/>
      <c r="F7" s="651"/>
      <c r="G7" s="652"/>
      <c r="H7" s="651"/>
      <c r="I7" s="652"/>
      <c r="J7" s="651"/>
      <c r="K7" s="652"/>
      <c r="L7" s="651"/>
      <c r="M7" s="652"/>
      <c r="N7" s="651"/>
      <c r="O7" s="652"/>
      <c r="P7" s="651"/>
      <c r="Q7" s="652"/>
      <c r="R7" s="651"/>
      <c r="S7" s="652"/>
      <c r="T7" s="651"/>
      <c r="U7" s="652"/>
      <c r="V7" s="651"/>
      <c r="W7" s="652"/>
      <c r="X7" s="651"/>
      <c r="Y7" s="652"/>
      <c r="Z7" s="651"/>
      <c r="AA7" s="652"/>
      <c r="AB7" s="651"/>
      <c r="AC7" s="652"/>
      <c r="AD7" s="651"/>
      <c r="AE7" s="239"/>
      <c r="AF7" s="244"/>
      <c r="AG7" s="653"/>
      <c r="AH7" s="651"/>
      <c r="AI7" s="652"/>
      <c r="AJ7" s="651"/>
      <c r="AK7" s="652"/>
      <c r="AL7" s="651"/>
      <c r="AM7" s="652"/>
      <c r="AN7" s="651"/>
      <c r="AO7" s="652"/>
      <c r="AP7" s="651"/>
      <c r="AQ7" s="652"/>
      <c r="AR7" s="651"/>
      <c r="AS7" s="652"/>
      <c r="AT7" s="651"/>
      <c r="AU7" s="652"/>
      <c r="AV7" s="651"/>
      <c r="AW7" s="652"/>
      <c r="AX7" s="651"/>
      <c r="AY7" s="652"/>
      <c r="AZ7" s="651"/>
      <c r="BA7" s="652"/>
      <c r="BB7" s="651"/>
      <c r="BC7" s="652"/>
      <c r="BD7" s="651"/>
      <c r="BE7" s="652"/>
      <c r="BF7" s="236"/>
      <c r="BG7" s="251"/>
      <c r="BH7" s="252"/>
      <c r="BI7" s="654"/>
      <c r="BJ7" s="651"/>
      <c r="BK7" s="652"/>
      <c r="BL7" s="651"/>
      <c r="BM7" s="652"/>
      <c r="BN7" s="651"/>
      <c r="BO7" s="652"/>
      <c r="BP7" s="651"/>
      <c r="BQ7" s="652"/>
      <c r="BR7" s="651"/>
      <c r="BS7" s="652"/>
      <c r="BT7" s="651"/>
      <c r="BU7" s="652"/>
      <c r="BV7" s="651"/>
      <c r="BW7" s="652"/>
      <c r="BX7" s="651"/>
      <c r="BY7" s="652"/>
      <c r="BZ7" s="651"/>
      <c r="CA7" s="652"/>
      <c r="CB7" s="651"/>
      <c r="CC7" s="652"/>
      <c r="CD7" s="651"/>
      <c r="CE7" s="652"/>
      <c r="CF7" s="651"/>
      <c r="CG7" s="652"/>
      <c r="CH7" s="236"/>
      <c r="CI7" s="251"/>
      <c r="CJ7" s="252"/>
      <c r="CK7" s="655"/>
      <c r="CL7" s="651"/>
      <c r="CM7" s="652"/>
      <c r="CN7" s="651"/>
      <c r="CO7" s="652"/>
      <c r="CP7" s="651"/>
      <c r="CQ7" s="652"/>
      <c r="CR7" s="651"/>
      <c r="CS7" s="652"/>
      <c r="CT7" s="651"/>
      <c r="CU7" s="652"/>
      <c r="CV7" s="651"/>
      <c r="CW7" s="652"/>
      <c r="CX7" s="651"/>
      <c r="CY7" s="652"/>
      <c r="CZ7" s="651"/>
      <c r="DA7" s="652"/>
      <c r="DB7" s="651"/>
      <c r="DC7" s="652"/>
      <c r="DD7" s="651"/>
      <c r="DE7" s="652"/>
      <c r="DF7" s="651"/>
      <c r="DG7" s="652"/>
      <c r="DH7" s="651"/>
      <c r="DI7" s="652"/>
      <c r="DJ7" s="651"/>
      <c r="DK7" s="251"/>
      <c r="DL7" s="252"/>
    </row>
    <row r="8" spans="1:164" s="1" customFormat="1" ht="20.25" customHeight="1" x14ac:dyDescent="0.25">
      <c r="A8" s="38" t="s">
        <v>200</v>
      </c>
      <c r="B8" s="211" t="s">
        <v>201</v>
      </c>
      <c r="C8" s="27">
        <v>2.91</v>
      </c>
      <c r="D8" s="119">
        <v>2.5000000000000001E-4</v>
      </c>
      <c r="E8" s="645"/>
      <c r="F8" s="646">
        <f>$C8*E8</f>
        <v>0</v>
      </c>
      <c r="G8" s="645"/>
      <c r="H8" s="646">
        <f>$C8*G8</f>
        <v>0</v>
      </c>
      <c r="I8" s="645"/>
      <c r="J8" s="646">
        <f>$C8*I8</f>
        <v>0</v>
      </c>
      <c r="K8" s="645"/>
      <c r="L8" s="646">
        <f>$C8*K8</f>
        <v>0</v>
      </c>
      <c r="M8" s="645"/>
      <c r="N8" s="646">
        <f>$C8*M8</f>
        <v>0</v>
      </c>
      <c r="O8" s="645"/>
      <c r="P8" s="646">
        <f>$C8*O8</f>
        <v>0</v>
      </c>
      <c r="Q8" s="645"/>
      <c r="R8" s="646">
        <f>$C8*Q8</f>
        <v>0</v>
      </c>
      <c r="S8" s="645"/>
      <c r="T8" s="646">
        <f>$C8*S8</f>
        <v>0</v>
      </c>
      <c r="U8" s="645"/>
      <c r="V8" s="646">
        <f>$C8*U8</f>
        <v>0</v>
      </c>
      <c r="W8" s="645"/>
      <c r="X8" s="646">
        <f>$C8*W8</f>
        <v>0</v>
      </c>
      <c r="Y8" s="645"/>
      <c r="Z8" s="646">
        <f>$C8*Y8</f>
        <v>0</v>
      </c>
      <c r="AA8" s="645"/>
      <c r="AB8" s="646">
        <f>$C8*AA8</f>
        <v>0</v>
      </c>
      <c r="AC8" s="645"/>
      <c r="AD8" s="646">
        <f>$C8*AC8</f>
        <v>0</v>
      </c>
      <c r="AE8" s="237">
        <f>F8+H8+J8+L8+N8+P8+R8+T8+V8+X8+Z8+AB8+AD8</f>
        <v>0</v>
      </c>
      <c r="AF8" s="238">
        <f>(E8+G8+I8+K8+M8+O8+Q8+S8+U8+W8+Y8+AA8+AC8)*D8</f>
        <v>0</v>
      </c>
      <c r="AG8" s="647"/>
      <c r="AH8" s="646">
        <f>$C8*AG8</f>
        <v>0</v>
      </c>
      <c r="AI8" s="645"/>
      <c r="AJ8" s="646">
        <f>$C8*AI8</f>
        <v>0</v>
      </c>
      <c r="AK8" s="645"/>
      <c r="AL8" s="646">
        <f>$C8*AK8</f>
        <v>0</v>
      </c>
      <c r="AM8" s="645"/>
      <c r="AN8" s="646">
        <f>$C8*AM8</f>
        <v>0</v>
      </c>
      <c r="AO8" s="645"/>
      <c r="AP8" s="646">
        <f>$C8*AO8</f>
        <v>0</v>
      </c>
      <c r="AQ8" s="645"/>
      <c r="AR8" s="646">
        <f>$C8*AQ8</f>
        <v>0</v>
      </c>
      <c r="AS8" s="645"/>
      <c r="AT8" s="646">
        <f>$C8*AS8</f>
        <v>0</v>
      </c>
      <c r="AU8" s="645"/>
      <c r="AV8" s="646">
        <f>$C8*AU8</f>
        <v>0</v>
      </c>
      <c r="AW8" s="645"/>
      <c r="AX8" s="646">
        <f>$C8*AW8</f>
        <v>0</v>
      </c>
      <c r="AY8" s="645"/>
      <c r="AZ8" s="646">
        <f>$C8*AY8</f>
        <v>0</v>
      </c>
      <c r="BA8" s="645"/>
      <c r="BB8" s="646">
        <f>$C8*BA8</f>
        <v>0</v>
      </c>
      <c r="BC8" s="645"/>
      <c r="BD8" s="646">
        <f>$C8*BC8</f>
        <v>0</v>
      </c>
      <c r="BE8" s="648"/>
      <c r="BF8" s="247">
        <f>$C8*BE8</f>
        <v>0</v>
      </c>
      <c r="BG8" s="249">
        <f>AH8+AJ8+AL8+AN8+AP8+AR8+AT8+AV8+AX8+AZ8+BB8+BD8+BF8</f>
        <v>0</v>
      </c>
      <c r="BH8" s="250">
        <f t="shared" si="0"/>
        <v>0</v>
      </c>
      <c r="BI8" s="649"/>
      <c r="BJ8" s="646">
        <f>$C8*BI8</f>
        <v>0</v>
      </c>
      <c r="BK8" s="645"/>
      <c r="BL8" s="646">
        <f>$C8*BK8</f>
        <v>0</v>
      </c>
      <c r="BM8" s="645"/>
      <c r="BN8" s="646">
        <f>$C8*BM8</f>
        <v>0</v>
      </c>
      <c r="BO8" s="645"/>
      <c r="BP8" s="646">
        <f>$C8*BO8</f>
        <v>0</v>
      </c>
      <c r="BQ8" s="645"/>
      <c r="BR8" s="646">
        <f>$C8*BQ8</f>
        <v>0</v>
      </c>
      <c r="BS8" s="645"/>
      <c r="BT8" s="646">
        <f>$C8*BS8</f>
        <v>0</v>
      </c>
      <c r="BU8" s="645"/>
      <c r="BV8" s="646">
        <f>$C8*BU8</f>
        <v>0</v>
      </c>
      <c r="BW8" s="645"/>
      <c r="BX8" s="646">
        <f>$C8*BW8</f>
        <v>0</v>
      </c>
      <c r="BY8" s="645"/>
      <c r="BZ8" s="646">
        <f>$C8*BY8</f>
        <v>0</v>
      </c>
      <c r="CA8" s="645"/>
      <c r="CB8" s="646">
        <f>$C8*CA8</f>
        <v>0</v>
      </c>
      <c r="CC8" s="645"/>
      <c r="CD8" s="646">
        <f>$C8*CC8</f>
        <v>0</v>
      </c>
      <c r="CE8" s="645"/>
      <c r="CF8" s="646">
        <f>$C8*CE8</f>
        <v>0</v>
      </c>
      <c r="CG8" s="645"/>
      <c r="CH8" s="248">
        <f>$C8*CG8</f>
        <v>0</v>
      </c>
      <c r="CI8" s="249">
        <f>BJ8+BL8+BN8+BP8+BR8+BT8+BV8+BX8+BZ8+CB8+CD8+CF8+CH8</f>
        <v>0</v>
      </c>
      <c r="CJ8" s="250">
        <f t="shared" si="1"/>
        <v>0</v>
      </c>
      <c r="CK8" s="649"/>
      <c r="CL8" s="646">
        <f>$C8*CK8</f>
        <v>0</v>
      </c>
      <c r="CM8" s="645"/>
      <c r="CN8" s="646">
        <f>$C8*CM8</f>
        <v>0</v>
      </c>
      <c r="CO8" s="645"/>
      <c r="CP8" s="646">
        <f>$C8*CO8</f>
        <v>0</v>
      </c>
      <c r="CQ8" s="645"/>
      <c r="CR8" s="646">
        <f>$C8*CQ8</f>
        <v>0</v>
      </c>
      <c r="CS8" s="645"/>
      <c r="CT8" s="646">
        <f>$C8*CS8</f>
        <v>0</v>
      </c>
      <c r="CU8" s="645"/>
      <c r="CV8" s="646">
        <f>$C8*CU8</f>
        <v>0</v>
      </c>
      <c r="CW8" s="645"/>
      <c r="CX8" s="646">
        <f>$C8*CW8</f>
        <v>0</v>
      </c>
      <c r="CY8" s="645"/>
      <c r="CZ8" s="646">
        <f>$C8*CY8</f>
        <v>0</v>
      </c>
      <c r="DA8" s="645"/>
      <c r="DB8" s="646">
        <f>$C8*DA8</f>
        <v>0</v>
      </c>
      <c r="DC8" s="645"/>
      <c r="DD8" s="646">
        <f>$C8*DC8</f>
        <v>0</v>
      </c>
      <c r="DE8" s="645"/>
      <c r="DF8" s="646">
        <f>$C8*DE8</f>
        <v>0</v>
      </c>
      <c r="DG8" s="645"/>
      <c r="DH8" s="646">
        <f>$C8*DG8</f>
        <v>0</v>
      </c>
      <c r="DI8" s="645"/>
      <c r="DJ8" s="646">
        <f>$C8*DI8</f>
        <v>0</v>
      </c>
      <c r="DK8" s="249">
        <f>CL8+CN8+CP8+CR8+CT8+CV8+CX8+CZ8+DB8+DD8+DF8+DH8+DJ8</f>
        <v>0</v>
      </c>
      <c r="DL8" s="250">
        <f t="shared" si="2"/>
        <v>0</v>
      </c>
    </row>
    <row r="9" spans="1:164" s="1" customFormat="1" ht="20.25" customHeight="1" x14ac:dyDescent="0.25">
      <c r="A9" s="39" t="s">
        <v>202</v>
      </c>
      <c r="B9" s="214" t="s">
        <v>203</v>
      </c>
      <c r="C9" s="40">
        <v>3.42</v>
      </c>
      <c r="D9" s="119">
        <v>2.5000000000000001E-4</v>
      </c>
      <c r="E9" s="645"/>
      <c r="F9" s="646">
        <f>$C9*E9</f>
        <v>0</v>
      </c>
      <c r="G9" s="645"/>
      <c r="H9" s="646">
        <f>$C9*G9</f>
        <v>0</v>
      </c>
      <c r="I9" s="645"/>
      <c r="J9" s="646">
        <f>$C9*I9</f>
        <v>0</v>
      </c>
      <c r="K9" s="645"/>
      <c r="L9" s="646">
        <f>$C9*K9</f>
        <v>0</v>
      </c>
      <c r="M9" s="645"/>
      <c r="N9" s="646">
        <f>$C9*M9</f>
        <v>0</v>
      </c>
      <c r="O9" s="645"/>
      <c r="P9" s="646">
        <f>$C9*O9</f>
        <v>0</v>
      </c>
      <c r="Q9" s="645"/>
      <c r="R9" s="646">
        <f>$C9*Q9</f>
        <v>0</v>
      </c>
      <c r="S9" s="645"/>
      <c r="T9" s="646">
        <f>$C9*S9</f>
        <v>0</v>
      </c>
      <c r="U9" s="645"/>
      <c r="V9" s="646">
        <f>$C9*U9</f>
        <v>0</v>
      </c>
      <c r="W9" s="645"/>
      <c r="X9" s="646">
        <f>$C9*W9</f>
        <v>0</v>
      </c>
      <c r="Y9" s="645"/>
      <c r="Z9" s="646">
        <f>$C9*Y9</f>
        <v>0</v>
      </c>
      <c r="AA9" s="645"/>
      <c r="AB9" s="646">
        <f>$C9*AA9</f>
        <v>0</v>
      </c>
      <c r="AC9" s="645"/>
      <c r="AD9" s="646">
        <f>$C9*AC9</f>
        <v>0</v>
      </c>
      <c r="AE9" s="237">
        <f>F9+H9+J9+L9+N9+P9+R9+T9+V9+X9+Z9+AB9+AD9</f>
        <v>0</v>
      </c>
      <c r="AF9" s="238">
        <f>(E9+G9+I9+K9+M9+O9+Q9+S9+U9+W9+Y9+AA9+AC9)*D9</f>
        <v>0</v>
      </c>
      <c r="AG9" s="647"/>
      <c r="AH9" s="646">
        <f>$C9*AG9</f>
        <v>0</v>
      </c>
      <c r="AI9" s="645"/>
      <c r="AJ9" s="646">
        <f>$C9*AI9</f>
        <v>0</v>
      </c>
      <c r="AK9" s="645"/>
      <c r="AL9" s="646">
        <f>$C9*AK9</f>
        <v>0</v>
      </c>
      <c r="AM9" s="645"/>
      <c r="AN9" s="646">
        <f>$C9*AM9</f>
        <v>0</v>
      </c>
      <c r="AO9" s="645"/>
      <c r="AP9" s="646">
        <f>$C9*AO9</f>
        <v>0</v>
      </c>
      <c r="AQ9" s="645"/>
      <c r="AR9" s="646">
        <f>$C9*AQ9</f>
        <v>0</v>
      </c>
      <c r="AS9" s="645"/>
      <c r="AT9" s="646">
        <f>$C9*AS9</f>
        <v>0</v>
      </c>
      <c r="AU9" s="645"/>
      <c r="AV9" s="646">
        <f>$C9*AU9</f>
        <v>0</v>
      </c>
      <c r="AW9" s="645"/>
      <c r="AX9" s="646">
        <f>$C9*AW9</f>
        <v>0</v>
      </c>
      <c r="AY9" s="645"/>
      <c r="AZ9" s="646">
        <f>$C9*AY9</f>
        <v>0</v>
      </c>
      <c r="BA9" s="645"/>
      <c r="BB9" s="646">
        <f>$C9*BA9</f>
        <v>0</v>
      </c>
      <c r="BC9" s="645"/>
      <c r="BD9" s="646">
        <f>$C9*BC9</f>
        <v>0</v>
      </c>
      <c r="BE9" s="648"/>
      <c r="BF9" s="247">
        <f>$C9*BE9</f>
        <v>0</v>
      </c>
      <c r="BG9" s="249">
        <f>AH9+AJ9+AL9+AN9+AP9+AR9+AT9+AV9+AX9+AZ9+BB9+BD9+BF9</f>
        <v>0</v>
      </c>
      <c r="BH9" s="250">
        <f>(AG9+AI9+AK9+AM9+AO9+AQ9+AS9+AU9+AW9+AY9+BA9+BC9+BE9)*D9</f>
        <v>0</v>
      </c>
      <c r="BI9" s="649"/>
      <c r="BJ9" s="646">
        <f>$C9*BI9</f>
        <v>0</v>
      </c>
      <c r="BK9" s="645"/>
      <c r="BL9" s="646">
        <f>$C9*BK9</f>
        <v>0</v>
      </c>
      <c r="BM9" s="645"/>
      <c r="BN9" s="646">
        <f>$C9*BM9</f>
        <v>0</v>
      </c>
      <c r="BO9" s="645"/>
      <c r="BP9" s="646">
        <f>$C9*BO9</f>
        <v>0</v>
      </c>
      <c r="BQ9" s="645"/>
      <c r="BR9" s="646">
        <f>$C9*BQ9</f>
        <v>0</v>
      </c>
      <c r="BS9" s="645"/>
      <c r="BT9" s="646">
        <f>$C9*BS9</f>
        <v>0</v>
      </c>
      <c r="BU9" s="645"/>
      <c r="BV9" s="646">
        <f>$C9*BU9</f>
        <v>0</v>
      </c>
      <c r="BW9" s="645"/>
      <c r="BX9" s="646">
        <f>$C9*BW9</f>
        <v>0</v>
      </c>
      <c r="BY9" s="645"/>
      <c r="BZ9" s="646">
        <f>$C9*BY9</f>
        <v>0</v>
      </c>
      <c r="CA9" s="645"/>
      <c r="CB9" s="646">
        <f>$C9*CA9</f>
        <v>0</v>
      </c>
      <c r="CC9" s="645"/>
      <c r="CD9" s="646">
        <f>$C9*CC9</f>
        <v>0</v>
      </c>
      <c r="CE9" s="645"/>
      <c r="CF9" s="646">
        <f>$C9*CE9</f>
        <v>0</v>
      </c>
      <c r="CG9" s="645"/>
      <c r="CH9" s="248">
        <f>$C9*CG9</f>
        <v>0</v>
      </c>
      <c r="CI9" s="249">
        <f>BJ9+BL9+BN9+BP9+BR9+BT9+BV9+BX9+BZ9+CB9+CD9+CF9+CH9</f>
        <v>0</v>
      </c>
      <c r="CJ9" s="250">
        <f>(BI9+BK9+BM9+BO9+BQ9+BS9+BU9+BW9+BY9+CA9+CC9+CE9+CG9)*D9</f>
        <v>0</v>
      </c>
      <c r="CK9" s="649"/>
      <c r="CL9" s="646">
        <f>$C9*CK9</f>
        <v>0</v>
      </c>
      <c r="CM9" s="645"/>
      <c r="CN9" s="646">
        <f>$C9*CM9</f>
        <v>0</v>
      </c>
      <c r="CO9" s="645"/>
      <c r="CP9" s="646">
        <f>$C9*CO9</f>
        <v>0</v>
      </c>
      <c r="CQ9" s="645"/>
      <c r="CR9" s="646">
        <f>$C9*CQ9</f>
        <v>0</v>
      </c>
      <c r="CS9" s="645"/>
      <c r="CT9" s="646">
        <f>$C9*CS9</f>
        <v>0</v>
      </c>
      <c r="CU9" s="645"/>
      <c r="CV9" s="646">
        <f>$C9*CU9</f>
        <v>0</v>
      </c>
      <c r="CW9" s="645"/>
      <c r="CX9" s="646">
        <f>$C9*CW9</f>
        <v>0</v>
      </c>
      <c r="CY9" s="645"/>
      <c r="CZ9" s="646">
        <f>$C9*CY9</f>
        <v>0</v>
      </c>
      <c r="DA9" s="645"/>
      <c r="DB9" s="646">
        <f>$C9*DA9</f>
        <v>0</v>
      </c>
      <c r="DC9" s="645"/>
      <c r="DD9" s="646">
        <f>$C9*DC9</f>
        <v>0</v>
      </c>
      <c r="DE9" s="645"/>
      <c r="DF9" s="646">
        <f>$C9*DE9</f>
        <v>0</v>
      </c>
      <c r="DG9" s="645"/>
      <c r="DH9" s="646">
        <f>$C9*DG9</f>
        <v>0</v>
      </c>
      <c r="DI9" s="645"/>
      <c r="DJ9" s="646">
        <f>$C9*DI9</f>
        <v>0</v>
      </c>
      <c r="DK9" s="249">
        <f>CL9+CN9+CP9+CR9+CT9+CV9+CX9+CZ9+DB9+DD9+DF9+DH9+DJ9</f>
        <v>0</v>
      </c>
      <c r="DL9" s="250">
        <f>(CK9+CM9+CO9+CQ9+CS9+CU9+CW9+CY9+DA9+DC9+DE9+DG9+DI9)*D9</f>
        <v>0</v>
      </c>
    </row>
    <row r="10" spans="1:164" ht="20.25" customHeight="1" x14ac:dyDescent="0.25">
      <c r="A10" s="25" t="s">
        <v>204</v>
      </c>
      <c r="B10" s="211" t="s">
        <v>205</v>
      </c>
      <c r="C10" s="27">
        <v>4.5599999999999996</v>
      </c>
      <c r="D10" s="119">
        <v>8.4999999999999995E-4</v>
      </c>
      <c r="E10" s="645"/>
      <c r="F10" s="646">
        <f>$C10*E10</f>
        <v>0</v>
      </c>
      <c r="G10" s="645"/>
      <c r="H10" s="646">
        <f>$C10*G10</f>
        <v>0</v>
      </c>
      <c r="I10" s="645"/>
      <c r="J10" s="646">
        <f>$C10*I10</f>
        <v>0</v>
      </c>
      <c r="K10" s="645"/>
      <c r="L10" s="646">
        <f>$C10*K10</f>
        <v>0</v>
      </c>
      <c r="M10" s="645"/>
      <c r="N10" s="646">
        <f>$C10*M10</f>
        <v>0</v>
      </c>
      <c r="O10" s="645"/>
      <c r="P10" s="646">
        <f>$C10*O10</f>
        <v>0</v>
      </c>
      <c r="Q10" s="645"/>
      <c r="R10" s="646">
        <f>$C10*Q10</f>
        <v>0</v>
      </c>
      <c r="S10" s="645"/>
      <c r="T10" s="646">
        <f>$C10*S10</f>
        <v>0</v>
      </c>
      <c r="U10" s="645"/>
      <c r="V10" s="646">
        <f>$C10*U10</f>
        <v>0</v>
      </c>
      <c r="W10" s="645"/>
      <c r="X10" s="646">
        <f>$C10*W10</f>
        <v>0</v>
      </c>
      <c r="Y10" s="645"/>
      <c r="Z10" s="646">
        <f>$C10*Y10</f>
        <v>0</v>
      </c>
      <c r="AA10" s="645"/>
      <c r="AB10" s="646">
        <f>$C10*AA10</f>
        <v>0</v>
      </c>
      <c r="AC10" s="645"/>
      <c r="AD10" s="646">
        <f>$C10*AC10</f>
        <v>0</v>
      </c>
      <c r="AE10" s="237">
        <f>F10+H10+J10+L10+N10+P10+R10+T10+V10+X10+Z10+AB10+AD10</f>
        <v>0</v>
      </c>
      <c r="AF10" s="238">
        <f t="shared" ref="AF10:AF40" si="3">(E10+G10+I10+K10+M10+O10+Q10+S10+U10+W10+Y10+AA10+AC10)*D10</f>
        <v>0</v>
      </c>
      <c r="AG10" s="647"/>
      <c r="AH10" s="646">
        <f>$C10*AG10</f>
        <v>0</v>
      </c>
      <c r="AI10" s="645"/>
      <c r="AJ10" s="646">
        <f>$C10*AI10</f>
        <v>0</v>
      </c>
      <c r="AK10" s="645"/>
      <c r="AL10" s="646">
        <f>$C10*AK10</f>
        <v>0</v>
      </c>
      <c r="AM10" s="645"/>
      <c r="AN10" s="646">
        <f>$C10*AM10</f>
        <v>0</v>
      </c>
      <c r="AO10" s="645"/>
      <c r="AP10" s="646">
        <f>$C10*AO10</f>
        <v>0</v>
      </c>
      <c r="AQ10" s="645"/>
      <c r="AR10" s="646">
        <f>$C10*AQ10</f>
        <v>0</v>
      </c>
      <c r="AS10" s="645"/>
      <c r="AT10" s="646">
        <f>$C10*AS10</f>
        <v>0</v>
      </c>
      <c r="AU10" s="645"/>
      <c r="AV10" s="646">
        <f>$C10*AU10</f>
        <v>0</v>
      </c>
      <c r="AW10" s="645"/>
      <c r="AX10" s="646">
        <f>$C10*AW10</f>
        <v>0</v>
      </c>
      <c r="AY10" s="645"/>
      <c r="AZ10" s="646">
        <f>$C10*AY10</f>
        <v>0</v>
      </c>
      <c r="BA10" s="645"/>
      <c r="BB10" s="646">
        <f>$C10*BA10</f>
        <v>0</v>
      </c>
      <c r="BC10" s="645"/>
      <c r="BD10" s="646">
        <f>$C10*BC10</f>
        <v>0</v>
      </c>
      <c r="BE10" s="648"/>
      <c r="BF10" s="247">
        <f>$C10*BE10</f>
        <v>0</v>
      </c>
      <c r="BG10" s="249">
        <f>AH10+AJ10+AL10+AN10+AP10+AR10+AT10+AV10+AX10+AZ10+BB10+BD10+BF10</f>
        <v>0</v>
      </c>
      <c r="BH10" s="250">
        <f t="shared" si="0"/>
        <v>0</v>
      </c>
      <c r="BI10" s="649"/>
      <c r="BJ10" s="646">
        <f>$C10*BI10</f>
        <v>0</v>
      </c>
      <c r="BK10" s="645"/>
      <c r="BL10" s="646">
        <f>$C10*BK10</f>
        <v>0</v>
      </c>
      <c r="BM10" s="645"/>
      <c r="BN10" s="646">
        <f>$C10*BM10</f>
        <v>0</v>
      </c>
      <c r="BO10" s="645"/>
      <c r="BP10" s="646">
        <f>$C10*BO10</f>
        <v>0</v>
      </c>
      <c r="BQ10" s="645"/>
      <c r="BR10" s="646">
        <f>$C10*BQ10</f>
        <v>0</v>
      </c>
      <c r="BS10" s="645"/>
      <c r="BT10" s="646">
        <f>$C10*BS10</f>
        <v>0</v>
      </c>
      <c r="BU10" s="645"/>
      <c r="BV10" s="646">
        <f>$C10*BU10</f>
        <v>0</v>
      </c>
      <c r="BW10" s="645"/>
      <c r="BX10" s="646">
        <f>$C10*BW10</f>
        <v>0</v>
      </c>
      <c r="BY10" s="645"/>
      <c r="BZ10" s="646">
        <f>$C10*BY10</f>
        <v>0</v>
      </c>
      <c r="CA10" s="645"/>
      <c r="CB10" s="646">
        <f>$C10*CA10</f>
        <v>0</v>
      </c>
      <c r="CC10" s="645"/>
      <c r="CD10" s="646">
        <f>$C10*CC10</f>
        <v>0</v>
      </c>
      <c r="CE10" s="645"/>
      <c r="CF10" s="646">
        <f>$C10*CE10</f>
        <v>0</v>
      </c>
      <c r="CG10" s="645"/>
      <c r="CH10" s="248">
        <f>$C10*CG10</f>
        <v>0</v>
      </c>
      <c r="CI10" s="249">
        <f>BJ10+BL10+BN10+BP10+BR10+BT10+BV10+BX10+BZ10+CB10+CD10+CF10+CH10</f>
        <v>0</v>
      </c>
      <c r="CJ10" s="250">
        <f t="shared" si="1"/>
        <v>0</v>
      </c>
      <c r="CK10" s="649"/>
      <c r="CL10" s="646">
        <f>$C10*CK10</f>
        <v>0</v>
      </c>
      <c r="CM10" s="645"/>
      <c r="CN10" s="646">
        <f>$C10*CM10</f>
        <v>0</v>
      </c>
      <c r="CO10" s="645"/>
      <c r="CP10" s="646">
        <f>$C10*CO10</f>
        <v>0</v>
      </c>
      <c r="CQ10" s="645"/>
      <c r="CR10" s="646">
        <f>$C10*CQ10</f>
        <v>0</v>
      </c>
      <c r="CS10" s="645"/>
      <c r="CT10" s="646">
        <f>$C10*CS10</f>
        <v>0</v>
      </c>
      <c r="CU10" s="645"/>
      <c r="CV10" s="646">
        <f>$C10*CU10</f>
        <v>0</v>
      </c>
      <c r="CW10" s="645"/>
      <c r="CX10" s="646">
        <f>$C10*CW10</f>
        <v>0</v>
      </c>
      <c r="CY10" s="645"/>
      <c r="CZ10" s="646">
        <f>$C10*CY10</f>
        <v>0</v>
      </c>
      <c r="DA10" s="645"/>
      <c r="DB10" s="646">
        <f>$C10*DA10</f>
        <v>0</v>
      </c>
      <c r="DC10" s="645"/>
      <c r="DD10" s="646">
        <f>$C10*DC10</f>
        <v>0</v>
      </c>
      <c r="DE10" s="645"/>
      <c r="DF10" s="646">
        <f>$C10*DE10</f>
        <v>0</v>
      </c>
      <c r="DG10" s="645"/>
      <c r="DH10" s="646">
        <f>$C10*DG10</f>
        <v>0</v>
      </c>
      <c r="DI10" s="645"/>
      <c r="DJ10" s="646">
        <f>$C10*DI10</f>
        <v>0</v>
      </c>
      <c r="DK10" s="249">
        <f>CL10+CN10+CP10+CR10+CT10+CV10+CX10+CZ10+DB10+DD10+DF10+DH10+DJ10</f>
        <v>0</v>
      </c>
      <c r="DL10" s="250">
        <f t="shared" si="2"/>
        <v>0</v>
      </c>
    </row>
    <row r="11" spans="1:164" ht="20.25" customHeight="1" x14ac:dyDescent="0.25">
      <c r="A11" s="25" t="s">
        <v>206</v>
      </c>
      <c r="B11" s="211" t="s">
        <v>207</v>
      </c>
      <c r="C11" s="27">
        <v>2.46</v>
      </c>
      <c r="D11" s="119">
        <v>1.75E-4</v>
      </c>
      <c r="E11" s="645"/>
      <c r="F11" s="646">
        <f>$C11*E11</f>
        <v>0</v>
      </c>
      <c r="G11" s="645"/>
      <c r="H11" s="646">
        <f>$C11*G11</f>
        <v>0</v>
      </c>
      <c r="I11" s="645"/>
      <c r="J11" s="646">
        <f>$C11*I11</f>
        <v>0</v>
      </c>
      <c r="K11" s="645"/>
      <c r="L11" s="646">
        <f>$C11*K11</f>
        <v>0</v>
      </c>
      <c r="M11" s="645"/>
      <c r="N11" s="646">
        <f>$C11*M11</f>
        <v>0</v>
      </c>
      <c r="O11" s="645"/>
      <c r="P11" s="646">
        <f>$C11*O11</f>
        <v>0</v>
      </c>
      <c r="Q11" s="645"/>
      <c r="R11" s="646">
        <f>$C11*Q11</f>
        <v>0</v>
      </c>
      <c r="S11" s="645"/>
      <c r="T11" s="646">
        <f>$C11*S11</f>
        <v>0</v>
      </c>
      <c r="U11" s="645"/>
      <c r="V11" s="646">
        <f>$C11*U11</f>
        <v>0</v>
      </c>
      <c r="W11" s="645"/>
      <c r="X11" s="646">
        <f>$C11*W11</f>
        <v>0</v>
      </c>
      <c r="Y11" s="645"/>
      <c r="Z11" s="646">
        <f>$C11*Y11</f>
        <v>0</v>
      </c>
      <c r="AA11" s="645"/>
      <c r="AB11" s="646">
        <f>$C11*AA11</f>
        <v>0</v>
      </c>
      <c r="AC11" s="645"/>
      <c r="AD11" s="646">
        <f>$C11*AC11</f>
        <v>0</v>
      </c>
      <c r="AE11" s="237">
        <f>F11+H11+J11+L11+N11+P11+R11+T11+V11+X11+Z11+AB11+AD11</f>
        <v>0</v>
      </c>
      <c r="AF11" s="238">
        <f t="shared" si="3"/>
        <v>0</v>
      </c>
      <c r="AG11" s="647"/>
      <c r="AH11" s="646">
        <f>$C11*AG11</f>
        <v>0</v>
      </c>
      <c r="AI11" s="645"/>
      <c r="AJ11" s="646">
        <f>$C11*AI11</f>
        <v>0</v>
      </c>
      <c r="AK11" s="645"/>
      <c r="AL11" s="646">
        <f>$C11*AK11</f>
        <v>0</v>
      </c>
      <c r="AM11" s="645"/>
      <c r="AN11" s="646">
        <f>$C11*AM11</f>
        <v>0</v>
      </c>
      <c r="AO11" s="645"/>
      <c r="AP11" s="646">
        <f>$C11*AO11</f>
        <v>0</v>
      </c>
      <c r="AQ11" s="645"/>
      <c r="AR11" s="646">
        <f>$C11*AQ11</f>
        <v>0</v>
      </c>
      <c r="AS11" s="645"/>
      <c r="AT11" s="646">
        <f>$C11*AS11</f>
        <v>0</v>
      </c>
      <c r="AU11" s="645"/>
      <c r="AV11" s="646">
        <f>$C11*AU11</f>
        <v>0</v>
      </c>
      <c r="AW11" s="645"/>
      <c r="AX11" s="646">
        <f>$C11*AW11</f>
        <v>0</v>
      </c>
      <c r="AY11" s="645"/>
      <c r="AZ11" s="646">
        <f>$C11*AY11</f>
        <v>0</v>
      </c>
      <c r="BA11" s="645"/>
      <c r="BB11" s="646">
        <f>$C11*BA11</f>
        <v>0</v>
      </c>
      <c r="BC11" s="645"/>
      <c r="BD11" s="646">
        <f>$C11*BC11</f>
        <v>0</v>
      </c>
      <c r="BE11" s="648"/>
      <c r="BF11" s="247">
        <f>$C11*BE11</f>
        <v>0</v>
      </c>
      <c r="BG11" s="249">
        <f>AH11+AJ11+AL11+AN11+AP11+AR11+AT11+AV11+AX11+AZ11+BB11+BD11+BF11</f>
        <v>0</v>
      </c>
      <c r="BH11" s="250">
        <f t="shared" si="0"/>
        <v>0</v>
      </c>
      <c r="BI11" s="649"/>
      <c r="BJ11" s="646">
        <f>$C11*BI11</f>
        <v>0</v>
      </c>
      <c r="BK11" s="645"/>
      <c r="BL11" s="646">
        <f>$C11*BK11</f>
        <v>0</v>
      </c>
      <c r="BM11" s="645"/>
      <c r="BN11" s="646">
        <f>$C11*BM11</f>
        <v>0</v>
      </c>
      <c r="BO11" s="645"/>
      <c r="BP11" s="646">
        <f>$C11*BO11</f>
        <v>0</v>
      </c>
      <c r="BQ11" s="645"/>
      <c r="BR11" s="646">
        <f>$C11*BQ11</f>
        <v>0</v>
      </c>
      <c r="BS11" s="645"/>
      <c r="BT11" s="646">
        <f>$C11*BS11</f>
        <v>0</v>
      </c>
      <c r="BU11" s="645"/>
      <c r="BV11" s="646">
        <f>$C11*BU11</f>
        <v>0</v>
      </c>
      <c r="BW11" s="645"/>
      <c r="BX11" s="646">
        <f>$C11*BW11</f>
        <v>0</v>
      </c>
      <c r="BY11" s="645"/>
      <c r="BZ11" s="646">
        <f>$C11*BY11</f>
        <v>0</v>
      </c>
      <c r="CA11" s="645"/>
      <c r="CB11" s="646">
        <f>$C11*CA11</f>
        <v>0</v>
      </c>
      <c r="CC11" s="645"/>
      <c r="CD11" s="646">
        <f>$C11*CC11</f>
        <v>0</v>
      </c>
      <c r="CE11" s="645"/>
      <c r="CF11" s="646">
        <f>$C11*CE11</f>
        <v>0</v>
      </c>
      <c r="CG11" s="645"/>
      <c r="CH11" s="248">
        <f>$C11*CG11</f>
        <v>0</v>
      </c>
      <c r="CI11" s="249">
        <f>BJ11+BL11+BN11+BP11+BR11+BT11+BV11+BX11+BZ11+CB11+CD11+CF11+CH11</f>
        <v>0</v>
      </c>
      <c r="CJ11" s="250">
        <f t="shared" si="1"/>
        <v>0</v>
      </c>
      <c r="CK11" s="649"/>
      <c r="CL11" s="646">
        <f>$C11*CK11</f>
        <v>0</v>
      </c>
      <c r="CM11" s="645"/>
      <c r="CN11" s="646">
        <f>$C11*CM11</f>
        <v>0</v>
      </c>
      <c r="CO11" s="645"/>
      <c r="CP11" s="646">
        <f>$C11*CO11</f>
        <v>0</v>
      </c>
      <c r="CQ11" s="645"/>
      <c r="CR11" s="646">
        <f>$C11*CQ11</f>
        <v>0</v>
      </c>
      <c r="CS11" s="645"/>
      <c r="CT11" s="646">
        <f>$C11*CS11</f>
        <v>0</v>
      </c>
      <c r="CU11" s="645"/>
      <c r="CV11" s="646">
        <f>$C11*CU11</f>
        <v>0</v>
      </c>
      <c r="CW11" s="645"/>
      <c r="CX11" s="646">
        <f>$C11*CW11</f>
        <v>0</v>
      </c>
      <c r="CY11" s="645"/>
      <c r="CZ11" s="646">
        <f>$C11*CY11</f>
        <v>0</v>
      </c>
      <c r="DA11" s="645"/>
      <c r="DB11" s="646">
        <f>$C11*DA11</f>
        <v>0</v>
      </c>
      <c r="DC11" s="645"/>
      <c r="DD11" s="646">
        <f>$C11*DC11</f>
        <v>0</v>
      </c>
      <c r="DE11" s="645"/>
      <c r="DF11" s="646">
        <f>$C11*DE11</f>
        <v>0</v>
      </c>
      <c r="DG11" s="645"/>
      <c r="DH11" s="646">
        <f>$C11*DG11</f>
        <v>0</v>
      </c>
      <c r="DI11" s="645"/>
      <c r="DJ11" s="646">
        <f>$C11*DI11</f>
        <v>0</v>
      </c>
      <c r="DK11" s="249">
        <f>CL11+CN11+CP11+CR11+CT11+CV11+CX11+CZ11+DB11+DD11+DF11+DH11+DJ11</f>
        <v>0</v>
      </c>
      <c r="DL11" s="250">
        <f t="shared" si="2"/>
        <v>0</v>
      </c>
    </row>
    <row r="12" spans="1:164" ht="20.25" customHeight="1" thickBot="1" x14ac:dyDescent="0.3">
      <c r="A12" s="41" t="s">
        <v>208</v>
      </c>
      <c r="B12" s="212" t="s">
        <v>209</v>
      </c>
      <c r="C12" s="30">
        <v>2.57</v>
      </c>
      <c r="D12" s="216">
        <v>5.0000000000000001E-4</v>
      </c>
      <c r="E12" s="645"/>
      <c r="F12" s="646">
        <f>$C12*E12</f>
        <v>0</v>
      </c>
      <c r="G12" s="645"/>
      <c r="H12" s="646">
        <f>$C12*G12</f>
        <v>0</v>
      </c>
      <c r="I12" s="645"/>
      <c r="J12" s="646">
        <f>$C12*I12</f>
        <v>0</v>
      </c>
      <c r="K12" s="645"/>
      <c r="L12" s="646">
        <f>$C12*K12</f>
        <v>0</v>
      </c>
      <c r="M12" s="645"/>
      <c r="N12" s="646">
        <f>$C12*M12</f>
        <v>0</v>
      </c>
      <c r="O12" s="645"/>
      <c r="P12" s="646">
        <f>$C12*O12</f>
        <v>0</v>
      </c>
      <c r="Q12" s="645"/>
      <c r="R12" s="646">
        <f>$C12*Q12</f>
        <v>0</v>
      </c>
      <c r="S12" s="645"/>
      <c r="T12" s="646">
        <f>$C12*S12</f>
        <v>0</v>
      </c>
      <c r="U12" s="645"/>
      <c r="V12" s="646">
        <f>$C12*U12</f>
        <v>0</v>
      </c>
      <c r="W12" s="645"/>
      <c r="X12" s="646">
        <f>$C12*W12</f>
        <v>0</v>
      </c>
      <c r="Y12" s="645"/>
      <c r="Z12" s="646">
        <f>$C12*Y12</f>
        <v>0</v>
      </c>
      <c r="AA12" s="645"/>
      <c r="AB12" s="646">
        <f>$C12*AA12</f>
        <v>0</v>
      </c>
      <c r="AC12" s="645"/>
      <c r="AD12" s="646">
        <f>$C12*AC12</f>
        <v>0</v>
      </c>
      <c r="AE12" s="237">
        <f>F12+H12+J12+L12+N12+P12+R12+T12+V12+X12+Z12+AB12+AD12</f>
        <v>0</v>
      </c>
      <c r="AF12" s="238">
        <f t="shared" si="3"/>
        <v>0</v>
      </c>
      <c r="AG12" s="647"/>
      <c r="AH12" s="646">
        <f>$C12*AG12</f>
        <v>0</v>
      </c>
      <c r="AI12" s="645"/>
      <c r="AJ12" s="646">
        <f>$C12*AI12</f>
        <v>0</v>
      </c>
      <c r="AK12" s="645"/>
      <c r="AL12" s="646">
        <f>$C12*AK12</f>
        <v>0</v>
      </c>
      <c r="AM12" s="645"/>
      <c r="AN12" s="646">
        <f>$C12*AM12</f>
        <v>0</v>
      </c>
      <c r="AO12" s="645"/>
      <c r="AP12" s="646">
        <f>$C12*AO12</f>
        <v>0</v>
      </c>
      <c r="AQ12" s="645"/>
      <c r="AR12" s="646">
        <f>$C12*AQ12</f>
        <v>0</v>
      </c>
      <c r="AS12" s="645"/>
      <c r="AT12" s="646">
        <f>$C12*AS12</f>
        <v>0</v>
      </c>
      <c r="AU12" s="645"/>
      <c r="AV12" s="646">
        <f>$C12*AU12</f>
        <v>0</v>
      </c>
      <c r="AW12" s="645"/>
      <c r="AX12" s="646">
        <f>$C12*AW12</f>
        <v>0</v>
      </c>
      <c r="AY12" s="645"/>
      <c r="AZ12" s="646">
        <f>$C12*AY12</f>
        <v>0</v>
      </c>
      <c r="BA12" s="645"/>
      <c r="BB12" s="646">
        <f>$C12*BA12</f>
        <v>0</v>
      </c>
      <c r="BC12" s="645"/>
      <c r="BD12" s="646">
        <f>$C12*BC12</f>
        <v>0</v>
      </c>
      <c r="BE12" s="648"/>
      <c r="BF12" s="247">
        <f>$C12*BE12</f>
        <v>0</v>
      </c>
      <c r="BG12" s="249">
        <f>AH12+AJ12+AL12+AN12+AP12+AR12+AT12+AV12+AX12+AZ12+BB12+BD12+BF12</f>
        <v>0</v>
      </c>
      <c r="BH12" s="250">
        <f t="shared" si="0"/>
        <v>0</v>
      </c>
      <c r="BI12" s="649"/>
      <c r="BJ12" s="646">
        <f>$C12*BI12</f>
        <v>0</v>
      </c>
      <c r="BK12" s="645"/>
      <c r="BL12" s="646">
        <f>$C12*BK12</f>
        <v>0</v>
      </c>
      <c r="BM12" s="645"/>
      <c r="BN12" s="646">
        <f>$C12*BM12</f>
        <v>0</v>
      </c>
      <c r="BO12" s="645"/>
      <c r="BP12" s="646">
        <f>$C12*BO12</f>
        <v>0</v>
      </c>
      <c r="BQ12" s="645"/>
      <c r="BR12" s="646">
        <f>$C12*BQ12</f>
        <v>0</v>
      </c>
      <c r="BS12" s="645"/>
      <c r="BT12" s="646">
        <f>$C12*BS12</f>
        <v>0</v>
      </c>
      <c r="BU12" s="645"/>
      <c r="BV12" s="646">
        <f>$C12*BU12</f>
        <v>0</v>
      </c>
      <c r="BW12" s="645"/>
      <c r="BX12" s="646">
        <f>$C12*BW12</f>
        <v>0</v>
      </c>
      <c r="BY12" s="645"/>
      <c r="BZ12" s="646">
        <f>$C12*BY12</f>
        <v>0</v>
      </c>
      <c r="CA12" s="645"/>
      <c r="CB12" s="646">
        <f>$C12*CA12</f>
        <v>0</v>
      </c>
      <c r="CC12" s="645"/>
      <c r="CD12" s="646">
        <f>$C12*CC12</f>
        <v>0</v>
      </c>
      <c r="CE12" s="645"/>
      <c r="CF12" s="646">
        <f>$C12*CE12</f>
        <v>0</v>
      </c>
      <c r="CG12" s="645"/>
      <c r="CH12" s="248">
        <f>$C12*CG12</f>
        <v>0</v>
      </c>
      <c r="CI12" s="249">
        <f>BJ12+BL12+BN12+BP12+BR12+BT12+BV12+BX12+BZ12+CB12+CD12+CF12+CH12</f>
        <v>0</v>
      </c>
      <c r="CJ12" s="250">
        <f t="shared" si="1"/>
        <v>0</v>
      </c>
      <c r="CK12" s="649"/>
      <c r="CL12" s="646">
        <f>$C12*CK12</f>
        <v>0</v>
      </c>
      <c r="CM12" s="645"/>
      <c r="CN12" s="646">
        <f>$C12*CM12</f>
        <v>0</v>
      </c>
      <c r="CO12" s="645"/>
      <c r="CP12" s="646">
        <f>$C12*CO12</f>
        <v>0</v>
      </c>
      <c r="CQ12" s="645"/>
      <c r="CR12" s="646">
        <f>$C12*CQ12</f>
        <v>0</v>
      </c>
      <c r="CS12" s="645"/>
      <c r="CT12" s="646">
        <f>$C12*CS12</f>
        <v>0</v>
      </c>
      <c r="CU12" s="645"/>
      <c r="CV12" s="646">
        <f>$C12*CU12</f>
        <v>0</v>
      </c>
      <c r="CW12" s="645"/>
      <c r="CX12" s="646">
        <f>$C12*CW12</f>
        <v>0</v>
      </c>
      <c r="CY12" s="645"/>
      <c r="CZ12" s="646">
        <f>$C12*CY12</f>
        <v>0</v>
      </c>
      <c r="DA12" s="645"/>
      <c r="DB12" s="646">
        <f>$C12*DA12</f>
        <v>0</v>
      </c>
      <c r="DC12" s="645"/>
      <c r="DD12" s="646">
        <f>$C12*DC12</f>
        <v>0</v>
      </c>
      <c r="DE12" s="645"/>
      <c r="DF12" s="646">
        <f>$C12*DE12</f>
        <v>0</v>
      </c>
      <c r="DG12" s="645"/>
      <c r="DH12" s="646">
        <f>$C12*DG12</f>
        <v>0</v>
      </c>
      <c r="DI12" s="645"/>
      <c r="DJ12" s="646">
        <f>$C12*DI12</f>
        <v>0</v>
      </c>
      <c r="DK12" s="249">
        <f>CL12+CN12+CP12+CR12+CT12+CV12+CX12+CZ12+DB12+DD12+DF12+DH12+DJ12</f>
        <v>0</v>
      </c>
      <c r="DL12" s="250">
        <f t="shared" si="2"/>
        <v>0</v>
      </c>
    </row>
    <row r="13" spans="1:164" ht="19.5" thickTop="1" x14ac:dyDescent="0.3">
      <c r="A13" s="232" t="s">
        <v>210</v>
      </c>
      <c r="B13" s="42"/>
      <c r="C13" s="36"/>
      <c r="D13" s="37"/>
      <c r="E13" s="652"/>
      <c r="F13" s="651"/>
      <c r="G13" s="652"/>
      <c r="H13" s="651"/>
      <c r="I13" s="652"/>
      <c r="J13" s="651"/>
      <c r="K13" s="652"/>
      <c r="L13" s="651"/>
      <c r="M13" s="652"/>
      <c r="N13" s="651"/>
      <c r="O13" s="652"/>
      <c r="P13" s="651"/>
      <c r="Q13" s="652"/>
      <c r="R13" s="651"/>
      <c r="S13" s="652"/>
      <c r="T13" s="651"/>
      <c r="U13" s="652"/>
      <c r="V13" s="651"/>
      <c r="W13" s="652"/>
      <c r="X13" s="651"/>
      <c r="Y13" s="652"/>
      <c r="Z13" s="651"/>
      <c r="AA13" s="652"/>
      <c r="AB13" s="651"/>
      <c r="AC13" s="652"/>
      <c r="AD13" s="651"/>
      <c r="AE13" s="239"/>
      <c r="AF13" s="244"/>
      <c r="AG13" s="653"/>
      <c r="AH13" s="651"/>
      <c r="AI13" s="652"/>
      <c r="AJ13" s="651"/>
      <c r="AK13" s="652"/>
      <c r="AL13" s="651"/>
      <c r="AM13" s="652"/>
      <c r="AN13" s="651"/>
      <c r="AO13" s="652"/>
      <c r="AP13" s="651"/>
      <c r="AQ13" s="652"/>
      <c r="AR13" s="651"/>
      <c r="AS13" s="652"/>
      <c r="AT13" s="651"/>
      <c r="AU13" s="652"/>
      <c r="AV13" s="651"/>
      <c r="AW13" s="652"/>
      <c r="AX13" s="651"/>
      <c r="AY13" s="652"/>
      <c r="AZ13" s="651"/>
      <c r="BA13" s="652"/>
      <c r="BB13" s="651"/>
      <c r="BC13" s="652"/>
      <c r="BD13" s="651"/>
      <c r="BE13" s="652"/>
      <c r="BF13" s="236"/>
      <c r="BG13" s="251"/>
      <c r="BH13" s="252"/>
      <c r="BI13" s="654"/>
      <c r="BJ13" s="651"/>
      <c r="BK13" s="652"/>
      <c r="BL13" s="651"/>
      <c r="BM13" s="652"/>
      <c r="BN13" s="651"/>
      <c r="BO13" s="652"/>
      <c r="BP13" s="651"/>
      <c r="BQ13" s="652"/>
      <c r="BR13" s="651"/>
      <c r="BS13" s="652"/>
      <c r="BT13" s="651"/>
      <c r="BU13" s="652"/>
      <c r="BV13" s="651"/>
      <c r="BW13" s="652"/>
      <c r="BX13" s="651"/>
      <c r="BY13" s="652"/>
      <c r="BZ13" s="651"/>
      <c r="CA13" s="652"/>
      <c r="CB13" s="651"/>
      <c r="CC13" s="652"/>
      <c r="CD13" s="651"/>
      <c r="CE13" s="652"/>
      <c r="CF13" s="651"/>
      <c r="CG13" s="652"/>
      <c r="CH13" s="236"/>
      <c r="CI13" s="251"/>
      <c r="CJ13" s="252"/>
      <c r="CK13" s="655"/>
      <c r="CL13" s="651"/>
      <c r="CM13" s="652"/>
      <c r="CN13" s="651"/>
      <c r="CO13" s="652"/>
      <c r="CP13" s="651"/>
      <c r="CQ13" s="652"/>
      <c r="CR13" s="651"/>
      <c r="CS13" s="652"/>
      <c r="CT13" s="651"/>
      <c r="CU13" s="652"/>
      <c r="CV13" s="651"/>
      <c r="CW13" s="652"/>
      <c r="CX13" s="651"/>
      <c r="CY13" s="652"/>
      <c r="CZ13" s="651"/>
      <c r="DA13" s="652"/>
      <c r="DB13" s="651"/>
      <c r="DC13" s="652"/>
      <c r="DD13" s="651"/>
      <c r="DE13" s="652"/>
      <c r="DF13" s="651"/>
      <c r="DG13" s="652"/>
      <c r="DH13" s="651"/>
      <c r="DI13" s="652"/>
      <c r="DJ13" s="651"/>
      <c r="DK13" s="251"/>
      <c r="DL13" s="252"/>
    </row>
    <row r="14" spans="1:164" ht="20.25" customHeight="1" x14ac:dyDescent="0.25">
      <c r="A14" s="25" t="s">
        <v>211</v>
      </c>
      <c r="B14" s="211" t="s">
        <v>212</v>
      </c>
      <c r="C14" s="27">
        <v>3.59</v>
      </c>
      <c r="D14" s="119">
        <v>5.9999999999999995E-4</v>
      </c>
      <c r="E14" s="645"/>
      <c r="F14" s="646">
        <f>$C14*E14</f>
        <v>0</v>
      </c>
      <c r="G14" s="645"/>
      <c r="H14" s="646">
        <f>$C14*G14</f>
        <v>0</v>
      </c>
      <c r="I14" s="645"/>
      <c r="J14" s="646">
        <f>$C14*I14</f>
        <v>0</v>
      </c>
      <c r="K14" s="645"/>
      <c r="L14" s="646">
        <f>$C14*K14</f>
        <v>0</v>
      </c>
      <c r="M14" s="645"/>
      <c r="N14" s="646">
        <f>$C14*M14</f>
        <v>0</v>
      </c>
      <c r="O14" s="645"/>
      <c r="P14" s="646">
        <f>$C14*O14</f>
        <v>0</v>
      </c>
      <c r="Q14" s="645"/>
      <c r="R14" s="646">
        <f>$C14*Q14</f>
        <v>0</v>
      </c>
      <c r="S14" s="645"/>
      <c r="T14" s="646">
        <f>$C14*S14</f>
        <v>0</v>
      </c>
      <c r="U14" s="645"/>
      <c r="V14" s="646">
        <f>$C14*U14</f>
        <v>0</v>
      </c>
      <c r="W14" s="645"/>
      <c r="X14" s="646">
        <f>$C14*W14</f>
        <v>0</v>
      </c>
      <c r="Y14" s="645"/>
      <c r="Z14" s="646">
        <f>$C14*Y14</f>
        <v>0</v>
      </c>
      <c r="AA14" s="645"/>
      <c r="AB14" s="646">
        <f>$C14*AA14</f>
        <v>0</v>
      </c>
      <c r="AC14" s="645"/>
      <c r="AD14" s="646">
        <f>$C14*AC14</f>
        <v>0</v>
      </c>
      <c r="AE14" s="237">
        <f>F14+H14+J14+L14+N14+P14+R14+T14+V14+X14+Z14+AB14+AD14</f>
        <v>0</v>
      </c>
      <c r="AF14" s="238">
        <f t="shared" si="3"/>
        <v>0</v>
      </c>
      <c r="AG14" s="647"/>
      <c r="AH14" s="646">
        <f t="shared" ref="AH14:AH24" si="4">$C14*AG14</f>
        <v>0</v>
      </c>
      <c r="AI14" s="645"/>
      <c r="AJ14" s="646">
        <f t="shared" ref="AJ14:AJ24" si="5">$C14*AI14</f>
        <v>0</v>
      </c>
      <c r="AK14" s="645"/>
      <c r="AL14" s="646">
        <f t="shared" ref="AL14:AL24" si="6">$C14*AK14</f>
        <v>0</v>
      </c>
      <c r="AM14" s="645"/>
      <c r="AN14" s="646">
        <f t="shared" ref="AN14:AN24" si="7">$C14*AM14</f>
        <v>0</v>
      </c>
      <c r="AO14" s="645"/>
      <c r="AP14" s="646">
        <f t="shared" ref="AP14:AP24" si="8">$C14*AO14</f>
        <v>0</v>
      </c>
      <c r="AQ14" s="645"/>
      <c r="AR14" s="646">
        <f t="shared" ref="AR14:AR24" si="9">$C14*AQ14</f>
        <v>0</v>
      </c>
      <c r="AS14" s="645"/>
      <c r="AT14" s="646">
        <f t="shared" ref="AT14:AT24" si="10">$C14*AS14</f>
        <v>0</v>
      </c>
      <c r="AU14" s="645"/>
      <c r="AV14" s="646">
        <f t="shared" ref="AV14:AV24" si="11">$C14*AU14</f>
        <v>0</v>
      </c>
      <c r="AW14" s="645"/>
      <c r="AX14" s="646">
        <f t="shared" ref="AX14:AX24" si="12">$C14*AW14</f>
        <v>0</v>
      </c>
      <c r="AY14" s="645"/>
      <c r="AZ14" s="646">
        <f t="shared" ref="AZ14:AZ24" si="13">$C14*AY14</f>
        <v>0</v>
      </c>
      <c r="BA14" s="645"/>
      <c r="BB14" s="646">
        <f t="shared" ref="BB14:BB24" si="14">$C14*BA14</f>
        <v>0</v>
      </c>
      <c r="BC14" s="645"/>
      <c r="BD14" s="646">
        <f t="shared" ref="BD14:BD24" si="15">$C14*BC14</f>
        <v>0</v>
      </c>
      <c r="BE14" s="648"/>
      <c r="BF14" s="247">
        <f>$C14*BE14</f>
        <v>0</v>
      </c>
      <c r="BG14" s="249">
        <f>AH14+AJ14+AL14+AN14+AP14+AR14+AT14+AV14+AX14+AZ14+BB14+BD14+BF14</f>
        <v>0</v>
      </c>
      <c r="BH14" s="250">
        <f t="shared" si="0"/>
        <v>0</v>
      </c>
      <c r="BI14" s="649"/>
      <c r="BJ14" s="646">
        <f t="shared" ref="BJ14:BJ24" si="16">$C14*BI14</f>
        <v>0</v>
      </c>
      <c r="BK14" s="645"/>
      <c r="BL14" s="646">
        <f t="shared" ref="BL14:BL24" si="17">$C14*BK14</f>
        <v>0</v>
      </c>
      <c r="BM14" s="645"/>
      <c r="BN14" s="646">
        <f t="shared" ref="BN14:BN24" si="18">$C14*BM14</f>
        <v>0</v>
      </c>
      <c r="BO14" s="645"/>
      <c r="BP14" s="646">
        <f t="shared" ref="BP14:BP24" si="19">$C14*BO14</f>
        <v>0</v>
      </c>
      <c r="BQ14" s="645"/>
      <c r="BR14" s="646">
        <f t="shared" ref="BR14:BR24" si="20">$C14*BQ14</f>
        <v>0</v>
      </c>
      <c r="BS14" s="645"/>
      <c r="BT14" s="646">
        <f t="shared" ref="BT14:BT24" si="21">$C14*BS14</f>
        <v>0</v>
      </c>
      <c r="BU14" s="645"/>
      <c r="BV14" s="646">
        <f t="shared" ref="BV14:BV24" si="22">$C14*BU14</f>
        <v>0</v>
      </c>
      <c r="BW14" s="645"/>
      <c r="BX14" s="646">
        <f t="shared" ref="BX14:BX24" si="23">$C14*BW14</f>
        <v>0</v>
      </c>
      <c r="BY14" s="645"/>
      <c r="BZ14" s="646">
        <f t="shared" ref="BZ14:BZ24" si="24">$C14*BY14</f>
        <v>0</v>
      </c>
      <c r="CA14" s="645"/>
      <c r="CB14" s="646">
        <f t="shared" ref="CB14:CB24" si="25">$C14*CA14</f>
        <v>0</v>
      </c>
      <c r="CC14" s="645"/>
      <c r="CD14" s="646">
        <f t="shared" ref="CD14:CD24" si="26">$C14*CC14</f>
        <v>0</v>
      </c>
      <c r="CE14" s="645"/>
      <c r="CF14" s="646">
        <f t="shared" ref="CF14:CF24" si="27">$C14*CE14</f>
        <v>0</v>
      </c>
      <c r="CG14" s="645"/>
      <c r="CH14" s="248">
        <f>$C14*CG14</f>
        <v>0</v>
      </c>
      <c r="CI14" s="249">
        <f>BJ14+BL14+BN14+BP14+BR14+BT14+BV14+BX14+BZ14+CB14+CD14+CF14+CH14</f>
        <v>0</v>
      </c>
      <c r="CJ14" s="250">
        <f t="shared" si="1"/>
        <v>0</v>
      </c>
      <c r="CK14" s="649"/>
      <c r="CL14" s="646">
        <f t="shared" ref="CL14:CL24" si="28">$C14*CK14</f>
        <v>0</v>
      </c>
      <c r="CM14" s="645"/>
      <c r="CN14" s="646">
        <f t="shared" ref="CN14:CN24" si="29">$C14*CM14</f>
        <v>0</v>
      </c>
      <c r="CO14" s="645"/>
      <c r="CP14" s="646">
        <f t="shared" ref="CP14:CP24" si="30">$C14*CO14</f>
        <v>0</v>
      </c>
      <c r="CQ14" s="645"/>
      <c r="CR14" s="646">
        <f t="shared" ref="CR14:CR24" si="31">$C14*CQ14</f>
        <v>0</v>
      </c>
      <c r="CS14" s="645"/>
      <c r="CT14" s="646">
        <f t="shared" ref="CT14:CT24" si="32">$C14*CS14</f>
        <v>0</v>
      </c>
      <c r="CU14" s="645"/>
      <c r="CV14" s="646">
        <f t="shared" ref="CV14:CV24" si="33">$C14*CU14</f>
        <v>0</v>
      </c>
      <c r="CW14" s="645"/>
      <c r="CX14" s="646">
        <f t="shared" ref="CX14:CX24" si="34">$C14*CW14</f>
        <v>0</v>
      </c>
      <c r="CY14" s="645"/>
      <c r="CZ14" s="646">
        <f t="shared" ref="CZ14:CZ24" si="35">$C14*CY14</f>
        <v>0</v>
      </c>
      <c r="DA14" s="645"/>
      <c r="DB14" s="646">
        <f t="shared" ref="DB14:DB24" si="36">$C14*DA14</f>
        <v>0</v>
      </c>
      <c r="DC14" s="645"/>
      <c r="DD14" s="646">
        <f t="shared" ref="DD14:DD24" si="37">$C14*DC14</f>
        <v>0</v>
      </c>
      <c r="DE14" s="645"/>
      <c r="DF14" s="646">
        <f t="shared" ref="DF14:DF24" si="38">$C14*DE14</f>
        <v>0</v>
      </c>
      <c r="DG14" s="645"/>
      <c r="DH14" s="646">
        <f t="shared" ref="DH14:DH24" si="39">$C14*DG14</f>
        <v>0</v>
      </c>
      <c r="DI14" s="645"/>
      <c r="DJ14" s="646">
        <f>$C14*DI14</f>
        <v>0</v>
      </c>
      <c r="DK14" s="249">
        <f>CL14+CN14+CP14+CR14+CT14+CV14+CX14+CZ14+DB14+DD14+DF14+DH14+DJ14</f>
        <v>0</v>
      </c>
      <c r="DL14" s="250">
        <f t="shared" si="2"/>
        <v>0</v>
      </c>
    </row>
    <row r="15" spans="1:164" ht="20.25" customHeight="1" x14ac:dyDescent="0.25">
      <c r="A15" s="25" t="s">
        <v>213</v>
      </c>
      <c r="B15" s="211" t="s">
        <v>214</v>
      </c>
      <c r="C15" s="27">
        <v>2.66</v>
      </c>
      <c r="D15" s="119">
        <v>2.9E-4</v>
      </c>
      <c r="E15" s="645"/>
      <c r="F15" s="646">
        <f>$C15*E15</f>
        <v>0</v>
      </c>
      <c r="G15" s="645"/>
      <c r="H15" s="646">
        <f>$C15*G15</f>
        <v>0</v>
      </c>
      <c r="I15" s="645"/>
      <c r="J15" s="646">
        <f>$C15*I15</f>
        <v>0</v>
      </c>
      <c r="K15" s="645"/>
      <c r="L15" s="646">
        <f>$C15*K15</f>
        <v>0</v>
      </c>
      <c r="M15" s="645"/>
      <c r="N15" s="646">
        <f>$C15*M15</f>
        <v>0</v>
      </c>
      <c r="O15" s="645"/>
      <c r="P15" s="646">
        <f>$C15*O15</f>
        <v>0</v>
      </c>
      <c r="Q15" s="645"/>
      <c r="R15" s="646">
        <f>$C15*Q15</f>
        <v>0</v>
      </c>
      <c r="S15" s="645"/>
      <c r="T15" s="646">
        <f>$C15*S15</f>
        <v>0</v>
      </c>
      <c r="U15" s="645"/>
      <c r="V15" s="646">
        <f>$C15*U15</f>
        <v>0</v>
      </c>
      <c r="W15" s="645"/>
      <c r="X15" s="646">
        <f>$C15*W15</f>
        <v>0</v>
      </c>
      <c r="Y15" s="645"/>
      <c r="Z15" s="646">
        <f>$C15*Y15</f>
        <v>0</v>
      </c>
      <c r="AA15" s="645"/>
      <c r="AB15" s="646">
        <f>$C15*AA15</f>
        <v>0</v>
      </c>
      <c r="AC15" s="645"/>
      <c r="AD15" s="646">
        <f>$C15*AC15</f>
        <v>0</v>
      </c>
      <c r="AE15" s="237">
        <f>F15+H15+J15+L15+N15+P15+R15+T15+V15+X15+Z15+AB15+AD15</f>
        <v>0</v>
      </c>
      <c r="AF15" s="238">
        <f t="shared" si="3"/>
        <v>0</v>
      </c>
      <c r="AG15" s="647"/>
      <c r="AH15" s="646">
        <f t="shared" si="4"/>
        <v>0</v>
      </c>
      <c r="AI15" s="645"/>
      <c r="AJ15" s="646">
        <f t="shared" si="5"/>
        <v>0</v>
      </c>
      <c r="AK15" s="645"/>
      <c r="AL15" s="646">
        <f t="shared" si="6"/>
        <v>0</v>
      </c>
      <c r="AM15" s="645"/>
      <c r="AN15" s="646">
        <f t="shared" si="7"/>
        <v>0</v>
      </c>
      <c r="AO15" s="645"/>
      <c r="AP15" s="646">
        <f t="shared" si="8"/>
        <v>0</v>
      </c>
      <c r="AQ15" s="645"/>
      <c r="AR15" s="646">
        <f t="shared" si="9"/>
        <v>0</v>
      </c>
      <c r="AS15" s="645"/>
      <c r="AT15" s="646">
        <f t="shared" si="10"/>
        <v>0</v>
      </c>
      <c r="AU15" s="645"/>
      <c r="AV15" s="646">
        <f t="shared" si="11"/>
        <v>0</v>
      </c>
      <c r="AW15" s="645"/>
      <c r="AX15" s="646">
        <f t="shared" si="12"/>
        <v>0</v>
      </c>
      <c r="AY15" s="645"/>
      <c r="AZ15" s="646">
        <f t="shared" si="13"/>
        <v>0</v>
      </c>
      <c r="BA15" s="645"/>
      <c r="BB15" s="646">
        <f t="shared" si="14"/>
        <v>0</v>
      </c>
      <c r="BC15" s="645"/>
      <c r="BD15" s="646">
        <f t="shared" si="15"/>
        <v>0</v>
      </c>
      <c r="BE15" s="648"/>
      <c r="BF15" s="247">
        <f>$C15*BE15</f>
        <v>0</v>
      </c>
      <c r="BG15" s="249">
        <f>AH15+AJ15+AL15+AN15+AP15+AR15+AT15+AV15+AX15+AZ15+BB15+BD15+BF15</f>
        <v>0</v>
      </c>
      <c r="BH15" s="250">
        <f t="shared" si="0"/>
        <v>0</v>
      </c>
      <c r="BI15" s="649"/>
      <c r="BJ15" s="646">
        <f t="shared" si="16"/>
        <v>0</v>
      </c>
      <c r="BK15" s="645"/>
      <c r="BL15" s="646">
        <f t="shared" si="17"/>
        <v>0</v>
      </c>
      <c r="BM15" s="645"/>
      <c r="BN15" s="646">
        <f t="shared" si="18"/>
        <v>0</v>
      </c>
      <c r="BO15" s="645"/>
      <c r="BP15" s="646">
        <f t="shared" si="19"/>
        <v>0</v>
      </c>
      <c r="BQ15" s="645"/>
      <c r="BR15" s="646">
        <f t="shared" si="20"/>
        <v>0</v>
      </c>
      <c r="BS15" s="645"/>
      <c r="BT15" s="646">
        <f t="shared" si="21"/>
        <v>0</v>
      </c>
      <c r="BU15" s="645"/>
      <c r="BV15" s="646">
        <f t="shared" si="22"/>
        <v>0</v>
      </c>
      <c r="BW15" s="645"/>
      <c r="BX15" s="646">
        <f t="shared" si="23"/>
        <v>0</v>
      </c>
      <c r="BY15" s="645"/>
      <c r="BZ15" s="646">
        <f t="shared" si="24"/>
        <v>0</v>
      </c>
      <c r="CA15" s="645"/>
      <c r="CB15" s="646">
        <f t="shared" si="25"/>
        <v>0</v>
      </c>
      <c r="CC15" s="645"/>
      <c r="CD15" s="646">
        <f t="shared" si="26"/>
        <v>0</v>
      </c>
      <c r="CE15" s="645"/>
      <c r="CF15" s="646">
        <f t="shared" si="27"/>
        <v>0</v>
      </c>
      <c r="CG15" s="645"/>
      <c r="CH15" s="248">
        <f>$C15*CG15</f>
        <v>0</v>
      </c>
      <c r="CI15" s="249">
        <f>BJ15+BL15+BN15+BP15+BR15+BT15+BV15+BX15+BZ15+CB15+CD15+CF15+CH15</f>
        <v>0</v>
      </c>
      <c r="CJ15" s="250">
        <f t="shared" si="1"/>
        <v>0</v>
      </c>
      <c r="CK15" s="649"/>
      <c r="CL15" s="646">
        <f t="shared" si="28"/>
        <v>0</v>
      </c>
      <c r="CM15" s="645"/>
      <c r="CN15" s="646">
        <f t="shared" si="29"/>
        <v>0</v>
      </c>
      <c r="CO15" s="645"/>
      <c r="CP15" s="646">
        <f t="shared" si="30"/>
        <v>0</v>
      </c>
      <c r="CQ15" s="645"/>
      <c r="CR15" s="646">
        <f t="shared" si="31"/>
        <v>0</v>
      </c>
      <c r="CS15" s="645"/>
      <c r="CT15" s="646">
        <f t="shared" si="32"/>
        <v>0</v>
      </c>
      <c r="CU15" s="645"/>
      <c r="CV15" s="646">
        <f t="shared" si="33"/>
        <v>0</v>
      </c>
      <c r="CW15" s="645"/>
      <c r="CX15" s="646">
        <f t="shared" si="34"/>
        <v>0</v>
      </c>
      <c r="CY15" s="645"/>
      <c r="CZ15" s="646">
        <f t="shared" si="35"/>
        <v>0</v>
      </c>
      <c r="DA15" s="645"/>
      <c r="DB15" s="646">
        <f t="shared" si="36"/>
        <v>0</v>
      </c>
      <c r="DC15" s="645"/>
      <c r="DD15" s="646">
        <f t="shared" si="37"/>
        <v>0</v>
      </c>
      <c r="DE15" s="645"/>
      <c r="DF15" s="646">
        <f t="shared" si="38"/>
        <v>0</v>
      </c>
      <c r="DG15" s="645"/>
      <c r="DH15" s="646">
        <f t="shared" si="39"/>
        <v>0</v>
      </c>
      <c r="DI15" s="645"/>
      <c r="DJ15" s="646">
        <f>$C15*DI15</f>
        <v>0</v>
      </c>
      <c r="DK15" s="249">
        <f>CL15+CN15+CP15+CR15+CT15+CV15+CX15+CZ15+DB15+DD15+DF15+DH15+DJ15</f>
        <v>0</v>
      </c>
      <c r="DL15" s="250">
        <f t="shared" si="2"/>
        <v>0</v>
      </c>
    </row>
    <row r="16" spans="1:164" ht="20.25" customHeight="1" thickBot="1" x14ac:dyDescent="0.3">
      <c r="A16" s="44" t="s">
        <v>215</v>
      </c>
      <c r="B16" s="213" t="s">
        <v>216</v>
      </c>
      <c r="C16" s="45">
        <v>2.42</v>
      </c>
      <c r="D16" s="217">
        <v>2.0000000000000001E-4</v>
      </c>
      <c r="E16" s="645"/>
      <c r="F16" s="646">
        <f>$C16*E16</f>
        <v>0</v>
      </c>
      <c r="G16" s="645"/>
      <c r="H16" s="646">
        <f>$C16*G16</f>
        <v>0</v>
      </c>
      <c r="I16" s="645"/>
      <c r="J16" s="646">
        <f>$C16*I16</f>
        <v>0</v>
      </c>
      <c r="K16" s="645"/>
      <c r="L16" s="646">
        <f>$C16*K16</f>
        <v>0</v>
      </c>
      <c r="M16" s="645"/>
      <c r="N16" s="646">
        <f>$C16*M16</f>
        <v>0</v>
      </c>
      <c r="O16" s="645"/>
      <c r="P16" s="646">
        <f>$C16*O16</f>
        <v>0</v>
      </c>
      <c r="Q16" s="645"/>
      <c r="R16" s="646">
        <f>$C16*Q16</f>
        <v>0</v>
      </c>
      <c r="S16" s="645"/>
      <c r="T16" s="646">
        <f>$C16*S16</f>
        <v>0</v>
      </c>
      <c r="U16" s="645"/>
      <c r="V16" s="646">
        <f>$C16*U16</f>
        <v>0</v>
      </c>
      <c r="W16" s="645"/>
      <c r="X16" s="646">
        <f>$C16*W16</f>
        <v>0</v>
      </c>
      <c r="Y16" s="645"/>
      <c r="Z16" s="646">
        <f>$C16*Y16</f>
        <v>0</v>
      </c>
      <c r="AA16" s="645"/>
      <c r="AB16" s="646">
        <f>$C16*AA16</f>
        <v>0</v>
      </c>
      <c r="AC16" s="645"/>
      <c r="AD16" s="646">
        <f>$C16*AC16</f>
        <v>0</v>
      </c>
      <c r="AE16" s="237">
        <f>F16+H16+J16+L16+N16+P16+R16+T16+V16+X16+Z16+AB16+AD16</f>
        <v>0</v>
      </c>
      <c r="AF16" s="238">
        <f t="shared" si="3"/>
        <v>0</v>
      </c>
      <c r="AG16" s="647"/>
      <c r="AH16" s="646">
        <f t="shared" si="4"/>
        <v>0</v>
      </c>
      <c r="AI16" s="645"/>
      <c r="AJ16" s="646">
        <f t="shared" si="5"/>
        <v>0</v>
      </c>
      <c r="AK16" s="645"/>
      <c r="AL16" s="646">
        <f t="shared" si="6"/>
        <v>0</v>
      </c>
      <c r="AM16" s="645"/>
      <c r="AN16" s="646">
        <f t="shared" si="7"/>
        <v>0</v>
      </c>
      <c r="AO16" s="645"/>
      <c r="AP16" s="646">
        <f t="shared" si="8"/>
        <v>0</v>
      </c>
      <c r="AQ16" s="645"/>
      <c r="AR16" s="646">
        <f t="shared" si="9"/>
        <v>0</v>
      </c>
      <c r="AS16" s="645"/>
      <c r="AT16" s="646">
        <f t="shared" si="10"/>
        <v>0</v>
      </c>
      <c r="AU16" s="645"/>
      <c r="AV16" s="646">
        <f t="shared" si="11"/>
        <v>0</v>
      </c>
      <c r="AW16" s="645"/>
      <c r="AX16" s="646">
        <f t="shared" si="12"/>
        <v>0</v>
      </c>
      <c r="AY16" s="645"/>
      <c r="AZ16" s="646">
        <f t="shared" si="13"/>
        <v>0</v>
      </c>
      <c r="BA16" s="645"/>
      <c r="BB16" s="646">
        <f t="shared" si="14"/>
        <v>0</v>
      </c>
      <c r="BC16" s="645"/>
      <c r="BD16" s="646">
        <f t="shared" si="15"/>
        <v>0</v>
      </c>
      <c r="BE16" s="648"/>
      <c r="BF16" s="247">
        <f>$C16*BE16</f>
        <v>0</v>
      </c>
      <c r="BG16" s="249">
        <f>AH16+AJ16+AL16+AN16+AP16+AR16+AT16+AV16+AX16+AZ16+BB16+BD16+BF16</f>
        <v>0</v>
      </c>
      <c r="BH16" s="250">
        <f t="shared" si="0"/>
        <v>0</v>
      </c>
      <c r="BI16" s="649"/>
      <c r="BJ16" s="646">
        <f t="shared" si="16"/>
        <v>0</v>
      </c>
      <c r="BK16" s="645"/>
      <c r="BL16" s="646">
        <f t="shared" si="17"/>
        <v>0</v>
      </c>
      <c r="BM16" s="645"/>
      <c r="BN16" s="646">
        <f t="shared" si="18"/>
        <v>0</v>
      </c>
      <c r="BO16" s="645"/>
      <c r="BP16" s="646">
        <f t="shared" si="19"/>
        <v>0</v>
      </c>
      <c r="BQ16" s="645"/>
      <c r="BR16" s="646">
        <f t="shared" si="20"/>
        <v>0</v>
      </c>
      <c r="BS16" s="645"/>
      <c r="BT16" s="646">
        <f t="shared" si="21"/>
        <v>0</v>
      </c>
      <c r="BU16" s="645"/>
      <c r="BV16" s="646">
        <f t="shared" si="22"/>
        <v>0</v>
      </c>
      <c r="BW16" s="645"/>
      <c r="BX16" s="646">
        <f t="shared" si="23"/>
        <v>0</v>
      </c>
      <c r="BY16" s="645"/>
      <c r="BZ16" s="646">
        <f t="shared" si="24"/>
        <v>0</v>
      </c>
      <c r="CA16" s="645"/>
      <c r="CB16" s="646">
        <f t="shared" si="25"/>
        <v>0</v>
      </c>
      <c r="CC16" s="645"/>
      <c r="CD16" s="646">
        <f t="shared" si="26"/>
        <v>0</v>
      </c>
      <c r="CE16" s="645"/>
      <c r="CF16" s="646">
        <f t="shared" si="27"/>
        <v>0</v>
      </c>
      <c r="CG16" s="645"/>
      <c r="CH16" s="248">
        <f>$C16*CG16</f>
        <v>0</v>
      </c>
      <c r="CI16" s="249">
        <f>BJ16+BL16+BN16+BP16+BR16+BT16+BV16+BX16+BZ16+CB16+CD16+CF16+CH16</f>
        <v>0</v>
      </c>
      <c r="CJ16" s="250">
        <f t="shared" si="1"/>
        <v>0</v>
      </c>
      <c r="CK16" s="649"/>
      <c r="CL16" s="646">
        <f t="shared" si="28"/>
        <v>0</v>
      </c>
      <c r="CM16" s="645"/>
      <c r="CN16" s="646">
        <f t="shared" si="29"/>
        <v>0</v>
      </c>
      <c r="CO16" s="645"/>
      <c r="CP16" s="646">
        <f t="shared" si="30"/>
        <v>0</v>
      </c>
      <c r="CQ16" s="645"/>
      <c r="CR16" s="646">
        <f t="shared" si="31"/>
        <v>0</v>
      </c>
      <c r="CS16" s="645"/>
      <c r="CT16" s="646">
        <f t="shared" si="32"/>
        <v>0</v>
      </c>
      <c r="CU16" s="645"/>
      <c r="CV16" s="646">
        <f t="shared" si="33"/>
        <v>0</v>
      </c>
      <c r="CW16" s="645"/>
      <c r="CX16" s="646">
        <f t="shared" si="34"/>
        <v>0</v>
      </c>
      <c r="CY16" s="645"/>
      <c r="CZ16" s="646">
        <f t="shared" si="35"/>
        <v>0</v>
      </c>
      <c r="DA16" s="645"/>
      <c r="DB16" s="646">
        <f t="shared" si="36"/>
        <v>0</v>
      </c>
      <c r="DC16" s="645"/>
      <c r="DD16" s="646">
        <f t="shared" si="37"/>
        <v>0</v>
      </c>
      <c r="DE16" s="645"/>
      <c r="DF16" s="646">
        <f t="shared" si="38"/>
        <v>0</v>
      </c>
      <c r="DG16" s="645"/>
      <c r="DH16" s="646">
        <f t="shared" si="39"/>
        <v>0</v>
      </c>
      <c r="DI16" s="645"/>
      <c r="DJ16" s="646">
        <f>$C16*DI16</f>
        <v>0</v>
      </c>
      <c r="DK16" s="249">
        <f>CL16+CN16+CP16+CR16+CT16+CV16+CX16+CZ16+DB16+DD16+DF16+DH16+DJ16</f>
        <v>0</v>
      </c>
      <c r="DL16" s="250">
        <f t="shared" si="2"/>
        <v>0</v>
      </c>
    </row>
    <row r="17" spans="1:116" ht="19.5" thickTop="1" x14ac:dyDescent="0.3">
      <c r="A17" s="232" t="s">
        <v>217</v>
      </c>
      <c r="B17" s="42"/>
      <c r="C17" s="36"/>
      <c r="D17" s="37"/>
      <c r="E17" s="652"/>
      <c r="F17" s="651"/>
      <c r="G17" s="652"/>
      <c r="H17" s="651"/>
      <c r="I17" s="652"/>
      <c r="J17" s="651"/>
      <c r="K17" s="652"/>
      <c r="L17" s="651"/>
      <c r="M17" s="652"/>
      <c r="N17" s="651"/>
      <c r="O17" s="652"/>
      <c r="P17" s="651"/>
      <c r="Q17" s="652"/>
      <c r="R17" s="651"/>
      <c r="S17" s="652"/>
      <c r="T17" s="651"/>
      <c r="U17" s="652"/>
      <c r="V17" s="651"/>
      <c r="W17" s="652"/>
      <c r="X17" s="651"/>
      <c r="Y17" s="652"/>
      <c r="Z17" s="651"/>
      <c r="AA17" s="652"/>
      <c r="AB17" s="651"/>
      <c r="AC17" s="652"/>
      <c r="AD17" s="651"/>
      <c r="AE17" s="240"/>
      <c r="AF17" s="244"/>
      <c r="AG17" s="653"/>
      <c r="AH17" s="651"/>
      <c r="AI17" s="652"/>
      <c r="AJ17" s="651"/>
      <c r="AK17" s="652"/>
      <c r="AL17" s="651"/>
      <c r="AM17" s="652"/>
      <c r="AN17" s="651"/>
      <c r="AO17" s="652"/>
      <c r="AP17" s="651"/>
      <c r="AQ17" s="652"/>
      <c r="AR17" s="651"/>
      <c r="AS17" s="652"/>
      <c r="AT17" s="651"/>
      <c r="AU17" s="652"/>
      <c r="AV17" s="651"/>
      <c r="AW17" s="652"/>
      <c r="AX17" s="651"/>
      <c r="AY17" s="652"/>
      <c r="AZ17" s="651"/>
      <c r="BA17" s="652"/>
      <c r="BB17" s="651"/>
      <c r="BC17" s="652"/>
      <c r="BD17" s="651"/>
      <c r="BE17" s="652"/>
      <c r="BF17" s="236"/>
      <c r="BG17" s="251"/>
      <c r="BH17" s="252"/>
      <c r="BI17" s="655"/>
      <c r="BJ17" s="651"/>
      <c r="BK17" s="652"/>
      <c r="BL17" s="651"/>
      <c r="BM17" s="652"/>
      <c r="BN17" s="651"/>
      <c r="BO17" s="652"/>
      <c r="BP17" s="651"/>
      <c r="BQ17" s="652"/>
      <c r="BR17" s="651"/>
      <c r="BS17" s="652"/>
      <c r="BT17" s="651"/>
      <c r="BU17" s="652"/>
      <c r="BV17" s="651"/>
      <c r="BW17" s="652"/>
      <c r="BX17" s="651"/>
      <c r="BY17" s="652"/>
      <c r="BZ17" s="651"/>
      <c r="CA17" s="652"/>
      <c r="CB17" s="651"/>
      <c r="CC17" s="652"/>
      <c r="CD17" s="651"/>
      <c r="CE17" s="652"/>
      <c r="CF17" s="651"/>
      <c r="CG17" s="652"/>
      <c r="CH17" s="236"/>
      <c r="CI17" s="251"/>
      <c r="CJ17" s="252"/>
      <c r="CK17" s="655"/>
      <c r="CL17" s="651"/>
      <c r="CM17" s="652"/>
      <c r="CN17" s="651"/>
      <c r="CO17" s="652"/>
      <c r="CP17" s="651"/>
      <c r="CQ17" s="652"/>
      <c r="CR17" s="651"/>
      <c r="CS17" s="652"/>
      <c r="CT17" s="651"/>
      <c r="CU17" s="652"/>
      <c r="CV17" s="651"/>
      <c r="CW17" s="652"/>
      <c r="CX17" s="651"/>
      <c r="CY17" s="652"/>
      <c r="CZ17" s="651"/>
      <c r="DA17" s="652"/>
      <c r="DB17" s="651"/>
      <c r="DC17" s="652"/>
      <c r="DD17" s="651"/>
      <c r="DE17" s="652"/>
      <c r="DF17" s="651"/>
      <c r="DG17" s="652"/>
      <c r="DH17" s="651"/>
      <c r="DI17" s="652"/>
      <c r="DJ17" s="651"/>
      <c r="DK17" s="251"/>
      <c r="DL17" s="252"/>
    </row>
    <row r="18" spans="1:116" ht="20.25" customHeight="1" x14ac:dyDescent="0.25">
      <c r="A18" s="25" t="s">
        <v>218</v>
      </c>
      <c r="B18" s="211" t="s">
        <v>219</v>
      </c>
      <c r="C18" s="27">
        <v>2.48</v>
      </c>
      <c r="D18" s="119">
        <v>2.1000000000000001E-4</v>
      </c>
      <c r="E18" s="645"/>
      <c r="F18" s="646">
        <f>$C18*E18</f>
        <v>0</v>
      </c>
      <c r="G18" s="645"/>
      <c r="H18" s="646">
        <f>$C18*G18</f>
        <v>0</v>
      </c>
      <c r="I18" s="645"/>
      <c r="J18" s="646">
        <f>$C18*I18</f>
        <v>0</v>
      </c>
      <c r="K18" s="645"/>
      <c r="L18" s="646">
        <f>$C18*K18</f>
        <v>0</v>
      </c>
      <c r="M18" s="645"/>
      <c r="N18" s="646">
        <f>$C18*M18</f>
        <v>0</v>
      </c>
      <c r="O18" s="645"/>
      <c r="P18" s="646">
        <f>$C18*O18</f>
        <v>0</v>
      </c>
      <c r="Q18" s="645"/>
      <c r="R18" s="646">
        <f t="shared" ref="R18:AB21" si="40">$C18*Q18</f>
        <v>0</v>
      </c>
      <c r="S18" s="645"/>
      <c r="T18" s="646">
        <f t="shared" si="40"/>
        <v>0</v>
      </c>
      <c r="U18" s="645"/>
      <c r="V18" s="646">
        <f t="shared" si="40"/>
        <v>0</v>
      </c>
      <c r="W18" s="645"/>
      <c r="X18" s="646">
        <f t="shared" si="40"/>
        <v>0</v>
      </c>
      <c r="Y18" s="645"/>
      <c r="Z18" s="646">
        <f t="shared" si="40"/>
        <v>0</v>
      </c>
      <c r="AA18" s="645"/>
      <c r="AB18" s="646">
        <f t="shared" si="40"/>
        <v>0</v>
      </c>
      <c r="AC18" s="645"/>
      <c r="AD18" s="646">
        <f>$C18*AC18</f>
        <v>0</v>
      </c>
      <c r="AE18" s="237">
        <f>F18+H18+J18+L18+N18+P18+R18+T18+V18+X18+Z18+AB18+AD18</f>
        <v>0</v>
      </c>
      <c r="AF18" s="238">
        <f t="shared" si="3"/>
        <v>0</v>
      </c>
      <c r="AG18" s="647"/>
      <c r="AH18" s="646">
        <f t="shared" si="4"/>
        <v>0</v>
      </c>
      <c r="AI18" s="645"/>
      <c r="AJ18" s="646">
        <f t="shared" si="5"/>
        <v>0</v>
      </c>
      <c r="AK18" s="645"/>
      <c r="AL18" s="646">
        <f t="shared" si="6"/>
        <v>0</v>
      </c>
      <c r="AM18" s="645"/>
      <c r="AN18" s="646">
        <f t="shared" si="7"/>
        <v>0</v>
      </c>
      <c r="AO18" s="645"/>
      <c r="AP18" s="646">
        <f t="shared" si="8"/>
        <v>0</v>
      </c>
      <c r="AQ18" s="645"/>
      <c r="AR18" s="646">
        <f t="shared" si="9"/>
        <v>0</v>
      </c>
      <c r="AS18" s="645"/>
      <c r="AT18" s="646">
        <f t="shared" si="10"/>
        <v>0</v>
      </c>
      <c r="AU18" s="645"/>
      <c r="AV18" s="646">
        <f t="shared" si="11"/>
        <v>0</v>
      </c>
      <c r="AW18" s="645"/>
      <c r="AX18" s="646">
        <f t="shared" si="12"/>
        <v>0</v>
      </c>
      <c r="AY18" s="645"/>
      <c r="AZ18" s="646">
        <f t="shared" si="13"/>
        <v>0</v>
      </c>
      <c r="BA18" s="645"/>
      <c r="BB18" s="646">
        <f t="shared" si="14"/>
        <v>0</v>
      </c>
      <c r="BC18" s="645"/>
      <c r="BD18" s="646">
        <f t="shared" si="15"/>
        <v>0</v>
      </c>
      <c r="BE18" s="648"/>
      <c r="BF18" s="247">
        <f>$C18*BE18</f>
        <v>0</v>
      </c>
      <c r="BG18" s="249">
        <f>AH18+AJ18+AL18+AN18+AP18+AR18+AT18+AV18+AX18+AZ18+BB18+BD18+BF18</f>
        <v>0</v>
      </c>
      <c r="BH18" s="250">
        <f t="shared" si="0"/>
        <v>0</v>
      </c>
      <c r="BI18" s="649"/>
      <c r="BJ18" s="646">
        <f t="shared" si="16"/>
        <v>0</v>
      </c>
      <c r="BK18" s="645"/>
      <c r="BL18" s="646">
        <f t="shared" si="17"/>
        <v>0</v>
      </c>
      <c r="BM18" s="645"/>
      <c r="BN18" s="646">
        <f t="shared" si="18"/>
        <v>0</v>
      </c>
      <c r="BO18" s="645"/>
      <c r="BP18" s="646">
        <f t="shared" si="19"/>
        <v>0</v>
      </c>
      <c r="BQ18" s="645"/>
      <c r="BR18" s="646">
        <f t="shared" si="20"/>
        <v>0</v>
      </c>
      <c r="BS18" s="645"/>
      <c r="BT18" s="646">
        <f t="shared" si="21"/>
        <v>0</v>
      </c>
      <c r="BU18" s="645"/>
      <c r="BV18" s="646">
        <f t="shared" si="22"/>
        <v>0</v>
      </c>
      <c r="BW18" s="645"/>
      <c r="BX18" s="646">
        <f t="shared" si="23"/>
        <v>0</v>
      </c>
      <c r="BY18" s="645"/>
      <c r="BZ18" s="646">
        <f t="shared" si="24"/>
        <v>0</v>
      </c>
      <c r="CA18" s="645"/>
      <c r="CB18" s="646">
        <f t="shared" si="25"/>
        <v>0</v>
      </c>
      <c r="CC18" s="645"/>
      <c r="CD18" s="646">
        <f t="shared" si="26"/>
        <v>0</v>
      </c>
      <c r="CE18" s="645"/>
      <c r="CF18" s="646">
        <f t="shared" si="27"/>
        <v>0</v>
      </c>
      <c r="CG18" s="645"/>
      <c r="CH18" s="248">
        <f>$C18*CG18</f>
        <v>0</v>
      </c>
      <c r="CI18" s="249">
        <f>BJ18+BL18+BN18+BP18+BR18+BT18+BV18+BX18+BZ18+CB18+CD18+CF18+CH18</f>
        <v>0</v>
      </c>
      <c r="CJ18" s="250">
        <f t="shared" si="1"/>
        <v>0</v>
      </c>
      <c r="CK18" s="649"/>
      <c r="CL18" s="646">
        <f t="shared" si="28"/>
        <v>0</v>
      </c>
      <c r="CM18" s="645"/>
      <c r="CN18" s="646">
        <f t="shared" si="29"/>
        <v>0</v>
      </c>
      <c r="CO18" s="645"/>
      <c r="CP18" s="646">
        <f t="shared" si="30"/>
        <v>0</v>
      </c>
      <c r="CQ18" s="645"/>
      <c r="CR18" s="646">
        <f t="shared" si="31"/>
        <v>0</v>
      </c>
      <c r="CS18" s="645"/>
      <c r="CT18" s="646">
        <f t="shared" si="32"/>
        <v>0</v>
      </c>
      <c r="CU18" s="645"/>
      <c r="CV18" s="646">
        <f t="shared" si="33"/>
        <v>0</v>
      </c>
      <c r="CW18" s="645"/>
      <c r="CX18" s="646">
        <f t="shared" si="34"/>
        <v>0</v>
      </c>
      <c r="CY18" s="645"/>
      <c r="CZ18" s="646">
        <f t="shared" si="35"/>
        <v>0</v>
      </c>
      <c r="DA18" s="645"/>
      <c r="DB18" s="646">
        <f t="shared" si="36"/>
        <v>0</v>
      </c>
      <c r="DC18" s="645"/>
      <c r="DD18" s="646">
        <f t="shared" si="37"/>
        <v>0</v>
      </c>
      <c r="DE18" s="645"/>
      <c r="DF18" s="646">
        <f t="shared" si="38"/>
        <v>0</v>
      </c>
      <c r="DG18" s="645"/>
      <c r="DH18" s="646">
        <f t="shared" si="39"/>
        <v>0</v>
      </c>
      <c r="DI18" s="645"/>
      <c r="DJ18" s="646">
        <f>$C18*DI18</f>
        <v>0</v>
      </c>
      <c r="DK18" s="249">
        <f>CL18+CN18+CP18+CR18+CT18+CV18+CX18+CZ18+DB18+DD18+DF18+DH18+DJ18</f>
        <v>0</v>
      </c>
      <c r="DL18" s="250">
        <f t="shared" si="2"/>
        <v>0</v>
      </c>
    </row>
    <row r="19" spans="1:116" ht="20.25" customHeight="1" x14ac:dyDescent="0.25">
      <c r="A19" s="25" t="s">
        <v>220</v>
      </c>
      <c r="B19" s="211" t="s">
        <v>221</v>
      </c>
      <c r="C19" s="27">
        <v>6.37</v>
      </c>
      <c r="D19" s="119">
        <v>5.8E-4</v>
      </c>
      <c r="E19" s="645"/>
      <c r="F19" s="646">
        <f>$C19*E19</f>
        <v>0</v>
      </c>
      <c r="G19" s="645"/>
      <c r="H19" s="646">
        <f>$C19*G19</f>
        <v>0</v>
      </c>
      <c r="I19" s="645"/>
      <c r="J19" s="646">
        <f>$C19*I19</f>
        <v>0</v>
      </c>
      <c r="K19" s="645"/>
      <c r="L19" s="646">
        <f>$C19*K19</f>
        <v>0</v>
      </c>
      <c r="M19" s="645"/>
      <c r="N19" s="646">
        <f>$C19*M19</f>
        <v>0</v>
      </c>
      <c r="O19" s="645"/>
      <c r="P19" s="646">
        <f>$C19*O19</f>
        <v>0</v>
      </c>
      <c r="Q19" s="645"/>
      <c r="R19" s="646">
        <f t="shared" si="40"/>
        <v>0</v>
      </c>
      <c r="S19" s="645"/>
      <c r="T19" s="646">
        <f t="shared" si="40"/>
        <v>0</v>
      </c>
      <c r="U19" s="645"/>
      <c r="V19" s="646">
        <f t="shared" si="40"/>
        <v>0</v>
      </c>
      <c r="W19" s="645"/>
      <c r="X19" s="646">
        <f t="shared" si="40"/>
        <v>0</v>
      </c>
      <c r="Y19" s="645"/>
      <c r="Z19" s="646">
        <f t="shared" si="40"/>
        <v>0</v>
      </c>
      <c r="AA19" s="645"/>
      <c r="AB19" s="646">
        <f t="shared" si="40"/>
        <v>0</v>
      </c>
      <c r="AC19" s="645"/>
      <c r="AD19" s="646">
        <f>$C19*AC19</f>
        <v>0</v>
      </c>
      <c r="AE19" s="237">
        <f>F19+H19+J19+L19+N19+P19+R19+T19+V19+X19+Z19+AB19+AD19</f>
        <v>0</v>
      </c>
      <c r="AF19" s="238">
        <f t="shared" si="3"/>
        <v>0</v>
      </c>
      <c r="AG19" s="647"/>
      <c r="AH19" s="646">
        <f t="shared" si="4"/>
        <v>0</v>
      </c>
      <c r="AI19" s="645"/>
      <c r="AJ19" s="646">
        <f t="shared" si="5"/>
        <v>0</v>
      </c>
      <c r="AK19" s="645"/>
      <c r="AL19" s="646">
        <f t="shared" si="6"/>
        <v>0</v>
      </c>
      <c r="AM19" s="645"/>
      <c r="AN19" s="646">
        <f t="shared" si="7"/>
        <v>0</v>
      </c>
      <c r="AO19" s="645"/>
      <c r="AP19" s="646">
        <f t="shared" si="8"/>
        <v>0</v>
      </c>
      <c r="AQ19" s="645"/>
      <c r="AR19" s="646">
        <f t="shared" si="9"/>
        <v>0</v>
      </c>
      <c r="AS19" s="645"/>
      <c r="AT19" s="646">
        <f t="shared" si="10"/>
        <v>0</v>
      </c>
      <c r="AU19" s="645"/>
      <c r="AV19" s="646">
        <f t="shared" si="11"/>
        <v>0</v>
      </c>
      <c r="AW19" s="645"/>
      <c r="AX19" s="646">
        <f t="shared" si="12"/>
        <v>0</v>
      </c>
      <c r="AY19" s="645"/>
      <c r="AZ19" s="646">
        <f t="shared" si="13"/>
        <v>0</v>
      </c>
      <c r="BA19" s="645"/>
      <c r="BB19" s="646">
        <f t="shared" si="14"/>
        <v>0</v>
      </c>
      <c r="BC19" s="645"/>
      <c r="BD19" s="646">
        <f t="shared" si="15"/>
        <v>0</v>
      </c>
      <c r="BE19" s="648"/>
      <c r="BF19" s="247">
        <f>$C19*BE19</f>
        <v>0</v>
      </c>
      <c r="BG19" s="249">
        <f>AH19+AJ19+AL19+AN19+AP19+AR19+AT19+AV19+AX19+AZ19+BB19+BD19+BF19</f>
        <v>0</v>
      </c>
      <c r="BH19" s="250">
        <f t="shared" si="0"/>
        <v>0</v>
      </c>
      <c r="BI19" s="649"/>
      <c r="BJ19" s="646">
        <f t="shared" si="16"/>
        <v>0</v>
      </c>
      <c r="BK19" s="645"/>
      <c r="BL19" s="646">
        <f t="shared" si="17"/>
        <v>0</v>
      </c>
      <c r="BM19" s="645"/>
      <c r="BN19" s="646">
        <f t="shared" si="18"/>
        <v>0</v>
      </c>
      <c r="BO19" s="645"/>
      <c r="BP19" s="646">
        <f t="shared" si="19"/>
        <v>0</v>
      </c>
      <c r="BQ19" s="645"/>
      <c r="BR19" s="646">
        <f t="shared" si="20"/>
        <v>0</v>
      </c>
      <c r="BS19" s="645"/>
      <c r="BT19" s="646">
        <f t="shared" si="21"/>
        <v>0</v>
      </c>
      <c r="BU19" s="645"/>
      <c r="BV19" s="646">
        <f t="shared" si="22"/>
        <v>0</v>
      </c>
      <c r="BW19" s="645"/>
      <c r="BX19" s="646">
        <f t="shared" si="23"/>
        <v>0</v>
      </c>
      <c r="BY19" s="645"/>
      <c r="BZ19" s="646">
        <f t="shared" si="24"/>
        <v>0</v>
      </c>
      <c r="CA19" s="645"/>
      <c r="CB19" s="646">
        <f t="shared" si="25"/>
        <v>0</v>
      </c>
      <c r="CC19" s="645"/>
      <c r="CD19" s="646">
        <f t="shared" si="26"/>
        <v>0</v>
      </c>
      <c r="CE19" s="645"/>
      <c r="CF19" s="646">
        <f t="shared" si="27"/>
        <v>0</v>
      </c>
      <c r="CG19" s="645"/>
      <c r="CH19" s="248">
        <f>$C19*CG19</f>
        <v>0</v>
      </c>
      <c r="CI19" s="249">
        <f>BJ19+BL19+BN19+BP19+BR19+BT19+BV19+BX19+BZ19+CB19+CD19+CF19+CH19</f>
        <v>0</v>
      </c>
      <c r="CJ19" s="250">
        <f t="shared" si="1"/>
        <v>0</v>
      </c>
      <c r="CK19" s="649"/>
      <c r="CL19" s="646">
        <f t="shared" si="28"/>
        <v>0</v>
      </c>
      <c r="CM19" s="645"/>
      <c r="CN19" s="646">
        <f t="shared" si="29"/>
        <v>0</v>
      </c>
      <c r="CO19" s="645"/>
      <c r="CP19" s="646">
        <f t="shared" si="30"/>
        <v>0</v>
      </c>
      <c r="CQ19" s="645"/>
      <c r="CR19" s="646">
        <f t="shared" si="31"/>
        <v>0</v>
      </c>
      <c r="CS19" s="645"/>
      <c r="CT19" s="646">
        <f t="shared" si="32"/>
        <v>0</v>
      </c>
      <c r="CU19" s="645"/>
      <c r="CV19" s="646">
        <f t="shared" si="33"/>
        <v>0</v>
      </c>
      <c r="CW19" s="645"/>
      <c r="CX19" s="646">
        <f t="shared" si="34"/>
        <v>0</v>
      </c>
      <c r="CY19" s="645"/>
      <c r="CZ19" s="646">
        <f t="shared" si="35"/>
        <v>0</v>
      </c>
      <c r="DA19" s="645"/>
      <c r="DB19" s="646">
        <f t="shared" si="36"/>
        <v>0</v>
      </c>
      <c r="DC19" s="645"/>
      <c r="DD19" s="646">
        <f t="shared" si="37"/>
        <v>0</v>
      </c>
      <c r="DE19" s="645"/>
      <c r="DF19" s="646">
        <f t="shared" si="38"/>
        <v>0</v>
      </c>
      <c r="DG19" s="645"/>
      <c r="DH19" s="646">
        <f t="shared" si="39"/>
        <v>0</v>
      </c>
      <c r="DI19" s="645"/>
      <c r="DJ19" s="646">
        <f>$C19*DI19</f>
        <v>0</v>
      </c>
      <c r="DK19" s="249">
        <f>CL19+CN19+CP19+CR19+CT19+CV19+CX19+CZ19+DB19+DD19+DF19+DH19+DJ19</f>
        <v>0</v>
      </c>
      <c r="DL19" s="250">
        <f t="shared" si="2"/>
        <v>0</v>
      </c>
    </row>
    <row r="20" spans="1:116" ht="20.25" customHeight="1" x14ac:dyDescent="0.25">
      <c r="A20" s="25" t="s">
        <v>222</v>
      </c>
      <c r="B20" s="211" t="s">
        <v>223</v>
      </c>
      <c r="C20" s="27">
        <v>5.68</v>
      </c>
      <c r="D20" s="119">
        <v>5.0000000000000001E-4</v>
      </c>
      <c r="E20" s="645"/>
      <c r="F20" s="646">
        <f>$C20*E20</f>
        <v>0</v>
      </c>
      <c r="G20" s="645"/>
      <c r="H20" s="646">
        <f>$C20*G20</f>
        <v>0</v>
      </c>
      <c r="I20" s="645"/>
      <c r="J20" s="646">
        <f>$C20*I20</f>
        <v>0</v>
      </c>
      <c r="K20" s="645"/>
      <c r="L20" s="646">
        <f>$C20*K20</f>
        <v>0</v>
      </c>
      <c r="M20" s="645"/>
      <c r="N20" s="646">
        <f>$C20*M20</f>
        <v>0</v>
      </c>
      <c r="O20" s="645"/>
      <c r="P20" s="646">
        <f>$C20*O20</f>
        <v>0</v>
      </c>
      <c r="Q20" s="645"/>
      <c r="R20" s="646">
        <f t="shared" si="40"/>
        <v>0</v>
      </c>
      <c r="S20" s="645"/>
      <c r="T20" s="646">
        <f t="shared" si="40"/>
        <v>0</v>
      </c>
      <c r="U20" s="645"/>
      <c r="V20" s="646">
        <f t="shared" si="40"/>
        <v>0</v>
      </c>
      <c r="W20" s="645"/>
      <c r="X20" s="646">
        <f t="shared" si="40"/>
        <v>0</v>
      </c>
      <c r="Y20" s="645"/>
      <c r="Z20" s="646">
        <f t="shared" si="40"/>
        <v>0</v>
      </c>
      <c r="AA20" s="645"/>
      <c r="AB20" s="646">
        <f t="shared" si="40"/>
        <v>0</v>
      </c>
      <c r="AC20" s="645"/>
      <c r="AD20" s="646">
        <f>$C20*AC20</f>
        <v>0</v>
      </c>
      <c r="AE20" s="237">
        <f>F20+H20+J20+L20+N20+P20+R20+T20+V20+X20+Z20+AB20+AD20</f>
        <v>0</v>
      </c>
      <c r="AF20" s="238">
        <f t="shared" si="3"/>
        <v>0</v>
      </c>
      <c r="AG20" s="647"/>
      <c r="AH20" s="646">
        <f t="shared" si="4"/>
        <v>0</v>
      </c>
      <c r="AI20" s="645"/>
      <c r="AJ20" s="646">
        <f t="shared" si="5"/>
        <v>0</v>
      </c>
      <c r="AK20" s="645"/>
      <c r="AL20" s="646">
        <f t="shared" si="6"/>
        <v>0</v>
      </c>
      <c r="AM20" s="645"/>
      <c r="AN20" s="646">
        <f t="shared" si="7"/>
        <v>0</v>
      </c>
      <c r="AO20" s="645"/>
      <c r="AP20" s="646">
        <f t="shared" si="8"/>
        <v>0</v>
      </c>
      <c r="AQ20" s="645"/>
      <c r="AR20" s="646">
        <f t="shared" si="9"/>
        <v>0</v>
      </c>
      <c r="AS20" s="645"/>
      <c r="AT20" s="646">
        <f t="shared" si="10"/>
        <v>0</v>
      </c>
      <c r="AU20" s="645"/>
      <c r="AV20" s="646">
        <f t="shared" si="11"/>
        <v>0</v>
      </c>
      <c r="AW20" s="645"/>
      <c r="AX20" s="646">
        <f t="shared" si="12"/>
        <v>0</v>
      </c>
      <c r="AY20" s="645"/>
      <c r="AZ20" s="646">
        <f t="shared" si="13"/>
        <v>0</v>
      </c>
      <c r="BA20" s="645"/>
      <c r="BB20" s="646">
        <f t="shared" si="14"/>
        <v>0</v>
      </c>
      <c r="BC20" s="645"/>
      <c r="BD20" s="646">
        <f t="shared" si="15"/>
        <v>0</v>
      </c>
      <c r="BE20" s="648"/>
      <c r="BF20" s="247">
        <f>$C20*BE20</f>
        <v>0</v>
      </c>
      <c r="BG20" s="249">
        <f>AH20+AJ20+AL20+AN20+AP20+AR20+AT20+AV20+AX20+AZ20+BB20+BD20+BF20</f>
        <v>0</v>
      </c>
      <c r="BH20" s="250">
        <f t="shared" si="0"/>
        <v>0</v>
      </c>
      <c r="BI20" s="649"/>
      <c r="BJ20" s="646">
        <f t="shared" si="16"/>
        <v>0</v>
      </c>
      <c r="BK20" s="645"/>
      <c r="BL20" s="646">
        <f t="shared" si="17"/>
        <v>0</v>
      </c>
      <c r="BM20" s="645"/>
      <c r="BN20" s="646">
        <f t="shared" si="18"/>
        <v>0</v>
      </c>
      <c r="BO20" s="645"/>
      <c r="BP20" s="646">
        <f t="shared" si="19"/>
        <v>0</v>
      </c>
      <c r="BQ20" s="645"/>
      <c r="BR20" s="646">
        <f t="shared" si="20"/>
        <v>0</v>
      </c>
      <c r="BS20" s="645"/>
      <c r="BT20" s="646">
        <f t="shared" si="21"/>
        <v>0</v>
      </c>
      <c r="BU20" s="645"/>
      <c r="BV20" s="646">
        <f t="shared" si="22"/>
        <v>0</v>
      </c>
      <c r="BW20" s="645"/>
      <c r="BX20" s="646">
        <f t="shared" si="23"/>
        <v>0</v>
      </c>
      <c r="BY20" s="645"/>
      <c r="BZ20" s="646">
        <f t="shared" si="24"/>
        <v>0</v>
      </c>
      <c r="CA20" s="645"/>
      <c r="CB20" s="646">
        <f t="shared" si="25"/>
        <v>0</v>
      </c>
      <c r="CC20" s="645"/>
      <c r="CD20" s="646">
        <f t="shared" si="26"/>
        <v>0</v>
      </c>
      <c r="CE20" s="645"/>
      <c r="CF20" s="646">
        <f t="shared" si="27"/>
        <v>0</v>
      </c>
      <c r="CG20" s="645"/>
      <c r="CH20" s="248">
        <f>$C20*CG20</f>
        <v>0</v>
      </c>
      <c r="CI20" s="249">
        <f>BJ20+BL20+BN20+BP20+BR20+BT20+BV20+BX20+BZ20+CB20+CD20+CF20+CH20</f>
        <v>0</v>
      </c>
      <c r="CJ20" s="250">
        <f t="shared" si="1"/>
        <v>0</v>
      </c>
      <c r="CK20" s="649"/>
      <c r="CL20" s="646">
        <f t="shared" si="28"/>
        <v>0</v>
      </c>
      <c r="CM20" s="645"/>
      <c r="CN20" s="646">
        <f t="shared" si="29"/>
        <v>0</v>
      </c>
      <c r="CO20" s="645"/>
      <c r="CP20" s="646">
        <f t="shared" si="30"/>
        <v>0</v>
      </c>
      <c r="CQ20" s="645"/>
      <c r="CR20" s="646">
        <f t="shared" si="31"/>
        <v>0</v>
      </c>
      <c r="CS20" s="645"/>
      <c r="CT20" s="646">
        <f t="shared" si="32"/>
        <v>0</v>
      </c>
      <c r="CU20" s="645"/>
      <c r="CV20" s="646">
        <f t="shared" si="33"/>
        <v>0</v>
      </c>
      <c r="CW20" s="645"/>
      <c r="CX20" s="646">
        <f t="shared" si="34"/>
        <v>0</v>
      </c>
      <c r="CY20" s="645"/>
      <c r="CZ20" s="646">
        <f t="shared" si="35"/>
        <v>0</v>
      </c>
      <c r="DA20" s="645"/>
      <c r="DB20" s="646">
        <f t="shared" si="36"/>
        <v>0</v>
      </c>
      <c r="DC20" s="645"/>
      <c r="DD20" s="646">
        <f t="shared" si="37"/>
        <v>0</v>
      </c>
      <c r="DE20" s="645"/>
      <c r="DF20" s="646">
        <f t="shared" si="38"/>
        <v>0</v>
      </c>
      <c r="DG20" s="645"/>
      <c r="DH20" s="646">
        <f t="shared" si="39"/>
        <v>0</v>
      </c>
      <c r="DI20" s="645"/>
      <c r="DJ20" s="646">
        <f>$C20*DI20</f>
        <v>0</v>
      </c>
      <c r="DK20" s="249">
        <f>CL20+CN20+CP20+CR20+CT20+CV20+CX20+CZ20+DB20+DD20+DF20+DH20+DJ20</f>
        <v>0</v>
      </c>
      <c r="DL20" s="250">
        <f t="shared" si="2"/>
        <v>0</v>
      </c>
    </row>
    <row r="21" spans="1:116" ht="20.25" customHeight="1" thickBot="1" x14ac:dyDescent="0.3">
      <c r="A21" s="46" t="s">
        <v>224</v>
      </c>
      <c r="B21" s="213" t="s">
        <v>225</v>
      </c>
      <c r="C21" s="45">
        <v>3.1</v>
      </c>
      <c r="D21" s="217">
        <v>1.8000000000000001E-4</v>
      </c>
      <c r="E21" s="645"/>
      <c r="F21" s="646">
        <f>$C21*E21</f>
        <v>0</v>
      </c>
      <c r="G21" s="645"/>
      <c r="H21" s="646">
        <f>$C21*G21</f>
        <v>0</v>
      </c>
      <c r="I21" s="645"/>
      <c r="J21" s="646">
        <f>$C21*I21</f>
        <v>0</v>
      </c>
      <c r="K21" s="645"/>
      <c r="L21" s="646">
        <f>$C21*K21</f>
        <v>0</v>
      </c>
      <c r="M21" s="645"/>
      <c r="N21" s="646">
        <f>$C21*M21</f>
        <v>0</v>
      </c>
      <c r="O21" s="645"/>
      <c r="P21" s="646">
        <f>$C21*O21</f>
        <v>0</v>
      </c>
      <c r="Q21" s="645"/>
      <c r="R21" s="646">
        <f t="shared" si="40"/>
        <v>0</v>
      </c>
      <c r="S21" s="645"/>
      <c r="T21" s="646">
        <f t="shared" si="40"/>
        <v>0</v>
      </c>
      <c r="U21" s="645"/>
      <c r="V21" s="646">
        <f t="shared" si="40"/>
        <v>0</v>
      </c>
      <c r="W21" s="645"/>
      <c r="X21" s="646">
        <f t="shared" si="40"/>
        <v>0</v>
      </c>
      <c r="Y21" s="645"/>
      <c r="Z21" s="646">
        <f t="shared" si="40"/>
        <v>0</v>
      </c>
      <c r="AA21" s="645"/>
      <c r="AB21" s="646">
        <f t="shared" si="40"/>
        <v>0</v>
      </c>
      <c r="AC21" s="645"/>
      <c r="AD21" s="646">
        <f>$C21*AC21</f>
        <v>0</v>
      </c>
      <c r="AE21" s="237">
        <f>F21+H21+J21+L21+N21+P21+R21+T21+V21+X21+Z21+AB21+AD21</f>
        <v>0</v>
      </c>
      <c r="AF21" s="238">
        <f t="shared" si="3"/>
        <v>0</v>
      </c>
      <c r="AG21" s="647"/>
      <c r="AH21" s="646">
        <f t="shared" si="4"/>
        <v>0</v>
      </c>
      <c r="AI21" s="645"/>
      <c r="AJ21" s="646">
        <f t="shared" si="5"/>
        <v>0</v>
      </c>
      <c r="AK21" s="645"/>
      <c r="AL21" s="646">
        <f t="shared" si="6"/>
        <v>0</v>
      </c>
      <c r="AM21" s="645"/>
      <c r="AN21" s="646">
        <f t="shared" si="7"/>
        <v>0</v>
      </c>
      <c r="AO21" s="645"/>
      <c r="AP21" s="646">
        <f t="shared" si="8"/>
        <v>0</v>
      </c>
      <c r="AQ21" s="645"/>
      <c r="AR21" s="646">
        <f t="shared" si="9"/>
        <v>0</v>
      </c>
      <c r="AS21" s="645"/>
      <c r="AT21" s="646">
        <f t="shared" si="10"/>
        <v>0</v>
      </c>
      <c r="AU21" s="645"/>
      <c r="AV21" s="646">
        <f t="shared" si="11"/>
        <v>0</v>
      </c>
      <c r="AW21" s="645"/>
      <c r="AX21" s="646">
        <f t="shared" si="12"/>
        <v>0</v>
      </c>
      <c r="AY21" s="645"/>
      <c r="AZ21" s="646">
        <f t="shared" si="13"/>
        <v>0</v>
      </c>
      <c r="BA21" s="645"/>
      <c r="BB21" s="646">
        <f t="shared" si="14"/>
        <v>0</v>
      </c>
      <c r="BC21" s="645"/>
      <c r="BD21" s="646">
        <f t="shared" si="15"/>
        <v>0</v>
      </c>
      <c r="BE21" s="648"/>
      <c r="BF21" s="247">
        <f>$C21*BE21</f>
        <v>0</v>
      </c>
      <c r="BG21" s="249">
        <f>AH21+AJ21+AL21+AN21+AP21+AR21+AT21+AV21+AX21+AZ21+BB21+BD21+BF21</f>
        <v>0</v>
      </c>
      <c r="BH21" s="250">
        <f t="shared" si="0"/>
        <v>0</v>
      </c>
      <c r="BI21" s="649"/>
      <c r="BJ21" s="646">
        <f t="shared" si="16"/>
        <v>0</v>
      </c>
      <c r="BK21" s="645"/>
      <c r="BL21" s="646">
        <f t="shared" si="17"/>
        <v>0</v>
      </c>
      <c r="BM21" s="645"/>
      <c r="BN21" s="646">
        <f t="shared" si="18"/>
        <v>0</v>
      </c>
      <c r="BO21" s="645"/>
      <c r="BP21" s="646">
        <f t="shared" si="19"/>
        <v>0</v>
      </c>
      <c r="BQ21" s="645"/>
      <c r="BR21" s="646">
        <f t="shared" si="20"/>
        <v>0</v>
      </c>
      <c r="BS21" s="645"/>
      <c r="BT21" s="646">
        <f t="shared" si="21"/>
        <v>0</v>
      </c>
      <c r="BU21" s="645"/>
      <c r="BV21" s="646">
        <f t="shared" si="22"/>
        <v>0</v>
      </c>
      <c r="BW21" s="645"/>
      <c r="BX21" s="646">
        <f t="shared" si="23"/>
        <v>0</v>
      </c>
      <c r="BY21" s="645"/>
      <c r="BZ21" s="646">
        <f t="shared" si="24"/>
        <v>0</v>
      </c>
      <c r="CA21" s="645"/>
      <c r="CB21" s="646">
        <f t="shared" si="25"/>
        <v>0</v>
      </c>
      <c r="CC21" s="645"/>
      <c r="CD21" s="646">
        <f t="shared" si="26"/>
        <v>0</v>
      </c>
      <c r="CE21" s="645"/>
      <c r="CF21" s="646">
        <f t="shared" si="27"/>
        <v>0</v>
      </c>
      <c r="CG21" s="645"/>
      <c r="CH21" s="248">
        <f>$C21*CG21</f>
        <v>0</v>
      </c>
      <c r="CI21" s="249">
        <f>BJ21+BL21+BN21+BP21+BR21+BT21+BV21+BX21+BZ21+CB21+CD21+CF21+CH21</f>
        <v>0</v>
      </c>
      <c r="CJ21" s="250">
        <f t="shared" si="1"/>
        <v>0</v>
      </c>
      <c r="CK21" s="649"/>
      <c r="CL21" s="646">
        <f t="shared" si="28"/>
        <v>0</v>
      </c>
      <c r="CM21" s="645"/>
      <c r="CN21" s="646">
        <f t="shared" si="29"/>
        <v>0</v>
      </c>
      <c r="CO21" s="645"/>
      <c r="CP21" s="646">
        <f t="shared" si="30"/>
        <v>0</v>
      </c>
      <c r="CQ21" s="645"/>
      <c r="CR21" s="646">
        <f t="shared" si="31"/>
        <v>0</v>
      </c>
      <c r="CS21" s="645"/>
      <c r="CT21" s="646">
        <f t="shared" si="32"/>
        <v>0</v>
      </c>
      <c r="CU21" s="645"/>
      <c r="CV21" s="646">
        <f t="shared" si="33"/>
        <v>0</v>
      </c>
      <c r="CW21" s="645"/>
      <c r="CX21" s="646">
        <f t="shared" si="34"/>
        <v>0</v>
      </c>
      <c r="CY21" s="645"/>
      <c r="CZ21" s="646">
        <f t="shared" si="35"/>
        <v>0</v>
      </c>
      <c r="DA21" s="645"/>
      <c r="DB21" s="646">
        <f t="shared" si="36"/>
        <v>0</v>
      </c>
      <c r="DC21" s="645"/>
      <c r="DD21" s="646">
        <f t="shared" si="37"/>
        <v>0</v>
      </c>
      <c r="DE21" s="645"/>
      <c r="DF21" s="646">
        <f t="shared" si="38"/>
        <v>0</v>
      </c>
      <c r="DG21" s="645"/>
      <c r="DH21" s="646">
        <f t="shared" si="39"/>
        <v>0</v>
      </c>
      <c r="DI21" s="645"/>
      <c r="DJ21" s="646">
        <f>$C21*DI21</f>
        <v>0</v>
      </c>
      <c r="DK21" s="249">
        <f>CL21+CN21+CP21+CR21+CT21+CV21+CX21+CZ21+DB21+DD21+DF21+DH21+DJ21</f>
        <v>0</v>
      </c>
      <c r="DL21" s="250">
        <f t="shared" si="2"/>
        <v>0</v>
      </c>
    </row>
    <row r="22" spans="1:116" ht="19.5" thickTop="1" x14ac:dyDescent="0.3">
      <c r="A22" s="231" t="s">
        <v>226</v>
      </c>
      <c r="B22" s="35"/>
      <c r="C22" s="36"/>
      <c r="D22" s="37"/>
      <c r="E22" s="652"/>
      <c r="F22" s="651"/>
      <c r="G22" s="652"/>
      <c r="H22" s="651"/>
      <c r="I22" s="652"/>
      <c r="J22" s="651"/>
      <c r="K22" s="652"/>
      <c r="L22" s="651"/>
      <c r="M22" s="652"/>
      <c r="N22" s="651"/>
      <c r="O22" s="652"/>
      <c r="P22" s="651"/>
      <c r="Q22" s="652"/>
      <c r="R22" s="651"/>
      <c r="S22" s="652"/>
      <c r="T22" s="651"/>
      <c r="U22" s="652"/>
      <c r="V22" s="651"/>
      <c r="W22" s="652"/>
      <c r="X22" s="651"/>
      <c r="Y22" s="652"/>
      <c r="Z22" s="651"/>
      <c r="AA22" s="652"/>
      <c r="AB22" s="651"/>
      <c r="AC22" s="652"/>
      <c r="AD22" s="651"/>
      <c r="AE22" s="240"/>
      <c r="AF22" s="244"/>
      <c r="AG22" s="653"/>
      <c r="AH22" s="651"/>
      <c r="AI22" s="652"/>
      <c r="AJ22" s="651"/>
      <c r="AK22" s="652"/>
      <c r="AL22" s="651"/>
      <c r="AM22" s="652"/>
      <c r="AN22" s="651"/>
      <c r="AO22" s="652"/>
      <c r="AP22" s="651"/>
      <c r="AQ22" s="652"/>
      <c r="AR22" s="651"/>
      <c r="AS22" s="652"/>
      <c r="AT22" s="651"/>
      <c r="AU22" s="652"/>
      <c r="AV22" s="651"/>
      <c r="AW22" s="652"/>
      <c r="AX22" s="651"/>
      <c r="AY22" s="652"/>
      <c r="AZ22" s="651"/>
      <c r="BA22" s="652"/>
      <c r="BB22" s="651"/>
      <c r="BC22" s="652"/>
      <c r="BD22" s="651"/>
      <c r="BE22" s="652"/>
      <c r="BF22" s="236"/>
      <c r="BG22" s="251"/>
      <c r="BH22" s="252"/>
      <c r="BI22" s="655"/>
      <c r="BJ22" s="651"/>
      <c r="BK22" s="652"/>
      <c r="BL22" s="651"/>
      <c r="BM22" s="652"/>
      <c r="BN22" s="651"/>
      <c r="BO22" s="652"/>
      <c r="BP22" s="651"/>
      <c r="BQ22" s="652"/>
      <c r="BR22" s="651"/>
      <c r="BS22" s="652"/>
      <c r="BT22" s="651"/>
      <c r="BU22" s="652"/>
      <c r="BV22" s="651"/>
      <c r="BW22" s="652"/>
      <c r="BX22" s="651"/>
      <c r="BY22" s="652"/>
      <c r="BZ22" s="651"/>
      <c r="CA22" s="652"/>
      <c r="CB22" s="651"/>
      <c r="CC22" s="652"/>
      <c r="CD22" s="651"/>
      <c r="CE22" s="652"/>
      <c r="CF22" s="651"/>
      <c r="CG22" s="652"/>
      <c r="CH22" s="236"/>
      <c r="CI22" s="251"/>
      <c r="CJ22" s="252"/>
      <c r="CK22" s="655"/>
      <c r="CL22" s="651"/>
      <c r="CM22" s="652"/>
      <c r="CN22" s="651"/>
      <c r="CO22" s="652"/>
      <c r="CP22" s="651"/>
      <c r="CQ22" s="652"/>
      <c r="CR22" s="651"/>
      <c r="CS22" s="652"/>
      <c r="CT22" s="651"/>
      <c r="CU22" s="652"/>
      <c r="CV22" s="651"/>
      <c r="CW22" s="652"/>
      <c r="CX22" s="651"/>
      <c r="CY22" s="652"/>
      <c r="CZ22" s="651"/>
      <c r="DA22" s="652"/>
      <c r="DB22" s="651"/>
      <c r="DC22" s="652"/>
      <c r="DD22" s="651"/>
      <c r="DE22" s="652"/>
      <c r="DF22" s="651"/>
      <c r="DG22" s="652"/>
      <c r="DH22" s="651"/>
      <c r="DI22" s="652"/>
      <c r="DJ22" s="651"/>
      <c r="DK22" s="251"/>
      <c r="DL22" s="252"/>
    </row>
    <row r="23" spans="1:116" ht="20.25" customHeight="1" x14ac:dyDescent="0.25">
      <c r="A23" s="25" t="s">
        <v>227</v>
      </c>
      <c r="B23" s="211" t="s">
        <v>228</v>
      </c>
      <c r="C23" s="27">
        <v>7.68</v>
      </c>
      <c r="D23" s="119">
        <v>9.7000000000000005E-4</v>
      </c>
      <c r="E23" s="645"/>
      <c r="F23" s="646">
        <f>$C23*E23</f>
        <v>0</v>
      </c>
      <c r="G23" s="645"/>
      <c r="H23" s="646">
        <f>$C23*G23</f>
        <v>0</v>
      </c>
      <c r="I23" s="645"/>
      <c r="J23" s="646">
        <f>$C23*I23</f>
        <v>0</v>
      </c>
      <c r="K23" s="645"/>
      <c r="L23" s="646">
        <f>$C23*K23</f>
        <v>0</v>
      </c>
      <c r="M23" s="645"/>
      <c r="N23" s="646">
        <f>$C23*M23</f>
        <v>0</v>
      </c>
      <c r="O23" s="645"/>
      <c r="P23" s="646">
        <f>$C23*O23</f>
        <v>0</v>
      </c>
      <c r="Q23" s="645"/>
      <c r="R23" s="646">
        <f t="shared" ref="R23:AB24" si="41">$C23*Q23</f>
        <v>0</v>
      </c>
      <c r="S23" s="645"/>
      <c r="T23" s="646">
        <f t="shared" si="41"/>
        <v>0</v>
      </c>
      <c r="U23" s="645"/>
      <c r="V23" s="646">
        <f t="shared" si="41"/>
        <v>0</v>
      </c>
      <c r="W23" s="645"/>
      <c r="X23" s="646">
        <f t="shared" si="41"/>
        <v>0</v>
      </c>
      <c r="Y23" s="645"/>
      <c r="Z23" s="646">
        <f t="shared" si="41"/>
        <v>0</v>
      </c>
      <c r="AA23" s="645"/>
      <c r="AB23" s="646">
        <f t="shared" si="41"/>
        <v>0</v>
      </c>
      <c r="AC23" s="645"/>
      <c r="AD23" s="646">
        <f>$C23*AC23</f>
        <v>0</v>
      </c>
      <c r="AE23" s="237">
        <f>F23+H23+J23+L23+N23+P23+R23+T23+V23+X23+Z23+AB23+AD23</f>
        <v>0</v>
      </c>
      <c r="AF23" s="238">
        <f t="shared" si="3"/>
        <v>0</v>
      </c>
      <c r="AG23" s="647"/>
      <c r="AH23" s="646">
        <f t="shared" si="4"/>
        <v>0</v>
      </c>
      <c r="AI23" s="645"/>
      <c r="AJ23" s="646">
        <f t="shared" si="5"/>
        <v>0</v>
      </c>
      <c r="AK23" s="645"/>
      <c r="AL23" s="646">
        <f t="shared" si="6"/>
        <v>0</v>
      </c>
      <c r="AM23" s="645"/>
      <c r="AN23" s="646">
        <f t="shared" si="7"/>
        <v>0</v>
      </c>
      <c r="AO23" s="645"/>
      <c r="AP23" s="646">
        <f t="shared" si="8"/>
        <v>0</v>
      </c>
      <c r="AQ23" s="645"/>
      <c r="AR23" s="646">
        <f t="shared" si="9"/>
        <v>0</v>
      </c>
      <c r="AS23" s="645"/>
      <c r="AT23" s="646">
        <f t="shared" si="10"/>
        <v>0</v>
      </c>
      <c r="AU23" s="645"/>
      <c r="AV23" s="646">
        <f t="shared" si="11"/>
        <v>0</v>
      </c>
      <c r="AW23" s="645"/>
      <c r="AX23" s="646">
        <f t="shared" si="12"/>
        <v>0</v>
      </c>
      <c r="AY23" s="645"/>
      <c r="AZ23" s="646">
        <f t="shared" si="13"/>
        <v>0</v>
      </c>
      <c r="BA23" s="645"/>
      <c r="BB23" s="646">
        <f t="shared" si="14"/>
        <v>0</v>
      </c>
      <c r="BC23" s="645"/>
      <c r="BD23" s="646">
        <f t="shared" si="15"/>
        <v>0</v>
      </c>
      <c r="BE23" s="648"/>
      <c r="BF23" s="247">
        <f>$C23*BE23</f>
        <v>0</v>
      </c>
      <c r="BG23" s="249">
        <f>AH23+AJ23+AL23+AN23+AP23+AR23+AT23+AV23+AX23+AZ23+BB23+BD23+BF23</f>
        <v>0</v>
      </c>
      <c r="BH23" s="250">
        <f t="shared" si="0"/>
        <v>0</v>
      </c>
      <c r="BI23" s="649"/>
      <c r="BJ23" s="646">
        <f t="shared" si="16"/>
        <v>0</v>
      </c>
      <c r="BK23" s="645"/>
      <c r="BL23" s="646">
        <f t="shared" si="17"/>
        <v>0</v>
      </c>
      <c r="BM23" s="645"/>
      <c r="BN23" s="646">
        <f t="shared" si="18"/>
        <v>0</v>
      </c>
      <c r="BO23" s="645"/>
      <c r="BP23" s="646">
        <f t="shared" si="19"/>
        <v>0</v>
      </c>
      <c r="BQ23" s="645"/>
      <c r="BR23" s="646">
        <f t="shared" si="20"/>
        <v>0</v>
      </c>
      <c r="BS23" s="645"/>
      <c r="BT23" s="646">
        <f t="shared" si="21"/>
        <v>0</v>
      </c>
      <c r="BU23" s="645"/>
      <c r="BV23" s="646">
        <f t="shared" si="22"/>
        <v>0</v>
      </c>
      <c r="BW23" s="645"/>
      <c r="BX23" s="646">
        <f t="shared" si="23"/>
        <v>0</v>
      </c>
      <c r="BY23" s="645"/>
      <c r="BZ23" s="646">
        <f t="shared" si="24"/>
        <v>0</v>
      </c>
      <c r="CA23" s="645"/>
      <c r="CB23" s="646">
        <f t="shared" si="25"/>
        <v>0</v>
      </c>
      <c r="CC23" s="645"/>
      <c r="CD23" s="646">
        <f t="shared" si="26"/>
        <v>0</v>
      </c>
      <c r="CE23" s="645"/>
      <c r="CF23" s="646">
        <f t="shared" si="27"/>
        <v>0</v>
      </c>
      <c r="CG23" s="645"/>
      <c r="CH23" s="248">
        <f>$C23*CG23</f>
        <v>0</v>
      </c>
      <c r="CI23" s="249">
        <f>BJ23+BL23+BN23+BP23+BR23+BT23+BV23+BX23+BZ23+CB23+CD23+CF23+CH23</f>
        <v>0</v>
      </c>
      <c r="CJ23" s="250">
        <f t="shared" si="1"/>
        <v>0</v>
      </c>
      <c r="CK23" s="649"/>
      <c r="CL23" s="646">
        <f t="shared" si="28"/>
        <v>0</v>
      </c>
      <c r="CM23" s="645"/>
      <c r="CN23" s="646">
        <f t="shared" si="29"/>
        <v>0</v>
      </c>
      <c r="CO23" s="645"/>
      <c r="CP23" s="646">
        <f t="shared" si="30"/>
        <v>0</v>
      </c>
      <c r="CQ23" s="645"/>
      <c r="CR23" s="646">
        <f t="shared" si="31"/>
        <v>0</v>
      </c>
      <c r="CS23" s="645"/>
      <c r="CT23" s="646">
        <f t="shared" si="32"/>
        <v>0</v>
      </c>
      <c r="CU23" s="645"/>
      <c r="CV23" s="646">
        <f t="shared" si="33"/>
        <v>0</v>
      </c>
      <c r="CW23" s="645"/>
      <c r="CX23" s="646">
        <f t="shared" si="34"/>
        <v>0</v>
      </c>
      <c r="CY23" s="645"/>
      <c r="CZ23" s="646">
        <f t="shared" si="35"/>
        <v>0</v>
      </c>
      <c r="DA23" s="645"/>
      <c r="DB23" s="646">
        <f t="shared" si="36"/>
        <v>0</v>
      </c>
      <c r="DC23" s="645"/>
      <c r="DD23" s="646">
        <f t="shared" si="37"/>
        <v>0</v>
      </c>
      <c r="DE23" s="645"/>
      <c r="DF23" s="646">
        <f t="shared" si="38"/>
        <v>0</v>
      </c>
      <c r="DG23" s="645"/>
      <c r="DH23" s="646">
        <f t="shared" si="39"/>
        <v>0</v>
      </c>
      <c r="DI23" s="645"/>
      <c r="DJ23" s="646">
        <f>$C23*DI23</f>
        <v>0</v>
      </c>
      <c r="DK23" s="249">
        <f>CL23+CN23+CP23+CR23+CT23+CV23+CX23+CZ23+DB23+DD23+DF23+DH23+DJ23</f>
        <v>0</v>
      </c>
      <c r="DL23" s="250">
        <f t="shared" si="2"/>
        <v>0</v>
      </c>
    </row>
    <row r="24" spans="1:116" ht="20.25" customHeight="1" thickBot="1" x14ac:dyDescent="0.3">
      <c r="A24" s="44" t="s">
        <v>229</v>
      </c>
      <c r="B24" s="213" t="s">
        <v>230</v>
      </c>
      <c r="C24" s="45">
        <v>9.91</v>
      </c>
      <c r="D24" s="217">
        <v>1E-3</v>
      </c>
      <c r="E24" s="645"/>
      <c r="F24" s="646">
        <f>$C24*E24</f>
        <v>0</v>
      </c>
      <c r="G24" s="645"/>
      <c r="H24" s="646">
        <f>$C24*G24</f>
        <v>0</v>
      </c>
      <c r="I24" s="645"/>
      <c r="J24" s="646">
        <f>$C24*I24</f>
        <v>0</v>
      </c>
      <c r="K24" s="645"/>
      <c r="L24" s="646">
        <f>$C24*K24</f>
        <v>0</v>
      </c>
      <c r="M24" s="645"/>
      <c r="N24" s="646">
        <f>$C24*M24</f>
        <v>0</v>
      </c>
      <c r="O24" s="645"/>
      <c r="P24" s="646">
        <f>$C24*O24</f>
        <v>0</v>
      </c>
      <c r="Q24" s="645"/>
      <c r="R24" s="646">
        <f t="shared" si="41"/>
        <v>0</v>
      </c>
      <c r="S24" s="645"/>
      <c r="T24" s="646">
        <f t="shared" si="41"/>
        <v>0</v>
      </c>
      <c r="U24" s="645"/>
      <c r="V24" s="646">
        <f t="shared" si="41"/>
        <v>0</v>
      </c>
      <c r="W24" s="645"/>
      <c r="X24" s="646">
        <f t="shared" si="41"/>
        <v>0</v>
      </c>
      <c r="Y24" s="645"/>
      <c r="Z24" s="646">
        <f t="shared" si="41"/>
        <v>0</v>
      </c>
      <c r="AA24" s="645"/>
      <c r="AB24" s="646">
        <f t="shared" si="41"/>
        <v>0</v>
      </c>
      <c r="AC24" s="645"/>
      <c r="AD24" s="646">
        <f>$C24*AC24</f>
        <v>0</v>
      </c>
      <c r="AE24" s="237">
        <f>F24+H24+J24+L24+N24+P24+R24+T24+V24+X24+Z24+AB24+AD24</f>
        <v>0</v>
      </c>
      <c r="AF24" s="238">
        <f t="shared" si="3"/>
        <v>0</v>
      </c>
      <c r="AG24" s="647"/>
      <c r="AH24" s="646">
        <f t="shared" si="4"/>
        <v>0</v>
      </c>
      <c r="AI24" s="645"/>
      <c r="AJ24" s="646">
        <f t="shared" si="5"/>
        <v>0</v>
      </c>
      <c r="AK24" s="645"/>
      <c r="AL24" s="646">
        <f t="shared" si="6"/>
        <v>0</v>
      </c>
      <c r="AM24" s="645"/>
      <c r="AN24" s="646">
        <f t="shared" si="7"/>
        <v>0</v>
      </c>
      <c r="AO24" s="645"/>
      <c r="AP24" s="646">
        <f t="shared" si="8"/>
        <v>0</v>
      </c>
      <c r="AQ24" s="645"/>
      <c r="AR24" s="646">
        <f t="shared" si="9"/>
        <v>0</v>
      </c>
      <c r="AS24" s="645"/>
      <c r="AT24" s="646">
        <f t="shared" si="10"/>
        <v>0</v>
      </c>
      <c r="AU24" s="645"/>
      <c r="AV24" s="646">
        <f t="shared" si="11"/>
        <v>0</v>
      </c>
      <c r="AW24" s="645"/>
      <c r="AX24" s="646">
        <f t="shared" si="12"/>
        <v>0</v>
      </c>
      <c r="AY24" s="645"/>
      <c r="AZ24" s="646">
        <f t="shared" si="13"/>
        <v>0</v>
      </c>
      <c r="BA24" s="645"/>
      <c r="BB24" s="646">
        <f t="shared" si="14"/>
        <v>0</v>
      </c>
      <c r="BC24" s="645"/>
      <c r="BD24" s="646">
        <f t="shared" si="15"/>
        <v>0</v>
      </c>
      <c r="BE24" s="648"/>
      <c r="BF24" s="247">
        <f>$C24*BE24</f>
        <v>0</v>
      </c>
      <c r="BG24" s="249">
        <f>AH24+AJ24+AL24+AN24+AP24+AR24+AT24+AV24+AX24+AZ24+BB24+BD24+BF24</f>
        <v>0</v>
      </c>
      <c r="BH24" s="250">
        <f t="shared" si="0"/>
        <v>0</v>
      </c>
      <c r="BI24" s="649"/>
      <c r="BJ24" s="646">
        <f t="shared" si="16"/>
        <v>0</v>
      </c>
      <c r="BK24" s="645"/>
      <c r="BL24" s="646">
        <f t="shared" si="17"/>
        <v>0</v>
      </c>
      <c r="BM24" s="645"/>
      <c r="BN24" s="646">
        <f t="shared" si="18"/>
        <v>0</v>
      </c>
      <c r="BO24" s="645"/>
      <c r="BP24" s="646">
        <f t="shared" si="19"/>
        <v>0</v>
      </c>
      <c r="BQ24" s="645"/>
      <c r="BR24" s="646">
        <f t="shared" si="20"/>
        <v>0</v>
      </c>
      <c r="BS24" s="645"/>
      <c r="BT24" s="646">
        <f t="shared" si="21"/>
        <v>0</v>
      </c>
      <c r="BU24" s="645"/>
      <c r="BV24" s="646">
        <f t="shared" si="22"/>
        <v>0</v>
      </c>
      <c r="BW24" s="645"/>
      <c r="BX24" s="646">
        <f t="shared" si="23"/>
        <v>0</v>
      </c>
      <c r="BY24" s="645"/>
      <c r="BZ24" s="646">
        <f t="shared" si="24"/>
        <v>0</v>
      </c>
      <c r="CA24" s="645"/>
      <c r="CB24" s="646">
        <f t="shared" si="25"/>
        <v>0</v>
      </c>
      <c r="CC24" s="645"/>
      <c r="CD24" s="646">
        <f t="shared" si="26"/>
        <v>0</v>
      </c>
      <c r="CE24" s="645"/>
      <c r="CF24" s="646">
        <f t="shared" si="27"/>
        <v>0</v>
      </c>
      <c r="CG24" s="645"/>
      <c r="CH24" s="248">
        <f>$C24*CG24</f>
        <v>0</v>
      </c>
      <c r="CI24" s="249">
        <f>BJ24+BL24+BN24+BP24+BR24+BT24+BV24+BX24+BZ24+CB24+CD24+CF24+CH24</f>
        <v>0</v>
      </c>
      <c r="CJ24" s="250">
        <f t="shared" si="1"/>
        <v>0</v>
      </c>
      <c r="CK24" s="649"/>
      <c r="CL24" s="646">
        <f t="shared" si="28"/>
        <v>0</v>
      </c>
      <c r="CM24" s="645"/>
      <c r="CN24" s="646">
        <f t="shared" si="29"/>
        <v>0</v>
      </c>
      <c r="CO24" s="645"/>
      <c r="CP24" s="646">
        <f t="shared" si="30"/>
        <v>0</v>
      </c>
      <c r="CQ24" s="645"/>
      <c r="CR24" s="646">
        <f t="shared" si="31"/>
        <v>0</v>
      </c>
      <c r="CS24" s="645"/>
      <c r="CT24" s="646">
        <f t="shared" si="32"/>
        <v>0</v>
      </c>
      <c r="CU24" s="645"/>
      <c r="CV24" s="646">
        <f t="shared" si="33"/>
        <v>0</v>
      </c>
      <c r="CW24" s="645"/>
      <c r="CX24" s="646">
        <f t="shared" si="34"/>
        <v>0</v>
      </c>
      <c r="CY24" s="645"/>
      <c r="CZ24" s="646">
        <f t="shared" si="35"/>
        <v>0</v>
      </c>
      <c r="DA24" s="645"/>
      <c r="DB24" s="646">
        <f t="shared" si="36"/>
        <v>0</v>
      </c>
      <c r="DC24" s="645"/>
      <c r="DD24" s="646">
        <f t="shared" si="37"/>
        <v>0</v>
      </c>
      <c r="DE24" s="645"/>
      <c r="DF24" s="646">
        <f t="shared" si="38"/>
        <v>0</v>
      </c>
      <c r="DG24" s="645"/>
      <c r="DH24" s="646">
        <f t="shared" si="39"/>
        <v>0</v>
      </c>
      <c r="DI24" s="645"/>
      <c r="DJ24" s="646">
        <f>$C24*DI24</f>
        <v>0</v>
      </c>
      <c r="DK24" s="249">
        <f>CL24+CN24+CP24+CR24+CT24+CV24+CX24+CZ24+DB24+DD24+DF24+DH24+DJ24</f>
        <v>0</v>
      </c>
      <c r="DL24" s="250">
        <f t="shared" si="2"/>
        <v>0</v>
      </c>
    </row>
    <row r="25" spans="1:116" ht="20.25" customHeight="1" thickTop="1" x14ac:dyDescent="0.3">
      <c r="A25" s="235" t="s">
        <v>231</v>
      </c>
      <c r="B25" s="67"/>
      <c r="C25" s="68"/>
      <c r="D25" s="69"/>
      <c r="E25" s="652"/>
      <c r="F25" s="651"/>
      <c r="G25" s="652"/>
      <c r="H25" s="651"/>
      <c r="I25" s="652"/>
      <c r="J25" s="651"/>
      <c r="K25" s="652"/>
      <c r="L25" s="651"/>
      <c r="M25" s="652"/>
      <c r="N25" s="651"/>
      <c r="O25" s="652"/>
      <c r="P25" s="651"/>
      <c r="Q25" s="652"/>
      <c r="R25" s="651"/>
      <c r="S25" s="652"/>
      <c r="T25" s="651"/>
      <c r="U25" s="652"/>
      <c r="V25" s="651"/>
      <c r="W25" s="652"/>
      <c r="X25" s="651"/>
      <c r="Y25" s="652"/>
      <c r="Z25" s="651"/>
      <c r="AA25" s="652"/>
      <c r="AB25" s="651"/>
      <c r="AC25" s="652"/>
      <c r="AD25" s="651"/>
      <c r="AE25" s="240"/>
      <c r="AF25" s="244"/>
      <c r="AG25" s="653"/>
      <c r="AH25" s="651"/>
      <c r="AI25" s="652"/>
      <c r="AJ25" s="651"/>
      <c r="AK25" s="652"/>
      <c r="AL25" s="651"/>
      <c r="AM25" s="652"/>
      <c r="AN25" s="651"/>
      <c r="AO25" s="652"/>
      <c r="AP25" s="651"/>
      <c r="AQ25" s="652"/>
      <c r="AR25" s="651"/>
      <c r="AS25" s="652"/>
      <c r="AT25" s="651"/>
      <c r="AU25" s="652"/>
      <c r="AV25" s="651"/>
      <c r="AW25" s="652"/>
      <c r="AX25" s="651"/>
      <c r="AY25" s="652"/>
      <c r="AZ25" s="651"/>
      <c r="BA25" s="652"/>
      <c r="BB25" s="651"/>
      <c r="BC25" s="652"/>
      <c r="BD25" s="651"/>
      <c r="BE25" s="652"/>
      <c r="BF25" s="236"/>
      <c r="BG25" s="251"/>
      <c r="BH25" s="252"/>
      <c r="BI25" s="655"/>
      <c r="BJ25" s="651"/>
      <c r="BK25" s="652"/>
      <c r="BL25" s="651"/>
      <c r="BM25" s="652"/>
      <c r="BN25" s="651"/>
      <c r="BO25" s="652"/>
      <c r="BP25" s="651"/>
      <c r="BQ25" s="652"/>
      <c r="BR25" s="651"/>
      <c r="BS25" s="652"/>
      <c r="BT25" s="651"/>
      <c r="BU25" s="652"/>
      <c r="BV25" s="651"/>
      <c r="BW25" s="652"/>
      <c r="BX25" s="651"/>
      <c r="BY25" s="652"/>
      <c r="BZ25" s="651"/>
      <c r="CA25" s="652"/>
      <c r="CB25" s="651"/>
      <c r="CC25" s="652"/>
      <c r="CD25" s="651"/>
      <c r="CE25" s="652"/>
      <c r="CF25" s="651"/>
      <c r="CG25" s="652"/>
      <c r="CH25" s="236"/>
      <c r="CI25" s="251"/>
      <c r="CJ25" s="252"/>
      <c r="CK25" s="655"/>
      <c r="CL25" s="651"/>
      <c r="CM25" s="652"/>
      <c r="CN25" s="651"/>
      <c r="CO25" s="652"/>
      <c r="CP25" s="651"/>
      <c r="CQ25" s="652"/>
      <c r="CR25" s="651"/>
      <c r="CS25" s="652"/>
      <c r="CT25" s="651"/>
      <c r="CU25" s="652"/>
      <c r="CV25" s="651"/>
      <c r="CW25" s="652"/>
      <c r="CX25" s="651"/>
      <c r="CY25" s="652"/>
      <c r="CZ25" s="651"/>
      <c r="DA25" s="652"/>
      <c r="DB25" s="651"/>
      <c r="DC25" s="652"/>
      <c r="DD25" s="651"/>
      <c r="DE25" s="652"/>
      <c r="DF25" s="651"/>
      <c r="DG25" s="652"/>
      <c r="DH25" s="651"/>
      <c r="DI25" s="652"/>
      <c r="DJ25" s="651"/>
      <c r="DK25" s="251"/>
      <c r="DL25" s="252"/>
    </row>
    <row r="26" spans="1:116" ht="20.25" customHeight="1" x14ac:dyDescent="0.25">
      <c r="A26" s="39" t="s">
        <v>232</v>
      </c>
      <c r="B26" s="214" t="s">
        <v>233</v>
      </c>
      <c r="C26" s="40">
        <v>9.67</v>
      </c>
      <c r="D26" s="218">
        <v>8.0000000000000002E-3</v>
      </c>
      <c r="E26" s="645"/>
      <c r="F26" s="646">
        <f>$C26*E26</f>
        <v>0</v>
      </c>
      <c r="G26" s="645"/>
      <c r="H26" s="646">
        <f>$C26*G26</f>
        <v>0</v>
      </c>
      <c r="I26" s="645"/>
      <c r="J26" s="646">
        <f>$C26*I26</f>
        <v>0</v>
      </c>
      <c r="K26" s="645"/>
      <c r="L26" s="646">
        <f>$C26*K26</f>
        <v>0</v>
      </c>
      <c r="M26" s="645"/>
      <c r="N26" s="646">
        <f>$C26*M26</f>
        <v>0</v>
      </c>
      <c r="O26" s="645"/>
      <c r="P26" s="646">
        <f>$C26*O26</f>
        <v>0</v>
      </c>
      <c r="Q26" s="645"/>
      <c r="R26" s="646">
        <f>$C26*Q26</f>
        <v>0</v>
      </c>
      <c r="S26" s="645"/>
      <c r="T26" s="646">
        <f>$C26*S26</f>
        <v>0</v>
      </c>
      <c r="U26" s="645"/>
      <c r="V26" s="646">
        <f>$C26*U26</f>
        <v>0</v>
      </c>
      <c r="W26" s="645"/>
      <c r="X26" s="646">
        <f>$C26*W26</f>
        <v>0</v>
      </c>
      <c r="Y26" s="645"/>
      <c r="Z26" s="646">
        <f>$C26*Y26</f>
        <v>0</v>
      </c>
      <c r="AA26" s="645"/>
      <c r="AB26" s="646">
        <f>$C26*AA26</f>
        <v>0</v>
      </c>
      <c r="AC26" s="645"/>
      <c r="AD26" s="646">
        <f>$C26*AC26</f>
        <v>0</v>
      </c>
      <c r="AE26" s="237">
        <f>F26+H26+J26+L26+N26+P26+R26+T26+V26+X26+Z26+AB26+AD26</f>
        <v>0</v>
      </c>
      <c r="AF26" s="238">
        <f t="shared" si="3"/>
        <v>0</v>
      </c>
      <c r="AG26" s="647"/>
      <c r="AH26" s="646">
        <f>$C26*AG26</f>
        <v>0</v>
      </c>
      <c r="AI26" s="645"/>
      <c r="AJ26" s="646">
        <f>$C26*AI26</f>
        <v>0</v>
      </c>
      <c r="AK26" s="645"/>
      <c r="AL26" s="646">
        <f>$C26*AK26</f>
        <v>0</v>
      </c>
      <c r="AM26" s="645"/>
      <c r="AN26" s="646">
        <f>$C26*AM26</f>
        <v>0</v>
      </c>
      <c r="AO26" s="645"/>
      <c r="AP26" s="646">
        <f>$C26*AO26</f>
        <v>0</v>
      </c>
      <c r="AQ26" s="645"/>
      <c r="AR26" s="646">
        <f>$C26*AQ26</f>
        <v>0</v>
      </c>
      <c r="AS26" s="645"/>
      <c r="AT26" s="646">
        <f>$C26*AS26</f>
        <v>0</v>
      </c>
      <c r="AU26" s="645"/>
      <c r="AV26" s="646">
        <f>$C26*AU26</f>
        <v>0</v>
      </c>
      <c r="AW26" s="645"/>
      <c r="AX26" s="646">
        <f>$C26*AW26</f>
        <v>0</v>
      </c>
      <c r="AY26" s="645"/>
      <c r="AZ26" s="646">
        <f>$C26*AY26</f>
        <v>0</v>
      </c>
      <c r="BA26" s="645"/>
      <c r="BB26" s="646">
        <f>$C26*BA26</f>
        <v>0</v>
      </c>
      <c r="BC26" s="645"/>
      <c r="BD26" s="646">
        <f>$C26*BC26</f>
        <v>0</v>
      </c>
      <c r="BE26" s="648"/>
      <c r="BF26" s="247">
        <f>$C26*BE26</f>
        <v>0</v>
      </c>
      <c r="BG26" s="249">
        <f>AH26+AJ26+AL26+AN26+AP26+AR26+AT26+AV26+AX26+AZ26+BB26+BD26+BF26</f>
        <v>0</v>
      </c>
      <c r="BH26" s="250">
        <f t="shared" si="0"/>
        <v>0</v>
      </c>
      <c r="BI26" s="649"/>
      <c r="BJ26" s="646">
        <f>$C26*BI26</f>
        <v>0</v>
      </c>
      <c r="BK26" s="645"/>
      <c r="BL26" s="646">
        <f>$C26*BK26</f>
        <v>0</v>
      </c>
      <c r="BM26" s="645"/>
      <c r="BN26" s="646">
        <f>$C26*BM26</f>
        <v>0</v>
      </c>
      <c r="BO26" s="645"/>
      <c r="BP26" s="646">
        <f>$C26*BO26</f>
        <v>0</v>
      </c>
      <c r="BQ26" s="645"/>
      <c r="BR26" s="646">
        <f>$C26*BQ26</f>
        <v>0</v>
      </c>
      <c r="BS26" s="645"/>
      <c r="BT26" s="646">
        <f>$C26*BS26</f>
        <v>0</v>
      </c>
      <c r="BU26" s="645"/>
      <c r="BV26" s="646">
        <f>$C26*BU26</f>
        <v>0</v>
      </c>
      <c r="BW26" s="645"/>
      <c r="BX26" s="646">
        <f>$C26*BW26</f>
        <v>0</v>
      </c>
      <c r="BY26" s="645"/>
      <c r="BZ26" s="646">
        <f>$C26*BY26</f>
        <v>0</v>
      </c>
      <c r="CA26" s="645"/>
      <c r="CB26" s="646">
        <f>$C26*CA26</f>
        <v>0</v>
      </c>
      <c r="CC26" s="645"/>
      <c r="CD26" s="646">
        <f>$C26*CC26</f>
        <v>0</v>
      </c>
      <c r="CE26" s="645"/>
      <c r="CF26" s="646">
        <f>$C26*CE26</f>
        <v>0</v>
      </c>
      <c r="CG26" s="645"/>
      <c r="CH26" s="248">
        <f>$C26*CG26</f>
        <v>0</v>
      </c>
      <c r="CI26" s="249">
        <f>BJ26+BL26+BN26+BP26+BR26+BT26+BV26+BX26+BZ26+CB26+CD26+CF26+CH26</f>
        <v>0</v>
      </c>
      <c r="CJ26" s="250">
        <f t="shared" si="1"/>
        <v>0</v>
      </c>
      <c r="CK26" s="649"/>
      <c r="CL26" s="646">
        <f>$C26*CK26</f>
        <v>0</v>
      </c>
      <c r="CM26" s="645"/>
      <c r="CN26" s="646">
        <f>$C26*CM26</f>
        <v>0</v>
      </c>
      <c r="CO26" s="645"/>
      <c r="CP26" s="646">
        <f>$C26*CO26</f>
        <v>0</v>
      </c>
      <c r="CQ26" s="645"/>
      <c r="CR26" s="646">
        <f>$C26*CQ26</f>
        <v>0</v>
      </c>
      <c r="CS26" s="645"/>
      <c r="CT26" s="646">
        <f>$C26*CS26</f>
        <v>0</v>
      </c>
      <c r="CU26" s="645"/>
      <c r="CV26" s="646">
        <f>$C26*CU26</f>
        <v>0</v>
      </c>
      <c r="CW26" s="645"/>
      <c r="CX26" s="646">
        <f>$C26*CW26</f>
        <v>0</v>
      </c>
      <c r="CY26" s="645"/>
      <c r="CZ26" s="646">
        <f>$C26*CY26</f>
        <v>0</v>
      </c>
      <c r="DA26" s="645"/>
      <c r="DB26" s="646">
        <f>$C26*DA26</f>
        <v>0</v>
      </c>
      <c r="DC26" s="645"/>
      <c r="DD26" s="646">
        <f>$C26*DC26</f>
        <v>0</v>
      </c>
      <c r="DE26" s="645"/>
      <c r="DF26" s="646">
        <f>$C26*DE26</f>
        <v>0</v>
      </c>
      <c r="DG26" s="645"/>
      <c r="DH26" s="646">
        <f>$C26*DG26</f>
        <v>0</v>
      </c>
      <c r="DI26" s="645"/>
      <c r="DJ26" s="646">
        <f>$C26*DI26</f>
        <v>0</v>
      </c>
      <c r="DK26" s="249">
        <f>CL26+CN26+CP26+CR26+CT26+CV26+CX26+CZ26+DB26+DD26+DF26+DH26+DJ26</f>
        <v>0</v>
      </c>
      <c r="DL26" s="250">
        <f t="shared" si="2"/>
        <v>0</v>
      </c>
    </row>
    <row r="27" spans="1:116" ht="20.25" customHeight="1" x14ac:dyDescent="0.25">
      <c r="A27" s="43" t="s">
        <v>234</v>
      </c>
      <c r="B27" s="211" t="s">
        <v>235</v>
      </c>
      <c r="C27" s="27">
        <v>6.54</v>
      </c>
      <c r="D27" s="119">
        <v>4.2000000000000002E-4</v>
      </c>
      <c r="E27" s="645"/>
      <c r="F27" s="646">
        <f>$C27*E27</f>
        <v>0</v>
      </c>
      <c r="G27" s="645"/>
      <c r="H27" s="646">
        <f>$C27*G27</f>
        <v>0</v>
      </c>
      <c r="I27" s="645"/>
      <c r="J27" s="646">
        <f>$C27*I27</f>
        <v>0</v>
      </c>
      <c r="K27" s="645"/>
      <c r="L27" s="646">
        <f>$C27*K27</f>
        <v>0</v>
      </c>
      <c r="M27" s="645"/>
      <c r="N27" s="646">
        <f>$C27*M27</f>
        <v>0</v>
      </c>
      <c r="O27" s="645"/>
      <c r="P27" s="646">
        <f>$C27*O27</f>
        <v>0</v>
      </c>
      <c r="Q27" s="645"/>
      <c r="R27" s="646">
        <f>$C27*Q27</f>
        <v>0</v>
      </c>
      <c r="S27" s="645"/>
      <c r="T27" s="646">
        <f>$C27*S27</f>
        <v>0</v>
      </c>
      <c r="U27" s="645"/>
      <c r="V27" s="646">
        <f>$C27*U27</f>
        <v>0</v>
      </c>
      <c r="W27" s="645"/>
      <c r="X27" s="646">
        <f>$C27*W27</f>
        <v>0</v>
      </c>
      <c r="Y27" s="645"/>
      <c r="Z27" s="646">
        <f>$C27*Y27</f>
        <v>0</v>
      </c>
      <c r="AA27" s="645"/>
      <c r="AB27" s="646">
        <f>$C27*AA27</f>
        <v>0</v>
      </c>
      <c r="AC27" s="645"/>
      <c r="AD27" s="646">
        <f>$C27*AC27</f>
        <v>0</v>
      </c>
      <c r="AE27" s="237">
        <f>F27+H27+J27+L27+N27+P27+R27+T27+V27+X27+Z27+AB27+AD27</f>
        <v>0</v>
      </c>
      <c r="AF27" s="238">
        <f t="shared" si="3"/>
        <v>0</v>
      </c>
      <c r="AG27" s="647"/>
      <c r="AH27" s="646">
        <f>$C27*AG27</f>
        <v>0</v>
      </c>
      <c r="AI27" s="645"/>
      <c r="AJ27" s="646">
        <f>$C27*AI27</f>
        <v>0</v>
      </c>
      <c r="AK27" s="645"/>
      <c r="AL27" s="646">
        <f>$C27*AK27</f>
        <v>0</v>
      </c>
      <c r="AM27" s="645"/>
      <c r="AN27" s="646">
        <f>$C27*AM27</f>
        <v>0</v>
      </c>
      <c r="AO27" s="645"/>
      <c r="AP27" s="646">
        <f>$C27*AO27</f>
        <v>0</v>
      </c>
      <c r="AQ27" s="645"/>
      <c r="AR27" s="646">
        <f>$C27*AQ27</f>
        <v>0</v>
      </c>
      <c r="AS27" s="645"/>
      <c r="AT27" s="646">
        <f>$C27*AS27</f>
        <v>0</v>
      </c>
      <c r="AU27" s="645"/>
      <c r="AV27" s="646">
        <f>$C27*AU27</f>
        <v>0</v>
      </c>
      <c r="AW27" s="645"/>
      <c r="AX27" s="646">
        <f>$C27*AW27</f>
        <v>0</v>
      </c>
      <c r="AY27" s="645"/>
      <c r="AZ27" s="646">
        <f>$C27*AY27</f>
        <v>0</v>
      </c>
      <c r="BA27" s="645"/>
      <c r="BB27" s="646">
        <f>$C27*BA27</f>
        <v>0</v>
      </c>
      <c r="BC27" s="645"/>
      <c r="BD27" s="646">
        <f>$C27*BC27</f>
        <v>0</v>
      </c>
      <c r="BE27" s="648"/>
      <c r="BF27" s="247">
        <f>$C27*BE27</f>
        <v>0</v>
      </c>
      <c r="BG27" s="249">
        <f>AH27+AJ27+AL27+AN27+AP27+AR27+AT27+AV27+AX27+AZ27+BB27+BD27+BF27</f>
        <v>0</v>
      </c>
      <c r="BH27" s="250">
        <f t="shared" si="0"/>
        <v>0</v>
      </c>
      <c r="BI27" s="649"/>
      <c r="BJ27" s="646">
        <f>$C27*BI27</f>
        <v>0</v>
      </c>
      <c r="BK27" s="645"/>
      <c r="BL27" s="646">
        <f>$C27*BK27</f>
        <v>0</v>
      </c>
      <c r="BM27" s="645"/>
      <c r="BN27" s="646">
        <f>$C27*BM27</f>
        <v>0</v>
      </c>
      <c r="BO27" s="645"/>
      <c r="BP27" s="646">
        <f>$C27*BO27</f>
        <v>0</v>
      </c>
      <c r="BQ27" s="645"/>
      <c r="BR27" s="646">
        <f>$C27*BQ27</f>
        <v>0</v>
      </c>
      <c r="BS27" s="645"/>
      <c r="BT27" s="646">
        <f>$C27*BS27</f>
        <v>0</v>
      </c>
      <c r="BU27" s="645"/>
      <c r="BV27" s="646">
        <f>$C27*BU27</f>
        <v>0</v>
      </c>
      <c r="BW27" s="645"/>
      <c r="BX27" s="646">
        <f>$C27*BW27</f>
        <v>0</v>
      </c>
      <c r="BY27" s="645"/>
      <c r="BZ27" s="646">
        <f>$C27*BY27</f>
        <v>0</v>
      </c>
      <c r="CA27" s="645"/>
      <c r="CB27" s="646">
        <f>$C27*CA27</f>
        <v>0</v>
      </c>
      <c r="CC27" s="645"/>
      <c r="CD27" s="646">
        <f>$C27*CC27</f>
        <v>0</v>
      </c>
      <c r="CE27" s="645"/>
      <c r="CF27" s="646">
        <f>$C27*CE27</f>
        <v>0</v>
      </c>
      <c r="CG27" s="645"/>
      <c r="CH27" s="248">
        <f>$C27*CG27</f>
        <v>0</v>
      </c>
      <c r="CI27" s="249">
        <f>BJ27+BL27+BN27+BP27+BR27+BT27+BV27+BX27+BZ27+CB27+CD27+CF27+CH27</f>
        <v>0</v>
      </c>
      <c r="CJ27" s="250">
        <f t="shared" si="1"/>
        <v>0</v>
      </c>
      <c r="CK27" s="649"/>
      <c r="CL27" s="646">
        <f>$C27*CK27</f>
        <v>0</v>
      </c>
      <c r="CM27" s="645"/>
      <c r="CN27" s="646">
        <f>$C27*CM27</f>
        <v>0</v>
      </c>
      <c r="CO27" s="645"/>
      <c r="CP27" s="646">
        <f>$C27*CO27</f>
        <v>0</v>
      </c>
      <c r="CQ27" s="645"/>
      <c r="CR27" s="646">
        <f>$C27*CQ27</f>
        <v>0</v>
      </c>
      <c r="CS27" s="645"/>
      <c r="CT27" s="646">
        <f>$C27*CS27</f>
        <v>0</v>
      </c>
      <c r="CU27" s="645"/>
      <c r="CV27" s="646">
        <f>$C27*CU27</f>
        <v>0</v>
      </c>
      <c r="CW27" s="645"/>
      <c r="CX27" s="646">
        <f>$C27*CW27</f>
        <v>0</v>
      </c>
      <c r="CY27" s="645"/>
      <c r="CZ27" s="646">
        <f>$C27*CY27</f>
        <v>0</v>
      </c>
      <c r="DA27" s="645"/>
      <c r="DB27" s="646">
        <f>$C27*DA27</f>
        <v>0</v>
      </c>
      <c r="DC27" s="645"/>
      <c r="DD27" s="646">
        <f>$C27*DC27</f>
        <v>0</v>
      </c>
      <c r="DE27" s="645"/>
      <c r="DF27" s="646">
        <f>$C27*DE27</f>
        <v>0</v>
      </c>
      <c r="DG27" s="645"/>
      <c r="DH27" s="646">
        <f>$C27*DG27</f>
        <v>0</v>
      </c>
      <c r="DI27" s="645"/>
      <c r="DJ27" s="646">
        <f>$C27*DI27</f>
        <v>0</v>
      </c>
      <c r="DK27" s="249">
        <f>CL27+CN27+CP27+CR27+CT27+CV27+CX27+CZ27+DB27+DD27+DF27+DH27+DJ27</f>
        <v>0</v>
      </c>
      <c r="DL27" s="250">
        <f t="shared" si="2"/>
        <v>0</v>
      </c>
    </row>
    <row r="28" spans="1:116" ht="20.25" customHeight="1" x14ac:dyDescent="0.25">
      <c r="A28" s="38" t="s">
        <v>236</v>
      </c>
      <c r="B28" s="211" t="s">
        <v>237</v>
      </c>
      <c r="C28" s="27">
        <v>13.18</v>
      </c>
      <c r="D28" s="119">
        <v>1E-3</v>
      </c>
      <c r="E28" s="645"/>
      <c r="F28" s="646">
        <f>$C28*E28</f>
        <v>0</v>
      </c>
      <c r="G28" s="645"/>
      <c r="H28" s="646">
        <f>$C28*G28</f>
        <v>0</v>
      </c>
      <c r="I28" s="645"/>
      <c r="J28" s="646">
        <f>$C28*I28</f>
        <v>0</v>
      </c>
      <c r="K28" s="645"/>
      <c r="L28" s="646">
        <f>$C28*K28</f>
        <v>0</v>
      </c>
      <c r="M28" s="645"/>
      <c r="N28" s="646">
        <f>$C28*M28</f>
        <v>0</v>
      </c>
      <c r="O28" s="645"/>
      <c r="P28" s="646">
        <f>$C28*O28</f>
        <v>0</v>
      </c>
      <c r="Q28" s="645"/>
      <c r="R28" s="646">
        <f>$C28*Q28</f>
        <v>0</v>
      </c>
      <c r="S28" s="645"/>
      <c r="T28" s="646">
        <f>$C28*S28</f>
        <v>0</v>
      </c>
      <c r="U28" s="645"/>
      <c r="V28" s="646">
        <f>$C28*U28</f>
        <v>0</v>
      </c>
      <c r="W28" s="645"/>
      <c r="X28" s="646">
        <f>$C28*W28</f>
        <v>0</v>
      </c>
      <c r="Y28" s="645"/>
      <c r="Z28" s="646">
        <f>$C28*Y28</f>
        <v>0</v>
      </c>
      <c r="AA28" s="645"/>
      <c r="AB28" s="646">
        <f>$C28*AA28</f>
        <v>0</v>
      </c>
      <c r="AC28" s="645"/>
      <c r="AD28" s="646">
        <f>$C28*AC28</f>
        <v>0</v>
      </c>
      <c r="AE28" s="237">
        <f>F28+H28+J28+L28+N28+P28+R28+T28+V28+X28+Z28+AB28+AD28</f>
        <v>0</v>
      </c>
      <c r="AF28" s="238">
        <f t="shared" si="3"/>
        <v>0</v>
      </c>
      <c r="AG28" s="647"/>
      <c r="AH28" s="646">
        <f>$C28*AG28</f>
        <v>0</v>
      </c>
      <c r="AI28" s="645"/>
      <c r="AJ28" s="646">
        <f>$C28*AI28</f>
        <v>0</v>
      </c>
      <c r="AK28" s="645"/>
      <c r="AL28" s="646">
        <f>$C28*AK28</f>
        <v>0</v>
      </c>
      <c r="AM28" s="645"/>
      <c r="AN28" s="646">
        <f>$C28*AM28</f>
        <v>0</v>
      </c>
      <c r="AO28" s="645"/>
      <c r="AP28" s="646">
        <f>$C28*AO28</f>
        <v>0</v>
      </c>
      <c r="AQ28" s="645"/>
      <c r="AR28" s="646">
        <f>$C28*AQ28</f>
        <v>0</v>
      </c>
      <c r="AS28" s="645"/>
      <c r="AT28" s="646">
        <f>$C28*AS28</f>
        <v>0</v>
      </c>
      <c r="AU28" s="645"/>
      <c r="AV28" s="646">
        <f>$C28*AU28</f>
        <v>0</v>
      </c>
      <c r="AW28" s="645"/>
      <c r="AX28" s="646">
        <f>$C28*AW28</f>
        <v>0</v>
      </c>
      <c r="AY28" s="645"/>
      <c r="AZ28" s="646">
        <f>$C28*AY28</f>
        <v>0</v>
      </c>
      <c r="BA28" s="645"/>
      <c r="BB28" s="646">
        <f>$C28*BA28</f>
        <v>0</v>
      </c>
      <c r="BC28" s="645"/>
      <c r="BD28" s="646">
        <f>$C28*BC28</f>
        <v>0</v>
      </c>
      <c r="BE28" s="648"/>
      <c r="BF28" s="247">
        <f>$C28*BE28</f>
        <v>0</v>
      </c>
      <c r="BG28" s="249">
        <f>AH28+AJ28+AL28+AN28+AP28+AR28+AT28+AV28+AX28+AZ28+BB28+BD28+BF28</f>
        <v>0</v>
      </c>
      <c r="BH28" s="250">
        <f t="shared" si="0"/>
        <v>0</v>
      </c>
      <c r="BI28" s="649"/>
      <c r="BJ28" s="646">
        <f>$C28*BI28</f>
        <v>0</v>
      </c>
      <c r="BK28" s="645"/>
      <c r="BL28" s="646">
        <f>$C28*BK28</f>
        <v>0</v>
      </c>
      <c r="BM28" s="645"/>
      <c r="BN28" s="646">
        <f>$C28*BM28</f>
        <v>0</v>
      </c>
      <c r="BO28" s="645"/>
      <c r="BP28" s="646">
        <f>$C28*BO28</f>
        <v>0</v>
      </c>
      <c r="BQ28" s="645"/>
      <c r="BR28" s="646">
        <f>$C28*BQ28</f>
        <v>0</v>
      </c>
      <c r="BS28" s="645"/>
      <c r="BT28" s="646">
        <f>$C28*BS28</f>
        <v>0</v>
      </c>
      <c r="BU28" s="645"/>
      <c r="BV28" s="646">
        <f>$C28*BU28</f>
        <v>0</v>
      </c>
      <c r="BW28" s="645"/>
      <c r="BX28" s="646">
        <f>$C28*BW28</f>
        <v>0</v>
      </c>
      <c r="BY28" s="645"/>
      <c r="BZ28" s="646">
        <f>$C28*BY28</f>
        <v>0</v>
      </c>
      <c r="CA28" s="645"/>
      <c r="CB28" s="646">
        <f>$C28*CA28</f>
        <v>0</v>
      </c>
      <c r="CC28" s="645"/>
      <c r="CD28" s="646">
        <f>$C28*CC28</f>
        <v>0</v>
      </c>
      <c r="CE28" s="645"/>
      <c r="CF28" s="646">
        <f>$C28*CE28</f>
        <v>0</v>
      </c>
      <c r="CG28" s="645"/>
      <c r="CH28" s="248">
        <f>$C28*CG28</f>
        <v>0</v>
      </c>
      <c r="CI28" s="249">
        <f>BJ28+BL28+BN28+BP28+BR28+BT28+BV28+BX28+BZ28+CB28+CD28+CF28+CH28</f>
        <v>0</v>
      </c>
      <c r="CJ28" s="250">
        <f t="shared" si="1"/>
        <v>0</v>
      </c>
      <c r="CK28" s="649"/>
      <c r="CL28" s="646">
        <f>$C28*CK28</f>
        <v>0</v>
      </c>
      <c r="CM28" s="645"/>
      <c r="CN28" s="646">
        <f>$C28*CM28</f>
        <v>0</v>
      </c>
      <c r="CO28" s="645"/>
      <c r="CP28" s="646">
        <f>$C28*CO28</f>
        <v>0</v>
      </c>
      <c r="CQ28" s="645"/>
      <c r="CR28" s="646">
        <f>$C28*CQ28</f>
        <v>0</v>
      </c>
      <c r="CS28" s="645"/>
      <c r="CT28" s="646">
        <f>$C28*CS28</f>
        <v>0</v>
      </c>
      <c r="CU28" s="645"/>
      <c r="CV28" s="646">
        <f>$C28*CU28</f>
        <v>0</v>
      </c>
      <c r="CW28" s="645"/>
      <c r="CX28" s="646">
        <f>$C28*CW28</f>
        <v>0</v>
      </c>
      <c r="CY28" s="645"/>
      <c r="CZ28" s="646">
        <f>$C28*CY28</f>
        <v>0</v>
      </c>
      <c r="DA28" s="645"/>
      <c r="DB28" s="646">
        <f>$C28*DA28</f>
        <v>0</v>
      </c>
      <c r="DC28" s="645"/>
      <c r="DD28" s="646">
        <f>$C28*DC28</f>
        <v>0</v>
      </c>
      <c r="DE28" s="645"/>
      <c r="DF28" s="646">
        <f>$C28*DE28</f>
        <v>0</v>
      </c>
      <c r="DG28" s="645"/>
      <c r="DH28" s="646">
        <f>$C28*DG28</f>
        <v>0</v>
      </c>
      <c r="DI28" s="645"/>
      <c r="DJ28" s="646">
        <f>$C28*DI28</f>
        <v>0</v>
      </c>
      <c r="DK28" s="249">
        <f>CL28+CN28+CP28+CR28+CT28+CV28+CX28+CZ28+DB28+DD28+DF28+DH28+DJ28</f>
        <v>0</v>
      </c>
      <c r="DL28" s="250">
        <f t="shared" si="2"/>
        <v>0</v>
      </c>
    </row>
    <row r="29" spans="1:116" ht="20.25" customHeight="1" x14ac:dyDescent="0.25">
      <c r="A29" s="43" t="s">
        <v>238</v>
      </c>
      <c r="B29" s="211" t="s">
        <v>239</v>
      </c>
      <c r="C29" s="27">
        <v>6.49</v>
      </c>
      <c r="D29" s="119">
        <v>5.4000000000000001E-4</v>
      </c>
      <c r="E29" s="645"/>
      <c r="F29" s="646">
        <f>$C29*E29</f>
        <v>0</v>
      </c>
      <c r="G29" s="645"/>
      <c r="H29" s="646">
        <f>$C29*G29</f>
        <v>0</v>
      </c>
      <c r="I29" s="645"/>
      <c r="J29" s="646">
        <f>$C29*I29</f>
        <v>0</v>
      </c>
      <c r="K29" s="645"/>
      <c r="L29" s="646">
        <f>$C29*K29</f>
        <v>0</v>
      </c>
      <c r="M29" s="645"/>
      <c r="N29" s="646">
        <f>$C29*M29</f>
        <v>0</v>
      </c>
      <c r="O29" s="645"/>
      <c r="P29" s="646">
        <f>$C29*O29</f>
        <v>0</v>
      </c>
      <c r="Q29" s="645"/>
      <c r="R29" s="646">
        <f>$C29*Q29</f>
        <v>0</v>
      </c>
      <c r="S29" s="645"/>
      <c r="T29" s="646">
        <f>$C29*S29</f>
        <v>0</v>
      </c>
      <c r="U29" s="645"/>
      <c r="V29" s="646">
        <f>$C29*U29</f>
        <v>0</v>
      </c>
      <c r="W29" s="645"/>
      <c r="X29" s="646">
        <f>$C29*W29</f>
        <v>0</v>
      </c>
      <c r="Y29" s="645"/>
      <c r="Z29" s="646">
        <f>$C29*Y29</f>
        <v>0</v>
      </c>
      <c r="AA29" s="645"/>
      <c r="AB29" s="646">
        <f>$C29*AA29</f>
        <v>0</v>
      </c>
      <c r="AC29" s="645"/>
      <c r="AD29" s="646">
        <f>$C29*AC29</f>
        <v>0</v>
      </c>
      <c r="AE29" s="237">
        <f>F29+H29+J29+L29+N29+P29+R29+T29+V29+X29+Z29+AB29+AD29</f>
        <v>0</v>
      </c>
      <c r="AF29" s="238">
        <f t="shared" si="3"/>
        <v>0</v>
      </c>
      <c r="AG29" s="647"/>
      <c r="AH29" s="646">
        <f>$C29*AG29</f>
        <v>0</v>
      </c>
      <c r="AI29" s="645"/>
      <c r="AJ29" s="646">
        <f>$C29*AI29</f>
        <v>0</v>
      </c>
      <c r="AK29" s="645"/>
      <c r="AL29" s="646">
        <f>$C29*AK29</f>
        <v>0</v>
      </c>
      <c r="AM29" s="645"/>
      <c r="AN29" s="646">
        <f>$C29*AM29</f>
        <v>0</v>
      </c>
      <c r="AO29" s="645"/>
      <c r="AP29" s="646">
        <f>$C29*AO29</f>
        <v>0</v>
      </c>
      <c r="AQ29" s="645"/>
      <c r="AR29" s="646">
        <f>$C29*AQ29</f>
        <v>0</v>
      </c>
      <c r="AS29" s="645"/>
      <c r="AT29" s="646">
        <f>$C29*AS29</f>
        <v>0</v>
      </c>
      <c r="AU29" s="645"/>
      <c r="AV29" s="646">
        <f>$C29*AU29</f>
        <v>0</v>
      </c>
      <c r="AW29" s="645"/>
      <c r="AX29" s="646">
        <f>$C29*AW29</f>
        <v>0</v>
      </c>
      <c r="AY29" s="645"/>
      <c r="AZ29" s="646">
        <f>$C29*AY29</f>
        <v>0</v>
      </c>
      <c r="BA29" s="645"/>
      <c r="BB29" s="646">
        <f>$C29*BA29</f>
        <v>0</v>
      </c>
      <c r="BC29" s="645"/>
      <c r="BD29" s="646">
        <f>$C29*BC29</f>
        <v>0</v>
      </c>
      <c r="BE29" s="648"/>
      <c r="BF29" s="247">
        <f>$C29*BE29</f>
        <v>0</v>
      </c>
      <c r="BG29" s="249">
        <f>AH29+AJ29+AL29+AN29+AP29+AR29+AT29+AV29+AX29+AZ29+BB29+BD29+BF29</f>
        <v>0</v>
      </c>
      <c r="BH29" s="250">
        <f t="shared" si="0"/>
        <v>0</v>
      </c>
      <c r="BI29" s="649"/>
      <c r="BJ29" s="646">
        <f>$C29*BI29</f>
        <v>0</v>
      </c>
      <c r="BK29" s="645"/>
      <c r="BL29" s="646">
        <f>$C29*BK29</f>
        <v>0</v>
      </c>
      <c r="BM29" s="645"/>
      <c r="BN29" s="646">
        <f>$C29*BM29</f>
        <v>0</v>
      </c>
      <c r="BO29" s="645"/>
      <c r="BP29" s="646">
        <f>$C29*BO29</f>
        <v>0</v>
      </c>
      <c r="BQ29" s="645"/>
      <c r="BR29" s="646">
        <f>$C29*BQ29</f>
        <v>0</v>
      </c>
      <c r="BS29" s="645"/>
      <c r="BT29" s="646">
        <f>$C29*BS29</f>
        <v>0</v>
      </c>
      <c r="BU29" s="645"/>
      <c r="BV29" s="646">
        <f>$C29*BU29</f>
        <v>0</v>
      </c>
      <c r="BW29" s="645"/>
      <c r="BX29" s="646">
        <f>$C29*BW29</f>
        <v>0</v>
      </c>
      <c r="BY29" s="645"/>
      <c r="BZ29" s="646">
        <f>$C29*BY29</f>
        <v>0</v>
      </c>
      <c r="CA29" s="645"/>
      <c r="CB29" s="646">
        <f>$C29*CA29</f>
        <v>0</v>
      </c>
      <c r="CC29" s="645"/>
      <c r="CD29" s="646">
        <f>$C29*CC29</f>
        <v>0</v>
      </c>
      <c r="CE29" s="645"/>
      <c r="CF29" s="646">
        <f>$C29*CE29</f>
        <v>0</v>
      </c>
      <c r="CG29" s="645"/>
      <c r="CH29" s="248">
        <f>$C29*CG29</f>
        <v>0</v>
      </c>
      <c r="CI29" s="249">
        <f>BJ29+BL29+BN29+BP29+BR29+BT29+BV29+BX29+BZ29+CB29+CD29+CF29+CH29</f>
        <v>0</v>
      </c>
      <c r="CJ29" s="250">
        <f t="shared" si="1"/>
        <v>0</v>
      </c>
      <c r="CK29" s="649"/>
      <c r="CL29" s="646">
        <f>$C29*CK29</f>
        <v>0</v>
      </c>
      <c r="CM29" s="645"/>
      <c r="CN29" s="646">
        <f>$C29*CM29</f>
        <v>0</v>
      </c>
      <c r="CO29" s="645"/>
      <c r="CP29" s="646">
        <f>$C29*CO29</f>
        <v>0</v>
      </c>
      <c r="CQ29" s="645"/>
      <c r="CR29" s="646">
        <f>$C29*CQ29</f>
        <v>0</v>
      </c>
      <c r="CS29" s="645"/>
      <c r="CT29" s="646">
        <f>$C29*CS29</f>
        <v>0</v>
      </c>
      <c r="CU29" s="645"/>
      <c r="CV29" s="646">
        <f>$C29*CU29</f>
        <v>0</v>
      </c>
      <c r="CW29" s="645"/>
      <c r="CX29" s="646">
        <f>$C29*CW29</f>
        <v>0</v>
      </c>
      <c r="CY29" s="645"/>
      <c r="CZ29" s="646">
        <f>$C29*CY29</f>
        <v>0</v>
      </c>
      <c r="DA29" s="645"/>
      <c r="DB29" s="646"/>
      <c r="DC29" s="645"/>
      <c r="DD29" s="646">
        <f>$C29*DC29</f>
        <v>0</v>
      </c>
      <c r="DE29" s="645"/>
      <c r="DF29" s="646">
        <f>$C29*DE29</f>
        <v>0</v>
      </c>
      <c r="DG29" s="645"/>
      <c r="DH29" s="646">
        <f>$C29*DG29</f>
        <v>0</v>
      </c>
      <c r="DI29" s="645"/>
      <c r="DJ29" s="646">
        <f>$C29*DI29</f>
        <v>0</v>
      </c>
      <c r="DK29" s="249">
        <f>CL29+CN29+CP29+CR29+CT29+CV29+CX29+CZ29+DB29+DD29+DF29+DH29+DJ29</f>
        <v>0</v>
      </c>
      <c r="DL29" s="250">
        <f t="shared" si="2"/>
        <v>0</v>
      </c>
    </row>
    <row r="30" spans="1:116" ht="20.25" customHeight="1" thickBot="1" x14ac:dyDescent="0.3">
      <c r="A30" s="28"/>
      <c r="B30" s="29"/>
      <c r="C30" s="30"/>
      <c r="D30" s="216"/>
      <c r="E30" s="645"/>
      <c r="F30" s="646">
        <f>$C30*E30</f>
        <v>0</v>
      </c>
      <c r="G30" s="645"/>
      <c r="H30" s="646">
        <f>$C30*G30</f>
        <v>0</v>
      </c>
      <c r="I30" s="645"/>
      <c r="J30" s="646">
        <f>$C30*I30</f>
        <v>0</v>
      </c>
      <c r="K30" s="645"/>
      <c r="L30" s="646">
        <f>$C30*K30</f>
        <v>0</v>
      </c>
      <c r="M30" s="645"/>
      <c r="N30" s="646">
        <f>$C30*M30</f>
        <v>0</v>
      </c>
      <c r="O30" s="645"/>
      <c r="P30" s="646">
        <f>$C30*O30</f>
        <v>0</v>
      </c>
      <c r="Q30" s="645"/>
      <c r="R30" s="646">
        <f>$C30*Q30</f>
        <v>0</v>
      </c>
      <c r="S30" s="645"/>
      <c r="T30" s="646">
        <f>$C30*S30</f>
        <v>0</v>
      </c>
      <c r="U30" s="645"/>
      <c r="V30" s="646">
        <f>$C30*U30</f>
        <v>0</v>
      </c>
      <c r="W30" s="645"/>
      <c r="X30" s="646">
        <f>$C30*W30</f>
        <v>0</v>
      </c>
      <c r="Y30" s="645"/>
      <c r="Z30" s="646">
        <f>$C30*Y30</f>
        <v>0</v>
      </c>
      <c r="AA30" s="645"/>
      <c r="AB30" s="646">
        <f>$C30*AA30</f>
        <v>0</v>
      </c>
      <c r="AC30" s="645"/>
      <c r="AD30" s="646">
        <f>$C30*AC30</f>
        <v>0</v>
      </c>
      <c r="AE30" s="237">
        <f>F30+H30+J30+L30+N30+P30+R30+T30+V30+X30+Z30+AB30+AD30</f>
        <v>0</v>
      </c>
      <c r="AF30" s="238">
        <f t="shared" si="3"/>
        <v>0</v>
      </c>
      <c r="AG30" s="647"/>
      <c r="AH30" s="646">
        <f>$C30*AG30</f>
        <v>0</v>
      </c>
      <c r="AI30" s="645"/>
      <c r="AJ30" s="646">
        <f>$C30*AI30</f>
        <v>0</v>
      </c>
      <c r="AK30" s="645"/>
      <c r="AL30" s="646">
        <f>$C30*AK30</f>
        <v>0</v>
      </c>
      <c r="AM30" s="645"/>
      <c r="AN30" s="646">
        <f>$C30*AM30</f>
        <v>0</v>
      </c>
      <c r="AO30" s="645"/>
      <c r="AP30" s="646">
        <f>$C30*AO30</f>
        <v>0</v>
      </c>
      <c r="AQ30" s="645"/>
      <c r="AR30" s="646">
        <f>$C30*AQ30</f>
        <v>0</v>
      </c>
      <c r="AS30" s="645"/>
      <c r="AT30" s="646">
        <f>$C30*AS30</f>
        <v>0</v>
      </c>
      <c r="AU30" s="645"/>
      <c r="AV30" s="646">
        <f>$C30*AU30</f>
        <v>0</v>
      </c>
      <c r="AW30" s="645"/>
      <c r="AX30" s="646">
        <f>$C30*AW30</f>
        <v>0</v>
      </c>
      <c r="AY30" s="645"/>
      <c r="AZ30" s="646">
        <f>$C30*AY30</f>
        <v>0</v>
      </c>
      <c r="BA30" s="645"/>
      <c r="BB30" s="646">
        <f>$C30*BA30</f>
        <v>0</v>
      </c>
      <c r="BC30" s="645"/>
      <c r="BD30" s="646">
        <f>$C30*BC30</f>
        <v>0</v>
      </c>
      <c r="BE30" s="648"/>
      <c r="BF30" s="247">
        <f>$C30*BE30</f>
        <v>0</v>
      </c>
      <c r="BG30" s="249">
        <f>AH30+AJ30+AL30+AN30+AP30+AR30+AT30+AV30+AX30+AZ30+BB30+BD30+BF30</f>
        <v>0</v>
      </c>
      <c r="BH30" s="250">
        <f t="shared" si="0"/>
        <v>0</v>
      </c>
      <c r="BI30" s="649"/>
      <c r="BJ30" s="646">
        <f>$C30*BI30</f>
        <v>0</v>
      </c>
      <c r="BK30" s="645"/>
      <c r="BL30" s="646">
        <f>$C30*BK30</f>
        <v>0</v>
      </c>
      <c r="BM30" s="645"/>
      <c r="BN30" s="646">
        <f>$C30*BM30</f>
        <v>0</v>
      </c>
      <c r="BO30" s="645"/>
      <c r="BP30" s="646">
        <f>$C30*BO30</f>
        <v>0</v>
      </c>
      <c r="BQ30" s="645"/>
      <c r="BR30" s="646">
        <f>$C30*BQ30</f>
        <v>0</v>
      </c>
      <c r="BS30" s="645"/>
      <c r="BT30" s="646">
        <f>$C30*BS30</f>
        <v>0</v>
      </c>
      <c r="BU30" s="645"/>
      <c r="BV30" s="646">
        <f>$C30*BU30</f>
        <v>0</v>
      </c>
      <c r="BW30" s="645"/>
      <c r="BX30" s="646">
        <f>$C30*BW30</f>
        <v>0</v>
      </c>
      <c r="BY30" s="645"/>
      <c r="BZ30" s="646">
        <f>$C30*BY30</f>
        <v>0</v>
      </c>
      <c r="CA30" s="645"/>
      <c r="CB30" s="646">
        <f>$C30*CA30</f>
        <v>0</v>
      </c>
      <c r="CC30" s="645"/>
      <c r="CD30" s="646">
        <f>$C30*CC30</f>
        <v>0</v>
      </c>
      <c r="CE30" s="645"/>
      <c r="CF30" s="646">
        <f>$C30*CE30</f>
        <v>0</v>
      </c>
      <c r="CG30" s="645"/>
      <c r="CH30" s="248">
        <f>$C30*CG30</f>
        <v>0</v>
      </c>
      <c r="CI30" s="249">
        <f>BJ30+BL30+BN30+BP30+BR30+BT30+BV30+BX30+BZ30+CB30+CD30+CF30+CH30</f>
        <v>0</v>
      </c>
      <c r="CJ30" s="250">
        <f t="shared" si="1"/>
        <v>0</v>
      </c>
      <c r="CK30" s="649"/>
      <c r="CL30" s="646">
        <f>$C30*CK30</f>
        <v>0</v>
      </c>
      <c r="CM30" s="645"/>
      <c r="CN30" s="646">
        <f>$C30*CM30</f>
        <v>0</v>
      </c>
      <c r="CO30" s="645"/>
      <c r="CP30" s="646">
        <f>$C30*CO30</f>
        <v>0</v>
      </c>
      <c r="CQ30" s="645"/>
      <c r="CR30" s="646">
        <f>$C30*CQ30</f>
        <v>0</v>
      </c>
      <c r="CS30" s="645"/>
      <c r="CT30" s="646">
        <f>$C30*CS30</f>
        <v>0</v>
      </c>
      <c r="CU30" s="645"/>
      <c r="CV30" s="646">
        <f>$C30*CU30</f>
        <v>0</v>
      </c>
      <c r="CW30" s="645"/>
      <c r="CX30" s="646">
        <f>$C30*CW30</f>
        <v>0</v>
      </c>
      <c r="CY30" s="645"/>
      <c r="CZ30" s="646">
        <f>$C30*CY30</f>
        <v>0</v>
      </c>
      <c r="DA30" s="645"/>
      <c r="DB30" s="646">
        <f>$C30*DA30</f>
        <v>0</v>
      </c>
      <c r="DC30" s="645"/>
      <c r="DD30" s="646">
        <f>$C30*DC30</f>
        <v>0</v>
      </c>
      <c r="DE30" s="645"/>
      <c r="DF30" s="646">
        <f>$C30*DE30</f>
        <v>0</v>
      </c>
      <c r="DG30" s="645"/>
      <c r="DH30" s="646">
        <f>$C30*DG30</f>
        <v>0</v>
      </c>
      <c r="DI30" s="645"/>
      <c r="DJ30" s="646">
        <f>$C30*DI30</f>
        <v>0</v>
      </c>
      <c r="DK30" s="249">
        <f>CL30+CN30+CP30+CR30+CT30+CV30+CX30+CZ30+DB30+DD30+DF30+DH30+DJ30</f>
        <v>0</v>
      </c>
      <c r="DL30" s="250">
        <f t="shared" si="2"/>
        <v>0</v>
      </c>
    </row>
    <row r="31" spans="1:116" ht="20.25" customHeight="1" thickTop="1" x14ac:dyDescent="0.3">
      <c r="A31" s="231" t="s">
        <v>240</v>
      </c>
      <c r="B31" s="35"/>
      <c r="C31" s="36"/>
      <c r="D31" s="37"/>
      <c r="E31" s="652"/>
      <c r="F31" s="651"/>
      <c r="G31" s="652"/>
      <c r="H31" s="651"/>
      <c r="I31" s="652"/>
      <c r="J31" s="651"/>
      <c r="K31" s="652"/>
      <c r="L31" s="651"/>
      <c r="M31" s="652"/>
      <c r="N31" s="651"/>
      <c r="O31" s="652"/>
      <c r="P31" s="651"/>
      <c r="Q31" s="652"/>
      <c r="R31" s="651"/>
      <c r="S31" s="652"/>
      <c r="T31" s="651"/>
      <c r="U31" s="652"/>
      <c r="V31" s="651"/>
      <c r="W31" s="652"/>
      <c r="X31" s="651"/>
      <c r="Y31" s="652"/>
      <c r="Z31" s="651"/>
      <c r="AA31" s="652"/>
      <c r="AB31" s="651"/>
      <c r="AC31" s="652"/>
      <c r="AD31" s="651"/>
      <c r="AE31" s="240"/>
      <c r="AF31" s="244"/>
      <c r="AG31" s="653"/>
      <c r="AH31" s="651"/>
      <c r="AI31" s="652"/>
      <c r="AJ31" s="651"/>
      <c r="AK31" s="652"/>
      <c r="AL31" s="651"/>
      <c r="AM31" s="652"/>
      <c r="AN31" s="651"/>
      <c r="AO31" s="652"/>
      <c r="AP31" s="651"/>
      <c r="AQ31" s="652"/>
      <c r="AR31" s="651"/>
      <c r="AS31" s="652"/>
      <c r="AT31" s="651"/>
      <c r="AU31" s="652"/>
      <c r="AV31" s="651"/>
      <c r="AW31" s="652"/>
      <c r="AX31" s="651"/>
      <c r="AY31" s="652"/>
      <c r="AZ31" s="651"/>
      <c r="BA31" s="652"/>
      <c r="BB31" s="651"/>
      <c r="BC31" s="652"/>
      <c r="BD31" s="651"/>
      <c r="BE31" s="652"/>
      <c r="BF31" s="236"/>
      <c r="BG31" s="251"/>
      <c r="BH31" s="252"/>
      <c r="BI31" s="655"/>
      <c r="BJ31" s="651"/>
      <c r="BK31" s="652"/>
      <c r="BL31" s="651"/>
      <c r="BM31" s="652"/>
      <c r="BN31" s="651"/>
      <c r="BO31" s="652"/>
      <c r="BP31" s="651"/>
      <c r="BQ31" s="652"/>
      <c r="BR31" s="651"/>
      <c r="BS31" s="652"/>
      <c r="BT31" s="651"/>
      <c r="BU31" s="652"/>
      <c r="BV31" s="651"/>
      <c r="BW31" s="652"/>
      <c r="BX31" s="651"/>
      <c r="BY31" s="652"/>
      <c r="BZ31" s="651"/>
      <c r="CA31" s="652"/>
      <c r="CB31" s="651"/>
      <c r="CC31" s="652"/>
      <c r="CD31" s="651"/>
      <c r="CE31" s="652"/>
      <c r="CF31" s="651"/>
      <c r="CG31" s="652"/>
      <c r="CH31" s="236"/>
      <c r="CI31" s="251"/>
      <c r="CJ31" s="252"/>
      <c r="CK31" s="655"/>
      <c r="CL31" s="651"/>
      <c r="CM31" s="652"/>
      <c r="CN31" s="651"/>
      <c r="CO31" s="652"/>
      <c r="CP31" s="651"/>
      <c r="CQ31" s="652"/>
      <c r="CR31" s="651"/>
      <c r="CS31" s="652"/>
      <c r="CT31" s="651"/>
      <c r="CU31" s="652"/>
      <c r="CV31" s="651"/>
      <c r="CW31" s="652"/>
      <c r="CX31" s="651"/>
      <c r="CY31" s="652"/>
      <c r="CZ31" s="651"/>
      <c r="DA31" s="652"/>
      <c r="DB31" s="651"/>
      <c r="DC31" s="652"/>
      <c r="DD31" s="651"/>
      <c r="DE31" s="652"/>
      <c r="DF31" s="651"/>
      <c r="DG31" s="652"/>
      <c r="DH31" s="651"/>
      <c r="DI31" s="652"/>
      <c r="DJ31" s="651"/>
      <c r="DK31" s="251"/>
      <c r="DL31" s="252"/>
    </row>
    <row r="32" spans="1:116" ht="20.25" customHeight="1" x14ac:dyDescent="0.25">
      <c r="A32" s="25" t="s">
        <v>241</v>
      </c>
      <c r="B32" s="215" t="s">
        <v>242</v>
      </c>
      <c r="C32" s="27">
        <v>1.69</v>
      </c>
      <c r="D32" s="119">
        <v>2.9999999999999997E-4</v>
      </c>
      <c r="E32" s="645"/>
      <c r="F32" s="646">
        <f>$C32*E32</f>
        <v>0</v>
      </c>
      <c r="G32" s="645"/>
      <c r="H32" s="646">
        <f>$C32*G32</f>
        <v>0</v>
      </c>
      <c r="I32" s="645"/>
      <c r="J32" s="646">
        <f>$C32*I32</f>
        <v>0</v>
      </c>
      <c r="K32" s="645"/>
      <c r="L32" s="646">
        <f>$C32*K32</f>
        <v>0</v>
      </c>
      <c r="M32" s="645"/>
      <c r="N32" s="646">
        <f>$C32*M32</f>
        <v>0</v>
      </c>
      <c r="O32" s="645"/>
      <c r="P32" s="646">
        <f>$C32*O32</f>
        <v>0</v>
      </c>
      <c r="Q32" s="645"/>
      <c r="R32" s="646">
        <f>$C32*Q32</f>
        <v>0</v>
      </c>
      <c r="S32" s="645"/>
      <c r="T32" s="646">
        <f>$C32*S32</f>
        <v>0</v>
      </c>
      <c r="U32" s="645"/>
      <c r="V32" s="646">
        <f>$C32*U32</f>
        <v>0</v>
      </c>
      <c r="W32" s="645"/>
      <c r="X32" s="646">
        <f>$C32*W32</f>
        <v>0</v>
      </c>
      <c r="Y32" s="645"/>
      <c r="Z32" s="646">
        <f>$C32*Y32</f>
        <v>0</v>
      </c>
      <c r="AA32" s="645"/>
      <c r="AB32" s="646">
        <f>$C32*AA32</f>
        <v>0</v>
      </c>
      <c r="AC32" s="645"/>
      <c r="AD32" s="646">
        <f>$C32*AC32</f>
        <v>0</v>
      </c>
      <c r="AE32" s="237">
        <f>F32+H32+J32+L32+N32+P32+R32+T32+V32+X32+Z32+AB32+AD32</f>
        <v>0</v>
      </c>
      <c r="AF32" s="238">
        <f t="shared" si="3"/>
        <v>0</v>
      </c>
      <c r="AG32" s="647"/>
      <c r="AH32" s="646">
        <f>$C32*AG32</f>
        <v>0</v>
      </c>
      <c r="AI32" s="645"/>
      <c r="AJ32" s="646">
        <f>$C32*AI32</f>
        <v>0</v>
      </c>
      <c r="AK32" s="645"/>
      <c r="AL32" s="646">
        <f>$C32*AK32</f>
        <v>0</v>
      </c>
      <c r="AM32" s="645"/>
      <c r="AN32" s="646">
        <f>$C32*AM32</f>
        <v>0</v>
      </c>
      <c r="AO32" s="645"/>
      <c r="AP32" s="646">
        <f>$C32*AO32</f>
        <v>0</v>
      </c>
      <c r="AQ32" s="645"/>
      <c r="AR32" s="646">
        <f>$C32*AQ32</f>
        <v>0</v>
      </c>
      <c r="AS32" s="645"/>
      <c r="AT32" s="646">
        <f>$C32*AS32</f>
        <v>0</v>
      </c>
      <c r="AU32" s="645"/>
      <c r="AV32" s="646">
        <f>$C32*AU32</f>
        <v>0</v>
      </c>
      <c r="AW32" s="645"/>
      <c r="AX32" s="646">
        <f>$C32*AW32</f>
        <v>0</v>
      </c>
      <c r="AY32" s="645"/>
      <c r="AZ32" s="646">
        <f>$C32*AY32</f>
        <v>0</v>
      </c>
      <c r="BA32" s="645"/>
      <c r="BB32" s="646">
        <f>$C32*BA32</f>
        <v>0</v>
      </c>
      <c r="BC32" s="645"/>
      <c r="BD32" s="646">
        <f>$C32*BC32</f>
        <v>0</v>
      </c>
      <c r="BE32" s="648"/>
      <c r="BF32" s="247">
        <f>$C32*BE32</f>
        <v>0</v>
      </c>
      <c r="BG32" s="249">
        <f>AH32+AJ32+AL32+AN32+AP32+AR32+AT32+AV32+AX32+AZ32+BB32+BD32+BF32</f>
        <v>0</v>
      </c>
      <c r="BH32" s="250">
        <f t="shared" si="0"/>
        <v>0</v>
      </c>
      <c r="BI32" s="649"/>
      <c r="BJ32" s="646">
        <f>$C32*BI32</f>
        <v>0</v>
      </c>
      <c r="BK32" s="645"/>
      <c r="BL32" s="646">
        <f>$C32*BK32</f>
        <v>0</v>
      </c>
      <c r="BM32" s="645"/>
      <c r="BN32" s="646">
        <f>$C32*BM32</f>
        <v>0</v>
      </c>
      <c r="BO32" s="645"/>
      <c r="BP32" s="646">
        <f>$C32*BO32</f>
        <v>0</v>
      </c>
      <c r="BQ32" s="645"/>
      <c r="BR32" s="646">
        <f>$C32*BQ32</f>
        <v>0</v>
      </c>
      <c r="BS32" s="645"/>
      <c r="BT32" s="646">
        <f>$C32*BS32</f>
        <v>0</v>
      </c>
      <c r="BU32" s="645"/>
      <c r="BV32" s="646">
        <f>$C32*BU32</f>
        <v>0</v>
      </c>
      <c r="BW32" s="645"/>
      <c r="BX32" s="646">
        <f>$C32*BW32</f>
        <v>0</v>
      </c>
      <c r="BY32" s="645"/>
      <c r="BZ32" s="646">
        <f>$C32*BY32</f>
        <v>0</v>
      </c>
      <c r="CA32" s="645"/>
      <c r="CB32" s="646">
        <f>$C32*CA32</f>
        <v>0</v>
      </c>
      <c r="CC32" s="645"/>
      <c r="CD32" s="646">
        <f>$C32*CC32</f>
        <v>0</v>
      </c>
      <c r="CE32" s="645"/>
      <c r="CF32" s="646">
        <f>$C32*CE32</f>
        <v>0</v>
      </c>
      <c r="CG32" s="645"/>
      <c r="CH32" s="248">
        <f>$C32*CG32</f>
        <v>0</v>
      </c>
      <c r="CI32" s="249">
        <f>BJ32+BL32+BN32+BP32+BR32+BT32+BV32+BX32+BZ32+CB32+CD32+CF32+CH32</f>
        <v>0</v>
      </c>
      <c r="CJ32" s="250">
        <f t="shared" si="1"/>
        <v>0</v>
      </c>
      <c r="CK32" s="649"/>
      <c r="CL32" s="646">
        <f>$C32*CK32</f>
        <v>0</v>
      </c>
      <c r="CM32" s="645"/>
      <c r="CN32" s="646">
        <f>$C32*CM32</f>
        <v>0</v>
      </c>
      <c r="CO32" s="645"/>
      <c r="CP32" s="646">
        <f>$C32*CO32</f>
        <v>0</v>
      </c>
      <c r="CQ32" s="645"/>
      <c r="CR32" s="646">
        <f>$C32*CQ32</f>
        <v>0</v>
      </c>
      <c r="CS32" s="645"/>
      <c r="CT32" s="646">
        <f>$C32*CS32</f>
        <v>0</v>
      </c>
      <c r="CU32" s="645"/>
      <c r="CV32" s="646">
        <f>$C32*CU32</f>
        <v>0</v>
      </c>
      <c r="CW32" s="645"/>
      <c r="CX32" s="646">
        <f>$C32*CW32</f>
        <v>0</v>
      </c>
      <c r="CY32" s="645"/>
      <c r="CZ32" s="646">
        <f>$C32*CY32</f>
        <v>0</v>
      </c>
      <c r="DA32" s="645"/>
      <c r="DB32" s="646">
        <f>$C32*DA32</f>
        <v>0</v>
      </c>
      <c r="DC32" s="645"/>
      <c r="DD32" s="646">
        <f>$C32*DC32</f>
        <v>0</v>
      </c>
      <c r="DE32" s="645"/>
      <c r="DF32" s="646">
        <f>$C32*DE32</f>
        <v>0</v>
      </c>
      <c r="DG32" s="645"/>
      <c r="DH32" s="646">
        <f>$C32*DG32</f>
        <v>0</v>
      </c>
      <c r="DI32" s="645"/>
      <c r="DJ32" s="646">
        <f>$C32*DI32</f>
        <v>0</v>
      </c>
      <c r="DK32" s="249">
        <f>CL32+CN32+CP32+CR32+CT32+CV32+CX32+CZ32+DB32+DD32+DF32+DH32+DJ32</f>
        <v>0</v>
      </c>
      <c r="DL32" s="250">
        <f t="shared" si="2"/>
        <v>0</v>
      </c>
    </row>
    <row r="33" spans="1:116" ht="20.25" customHeight="1" x14ac:dyDescent="0.25">
      <c r="A33" s="25" t="s">
        <v>243</v>
      </c>
      <c r="B33" s="211" t="s">
        <v>244</v>
      </c>
      <c r="C33" s="27">
        <v>6.67</v>
      </c>
      <c r="D33" s="119">
        <v>8.0000000000000004E-4</v>
      </c>
      <c r="E33" s="645"/>
      <c r="F33" s="646">
        <f>$C33*E33</f>
        <v>0</v>
      </c>
      <c r="G33" s="645"/>
      <c r="H33" s="646">
        <f>$C33*G33</f>
        <v>0</v>
      </c>
      <c r="I33" s="645"/>
      <c r="J33" s="646">
        <f>$C33*I33</f>
        <v>0</v>
      </c>
      <c r="K33" s="645"/>
      <c r="L33" s="646">
        <f>$C33*K33</f>
        <v>0</v>
      </c>
      <c r="M33" s="645"/>
      <c r="N33" s="646">
        <f>$C33*M33</f>
        <v>0</v>
      </c>
      <c r="O33" s="645"/>
      <c r="P33" s="646">
        <f>$C33*O33</f>
        <v>0</v>
      </c>
      <c r="Q33" s="645"/>
      <c r="R33" s="646">
        <f>$C33*Q33</f>
        <v>0</v>
      </c>
      <c r="S33" s="645"/>
      <c r="T33" s="646">
        <f>$C33*S33</f>
        <v>0</v>
      </c>
      <c r="U33" s="645"/>
      <c r="V33" s="646">
        <f>$C33*U33</f>
        <v>0</v>
      </c>
      <c r="W33" s="645"/>
      <c r="X33" s="646">
        <f>$C33*W33</f>
        <v>0</v>
      </c>
      <c r="Y33" s="645"/>
      <c r="Z33" s="646">
        <f>$C33*Y33</f>
        <v>0</v>
      </c>
      <c r="AA33" s="645"/>
      <c r="AB33" s="646">
        <f>$C33*AA33</f>
        <v>0</v>
      </c>
      <c r="AC33" s="645"/>
      <c r="AD33" s="646">
        <f>$C33*AC33</f>
        <v>0</v>
      </c>
      <c r="AE33" s="237">
        <f>F33+H33+J33+L33+N33+P33+R33+T33+V33+X33+Z33+AB33+AD33</f>
        <v>0</v>
      </c>
      <c r="AF33" s="238">
        <f t="shared" si="3"/>
        <v>0</v>
      </c>
      <c r="AG33" s="647"/>
      <c r="AH33" s="646">
        <f>$C33*AG33</f>
        <v>0</v>
      </c>
      <c r="AI33" s="645"/>
      <c r="AJ33" s="646">
        <f>$C33*AI33</f>
        <v>0</v>
      </c>
      <c r="AK33" s="645"/>
      <c r="AL33" s="646">
        <f>$C33*AK33</f>
        <v>0</v>
      </c>
      <c r="AM33" s="645"/>
      <c r="AN33" s="646">
        <f>$C33*AM33</f>
        <v>0</v>
      </c>
      <c r="AO33" s="645"/>
      <c r="AP33" s="646">
        <f>$C33*AO33</f>
        <v>0</v>
      </c>
      <c r="AQ33" s="645"/>
      <c r="AR33" s="646">
        <f>$C33*AQ33</f>
        <v>0</v>
      </c>
      <c r="AS33" s="645"/>
      <c r="AT33" s="646">
        <f>$C33*AS33</f>
        <v>0</v>
      </c>
      <c r="AU33" s="645"/>
      <c r="AV33" s="646">
        <f>$C33*AU33</f>
        <v>0</v>
      </c>
      <c r="AW33" s="645"/>
      <c r="AX33" s="646">
        <f>$C33*AW33</f>
        <v>0</v>
      </c>
      <c r="AY33" s="645"/>
      <c r="AZ33" s="646">
        <f>$C33*AY33</f>
        <v>0</v>
      </c>
      <c r="BA33" s="645"/>
      <c r="BB33" s="646">
        <f>$C33*BA33</f>
        <v>0</v>
      </c>
      <c r="BC33" s="645"/>
      <c r="BD33" s="646">
        <f>$C33*BC33</f>
        <v>0</v>
      </c>
      <c r="BE33" s="648"/>
      <c r="BF33" s="247">
        <f>$C33*BE33</f>
        <v>0</v>
      </c>
      <c r="BG33" s="249">
        <f>AH33+AJ33+AL33+AN33+AP33+AR33+AT33+AV33+AX33+AZ33+BB33+BD33+BF33</f>
        <v>0</v>
      </c>
      <c r="BH33" s="250">
        <f t="shared" si="0"/>
        <v>0</v>
      </c>
      <c r="BI33" s="649"/>
      <c r="BJ33" s="646">
        <f>$C33*BI33</f>
        <v>0</v>
      </c>
      <c r="BK33" s="645"/>
      <c r="BL33" s="646">
        <f>$C33*BK33</f>
        <v>0</v>
      </c>
      <c r="BM33" s="645"/>
      <c r="BN33" s="646">
        <f>$C33*BM33</f>
        <v>0</v>
      </c>
      <c r="BO33" s="645"/>
      <c r="BP33" s="646">
        <f>$C33*BO33</f>
        <v>0</v>
      </c>
      <c r="BQ33" s="645"/>
      <c r="BR33" s="646">
        <f>$C33*BQ33</f>
        <v>0</v>
      </c>
      <c r="BS33" s="645"/>
      <c r="BT33" s="646">
        <f>$C33*BS33</f>
        <v>0</v>
      </c>
      <c r="BU33" s="645"/>
      <c r="BV33" s="646">
        <f>$C33*BU33</f>
        <v>0</v>
      </c>
      <c r="BW33" s="645"/>
      <c r="BX33" s="646">
        <f>$C33*BW33</f>
        <v>0</v>
      </c>
      <c r="BY33" s="645"/>
      <c r="BZ33" s="646">
        <f>$C33*BY33</f>
        <v>0</v>
      </c>
      <c r="CA33" s="645"/>
      <c r="CB33" s="646">
        <f>$C33*CA33</f>
        <v>0</v>
      </c>
      <c r="CC33" s="645"/>
      <c r="CD33" s="646">
        <f>$C33*CC33</f>
        <v>0</v>
      </c>
      <c r="CE33" s="645"/>
      <c r="CF33" s="646">
        <f>$C33*CE33</f>
        <v>0</v>
      </c>
      <c r="CG33" s="645"/>
      <c r="CH33" s="248">
        <f>$C33*CG33</f>
        <v>0</v>
      </c>
      <c r="CI33" s="249">
        <f>BJ33+BL33+BN33+BP33+BR33+BT33+BV33+BX33+BZ33+CB33+CD33+CF33+CH33</f>
        <v>0</v>
      </c>
      <c r="CJ33" s="250">
        <f t="shared" si="1"/>
        <v>0</v>
      </c>
      <c r="CK33" s="649"/>
      <c r="CL33" s="646">
        <f>$C33*CK33</f>
        <v>0</v>
      </c>
      <c r="CM33" s="645"/>
      <c r="CN33" s="646">
        <f>$C33*CM33</f>
        <v>0</v>
      </c>
      <c r="CO33" s="645"/>
      <c r="CP33" s="646">
        <f>$C33*CO33</f>
        <v>0</v>
      </c>
      <c r="CQ33" s="645"/>
      <c r="CR33" s="646">
        <f>$C33*CQ33</f>
        <v>0</v>
      </c>
      <c r="CS33" s="645"/>
      <c r="CT33" s="646">
        <f>$C33*CS33</f>
        <v>0</v>
      </c>
      <c r="CU33" s="645"/>
      <c r="CV33" s="646">
        <f>$C33*CU33</f>
        <v>0</v>
      </c>
      <c r="CW33" s="645"/>
      <c r="CX33" s="646">
        <f>$C33*CW33</f>
        <v>0</v>
      </c>
      <c r="CY33" s="645"/>
      <c r="CZ33" s="646">
        <f>$C33*CY33</f>
        <v>0</v>
      </c>
      <c r="DA33" s="645"/>
      <c r="DB33" s="646">
        <f>$C33*DA33</f>
        <v>0</v>
      </c>
      <c r="DC33" s="645"/>
      <c r="DD33" s="646">
        <f>$C33*DC33</f>
        <v>0</v>
      </c>
      <c r="DE33" s="645"/>
      <c r="DF33" s="646">
        <f>$C33*DE33</f>
        <v>0</v>
      </c>
      <c r="DG33" s="645"/>
      <c r="DH33" s="646">
        <f>$C33*DG33</f>
        <v>0</v>
      </c>
      <c r="DI33" s="645"/>
      <c r="DJ33" s="646">
        <f>$C33*DI33</f>
        <v>0</v>
      </c>
      <c r="DK33" s="249">
        <f>CL33+CN33+CP33+CR33+CT33+CV33+CX33+CZ33+DB33+DD33+DF33+DH33+DJ33</f>
        <v>0</v>
      </c>
      <c r="DL33" s="250">
        <f t="shared" si="2"/>
        <v>0</v>
      </c>
    </row>
    <row r="34" spans="1:116" ht="20.25" customHeight="1" thickBot="1" x14ac:dyDescent="0.3">
      <c r="A34" s="28" t="s">
        <v>245</v>
      </c>
      <c r="B34" s="212" t="s">
        <v>246</v>
      </c>
      <c r="C34" s="30">
        <v>4.5599999999999996</v>
      </c>
      <c r="D34" s="216">
        <v>7.2000000000000005E-4</v>
      </c>
      <c r="E34" s="645"/>
      <c r="F34" s="646">
        <f>$C34*E34</f>
        <v>0</v>
      </c>
      <c r="G34" s="645"/>
      <c r="H34" s="646">
        <f>$C34*G34</f>
        <v>0</v>
      </c>
      <c r="I34" s="645"/>
      <c r="J34" s="646">
        <f>$C34*I34</f>
        <v>0</v>
      </c>
      <c r="K34" s="645"/>
      <c r="L34" s="646">
        <f>$C34*K34</f>
        <v>0</v>
      </c>
      <c r="M34" s="645"/>
      <c r="N34" s="646">
        <f>$C34*M34</f>
        <v>0</v>
      </c>
      <c r="O34" s="645"/>
      <c r="P34" s="646">
        <f>$C34*O34</f>
        <v>0</v>
      </c>
      <c r="Q34" s="645"/>
      <c r="R34" s="646">
        <f>$C34*Q34</f>
        <v>0</v>
      </c>
      <c r="S34" s="645"/>
      <c r="T34" s="646">
        <f>$C34*S34</f>
        <v>0</v>
      </c>
      <c r="U34" s="645"/>
      <c r="V34" s="646">
        <f>$C34*U34</f>
        <v>0</v>
      </c>
      <c r="W34" s="645"/>
      <c r="X34" s="646">
        <f>$C34*W34</f>
        <v>0</v>
      </c>
      <c r="Y34" s="645"/>
      <c r="Z34" s="646">
        <f>$C34*Y34</f>
        <v>0</v>
      </c>
      <c r="AA34" s="645"/>
      <c r="AB34" s="646">
        <f>$C34*AA34</f>
        <v>0</v>
      </c>
      <c r="AC34" s="645"/>
      <c r="AD34" s="646">
        <f>$C34*AC34</f>
        <v>0</v>
      </c>
      <c r="AE34" s="237">
        <f>F34+H34+J34+L34+N34+P34+R34+T34+V34+X34+Z34+AB34+AD34</f>
        <v>0</v>
      </c>
      <c r="AF34" s="238">
        <f t="shared" si="3"/>
        <v>0</v>
      </c>
      <c r="AG34" s="647"/>
      <c r="AH34" s="646">
        <f>$C34*AG34</f>
        <v>0</v>
      </c>
      <c r="AI34" s="645"/>
      <c r="AJ34" s="646">
        <f>$C34*AI34</f>
        <v>0</v>
      </c>
      <c r="AK34" s="645"/>
      <c r="AL34" s="646">
        <f>$C34*AK34</f>
        <v>0</v>
      </c>
      <c r="AM34" s="645"/>
      <c r="AN34" s="646">
        <f>$C34*AM34</f>
        <v>0</v>
      </c>
      <c r="AO34" s="645"/>
      <c r="AP34" s="646">
        <f>$C34*AO34</f>
        <v>0</v>
      </c>
      <c r="AQ34" s="645"/>
      <c r="AR34" s="646">
        <f>$C34*AQ34</f>
        <v>0</v>
      </c>
      <c r="AS34" s="645"/>
      <c r="AT34" s="646">
        <f>$C34*AS34</f>
        <v>0</v>
      </c>
      <c r="AU34" s="645"/>
      <c r="AV34" s="646">
        <f>$C34*AU34</f>
        <v>0</v>
      </c>
      <c r="AW34" s="645"/>
      <c r="AX34" s="646">
        <f>$C34*AW34</f>
        <v>0</v>
      </c>
      <c r="AY34" s="645"/>
      <c r="AZ34" s="646">
        <f>$C34*AY34</f>
        <v>0</v>
      </c>
      <c r="BA34" s="645"/>
      <c r="BB34" s="646">
        <f>$C34*BA34</f>
        <v>0</v>
      </c>
      <c r="BC34" s="645"/>
      <c r="BD34" s="646">
        <f>$C34*BC34</f>
        <v>0</v>
      </c>
      <c r="BE34" s="648"/>
      <c r="BF34" s="247">
        <f>$C34*BE34</f>
        <v>0</v>
      </c>
      <c r="BG34" s="249">
        <f>AH34+AJ34+AL34+AN34+AP34+AR34+AT34+AV34+AX34+AZ34+BB34+BD34+BF34</f>
        <v>0</v>
      </c>
      <c r="BH34" s="250">
        <f t="shared" si="0"/>
        <v>0</v>
      </c>
      <c r="BI34" s="649"/>
      <c r="BJ34" s="646">
        <f>$C34*BI34</f>
        <v>0</v>
      </c>
      <c r="BK34" s="645"/>
      <c r="BL34" s="646">
        <f>$C34*BK34</f>
        <v>0</v>
      </c>
      <c r="BM34" s="645"/>
      <c r="BN34" s="646">
        <f>$C34*BM34</f>
        <v>0</v>
      </c>
      <c r="BO34" s="645"/>
      <c r="BP34" s="646">
        <f>$C34*BO34</f>
        <v>0</v>
      </c>
      <c r="BQ34" s="645"/>
      <c r="BR34" s="646">
        <f>$C34*BQ34</f>
        <v>0</v>
      </c>
      <c r="BS34" s="645"/>
      <c r="BT34" s="646">
        <f>$C34*BS34</f>
        <v>0</v>
      </c>
      <c r="BU34" s="645"/>
      <c r="BV34" s="646">
        <f>$C34*BU34</f>
        <v>0</v>
      </c>
      <c r="BW34" s="645"/>
      <c r="BX34" s="646">
        <f>$C34*BW34</f>
        <v>0</v>
      </c>
      <c r="BY34" s="645"/>
      <c r="BZ34" s="646">
        <f>$C34*BY34</f>
        <v>0</v>
      </c>
      <c r="CA34" s="645"/>
      <c r="CB34" s="646">
        <f>$C34*CA34</f>
        <v>0</v>
      </c>
      <c r="CC34" s="645"/>
      <c r="CD34" s="646">
        <f>$C34*CC34</f>
        <v>0</v>
      </c>
      <c r="CE34" s="645"/>
      <c r="CF34" s="646">
        <f>$C34*CE34</f>
        <v>0</v>
      </c>
      <c r="CG34" s="645"/>
      <c r="CH34" s="248">
        <f>$C34*CG34</f>
        <v>0</v>
      </c>
      <c r="CI34" s="249">
        <f>BJ34+BL34+BN34+BP34+BR34+BT34+BV34+BX34+BZ34+CB34+CD34+CF34+CH34</f>
        <v>0</v>
      </c>
      <c r="CJ34" s="250">
        <f t="shared" si="1"/>
        <v>0</v>
      </c>
      <c r="CK34" s="649"/>
      <c r="CL34" s="646">
        <f>$C34*CK34</f>
        <v>0</v>
      </c>
      <c r="CM34" s="645"/>
      <c r="CN34" s="646">
        <f>$C34*CM34</f>
        <v>0</v>
      </c>
      <c r="CO34" s="645"/>
      <c r="CP34" s="646">
        <f>$C34*CO34</f>
        <v>0</v>
      </c>
      <c r="CQ34" s="645"/>
      <c r="CR34" s="646">
        <f>$C34*CQ34</f>
        <v>0</v>
      </c>
      <c r="CS34" s="645"/>
      <c r="CT34" s="646">
        <f>$C34*CS34</f>
        <v>0</v>
      </c>
      <c r="CU34" s="645"/>
      <c r="CV34" s="646">
        <f>$C34*CU34</f>
        <v>0</v>
      </c>
      <c r="CW34" s="645"/>
      <c r="CX34" s="646">
        <f>$C34*CW34</f>
        <v>0</v>
      </c>
      <c r="CY34" s="645"/>
      <c r="CZ34" s="646">
        <f>$C34*CY34</f>
        <v>0</v>
      </c>
      <c r="DA34" s="645"/>
      <c r="DB34" s="646">
        <f>$C34*DA34</f>
        <v>0</v>
      </c>
      <c r="DC34" s="645"/>
      <c r="DD34" s="646">
        <f>$C34*DC34</f>
        <v>0</v>
      </c>
      <c r="DE34" s="645"/>
      <c r="DF34" s="646">
        <f>$C34*DE34</f>
        <v>0</v>
      </c>
      <c r="DG34" s="645"/>
      <c r="DH34" s="646">
        <f>$C34*DG34</f>
        <v>0</v>
      </c>
      <c r="DI34" s="645"/>
      <c r="DJ34" s="646">
        <f>$C34*DI34</f>
        <v>0</v>
      </c>
      <c r="DK34" s="249">
        <f>CL34+CN34+CP34+CR34+CT34+CV34+CX34+CZ34+DB34+DD34+DF34+DH34+DJ34</f>
        <v>0</v>
      </c>
      <c r="DL34" s="250">
        <f t="shared" si="2"/>
        <v>0</v>
      </c>
    </row>
    <row r="35" spans="1:116" ht="20.25" customHeight="1" thickTop="1" x14ac:dyDescent="0.3">
      <c r="A35" s="232" t="s">
        <v>247</v>
      </c>
      <c r="B35" s="42"/>
      <c r="C35" s="36"/>
      <c r="D35" s="37"/>
      <c r="E35" s="652"/>
      <c r="F35" s="651"/>
      <c r="G35" s="652"/>
      <c r="H35" s="651"/>
      <c r="I35" s="652"/>
      <c r="J35" s="651"/>
      <c r="K35" s="652"/>
      <c r="L35" s="651"/>
      <c r="M35" s="652"/>
      <c r="N35" s="651"/>
      <c r="O35" s="652"/>
      <c r="P35" s="651"/>
      <c r="Q35" s="652"/>
      <c r="R35" s="651"/>
      <c r="S35" s="652"/>
      <c r="T35" s="651"/>
      <c r="U35" s="652"/>
      <c r="V35" s="651"/>
      <c r="W35" s="652"/>
      <c r="X35" s="651"/>
      <c r="Y35" s="652"/>
      <c r="Z35" s="651"/>
      <c r="AA35" s="652"/>
      <c r="AB35" s="651"/>
      <c r="AC35" s="652"/>
      <c r="AD35" s="651"/>
      <c r="AE35" s="240"/>
      <c r="AF35" s="244"/>
      <c r="AG35" s="656"/>
      <c r="AH35" s="651"/>
      <c r="AI35" s="652"/>
      <c r="AJ35" s="651"/>
      <c r="AK35" s="652"/>
      <c r="AL35" s="651"/>
      <c r="AM35" s="652"/>
      <c r="AN35" s="651"/>
      <c r="AO35" s="652"/>
      <c r="AP35" s="651"/>
      <c r="AQ35" s="652"/>
      <c r="AR35" s="651"/>
      <c r="AS35" s="652"/>
      <c r="AT35" s="651"/>
      <c r="AU35" s="652"/>
      <c r="AV35" s="651"/>
      <c r="AW35" s="652"/>
      <c r="AX35" s="651"/>
      <c r="AY35" s="652"/>
      <c r="AZ35" s="651"/>
      <c r="BA35" s="652"/>
      <c r="BB35" s="651"/>
      <c r="BC35" s="652"/>
      <c r="BD35" s="651"/>
      <c r="BE35" s="652"/>
      <c r="BF35" s="236"/>
      <c r="BG35" s="251"/>
      <c r="BH35" s="252"/>
      <c r="BI35" s="655"/>
      <c r="BJ35" s="651"/>
      <c r="BK35" s="652"/>
      <c r="BL35" s="651"/>
      <c r="BM35" s="652"/>
      <c r="BN35" s="651"/>
      <c r="BO35" s="652"/>
      <c r="BP35" s="651"/>
      <c r="BQ35" s="652"/>
      <c r="BR35" s="651"/>
      <c r="BS35" s="652"/>
      <c r="BT35" s="651"/>
      <c r="BU35" s="652"/>
      <c r="BV35" s="651"/>
      <c r="BW35" s="652"/>
      <c r="BX35" s="651"/>
      <c r="BY35" s="652"/>
      <c r="BZ35" s="651"/>
      <c r="CA35" s="652"/>
      <c r="CB35" s="651"/>
      <c r="CC35" s="652"/>
      <c r="CD35" s="651"/>
      <c r="CE35" s="652"/>
      <c r="CF35" s="651"/>
      <c r="CG35" s="652"/>
      <c r="CH35" s="236"/>
      <c r="CI35" s="256"/>
      <c r="CJ35" s="252"/>
      <c r="CK35" s="655"/>
      <c r="CL35" s="651"/>
      <c r="CM35" s="652"/>
      <c r="CN35" s="651"/>
      <c r="CO35" s="652"/>
      <c r="CP35" s="651"/>
      <c r="CQ35" s="652"/>
      <c r="CR35" s="651"/>
      <c r="CS35" s="652"/>
      <c r="CT35" s="651"/>
      <c r="CU35" s="652"/>
      <c r="CV35" s="651"/>
      <c r="CW35" s="652"/>
      <c r="CX35" s="651"/>
      <c r="CY35" s="652"/>
      <c r="CZ35" s="651"/>
      <c r="DA35" s="652"/>
      <c r="DB35" s="651"/>
      <c r="DC35" s="652"/>
      <c r="DD35" s="651"/>
      <c r="DE35" s="652"/>
      <c r="DF35" s="651"/>
      <c r="DG35" s="652"/>
      <c r="DH35" s="651"/>
      <c r="DI35" s="652"/>
      <c r="DJ35" s="651"/>
      <c r="DK35" s="251"/>
      <c r="DL35" s="252"/>
    </row>
    <row r="36" spans="1:116" ht="20.25" customHeight="1" x14ac:dyDescent="0.25">
      <c r="A36" s="25" t="s">
        <v>248</v>
      </c>
      <c r="B36" s="211" t="s">
        <v>249</v>
      </c>
      <c r="C36" s="27">
        <v>3.48</v>
      </c>
      <c r="D36" s="119">
        <v>2.9999999999999997E-4</v>
      </c>
      <c r="E36" s="645"/>
      <c r="F36" s="646">
        <f>$C36*E36</f>
        <v>0</v>
      </c>
      <c r="G36" s="645"/>
      <c r="H36" s="646">
        <f>$C36*G36</f>
        <v>0</v>
      </c>
      <c r="I36" s="645"/>
      <c r="J36" s="646">
        <f>$C36*I36</f>
        <v>0</v>
      </c>
      <c r="K36" s="645"/>
      <c r="L36" s="646">
        <f>$C36*K36</f>
        <v>0</v>
      </c>
      <c r="M36" s="645"/>
      <c r="N36" s="646">
        <f>$C36*M36</f>
        <v>0</v>
      </c>
      <c r="O36" s="645"/>
      <c r="P36" s="646">
        <f>$C36*O36</f>
        <v>0</v>
      </c>
      <c r="Q36" s="645"/>
      <c r="R36" s="646">
        <f>$C36*Q36</f>
        <v>0</v>
      </c>
      <c r="S36" s="645"/>
      <c r="T36" s="646">
        <f>$C36*S36</f>
        <v>0</v>
      </c>
      <c r="U36" s="645"/>
      <c r="V36" s="646">
        <f>$C36*U36</f>
        <v>0</v>
      </c>
      <c r="W36" s="645"/>
      <c r="X36" s="646">
        <f>$C36*W36</f>
        <v>0</v>
      </c>
      <c r="Y36" s="645"/>
      <c r="Z36" s="646">
        <f>$C36*Y36</f>
        <v>0</v>
      </c>
      <c r="AA36" s="645"/>
      <c r="AB36" s="646">
        <f>$C36*AA36</f>
        <v>0</v>
      </c>
      <c r="AC36" s="645"/>
      <c r="AD36" s="646">
        <f>$C36*AC36</f>
        <v>0</v>
      </c>
      <c r="AE36" s="241">
        <f>F36+H36+J36+L36+N36+P36+R36+T36+V36+X36+Z36+AB36+AD36</f>
        <v>0</v>
      </c>
      <c r="AF36" s="238">
        <f t="shared" si="3"/>
        <v>0</v>
      </c>
      <c r="AG36" s="647"/>
      <c r="AH36" s="646">
        <f>$C36*AG36</f>
        <v>0</v>
      </c>
      <c r="AI36" s="645"/>
      <c r="AJ36" s="646">
        <f>$C36*AI36</f>
        <v>0</v>
      </c>
      <c r="AK36" s="645"/>
      <c r="AL36" s="646">
        <f>$C36*AK36</f>
        <v>0</v>
      </c>
      <c r="AM36" s="645"/>
      <c r="AN36" s="646">
        <f>$C36*AM36</f>
        <v>0</v>
      </c>
      <c r="AO36" s="645"/>
      <c r="AP36" s="646">
        <f>$C36*AO36</f>
        <v>0</v>
      </c>
      <c r="AQ36" s="645"/>
      <c r="AR36" s="646">
        <f>$C36*AQ36</f>
        <v>0</v>
      </c>
      <c r="AS36" s="645"/>
      <c r="AT36" s="646">
        <f>$C36*AS36</f>
        <v>0</v>
      </c>
      <c r="AU36" s="645"/>
      <c r="AV36" s="646">
        <f>$C36*AU36</f>
        <v>0</v>
      </c>
      <c r="AW36" s="645"/>
      <c r="AX36" s="646">
        <f>$C36*AW36</f>
        <v>0</v>
      </c>
      <c r="AY36" s="645"/>
      <c r="AZ36" s="646">
        <f>$C36*AY36</f>
        <v>0</v>
      </c>
      <c r="BA36" s="645"/>
      <c r="BB36" s="646">
        <f>$C36*BA36</f>
        <v>0</v>
      </c>
      <c r="BC36" s="645"/>
      <c r="BD36" s="646">
        <f>$C36*BC36</f>
        <v>0</v>
      </c>
      <c r="BE36" s="648"/>
      <c r="BF36" s="247">
        <f>$C36*BE36</f>
        <v>0</v>
      </c>
      <c r="BG36" s="249">
        <f>AH36+AJ36+AL36+AN36+AP36+AR36+AT36+AV36+AX36+AZ36+BB36+BD36+BF36</f>
        <v>0</v>
      </c>
      <c r="BH36" s="250">
        <f t="shared" si="0"/>
        <v>0</v>
      </c>
      <c r="BI36" s="649"/>
      <c r="BJ36" s="646">
        <f>$C36*BI36</f>
        <v>0</v>
      </c>
      <c r="BK36" s="645"/>
      <c r="BL36" s="646">
        <f>$C36*BK36</f>
        <v>0</v>
      </c>
      <c r="BM36" s="645"/>
      <c r="BN36" s="646">
        <f>$C36*BM36</f>
        <v>0</v>
      </c>
      <c r="BO36" s="645"/>
      <c r="BP36" s="646">
        <f>$C36*BO36</f>
        <v>0</v>
      </c>
      <c r="BQ36" s="645"/>
      <c r="BR36" s="646">
        <f>$C36*BQ36</f>
        <v>0</v>
      </c>
      <c r="BS36" s="645"/>
      <c r="BT36" s="646">
        <f>$C36*BS36</f>
        <v>0</v>
      </c>
      <c r="BU36" s="645"/>
      <c r="BV36" s="646">
        <f>$C36*BU36</f>
        <v>0</v>
      </c>
      <c r="BW36" s="645"/>
      <c r="BX36" s="646">
        <f>$C36*BW36</f>
        <v>0</v>
      </c>
      <c r="BY36" s="645"/>
      <c r="BZ36" s="646">
        <f>$C36*BY36</f>
        <v>0</v>
      </c>
      <c r="CA36" s="645"/>
      <c r="CB36" s="646">
        <f>$C36*CA36</f>
        <v>0</v>
      </c>
      <c r="CC36" s="645"/>
      <c r="CD36" s="646">
        <f>$C36*CC36</f>
        <v>0</v>
      </c>
      <c r="CE36" s="645"/>
      <c r="CF36" s="646">
        <f>$C36*CE36</f>
        <v>0</v>
      </c>
      <c r="CG36" s="645"/>
      <c r="CH36" s="248">
        <f>$C36*CG36</f>
        <v>0</v>
      </c>
      <c r="CI36" s="249">
        <f>BJ36+BL36+BN36+BP36+BR36+BT36+BV36+BX36+BZ36+CB36+CD36+CF36+CH36</f>
        <v>0</v>
      </c>
      <c r="CJ36" s="250">
        <f t="shared" si="1"/>
        <v>0</v>
      </c>
      <c r="CK36" s="649"/>
      <c r="CL36" s="646">
        <f>$C36*CK36</f>
        <v>0</v>
      </c>
      <c r="CM36" s="645"/>
      <c r="CN36" s="646">
        <f>$C36*CM36</f>
        <v>0</v>
      </c>
      <c r="CO36" s="645"/>
      <c r="CP36" s="646">
        <f>$C36*CO36</f>
        <v>0</v>
      </c>
      <c r="CQ36" s="645"/>
      <c r="CR36" s="646">
        <f>$C36*CQ36</f>
        <v>0</v>
      </c>
      <c r="CS36" s="645"/>
      <c r="CT36" s="646">
        <f>$C36*CS36</f>
        <v>0</v>
      </c>
      <c r="CU36" s="645"/>
      <c r="CV36" s="646">
        <f>$C36*CU36</f>
        <v>0</v>
      </c>
      <c r="CW36" s="645"/>
      <c r="CX36" s="646">
        <f>$C36*CW36</f>
        <v>0</v>
      </c>
      <c r="CY36" s="645"/>
      <c r="CZ36" s="646">
        <f>$C36*CY36</f>
        <v>0</v>
      </c>
      <c r="DA36" s="645"/>
      <c r="DB36" s="646">
        <f>$C36*DA36</f>
        <v>0</v>
      </c>
      <c r="DC36" s="645"/>
      <c r="DD36" s="646">
        <f>$C36*DC36</f>
        <v>0</v>
      </c>
      <c r="DE36" s="645"/>
      <c r="DF36" s="646">
        <f>$C36*DE36</f>
        <v>0</v>
      </c>
      <c r="DG36" s="645"/>
      <c r="DH36" s="646">
        <f>$C36*DG36</f>
        <v>0</v>
      </c>
      <c r="DI36" s="645"/>
      <c r="DJ36" s="646">
        <f>$C36*DI36</f>
        <v>0</v>
      </c>
      <c r="DK36" s="249">
        <f>CL36+CN36+CP36+CR36+CT36+CV36+CX36+CZ36+DB36+DD36+DF36+DH36+DJ36</f>
        <v>0</v>
      </c>
      <c r="DL36" s="250">
        <f t="shared" si="2"/>
        <v>0</v>
      </c>
    </row>
    <row r="37" spans="1:116" ht="20.25" customHeight="1" x14ac:dyDescent="0.25">
      <c r="A37" s="25" t="s">
        <v>250</v>
      </c>
      <c r="B37" s="211" t="s">
        <v>251</v>
      </c>
      <c r="C37" s="27">
        <v>2.14</v>
      </c>
      <c r="D37" s="119">
        <v>3.6999999999999999E-4</v>
      </c>
      <c r="E37" s="645"/>
      <c r="F37" s="646">
        <f>$C37*E37</f>
        <v>0</v>
      </c>
      <c r="G37" s="645"/>
      <c r="H37" s="646">
        <f>$C37*G37</f>
        <v>0</v>
      </c>
      <c r="I37" s="645"/>
      <c r="J37" s="646">
        <f>$C37*I37</f>
        <v>0</v>
      </c>
      <c r="K37" s="645"/>
      <c r="L37" s="646">
        <f>$C37*K37</f>
        <v>0</v>
      </c>
      <c r="M37" s="645"/>
      <c r="N37" s="646">
        <f>$C37*M37</f>
        <v>0</v>
      </c>
      <c r="O37" s="645"/>
      <c r="P37" s="646">
        <f>$C37*O37</f>
        <v>0</v>
      </c>
      <c r="Q37" s="645"/>
      <c r="R37" s="646">
        <f>$C37*Q37</f>
        <v>0</v>
      </c>
      <c r="S37" s="645"/>
      <c r="T37" s="646">
        <f>$C37*S37</f>
        <v>0</v>
      </c>
      <c r="U37" s="645"/>
      <c r="V37" s="646">
        <f>$C37*U37</f>
        <v>0</v>
      </c>
      <c r="W37" s="645"/>
      <c r="X37" s="646">
        <f>$C37*W37</f>
        <v>0</v>
      </c>
      <c r="Y37" s="645"/>
      <c r="Z37" s="646">
        <f>$C37*Y37</f>
        <v>0</v>
      </c>
      <c r="AA37" s="645"/>
      <c r="AB37" s="646">
        <f>$C37*AA37</f>
        <v>0</v>
      </c>
      <c r="AC37" s="645"/>
      <c r="AD37" s="646">
        <f>$C37*AC37</f>
        <v>0</v>
      </c>
      <c r="AE37" s="241">
        <f>F37+H37+J37+L37+N37+P37+R37+T37+V37+X37+Z37+AB37+AD37</f>
        <v>0</v>
      </c>
      <c r="AF37" s="238">
        <f t="shared" si="3"/>
        <v>0</v>
      </c>
      <c r="AG37" s="647"/>
      <c r="AH37" s="646">
        <f>$C37*AG37</f>
        <v>0</v>
      </c>
      <c r="AI37" s="645"/>
      <c r="AJ37" s="646">
        <f>$C37*AI37</f>
        <v>0</v>
      </c>
      <c r="AK37" s="645"/>
      <c r="AL37" s="646">
        <f>$C37*AK37</f>
        <v>0</v>
      </c>
      <c r="AM37" s="645"/>
      <c r="AN37" s="646">
        <f>$C37*AM37</f>
        <v>0</v>
      </c>
      <c r="AO37" s="645"/>
      <c r="AP37" s="646">
        <f>$C37*AO37</f>
        <v>0</v>
      </c>
      <c r="AQ37" s="645"/>
      <c r="AR37" s="646">
        <f>$C37*AQ37</f>
        <v>0</v>
      </c>
      <c r="AS37" s="645"/>
      <c r="AT37" s="646">
        <f>$C37*AS37</f>
        <v>0</v>
      </c>
      <c r="AU37" s="645"/>
      <c r="AV37" s="646">
        <f>$C37*AU37</f>
        <v>0</v>
      </c>
      <c r="AW37" s="645"/>
      <c r="AX37" s="646">
        <f>$C37*AW37</f>
        <v>0</v>
      </c>
      <c r="AY37" s="645"/>
      <c r="AZ37" s="646">
        <f>$C37*AY37</f>
        <v>0</v>
      </c>
      <c r="BA37" s="645"/>
      <c r="BB37" s="646">
        <f>$C37*BA37</f>
        <v>0</v>
      </c>
      <c r="BC37" s="645"/>
      <c r="BD37" s="646">
        <f>$C37*BC37</f>
        <v>0</v>
      </c>
      <c r="BE37" s="648"/>
      <c r="BF37" s="247">
        <f>$C37*BE37</f>
        <v>0</v>
      </c>
      <c r="BG37" s="249">
        <f>AH37+AJ37+AL37+AN37+AP37+AR37+AT37+AV37+AX37+AZ37+BB37+BD37+BF37</f>
        <v>0</v>
      </c>
      <c r="BH37" s="250">
        <f t="shared" si="0"/>
        <v>0</v>
      </c>
      <c r="BI37" s="649"/>
      <c r="BJ37" s="646">
        <f>$C37*BI37</f>
        <v>0</v>
      </c>
      <c r="BK37" s="645"/>
      <c r="BL37" s="646">
        <f>$C37*BK37</f>
        <v>0</v>
      </c>
      <c r="BM37" s="645"/>
      <c r="BN37" s="646">
        <f>$C37*BM37</f>
        <v>0</v>
      </c>
      <c r="BO37" s="645"/>
      <c r="BP37" s="646">
        <f>$C37*BO37</f>
        <v>0</v>
      </c>
      <c r="BQ37" s="645"/>
      <c r="BR37" s="646">
        <f>$C37*BQ37</f>
        <v>0</v>
      </c>
      <c r="BS37" s="645"/>
      <c r="BT37" s="646">
        <f>$C37*BS37</f>
        <v>0</v>
      </c>
      <c r="BU37" s="645"/>
      <c r="BV37" s="646">
        <f>$C37*BU37</f>
        <v>0</v>
      </c>
      <c r="BW37" s="645"/>
      <c r="BX37" s="646">
        <f>$C37*BW37</f>
        <v>0</v>
      </c>
      <c r="BY37" s="645"/>
      <c r="BZ37" s="646">
        <f>$C37*BY37</f>
        <v>0</v>
      </c>
      <c r="CA37" s="645"/>
      <c r="CB37" s="646">
        <f>$C37*CA37</f>
        <v>0</v>
      </c>
      <c r="CC37" s="645"/>
      <c r="CD37" s="646">
        <f>$C37*CC37</f>
        <v>0</v>
      </c>
      <c r="CE37" s="645"/>
      <c r="CF37" s="646">
        <f>$C37*CE37</f>
        <v>0</v>
      </c>
      <c r="CG37" s="645"/>
      <c r="CH37" s="248">
        <f>$C37*CG37</f>
        <v>0</v>
      </c>
      <c r="CI37" s="249">
        <f>BJ37+BL37+BN37+BP37+BR37+BT37+BV37+BX37+BZ37+CB37+CD37+CF37+CH37</f>
        <v>0</v>
      </c>
      <c r="CJ37" s="250">
        <f t="shared" si="1"/>
        <v>0</v>
      </c>
      <c r="CK37" s="649"/>
      <c r="CL37" s="646">
        <f>$C37*CK37</f>
        <v>0</v>
      </c>
      <c r="CM37" s="645"/>
      <c r="CN37" s="646">
        <f>$C37*CM37</f>
        <v>0</v>
      </c>
      <c r="CO37" s="645"/>
      <c r="CP37" s="646">
        <f>$C37*CO37</f>
        <v>0</v>
      </c>
      <c r="CQ37" s="645"/>
      <c r="CR37" s="646">
        <f>$C37*CQ37</f>
        <v>0</v>
      </c>
      <c r="CS37" s="645"/>
      <c r="CT37" s="646">
        <f>$C37*CS37</f>
        <v>0</v>
      </c>
      <c r="CU37" s="645"/>
      <c r="CV37" s="646">
        <f>$C37*CU37</f>
        <v>0</v>
      </c>
      <c r="CW37" s="645"/>
      <c r="CX37" s="646">
        <f>$C37*CW37</f>
        <v>0</v>
      </c>
      <c r="CY37" s="645"/>
      <c r="CZ37" s="646">
        <f>$C37*CY37</f>
        <v>0</v>
      </c>
      <c r="DA37" s="645"/>
      <c r="DB37" s="646">
        <f>$C37*DA37</f>
        <v>0</v>
      </c>
      <c r="DC37" s="645"/>
      <c r="DD37" s="646">
        <f>$C37*DC37</f>
        <v>0</v>
      </c>
      <c r="DE37" s="645"/>
      <c r="DF37" s="646">
        <f>$C37*DE37</f>
        <v>0</v>
      </c>
      <c r="DG37" s="645"/>
      <c r="DH37" s="646">
        <f>$C37*DG37</f>
        <v>0</v>
      </c>
      <c r="DI37" s="645"/>
      <c r="DJ37" s="646">
        <f>$C37*DI37</f>
        <v>0</v>
      </c>
      <c r="DK37" s="249">
        <f>CL37+CN37+CP37+CR37+CT37+CV37+CX37+CZ37+DB37+DD37+DF37+DH37+DJ37</f>
        <v>0</v>
      </c>
      <c r="DL37" s="250">
        <f t="shared" si="2"/>
        <v>0</v>
      </c>
    </row>
    <row r="38" spans="1:116" ht="20.25" customHeight="1" x14ac:dyDescent="0.25">
      <c r="A38" s="43" t="s">
        <v>252</v>
      </c>
      <c r="B38" s="211" t="s">
        <v>253</v>
      </c>
      <c r="C38" s="27">
        <v>19.899999999999999</v>
      </c>
      <c r="D38" s="119">
        <v>1.1900000000000001E-3</v>
      </c>
      <c r="E38" s="645"/>
      <c r="F38" s="646">
        <f>$C38*E38</f>
        <v>0</v>
      </c>
      <c r="G38" s="645"/>
      <c r="H38" s="646">
        <f>$C38*G38</f>
        <v>0</v>
      </c>
      <c r="I38" s="645"/>
      <c r="J38" s="646">
        <f>$C38*I38</f>
        <v>0</v>
      </c>
      <c r="K38" s="645"/>
      <c r="L38" s="646">
        <f>$C38*K38</f>
        <v>0</v>
      </c>
      <c r="M38" s="645"/>
      <c r="N38" s="646">
        <f>$C38*M38</f>
        <v>0</v>
      </c>
      <c r="O38" s="645"/>
      <c r="P38" s="646">
        <f>$C38*O38</f>
        <v>0</v>
      </c>
      <c r="Q38" s="645"/>
      <c r="R38" s="646">
        <f>$C38*Q38</f>
        <v>0</v>
      </c>
      <c r="S38" s="645"/>
      <c r="T38" s="646">
        <f>$C38*S38</f>
        <v>0</v>
      </c>
      <c r="U38" s="645"/>
      <c r="V38" s="646">
        <f>$C38*U38</f>
        <v>0</v>
      </c>
      <c r="W38" s="645"/>
      <c r="X38" s="646">
        <f>$C38*W38</f>
        <v>0</v>
      </c>
      <c r="Y38" s="645"/>
      <c r="Z38" s="646">
        <f>$C38*Y38</f>
        <v>0</v>
      </c>
      <c r="AA38" s="645"/>
      <c r="AB38" s="646">
        <f>$C38*AA38</f>
        <v>0</v>
      </c>
      <c r="AC38" s="645"/>
      <c r="AD38" s="646">
        <f>$C38*AC38</f>
        <v>0</v>
      </c>
      <c r="AE38" s="241">
        <f>F38+H38+J38+L38+N38+P38+R38+T38+V38+X38+Z38+AB38+AD38</f>
        <v>0</v>
      </c>
      <c r="AF38" s="238">
        <f t="shared" si="3"/>
        <v>0</v>
      </c>
      <c r="AG38" s="647"/>
      <c r="AH38" s="646">
        <f>$C38*AG38</f>
        <v>0</v>
      </c>
      <c r="AI38" s="645"/>
      <c r="AJ38" s="646">
        <f>$C38*AI38</f>
        <v>0</v>
      </c>
      <c r="AK38" s="645"/>
      <c r="AL38" s="646">
        <f>$C38*AK38</f>
        <v>0</v>
      </c>
      <c r="AM38" s="645"/>
      <c r="AN38" s="646">
        <f>$C38*AM38</f>
        <v>0</v>
      </c>
      <c r="AO38" s="645"/>
      <c r="AP38" s="646">
        <f>$C38*AO38</f>
        <v>0</v>
      </c>
      <c r="AQ38" s="645"/>
      <c r="AR38" s="646">
        <f>$C38*AQ38</f>
        <v>0</v>
      </c>
      <c r="AS38" s="645"/>
      <c r="AT38" s="646">
        <f>$C38*AS38</f>
        <v>0</v>
      </c>
      <c r="AU38" s="645"/>
      <c r="AV38" s="646">
        <f>$C38*AU38</f>
        <v>0</v>
      </c>
      <c r="AW38" s="645"/>
      <c r="AX38" s="646">
        <f>$C38*AW38</f>
        <v>0</v>
      </c>
      <c r="AY38" s="645"/>
      <c r="AZ38" s="646">
        <f>$C38*AY38</f>
        <v>0</v>
      </c>
      <c r="BA38" s="645"/>
      <c r="BB38" s="646">
        <f>$C38*BA38</f>
        <v>0</v>
      </c>
      <c r="BC38" s="645"/>
      <c r="BD38" s="646">
        <f>$C38*BC38</f>
        <v>0</v>
      </c>
      <c r="BE38" s="648"/>
      <c r="BF38" s="247">
        <f>$C38*BE38</f>
        <v>0</v>
      </c>
      <c r="BG38" s="249">
        <f>AH38+AJ38+AL38+AN38+AP38+AR38+AT38+AV38+AX38+AZ38+BB38+BD38+BF38</f>
        <v>0</v>
      </c>
      <c r="BH38" s="250">
        <f t="shared" si="0"/>
        <v>0</v>
      </c>
      <c r="BI38" s="649"/>
      <c r="BJ38" s="646">
        <f>$C38*BI38</f>
        <v>0</v>
      </c>
      <c r="BK38" s="645"/>
      <c r="BL38" s="646">
        <f>$C38*BK38</f>
        <v>0</v>
      </c>
      <c r="BM38" s="645"/>
      <c r="BN38" s="646">
        <f>$C38*BM38</f>
        <v>0</v>
      </c>
      <c r="BO38" s="645"/>
      <c r="BP38" s="646">
        <f>$C38*BO38</f>
        <v>0</v>
      </c>
      <c r="BQ38" s="645"/>
      <c r="BR38" s="646">
        <f>$C38*BQ38</f>
        <v>0</v>
      </c>
      <c r="BS38" s="645"/>
      <c r="BT38" s="646">
        <f>$C38*BS38</f>
        <v>0</v>
      </c>
      <c r="BU38" s="645"/>
      <c r="BV38" s="646">
        <f>$C38*BU38</f>
        <v>0</v>
      </c>
      <c r="BW38" s="645"/>
      <c r="BX38" s="646">
        <f>$C38*BW38</f>
        <v>0</v>
      </c>
      <c r="BY38" s="645"/>
      <c r="BZ38" s="646">
        <f>$C38*BY38</f>
        <v>0</v>
      </c>
      <c r="CA38" s="645"/>
      <c r="CB38" s="646">
        <f>$C38*CA38</f>
        <v>0</v>
      </c>
      <c r="CC38" s="645"/>
      <c r="CD38" s="646">
        <f>$C38*CC38</f>
        <v>0</v>
      </c>
      <c r="CE38" s="645"/>
      <c r="CF38" s="646">
        <f>$C38*CE38</f>
        <v>0</v>
      </c>
      <c r="CG38" s="645"/>
      <c r="CH38" s="248">
        <f>$C38*CG38</f>
        <v>0</v>
      </c>
      <c r="CI38" s="249">
        <f>BJ38+BL38+BN38+BP38+BR38+BT38+BV38+BX38+BZ38+CB38+CD38+CF38+CH38</f>
        <v>0</v>
      </c>
      <c r="CJ38" s="250">
        <f t="shared" si="1"/>
        <v>0</v>
      </c>
      <c r="CK38" s="649"/>
      <c r="CL38" s="646">
        <f>$C38*CK38</f>
        <v>0</v>
      </c>
      <c r="CM38" s="645"/>
      <c r="CN38" s="646">
        <f>$C38*CM38</f>
        <v>0</v>
      </c>
      <c r="CO38" s="645"/>
      <c r="CP38" s="646">
        <f>$C38*CO38</f>
        <v>0</v>
      </c>
      <c r="CQ38" s="645"/>
      <c r="CR38" s="646">
        <f>$C38*CQ38</f>
        <v>0</v>
      </c>
      <c r="CS38" s="645"/>
      <c r="CT38" s="646">
        <f>$C38*CS38</f>
        <v>0</v>
      </c>
      <c r="CU38" s="645"/>
      <c r="CV38" s="646">
        <f>$C38*CU38</f>
        <v>0</v>
      </c>
      <c r="CW38" s="645"/>
      <c r="CX38" s="646">
        <f>$C38*CW38</f>
        <v>0</v>
      </c>
      <c r="CY38" s="645"/>
      <c r="CZ38" s="646">
        <f>$C38*CY38</f>
        <v>0</v>
      </c>
      <c r="DA38" s="645"/>
      <c r="DB38" s="646">
        <f>$C38*DA38</f>
        <v>0</v>
      </c>
      <c r="DC38" s="645"/>
      <c r="DD38" s="646">
        <f>$C38*DC38</f>
        <v>0</v>
      </c>
      <c r="DE38" s="645"/>
      <c r="DF38" s="646">
        <f>$C38*DE38</f>
        <v>0</v>
      </c>
      <c r="DG38" s="645"/>
      <c r="DH38" s="646">
        <f>$C38*DG38</f>
        <v>0</v>
      </c>
      <c r="DI38" s="645"/>
      <c r="DJ38" s="646">
        <f>$C38*DI38</f>
        <v>0</v>
      </c>
      <c r="DK38" s="249">
        <f>CL38+CN38+CP38+CR38+CT38+CV38+CX38+CZ38+DB38+DD38+DF38+DH38+DJ38</f>
        <v>0</v>
      </c>
      <c r="DL38" s="250">
        <f t="shared" si="2"/>
        <v>0</v>
      </c>
    </row>
    <row r="39" spans="1:116" ht="20.25" customHeight="1" x14ac:dyDescent="0.25">
      <c r="A39" s="43" t="s">
        <v>254</v>
      </c>
      <c r="B39" s="26" t="s">
        <v>255</v>
      </c>
      <c r="C39" s="27">
        <v>10.85</v>
      </c>
      <c r="D39" s="119">
        <v>2.7E-4</v>
      </c>
      <c r="E39" s="645"/>
      <c r="F39" s="646">
        <f>$C39*E39</f>
        <v>0</v>
      </c>
      <c r="G39" s="645"/>
      <c r="H39" s="646">
        <f>$C39*G39</f>
        <v>0</v>
      </c>
      <c r="I39" s="645"/>
      <c r="J39" s="646">
        <f>$C39*I39</f>
        <v>0</v>
      </c>
      <c r="K39" s="645"/>
      <c r="L39" s="646">
        <f>$C39*K39</f>
        <v>0</v>
      </c>
      <c r="M39" s="645"/>
      <c r="N39" s="646">
        <f>$C39*M39</f>
        <v>0</v>
      </c>
      <c r="O39" s="645"/>
      <c r="P39" s="646">
        <f>$C39*O39</f>
        <v>0</v>
      </c>
      <c r="Q39" s="645"/>
      <c r="R39" s="646">
        <f>$C39*Q39</f>
        <v>0</v>
      </c>
      <c r="S39" s="645"/>
      <c r="T39" s="646">
        <f>$C39*S39</f>
        <v>0</v>
      </c>
      <c r="U39" s="645"/>
      <c r="V39" s="646">
        <f>$C39*U39</f>
        <v>0</v>
      </c>
      <c r="W39" s="645"/>
      <c r="X39" s="646">
        <f>$C39*W39</f>
        <v>0</v>
      </c>
      <c r="Y39" s="645"/>
      <c r="Z39" s="646">
        <f>$C39*Y39</f>
        <v>0</v>
      </c>
      <c r="AA39" s="645"/>
      <c r="AB39" s="646">
        <f>$C39*AA39</f>
        <v>0</v>
      </c>
      <c r="AC39" s="645"/>
      <c r="AD39" s="646">
        <f>$C39*AC39</f>
        <v>0</v>
      </c>
      <c r="AE39" s="241">
        <f>F39+H39+J39+L39+N39+P39+R39+T39+V39+X39+Z39+AB39+AD39</f>
        <v>0</v>
      </c>
      <c r="AF39" s="238">
        <f t="shared" si="3"/>
        <v>0</v>
      </c>
      <c r="AG39" s="647"/>
      <c r="AH39" s="646">
        <f>$C39*AG39</f>
        <v>0</v>
      </c>
      <c r="AI39" s="645"/>
      <c r="AJ39" s="646">
        <f>$C39*AI39</f>
        <v>0</v>
      </c>
      <c r="AK39" s="645"/>
      <c r="AL39" s="646">
        <f>$C39*AK39</f>
        <v>0</v>
      </c>
      <c r="AM39" s="645"/>
      <c r="AN39" s="646">
        <f>$C39*AM39</f>
        <v>0</v>
      </c>
      <c r="AO39" s="645"/>
      <c r="AP39" s="646">
        <f>$C39*AO39</f>
        <v>0</v>
      </c>
      <c r="AQ39" s="645"/>
      <c r="AR39" s="646">
        <f>$C39*AQ39</f>
        <v>0</v>
      </c>
      <c r="AS39" s="645"/>
      <c r="AT39" s="646">
        <f>$C39*AS39</f>
        <v>0</v>
      </c>
      <c r="AU39" s="645"/>
      <c r="AV39" s="646">
        <f>$C39*AU39</f>
        <v>0</v>
      </c>
      <c r="AW39" s="645"/>
      <c r="AX39" s="646">
        <f>$C39*AW39</f>
        <v>0</v>
      </c>
      <c r="AY39" s="645"/>
      <c r="AZ39" s="646">
        <f>$C39*AY39</f>
        <v>0</v>
      </c>
      <c r="BA39" s="645"/>
      <c r="BB39" s="646">
        <f>$C39*BA39</f>
        <v>0</v>
      </c>
      <c r="BC39" s="645"/>
      <c r="BD39" s="646">
        <f>$C39*BC39</f>
        <v>0</v>
      </c>
      <c r="BE39" s="648"/>
      <c r="BF39" s="247">
        <f>$C39*BE39</f>
        <v>0</v>
      </c>
      <c r="BG39" s="249">
        <f>AH39+AJ39+AL39+AN39+AP39+AR39+AT39+AV39+AX39+AZ39+BB39+BD39+BF39</f>
        <v>0</v>
      </c>
      <c r="BH39" s="250">
        <f t="shared" si="0"/>
        <v>0</v>
      </c>
      <c r="BI39" s="649"/>
      <c r="BJ39" s="646">
        <f>$C39*BI39</f>
        <v>0</v>
      </c>
      <c r="BK39" s="645"/>
      <c r="BL39" s="646">
        <f>$C39*BK39</f>
        <v>0</v>
      </c>
      <c r="BM39" s="645"/>
      <c r="BN39" s="646">
        <f>$C39*BM39</f>
        <v>0</v>
      </c>
      <c r="BO39" s="645"/>
      <c r="BP39" s="646">
        <f>$C39*BO39</f>
        <v>0</v>
      </c>
      <c r="BQ39" s="645"/>
      <c r="BR39" s="646">
        <f>$C39*BQ39</f>
        <v>0</v>
      </c>
      <c r="BS39" s="645"/>
      <c r="BT39" s="646">
        <f>$C39*BS39</f>
        <v>0</v>
      </c>
      <c r="BU39" s="645"/>
      <c r="BV39" s="646">
        <f>$C39*BU39</f>
        <v>0</v>
      </c>
      <c r="BW39" s="645"/>
      <c r="BX39" s="646">
        <f>$C39*BW39</f>
        <v>0</v>
      </c>
      <c r="BY39" s="645"/>
      <c r="BZ39" s="646">
        <f>$C39*BY39</f>
        <v>0</v>
      </c>
      <c r="CA39" s="645"/>
      <c r="CB39" s="646">
        <f>$C39*CA39</f>
        <v>0</v>
      </c>
      <c r="CC39" s="645"/>
      <c r="CD39" s="646">
        <f>$C39*CC39</f>
        <v>0</v>
      </c>
      <c r="CE39" s="645"/>
      <c r="CF39" s="646">
        <f>$C39*CE39</f>
        <v>0</v>
      </c>
      <c r="CG39" s="645"/>
      <c r="CH39" s="248">
        <f>$C39*CG39</f>
        <v>0</v>
      </c>
      <c r="CI39" s="249">
        <f>BJ39+BL39+BN39+BP39+BR39+BT39+BV39+BX39+BZ39+CB39+CD39+CF39+CH39</f>
        <v>0</v>
      </c>
      <c r="CJ39" s="250">
        <f t="shared" si="1"/>
        <v>0</v>
      </c>
      <c r="CK39" s="649"/>
      <c r="CL39" s="646">
        <f>$C39*CK39</f>
        <v>0</v>
      </c>
      <c r="CM39" s="645"/>
      <c r="CN39" s="646">
        <f>$C39*CM39</f>
        <v>0</v>
      </c>
      <c r="CO39" s="645"/>
      <c r="CP39" s="646">
        <f>$C39*CO39</f>
        <v>0</v>
      </c>
      <c r="CQ39" s="645"/>
      <c r="CR39" s="646">
        <f>$C39*CQ39</f>
        <v>0</v>
      </c>
      <c r="CS39" s="645"/>
      <c r="CT39" s="646">
        <f>$C39*CS39</f>
        <v>0</v>
      </c>
      <c r="CU39" s="645"/>
      <c r="CV39" s="646">
        <f>$C39*CU39</f>
        <v>0</v>
      </c>
      <c r="CW39" s="645"/>
      <c r="CX39" s="646">
        <f>$C39*CW39</f>
        <v>0</v>
      </c>
      <c r="CY39" s="645"/>
      <c r="CZ39" s="646">
        <f>$C39*CY39</f>
        <v>0</v>
      </c>
      <c r="DA39" s="645"/>
      <c r="DB39" s="646">
        <f>$C39*DA39</f>
        <v>0</v>
      </c>
      <c r="DC39" s="645"/>
      <c r="DD39" s="646">
        <f>$C39*DC39</f>
        <v>0</v>
      </c>
      <c r="DE39" s="645"/>
      <c r="DF39" s="646">
        <f>$C39*DE39</f>
        <v>0</v>
      </c>
      <c r="DG39" s="645"/>
      <c r="DH39" s="646">
        <f>$C39*DG39</f>
        <v>0</v>
      </c>
      <c r="DI39" s="645"/>
      <c r="DJ39" s="646">
        <f>$C39*DI39</f>
        <v>0</v>
      </c>
      <c r="DK39" s="249">
        <f>CL39+CN39+CP39+CR39+CT39+CV39+CX39+CZ39+DB39+DD39+DF39+DH39+DJ39</f>
        <v>0</v>
      </c>
      <c r="DL39" s="250">
        <f t="shared" si="2"/>
        <v>0</v>
      </c>
    </row>
    <row r="40" spans="1:116" ht="20.25" customHeight="1" thickBot="1" x14ac:dyDescent="0.3">
      <c r="A40" s="28" t="s">
        <v>256</v>
      </c>
      <c r="B40" s="212" t="s">
        <v>257</v>
      </c>
      <c r="C40" s="30">
        <v>0.94</v>
      </c>
      <c r="D40" s="216">
        <v>6.9999999999999999E-4</v>
      </c>
      <c r="E40" s="645"/>
      <c r="F40" s="646">
        <f>$C40*E40</f>
        <v>0</v>
      </c>
      <c r="G40" s="645"/>
      <c r="H40" s="646">
        <f>$C40*G40</f>
        <v>0</v>
      </c>
      <c r="I40" s="645"/>
      <c r="J40" s="646">
        <f>$C40*I40</f>
        <v>0</v>
      </c>
      <c r="K40" s="645"/>
      <c r="L40" s="646">
        <f>$C40*K40</f>
        <v>0</v>
      </c>
      <c r="M40" s="645"/>
      <c r="N40" s="646">
        <f>$C40*M40</f>
        <v>0</v>
      </c>
      <c r="O40" s="645"/>
      <c r="P40" s="646">
        <f>$C40*O40</f>
        <v>0</v>
      </c>
      <c r="Q40" s="645"/>
      <c r="R40" s="646">
        <f>$C40*Q40</f>
        <v>0</v>
      </c>
      <c r="S40" s="645"/>
      <c r="T40" s="646">
        <f>$C40*S40</f>
        <v>0</v>
      </c>
      <c r="U40" s="645"/>
      <c r="V40" s="646">
        <f>$C40*U40</f>
        <v>0</v>
      </c>
      <c r="W40" s="645"/>
      <c r="X40" s="646">
        <f>$C40*W40</f>
        <v>0</v>
      </c>
      <c r="Y40" s="645"/>
      <c r="Z40" s="646">
        <f>$C40*Y40</f>
        <v>0</v>
      </c>
      <c r="AA40" s="645"/>
      <c r="AB40" s="646">
        <f>$C40*AA40</f>
        <v>0</v>
      </c>
      <c r="AC40" s="645"/>
      <c r="AD40" s="646">
        <f>$C40*AC40</f>
        <v>0</v>
      </c>
      <c r="AE40" s="241">
        <f>F40+H40+J40+L40+N40+P40+R40+T40+V40+X40+Z40+AB40+AD40</f>
        <v>0</v>
      </c>
      <c r="AF40" s="238">
        <f t="shared" si="3"/>
        <v>0</v>
      </c>
      <c r="AG40" s="647"/>
      <c r="AH40" s="646">
        <f>$C40*AG40</f>
        <v>0</v>
      </c>
      <c r="AI40" s="645"/>
      <c r="AJ40" s="646">
        <f>$C40*AI40</f>
        <v>0</v>
      </c>
      <c r="AK40" s="645"/>
      <c r="AL40" s="646">
        <f>$C40*AK40</f>
        <v>0</v>
      </c>
      <c r="AM40" s="645"/>
      <c r="AN40" s="646">
        <f>$C40*AM40</f>
        <v>0</v>
      </c>
      <c r="AO40" s="645"/>
      <c r="AP40" s="646">
        <f>$C40*AO40</f>
        <v>0</v>
      </c>
      <c r="AQ40" s="645"/>
      <c r="AR40" s="646">
        <f>$C40*AQ40</f>
        <v>0</v>
      </c>
      <c r="AS40" s="645"/>
      <c r="AT40" s="646">
        <f>$C40*AS40</f>
        <v>0</v>
      </c>
      <c r="AU40" s="645"/>
      <c r="AV40" s="646">
        <f>$C40*AU40</f>
        <v>0</v>
      </c>
      <c r="AW40" s="645"/>
      <c r="AX40" s="646">
        <f>$C40*AW40</f>
        <v>0</v>
      </c>
      <c r="AY40" s="645"/>
      <c r="AZ40" s="646">
        <f>$C40*AY40</f>
        <v>0</v>
      </c>
      <c r="BA40" s="645"/>
      <c r="BB40" s="646">
        <f>$C40*BA40</f>
        <v>0</v>
      </c>
      <c r="BC40" s="645"/>
      <c r="BD40" s="646">
        <f>$C40*BC40</f>
        <v>0</v>
      </c>
      <c r="BE40" s="648"/>
      <c r="BF40" s="247">
        <f>$C40*BE40</f>
        <v>0</v>
      </c>
      <c r="BG40" s="249">
        <f>AH40+AJ40+AL40+AN40+AP40+AR40+AT40+AV40+AX40+AZ40+BB40+BD40+BF40</f>
        <v>0</v>
      </c>
      <c r="BH40" s="250">
        <f t="shared" si="0"/>
        <v>0</v>
      </c>
      <c r="BI40" s="649"/>
      <c r="BJ40" s="646">
        <f>$C40*BI40</f>
        <v>0</v>
      </c>
      <c r="BK40" s="645"/>
      <c r="BL40" s="646">
        <f>$C40*BK40</f>
        <v>0</v>
      </c>
      <c r="BM40" s="645"/>
      <c r="BN40" s="646">
        <f>$C40*BM40</f>
        <v>0</v>
      </c>
      <c r="BO40" s="645"/>
      <c r="BP40" s="646">
        <f>$C40*BO40</f>
        <v>0</v>
      </c>
      <c r="BQ40" s="645"/>
      <c r="BR40" s="646">
        <f>$C40*BQ40</f>
        <v>0</v>
      </c>
      <c r="BS40" s="645"/>
      <c r="BT40" s="646">
        <f>$C40*BS40</f>
        <v>0</v>
      </c>
      <c r="BU40" s="645"/>
      <c r="BV40" s="646">
        <f>$C40*BU40</f>
        <v>0</v>
      </c>
      <c r="BW40" s="645"/>
      <c r="BX40" s="646">
        <f>$C40*BW40</f>
        <v>0</v>
      </c>
      <c r="BY40" s="645"/>
      <c r="BZ40" s="646">
        <f>$C40*BY40</f>
        <v>0</v>
      </c>
      <c r="CA40" s="645"/>
      <c r="CB40" s="646">
        <f>$C40*CA40</f>
        <v>0</v>
      </c>
      <c r="CC40" s="645"/>
      <c r="CD40" s="646">
        <f>$C40*CC40</f>
        <v>0</v>
      </c>
      <c r="CE40" s="645"/>
      <c r="CF40" s="646">
        <f>$C40*CE40</f>
        <v>0</v>
      </c>
      <c r="CG40" s="645"/>
      <c r="CH40" s="248">
        <f>$C40*CG40</f>
        <v>0</v>
      </c>
      <c r="CI40" s="249">
        <f>BJ40+BL40+BN40+BP40+BR40+BT40+BV40+BX40+BZ40+CB40+CD40+CF40+CH40</f>
        <v>0</v>
      </c>
      <c r="CJ40" s="250">
        <f t="shared" si="1"/>
        <v>0</v>
      </c>
      <c r="CK40" s="649"/>
      <c r="CL40" s="646">
        <f>$C40*CK40</f>
        <v>0</v>
      </c>
      <c r="CM40" s="645"/>
      <c r="CN40" s="646">
        <f>$C40*CM40</f>
        <v>0</v>
      </c>
      <c r="CO40" s="645"/>
      <c r="CP40" s="646">
        <f>$C40*CO40</f>
        <v>0</v>
      </c>
      <c r="CQ40" s="645"/>
      <c r="CR40" s="646">
        <f>$C40*CQ40</f>
        <v>0</v>
      </c>
      <c r="CS40" s="645"/>
      <c r="CT40" s="646">
        <f>$C40*CS40</f>
        <v>0</v>
      </c>
      <c r="CU40" s="645"/>
      <c r="CV40" s="646">
        <f>$C40*CU40</f>
        <v>0</v>
      </c>
      <c r="CW40" s="645"/>
      <c r="CX40" s="646">
        <f>$C40*CW40</f>
        <v>0</v>
      </c>
      <c r="CY40" s="645"/>
      <c r="CZ40" s="646">
        <f>$C40*CY40</f>
        <v>0</v>
      </c>
      <c r="DA40" s="645"/>
      <c r="DB40" s="646">
        <f>$C40*DA40</f>
        <v>0</v>
      </c>
      <c r="DC40" s="645"/>
      <c r="DD40" s="646">
        <f>$C40*DC40</f>
        <v>0</v>
      </c>
      <c r="DE40" s="645"/>
      <c r="DF40" s="646">
        <f>$C40*DE40</f>
        <v>0</v>
      </c>
      <c r="DG40" s="645"/>
      <c r="DH40" s="646">
        <f>$C40*DG40</f>
        <v>0</v>
      </c>
      <c r="DI40" s="645"/>
      <c r="DJ40" s="646">
        <f>$C40*DI40</f>
        <v>0</v>
      </c>
      <c r="DK40" s="249">
        <f>CL40+CN40+CP40+CR40+CT40+CV40+CX40+CZ40+DB40+DD40+DF40+DH40+DJ40</f>
        <v>0</v>
      </c>
      <c r="DL40" s="250">
        <f t="shared" si="2"/>
        <v>0</v>
      </c>
    </row>
    <row r="41" spans="1:116" ht="18" customHeight="1" thickTop="1" x14ac:dyDescent="0.25">
      <c r="E41" s="640"/>
      <c r="F41" s="636"/>
      <c r="G41" s="635"/>
      <c r="H41" s="636"/>
      <c r="I41" s="635"/>
      <c r="J41" s="636"/>
      <c r="K41" s="635"/>
      <c r="L41" s="636"/>
      <c r="M41" s="635"/>
      <c r="N41" s="636"/>
      <c r="O41" s="635"/>
      <c r="P41" s="636"/>
      <c r="Q41" s="635"/>
      <c r="R41" s="636"/>
      <c r="S41" s="635"/>
      <c r="T41" s="636"/>
      <c r="U41" s="635"/>
      <c r="V41" s="636"/>
      <c r="W41" s="635"/>
      <c r="X41" s="636"/>
      <c r="Y41" s="635"/>
      <c r="Z41" s="636"/>
      <c r="AA41" s="635"/>
      <c r="AB41" s="821" t="s">
        <v>258</v>
      </c>
      <c r="AC41" s="822"/>
      <c r="AD41" s="822"/>
      <c r="AE41" s="242">
        <f>SUM(AE5:AE40)</f>
        <v>0</v>
      </c>
      <c r="AF41" s="245"/>
      <c r="AG41" s="635"/>
      <c r="AH41" s="636"/>
      <c r="AI41" s="635"/>
      <c r="AJ41" s="636"/>
      <c r="AK41" s="635"/>
      <c r="AL41" s="636"/>
      <c r="AM41" s="635"/>
      <c r="AN41" s="636"/>
      <c r="AO41" s="635"/>
      <c r="AP41" s="636"/>
      <c r="AQ41" s="635"/>
      <c r="AR41" s="636"/>
      <c r="AS41" s="635"/>
      <c r="AT41" s="636"/>
      <c r="AU41" s="635"/>
      <c r="AV41" s="636"/>
      <c r="AW41" s="635"/>
      <c r="AX41" s="636"/>
      <c r="AY41" s="635"/>
      <c r="AZ41" s="636"/>
      <c r="BA41" s="635"/>
      <c r="BB41" s="636"/>
      <c r="BC41" s="635"/>
      <c r="BD41" s="821" t="s">
        <v>259</v>
      </c>
      <c r="BE41" s="822"/>
      <c r="BF41" s="822"/>
      <c r="BG41" s="253">
        <f>SUM(BG5:BG40)</f>
        <v>0</v>
      </c>
      <c r="BH41" s="250"/>
      <c r="BI41" s="640"/>
      <c r="BJ41" s="636"/>
      <c r="BK41" s="635"/>
      <c r="BL41" s="636"/>
      <c r="BM41" s="635"/>
      <c r="BN41" s="636"/>
      <c r="BO41" s="635"/>
      <c r="BP41" s="636"/>
      <c r="BQ41" s="635"/>
      <c r="BR41" s="636"/>
      <c r="BS41" s="635"/>
      <c r="BT41" s="636"/>
      <c r="BU41" s="635"/>
      <c r="BV41" s="636"/>
      <c r="BW41" s="635"/>
      <c r="BX41" s="636"/>
      <c r="BY41" s="635"/>
      <c r="BZ41" s="636"/>
      <c r="CA41" s="635"/>
      <c r="CB41" s="636"/>
      <c r="CC41" s="635"/>
      <c r="CD41" s="636"/>
      <c r="CE41" s="635"/>
      <c r="CF41" s="821" t="s">
        <v>260</v>
      </c>
      <c r="CG41" s="822"/>
      <c r="CH41" s="822"/>
      <c r="CI41" s="253">
        <f>SUM(CI5:CI40)</f>
        <v>0</v>
      </c>
      <c r="CJ41" s="250"/>
      <c r="CK41" s="640"/>
      <c r="CL41" s="636"/>
      <c r="CM41" s="635"/>
      <c r="CN41" s="636"/>
      <c r="CO41" s="635"/>
      <c r="CP41" s="636"/>
      <c r="CQ41" s="635"/>
      <c r="CR41" s="636"/>
      <c r="CS41" s="635"/>
      <c r="CT41" s="636"/>
      <c r="CU41" s="635"/>
      <c r="CV41" s="636"/>
      <c r="CW41" s="635"/>
      <c r="CX41" s="636"/>
      <c r="CY41" s="635"/>
      <c r="CZ41" s="636"/>
      <c r="DA41" s="635"/>
      <c r="DB41" s="636"/>
      <c r="DC41" s="635"/>
      <c r="DD41" s="636"/>
      <c r="DE41" s="635"/>
      <c r="DF41" s="636"/>
      <c r="DG41" s="635"/>
      <c r="DH41" s="821" t="s">
        <v>261</v>
      </c>
      <c r="DI41" s="822"/>
      <c r="DJ41" s="822"/>
      <c r="DK41" s="333">
        <f>SUM(DK5:DK40)</f>
        <v>0</v>
      </c>
      <c r="DL41" s="334"/>
    </row>
    <row r="42" spans="1:116" ht="18" customHeight="1" thickBot="1" x14ac:dyDescent="0.3">
      <c r="E42" s="657"/>
      <c r="F42" s="658"/>
      <c r="G42" s="659"/>
      <c r="H42" s="658"/>
      <c r="I42" s="659"/>
      <c r="J42" s="658"/>
      <c r="K42" s="659"/>
      <c r="L42" s="658"/>
      <c r="M42" s="659"/>
      <c r="N42" s="658"/>
      <c r="O42" s="659"/>
      <c r="P42" s="658"/>
      <c r="Q42" s="659"/>
      <c r="R42" s="658"/>
      <c r="S42" s="659"/>
      <c r="T42" s="658"/>
      <c r="U42" s="659"/>
      <c r="V42" s="658"/>
      <c r="W42" s="659"/>
      <c r="X42" s="658"/>
      <c r="Y42" s="659"/>
      <c r="Z42" s="658"/>
      <c r="AA42" s="659"/>
      <c r="AB42" s="813" t="s">
        <v>262</v>
      </c>
      <c r="AC42" s="814"/>
      <c r="AD42" s="814"/>
      <c r="AE42" s="243"/>
      <c r="AF42" s="246">
        <f>SUM(AF5:AF40)</f>
        <v>0</v>
      </c>
      <c r="AG42" s="659"/>
      <c r="AH42" s="658"/>
      <c r="AI42" s="659"/>
      <c r="AJ42" s="658"/>
      <c r="AK42" s="659"/>
      <c r="AL42" s="658"/>
      <c r="AM42" s="659"/>
      <c r="AN42" s="658"/>
      <c r="AO42" s="659"/>
      <c r="AP42" s="658"/>
      <c r="AQ42" s="659"/>
      <c r="AR42" s="658"/>
      <c r="AS42" s="659"/>
      <c r="AT42" s="658"/>
      <c r="AU42" s="659"/>
      <c r="AV42" s="658"/>
      <c r="AW42" s="659"/>
      <c r="AX42" s="658"/>
      <c r="AY42" s="659"/>
      <c r="AZ42" s="658"/>
      <c r="BA42" s="659"/>
      <c r="BB42" s="658"/>
      <c r="BC42" s="659"/>
      <c r="BD42" s="813" t="s">
        <v>263</v>
      </c>
      <c r="BE42" s="814"/>
      <c r="BF42" s="814"/>
      <c r="BG42" s="254"/>
      <c r="BH42" s="255">
        <f>SUM(BH5:BH40)</f>
        <v>0</v>
      </c>
      <c r="BI42" s="657"/>
      <c r="BJ42" s="658"/>
      <c r="BK42" s="659"/>
      <c r="BL42" s="658"/>
      <c r="BM42" s="659"/>
      <c r="BN42" s="658"/>
      <c r="BO42" s="659"/>
      <c r="BP42" s="658"/>
      <c r="BQ42" s="659"/>
      <c r="BR42" s="658"/>
      <c r="BS42" s="659"/>
      <c r="BT42" s="658"/>
      <c r="BU42" s="659"/>
      <c r="BV42" s="658"/>
      <c r="BW42" s="659"/>
      <c r="BX42" s="658"/>
      <c r="BY42" s="659"/>
      <c r="BZ42" s="658"/>
      <c r="CA42" s="659"/>
      <c r="CB42" s="658"/>
      <c r="CC42" s="659"/>
      <c r="CD42" s="658"/>
      <c r="CE42" s="659"/>
      <c r="CF42" s="813" t="s">
        <v>264</v>
      </c>
      <c r="CG42" s="814"/>
      <c r="CH42" s="814"/>
      <c r="CI42" s="254"/>
      <c r="CJ42" s="255">
        <f>SUM(CJ5:CJ40)</f>
        <v>0</v>
      </c>
      <c r="CK42" s="657"/>
      <c r="CL42" s="658"/>
      <c r="CM42" s="659"/>
      <c r="CN42" s="658"/>
      <c r="CO42" s="659"/>
      <c r="CP42" s="658"/>
      <c r="CQ42" s="659"/>
      <c r="CR42" s="658"/>
      <c r="CS42" s="659"/>
      <c r="CT42" s="658"/>
      <c r="CU42" s="659"/>
      <c r="CV42" s="658"/>
      <c r="CW42" s="659"/>
      <c r="CX42" s="658"/>
      <c r="CY42" s="659"/>
      <c r="CZ42" s="658"/>
      <c r="DA42" s="659"/>
      <c r="DB42" s="658"/>
      <c r="DC42" s="659"/>
      <c r="DD42" s="658"/>
      <c r="DE42" s="659"/>
      <c r="DF42" s="658"/>
      <c r="DG42" s="659"/>
      <c r="DH42" s="813" t="s">
        <v>265</v>
      </c>
      <c r="DI42" s="814"/>
      <c r="DJ42" s="814"/>
      <c r="DK42" s="335"/>
      <c r="DL42" s="336">
        <f>SUM(DL5:DL40)</f>
        <v>0</v>
      </c>
    </row>
    <row r="43" spans="1:116" ht="12.75" customHeight="1" thickTop="1" x14ac:dyDescent="0.25"/>
    <row r="44" spans="1:116" ht="12.75" customHeight="1" x14ac:dyDescent="0.25"/>
    <row r="45" spans="1:116" ht="12.75" customHeight="1" x14ac:dyDescent="0.25"/>
    <row r="46" spans="1:116" ht="12.75" customHeight="1" x14ac:dyDescent="0.25"/>
    <row r="47" spans="1:116" ht="12.75" customHeight="1" x14ac:dyDescent="0.25"/>
    <row r="48" spans="1:1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9">
    <mergeCell ref="A2:B2"/>
    <mergeCell ref="AE2:AF2"/>
    <mergeCell ref="C2:D2"/>
    <mergeCell ref="AB42:AD42"/>
    <mergeCell ref="E2:F2"/>
    <mergeCell ref="AB41:AD41"/>
    <mergeCell ref="AE1:AF1"/>
    <mergeCell ref="BF1:BG1"/>
    <mergeCell ref="BF2:BG2"/>
    <mergeCell ref="CK1:CL1"/>
    <mergeCell ref="CF42:CH42"/>
    <mergeCell ref="BD41:BF41"/>
    <mergeCell ref="BD42:BF42"/>
    <mergeCell ref="DH42:DJ42"/>
    <mergeCell ref="CF1:CG1"/>
    <mergeCell ref="CF2:CG2"/>
    <mergeCell ref="CH1:CI1"/>
    <mergeCell ref="CF41:CH41"/>
    <mergeCell ref="DH41:DJ41"/>
  </mergeCells>
  <phoneticPr fontId="0" type="noConversion"/>
  <pageMargins left="0.19685039370078741" right="0.15748031496062992" top="0.23622047244094491" bottom="0.27559055118110237" header="0.27559055118110237" footer="0.23622047244094491"/>
  <pageSetup paperSize="9" scale="75" fitToHeight="2" orientation="portrait" horizontalDpi="4294967292" r:id="rId1"/>
  <headerFooter alignWithMargins="0"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N100"/>
  <sheetViews>
    <sheetView topLeftCell="A22" zoomScaleNormal="100" workbookViewId="0">
      <selection activeCell="A77" sqref="A77:F77"/>
    </sheetView>
  </sheetViews>
  <sheetFormatPr defaultRowHeight="12.75" x14ac:dyDescent="0.2"/>
  <cols>
    <col min="1" max="1" width="37.42578125" customWidth="1"/>
    <col min="2" max="2" width="10.42578125" customWidth="1"/>
    <col min="3" max="4" width="9.42578125" customWidth="1"/>
    <col min="5" max="5" width="10.42578125" bestFit="1" customWidth="1"/>
    <col min="6" max="6" width="10.42578125" customWidth="1"/>
    <col min="8" max="8" width="35.5703125" customWidth="1"/>
    <col min="9" max="9" width="10.42578125" customWidth="1"/>
    <col min="10" max="11" width="9.42578125" customWidth="1"/>
    <col min="12" max="12" width="10.42578125" bestFit="1" customWidth="1"/>
    <col min="13" max="13" width="10.42578125" customWidth="1"/>
  </cols>
  <sheetData>
    <row r="1" spans="1:14" ht="33" customHeight="1" thickTop="1" x14ac:dyDescent="0.25">
      <c r="A1" s="660" t="s">
        <v>266</v>
      </c>
      <c r="B1" s="836" t="s">
        <v>267</v>
      </c>
      <c r="C1" s="837"/>
      <c r="D1" s="837"/>
      <c r="E1" s="837"/>
      <c r="F1" s="838"/>
      <c r="G1" s="661"/>
      <c r="H1" s="662"/>
      <c r="I1" s="832"/>
      <c r="J1" s="833"/>
      <c r="K1" s="833"/>
      <c r="L1" s="833"/>
      <c r="M1" s="833"/>
      <c r="N1" s="661"/>
    </row>
    <row r="2" spans="1:14" ht="32.25" customHeight="1" x14ac:dyDescent="0.25">
      <c r="A2" s="829" t="s">
        <v>268</v>
      </c>
      <c r="B2" s="830"/>
      <c r="C2" s="830"/>
      <c r="D2" s="830"/>
      <c r="E2" s="830"/>
      <c r="F2" s="831"/>
      <c r="G2" s="661"/>
      <c r="H2" s="834"/>
      <c r="I2" s="835"/>
      <c r="J2" s="835"/>
      <c r="K2" s="835"/>
      <c r="L2" s="835"/>
      <c r="M2" s="835"/>
      <c r="N2" s="661"/>
    </row>
    <row r="3" spans="1:14" ht="30.75" customHeight="1" x14ac:dyDescent="0.25">
      <c r="A3" s="663" t="s">
        <v>269</v>
      </c>
      <c r="B3" s="664" t="s">
        <v>188</v>
      </c>
      <c r="C3" s="664" t="s">
        <v>189</v>
      </c>
      <c r="D3" s="665" t="s">
        <v>270</v>
      </c>
      <c r="E3" s="666" t="s">
        <v>271</v>
      </c>
      <c r="F3" s="667" t="s">
        <v>272</v>
      </c>
      <c r="G3" s="661"/>
      <c r="H3" s="668"/>
      <c r="I3" s="668"/>
      <c r="J3" s="668"/>
      <c r="K3" s="668"/>
      <c r="L3" s="668"/>
      <c r="M3" s="668"/>
      <c r="N3" s="661"/>
    </row>
    <row r="4" spans="1:14" ht="16.5" customHeight="1" x14ac:dyDescent="0.25">
      <c r="A4" s="669"/>
      <c r="B4" s="670"/>
      <c r="C4" s="671"/>
      <c r="D4" s="672"/>
      <c r="E4" s="321">
        <f>B4*D4</f>
        <v>0</v>
      </c>
      <c r="F4" s="322">
        <f>C4*D4</f>
        <v>0</v>
      </c>
      <c r="G4" s="661"/>
      <c r="H4" s="673"/>
      <c r="I4" s="674"/>
      <c r="J4" s="673"/>
      <c r="K4" s="673"/>
      <c r="L4" s="675"/>
      <c r="M4" s="676"/>
      <c r="N4" s="661"/>
    </row>
    <row r="5" spans="1:14" ht="16.5" customHeight="1" x14ac:dyDescent="0.25">
      <c r="A5" s="669"/>
      <c r="B5" s="670"/>
      <c r="C5" s="671"/>
      <c r="D5" s="672"/>
      <c r="E5" s="321">
        <f t="shared" ref="E5:E23" si="0">B5*D5</f>
        <v>0</v>
      </c>
      <c r="F5" s="322">
        <f t="shared" ref="F5:F23" si="1">C5*D5</f>
        <v>0</v>
      </c>
      <c r="G5" s="661"/>
      <c r="H5" s="673"/>
      <c r="I5" s="674"/>
      <c r="J5" s="673"/>
      <c r="K5" s="673"/>
      <c r="L5" s="675"/>
      <c r="M5" s="676"/>
      <c r="N5" s="661"/>
    </row>
    <row r="6" spans="1:14" ht="16.5" customHeight="1" x14ac:dyDescent="0.25">
      <c r="A6" s="669"/>
      <c r="B6" s="670"/>
      <c r="C6" s="671"/>
      <c r="D6" s="672"/>
      <c r="E6" s="321">
        <f t="shared" si="0"/>
        <v>0</v>
      </c>
      <c r="F6" s="322">
        <f t="shared" si="1"/>
        <v>0</v>
      </c>
      <c r="G6" s="661"/>
      <c r="H6" s="673"/>
      <c r="I6" s="674"/>
      <c r="J6" s="673"/>
      <c r="K6" s="673"/>
      <c r="L6" s="675"/>
      <c r="M6" s="676"/>
      <c r="N6" s="661"/>
    </row>
    <row r="7" spans="1:14" ht="16.5" customHeight="1" x14ac:dyDescent="0.25">
      <c r="A7" s="669"/>
      <c r="B7" s="670"/>
      <c r="C7" s="671"/>
      <c r="D7" s="672"/>
      <c r="E7" s="321">
        <f t="shared" si="0"/>
        <v>0</v>
      </c>
      <c r="F7" s="322">
        <f t="shared" si="1"/>
        <v>0</v>
      </c>
      <c r="G7" s="661"/>
      <c r="H7" s="673"/>
      <c r="I7" s="674"/>
      <c r="J7" s="673"/>
      <c r="K7" s="673"/>
      <c r="L7" s="675"/>
      <c r="M7" s="676"/>
      <c r="N7" s="661"/>
    </row>
    <row r="8" spans="1:14" ht="16.5" customHeight="1" x14ac:dyDescent="0.25">
      <c r="A8" s="669"/>
      <c r="B8" s="670"/>
      <c r="C8" s="671"/>
      <c r="D8" s="672"/>
      <c r="E8" s="321">
        <f t="shared" si="0"/>
        <v>0</v>
      </c>
      <c r="F8" s="322">
        <f t="shared" si="1"/>
        <v>0</v>
      </c>
      <c r="G8" s="661"/>
      <c r="H8" s="673"/>
      <c r="I8" s="674"/>
      <c r="J8" s="673"/>
      <c r="K8" s="673"/>
      <c r="L8" s="675"/>
      <c r="M8" s="676"/>
      <c r="N8" s="661"/>
    </row>
    <row r="9" spans="1:14" ht="16.5" customHeight="1" x14ac:dyDescent="0.25">
      <c r="A9" s="669"/>
      <c r="B9" s="670"/>
      <c r="C9" s="671"/>
      <c r="D9" s="672"/>
      <c r="E9" s="321">
        <f t="shared" si="0"/>
        <v>0</v>
      </c>
      <c r="F9" s="322">
        <f t="shared" si="1"/>
        <v>0</v>
      </c>
      <c r="G9" s="661"/>
      <c r="H9" s="673"/>
      <c r="I9" s="674"/>
      <c r="J9" s="673"/>
      <c r="K9" s="673"/>
      <c r="L9" s="675"/>
      <c r="M9" s="676"/>
      <c r="N9" s="661"/>
    </row>
    <row r="10" spans="1:14" ht="16.5" customHeight="1" x14ac:dyDescent="0.25">
      <c r="A10" s="669"/>
      <c r="B10" s="670"/>
      <c r="C10" s="671"/>
      <c r="D10" s="672"/>
      <c r="E10" s="321">
        <f t="shared" si="0"/>
        <v>0</v>
      </c>
      <c r="F10" s="322">
        <f t="shared" si="1"/>
        <v>0</v>
      </c>
      <c r="G10" s="661"/>
      <c r="H10" s="673"/>
      <c r="I10" s="674"/>
      <c r="J10" s="673"/>
      <c r="K10" s="673"/>
      <c r="L10" s="675"/>
      <c r="M10" s="676"/>
      <c r="N10" s="661"/>
    </row>
    <row r="11" spans="1:14" ht="16.5" customHeight="1" x14ac:dyDescent="0.25">
      <c r="A11" s="669"/>
      <c r="B11" s="670"/>
      <c r="C11" s="671"/>
      <c r="D11" s="672"/>
      <c r="E11" s="321">
        <f t="shared" si="0"/>
        <v>0</v>
      </c>
      <c r="F11" s="322">
        <f t="shared" si="1"/>
        <v>0</v>
      </c>
      <c r="G11" s="661"/>
      <c r="H11" s="673"/>
      <c r="I11" s="674"/>
      <c r="J11" s="673"/>
      <c r="K11" s="673"/>
      <c r="L11" s="675"/>
      <c r="M11" s="676"/>
      <c r="N11" s="661"/>
    </row>
    <row r="12" spans="1:14" ht="16.5" customHeight="1" x14ac:dyDescent="0.25">
      <c r="A12" s="669"/>
      <c r="B12" s="670"/>
      <c r="C12" s="671"/>
      <c r="D12" s="672"/>
      <c r="E12" s="321">
        <f t="shared" si="0"/>
        <v>0</v>
      </c>
      <c r="F12" s="322">
        <f t="shared" si="1"/>
        <v>0</v>
      </c>
      <c r="G12" s="661"/>
      <c r="H12" s="673"/>
      <c r="I12" s="674"/>
      <c r="J12" s="673"/>
      <c r="K12" s="673"/>
      <c r="L12" s="675"/>
      <c r="M12" s="676"/>
      <c r="N12" s="661"/>
    </row>
    <row r="13" spans="1:14" ht="16.5" customHeight="1" x14ac:dyDescent="0.25">
      <c r="A13" s="669"/>
      <c r="B13" s="670"/>
      <c r="C13" s="671"/>
      <c r="D13" s="672"/>
      <c r="E13" s="321">
        <f t="shared" si="0"/>
        <v>0</v>
      </c>
      <c r="F13" s="322">
        <f t="shared" si="1"/>
        <v>0</v>
      </c>
      <c r="G13" s="661"/>
      <c r="H13" s="673"/>
      <c r="I13" s="674"/>
      <c r="J13" s="673"/>
      <c r="K13" s="673"/>
      <c r="L13" s="675"/>
      <c r="M13" s="676"/>
      <c r="N13" s="661"/>
    </row>
    <row r="14" spans="1:14" ht="16.5" customHeight="1" x14ac:dyDescent="0.25">
      <c r="A14" s="669"/>
      <c r="B14" s="670"/>
      <c r="C14" s="671"/>
      <c r="D14" s="672"/>
      <c r="E14" s="321">
        <f t="shared" si="0"/>
        <v>0</v>
      </c>
      <c r="F14" s="322">
        <f t="shared" si="1"/>
        <v>0</v>
      </c>
      <c r="G14" s="661"/>
      <c r="H14" s="673"/>
      <c r="I14" s="674"/>
      <c r="J14" s="673"/>
      <c r="K14" s="673"/>
      <c r="L14" s="675"/>
      <c r="M14" s="676"/>
      <c r="N14" s="661"/>
    </row>
    <row r="15" spans="1:14" ht="16.5" customHeight="1" x14ac:dyDescent="0.25">
      <c r="A15" s="669"/>
      <c r="B15" s="670"/>
      <c r="C15" s="671"/>
      <c r="D15" s="672"/>
      <c r="E15" s="321">
        <f t="shared" si="0"/>
        <v>0</v>
      </c>
      <c r="F15" s="322">
        <f t="shared" si="1"/>
        <v>0</v>
      </c>
      <c r="G15" s="661"/>
      <c r="H15" s="673"/>
      <c r="I15" s="674"/>
      <c r="J15" s="673"/>
      <c r="K15" s="673"/>
      <c r="L15" s="675"/>
      <c r="M15" s="676"/>
      <c r="N15" s="661"/>
    </row>
    <row r="16" spans="1:14" ht="16.5" customHeight="1" x14ac:dyDescent="0.25">
      <c r="A16" s="669"/>
      <c r="B16" s="670"/>
      <c r="C16" s="671"/>
      <c r="D16" s="672"/>
      <c r="E16" s="321">
        <f t="shared" si="0"/>
        <v>0</v>
      </c>
      <c r="F16" s="322">
        <f t="shared" si="1"/>
        <v>0</v>
      </c>
      <c r="G16" s="661"/>
      <c r="H16" s="673"/>
      <c r="I16" s="674"/>
      <c r="J16" s="673"/>
      <c r="K16" s="673"/>
      <c r="L16" s="675"/>
      <c r="M16" s="676"/>
      <c r="N16" s="661"/>
    </row>
    <row r="17" spans="1:14" ht="16.5" customHeight="1" x14ac:dyDescent="0.25">
      <c r="A17" s="669"/>
      <c r="B17" s="670"/>
      <c r="C17" s="671"/>
      <c r="D17" s="672"/>
      <c r="E17" s="321">
        <f t="shared" si="0"/>
        <v>0</v>
      </c>
      <c r="F17" s="322">
        <f t="shared" si="1"/>
        <v>0</v>
      </c>
      <c r="G17" s="661"/>
      <c r="H17" s="673"/>
      <c r="I17" s="674"/>
      <c r="J17" s="673"/>
      <c r="K17" s="673"/>
      <c r="L17" s="675"/>
      <c r="M17" s="676"/>
      <c r="N17" s="661"/>
    </row>
    <row r="18" spans="1:14" ht="16.5" customHeight="1" x14ac:dyDescent="0.25">
      <c r="A18" s="669"/>
      <c r="B18" s="670"/>
      <c r="C18" s="671"/>
      <c r="D18" s="672"/>
      <c r="E18" s="321">
        <f t="shared" si="0"/>
        <v>0</v>
      </c>
      <c r="F18" s="322">
        <f t="shared" si="1"/>
        <v>0</v>
      </c>
      <c r="G18" s="661"/>
      <c r="H18" s="673"/>
      <c r="I18" s="674"/>
      <c r="J18" s="673"/>
      <c r="K18" s="673"/>
      <c r="L18" s="675"/>
      <c r="M18" s="676"/>
      <c r="N18" s="661"/>
    </row>
    <row r="19" spans="1:14" ht="16.5" customHeight="1" x14ac:dyDescent="0.25">
      <c r="A19" s="669"/>
      <c r="B19" s="670"/>
      <c r="C19" s="671"/>
      <c r="D19" s="672"/>
      <c r="E19" s="321">
        <f t="shared" si="0"/>
        <v>0</v>
      </c>
      <c r="F19" s="322">
        <f t="shared" si="1"/>
        <v>0</v>
      </c>
      <c r="G19" s="661"/>
      <c r="H19" s="673"/>
      <c r="I19" s="674"/>
      <c r="J19" s="673"/>
      <c r="K19" s="673"/>
      <c r="L19" s="675"/>
      <c r="M19" s="676"/>
      <c r="N19" s="661"/>
    </row>
    <row r="20" spans="1:14" ht="16.5" customHeight="1" x14ac:dyDescent="0.25">
      <c r="A20" s="669"/>
      <c r="B20" s="670"/>
      <c r="C20" s="671"/>
      <c r="D20" s="672"/>
      <c r="E20" s="321">
        <f t="shared" si="0"/>
        <v>0</v>
      </c>
      <c r="F20" s="322">
        <f t="shared" si="1"/>
        <v>0</v>
      </c>
      <c r="G20" s="661"/>
      <c r="H20" s="673"/>
      <c r="I20" s="674"/>
      <c r="J20" s="673"/>
      <c r="K20" s="673"/>
      <c r="L20" s="675"/>
      <c r="M20" s="676"/>
      <c r="N20" s="661"/>
    </row>
    <row r="21" spans="1:14" ht="16.5" customHeight="1" x14ac:dyDescent="0.25">
      <c r="A21" s="669"/>
      <c r="B21" s="670"/>
      <c r="C21" s="671"/>
      <c r="D21" s="672"/>
      <c r="E21" s="321">
        <f t="shared" si="0"/>
        <v>0</v>
      </c>
      <c r="F21" s="322">
        <f t="shared" si="1"/>
        <v>0</v>
      </c>
      <c r="G21" s="661"/>
      <c r="H21" s="673"/>
      <c r="I21" s="674"/>
      <c r="J21" s="673"/>
      <c r="K21" s="673"/>
      <c r="L21" s="675"/>
      <c r="M21" s="676"/>
      <c r="N21" s="661"/>
    </row>
    <row r="22" spans="1:14" ht="16.5" customHeight="1" x14ac:dyDescent="0.25">
      <c r="A22" s="669"/>
      <c r="B22" s="670"/>
      <c r="C22" s="671"/>
      <c r="D22" s="672"/>
      <c r="E22" s="321">
        <f t="shared" si="0"/>
        <v>0</v>
      </c>
      <c r="F22" s="322">
        <f t="shared" si="1"/>
        <v>0</v>
      </c>
      <c r="G22" s="661"/>
      <c r="H22" s="673"/>
      <c r="I22" s="674"/>
      <c r="J22" s="673"/>
      <c r="K22" s="673"/>
      <c r="L22" s="675"/>
      <c r="M22" s="676"/>
      <c r="N22" s="661"/>
    </row>
    <row r="23" spans="1:14" ht="16.5" customHeight="1" thickBot="1" x14ac:dyDescent="0.3">
      <c r="A23" s="677"/>
      <c r="B23" s="678"/>
      <c r="C23" s="679"/>
      <c r="D23" s="680"/>
      <c r="E23" s="323">
        <f t="shared" si="0"/>
        <v>0</v>
      </c>
      <c r="F23" s="324">
        <f t="shared" si="1"/>
        <v>0</v>
      </c>
      <c r="G23" s="661"/>
      <c r="H23" s="673"/>
      <c r="I23" s="674"/>
      <c r="J23" s="673"/>
      <c r="K23" s="673"/>
      <c r="L23" s="675"/>
      <c r="M23" s="676"/>
      <c r="N23" s="661"/>
    </row>
    <row r="24" spans="1:14" ht="16.5" customHeight="1" thickBot="1" x14ac:dyDescent="0.3">
      <c r="A24" s="681"/>
      <c r="B24" s="682"/>
      <c r="C24" s="683"/>
      <c r="D24" s="684" t="s">
        <v>273</v>
      </c>
      <c r="E24" s="325">
        <f>SUM(E4:E23)</f>
        <v>0</v>
      </c>
      <c r="F24" s="326">
        <f>SUM(F4:F23)</f>
        <v>0</v>
      </c>
      <c r="G24" s="661"/>
      <c r="H24" s="685"/>
      <c r="I24" s="675"/>
      <c r="J24" s="14"/>
      <c r="K24" s="14"/>
      <c r="L24" s="686"/>
      <c r="M24" s="687"/>
      <c r="N24" s="661"/>
    </row>
    <row r="25" spans="1:14" ht="17.25" thickTop="1" thickBot="1" x14ac:dyDescent="0.3">
      <c r="A25" s="10"/>
      <c r="B25" s="10"/>
      <c r="C25" s="10"/>
      <c r="D25" s="10"/>
      <c r="E25" s="10"/>
      <c r="F25" s="10"/>
      <c r="G25" s="661"/>
      <c r="H25" s="661"/>
      <c r="I25" s="661"/>
      <c r="J25" s="661"/>
      <c r="K25" s="661"/>
      <c r="L25" s="661"/>
      <c r="M25" s="661"/>
      <c r="N25" s="661"/>
    </row>
    <row r="26" spans="1:14" ht="33" customHeight="1" thickTop="1" x14ac:dyDescent="0.2">
      <c r="A26" s="660" t="s">
        <v>266</v>
      </c>
      <c r="B26" s="836" t="s">
        <v>274</v>
      </c>
      <c r="C26" s="837"/>
      <c r="D26" s="837"/>
      <c r="E26" s="837"/>
      <c r="F26" s="838"/>
    </row>
    <row r="27" spans="1:14" ht="33" customHeight="1" x14ac:dyDescent="0.2">
      <c r="A27" s="829" t="s">
        <v>268</v>
      </c>
      <c r="B27" s="830"/>
      <c r="C27" s="830"/>
      <c r="D27" s="830"/>
      <c r="E27" s="830"/>
      <c r="F27" s="831"/>
    </row>
    <row r="28" spans="1:14" ht="30" x14ac:dyDescent="0.2">
      <c r="A28" s="663" t="s">
        <v>269</v>
      </c>
      <c r="B28" s="664" t="s">
        <v>188</v>
      </c>
      <c r="C28" s="664" t="s">
        <v>189</v>
      </c>
      <c r="D28" s="665" t="s">
        <v>270</v>
      </c>
      <c r="E28" s="666" t="s">
        <v>271</v>
      </c>
      <c r="F28" s="667" t="s">
        <v>272</v>
      </c>
    </row>
    <row r="29" spans="1:14" ht="16.5" customHeight="1" x14ac:dyDescent="0.25">
      <c r="A29" s="669"/>
      <c r="B29" s="670"/>
      <c r="C29" s="671"/>
      <c r="D29" s="672"/>
      <c r="E29" s="327">
        <f>B29*D29</f>
        <v>0</v>
      </c>
      <c r="F29" s="328">
        <f>C29*D29</f>
        <v>0</v>
      </c>
    </row>
    <row r="30" spans="1:14" ht="16.5" customHeight="1" x14ac:dyDescent="0.25">
      <c r="A30" s="669"/>
      <c r="B30" s="670"/>
      <c r="C30" s="671"/>
      <c r="D30" s="672"/>
      <c r="E30" s="327">
        <f t="shared" ref="E30:E48" si="2">B30*D30</f>
        <v>0</v>
      </c>
      <c r="F30" s="328">
        <f t="shared" ref="F30:F48" si="3">C30*D30</f>
        <v>0</v>
      </c>
    </row>
    <row r="31" spans="1:14" ht="16.5" customHeight="1" x14ac:dyDescent="0.25">
      <c r="A31" s="669"/>
      <c r="B31" s="670"/>
      <c r="C31" s="671"/>
      <c r="D31" s="672"/>
      <c r="E31" s="327">
        <f t="shared" si="2"/>
        <v>0</v>
      </c>
      <c r="F31" s="328">
        <f t="shared" si="3"/>
        <v>0</v>
      </c>
    </row>
    <row r="32" spans="1:14" ht="16.5" customHeight="1" x14ac:dyDescent="0.25">
      <c r="A32" s="669"/>
      <c r="B32" s="670"/>
      <c r="C32" s="671"/>
      <c r="D32" s="672"/>
      <c r="E32" s="327">
        <f t="shared" si="2"/>
        <v>0</v>
      </c>
      <c r="F32" s="328">
        <f t="shared" si="3"/>
        <v>0</v>
      </c>
    </row>
    <row r="33" spans="1:6" ht="16.5" customHeight="1" x14ac:dyDescent="0.25">
      <c r="A33" s="669"/>
      <c r="B33" s="670"/>
      <c r="C33" s="671"/>
      <c r="D33" s="672"/>
      <c r="E33" s="327">
        <f t="shared" si="2"/>
        <v>0</v>
      </c>
      <c r="F33" s="328">
        <f t="shared" si="3"/>
        <v>0</v>
      </c>
    </row>
    <row r="34" spans="1:6" ht="16.5" customHeight="1" x14ac:dyDescent="0.25">
      <c r="A34" s="669"/>
      <c r="B34" s="670"/>
      <c r="C34" s="671"/>
      <c r="D34" s="672"/>
      <c r="E34" s="327">
        <f t="shared" si="2"/>
        <v>0</v>
      </c>
      <c r="F34" s="328">
        <f t="shared" si="3"/>
        <v>0</v>
      </c>
    </row>
    <row r="35" spans="1:6" ht="16.5" customHeight="1" x14ac:dyDescent="0.25">
      <c r="A35" s="669"/>
      <c r="B35" s="670"/>
      <c r="C35" s="671"/>
      <c r="D35" s="672"/>
      <c r="E35" s="327">
        <f t="shared" si="2"/>
        <v>0</v>
      </c>
      <c r="F35" s="328">
        <f t="shared" si="3"/>
        <v>0</v>
      </c>
    </row>
    <row r="36" spans="1:6" ht="16.5" customHeight="1" x14ac:dyDescent="0.25">
      <c r="A36" s="669"/>
      <c r="B36" s="670"/>
      <c r="C36" s="671"/>
      <c r="D36" s="672"/>
      <c r="E36" s="327">
        <f t="shared" si="2"/>
        <v>0</v>
      </c>
      <c r="F36" s="328">
        <f t="shared" si="3"/>
        <v>0</v>
      </c>
    </row>
    <row r="37" spans="1:6" ht="16.5" customHeight="1" x14ac:dyDescent="0.25">
      <c r="A37" s="669"/>
      <c r="B37" s="670"/>
      <c r="C37" s="671"/>
      <c r="D37" s="672"/>
      <c r="E37" s="327">
        <f t="shared" si="2"/>
        <v>0</v>
      </c>
      <c r="F37" s="328">
        <f t="shared" si="3"/>
        <v>0</v>
      </c>
    </row>
    <row r="38" spans="1:6" ht="16.5" customHeight="1" x14ac:dyDescent="0.25">
      <c r="A38" s="669"/>
      <c r="B38" s="670"/>
      <c r="C38" s="671"/>
      <c r="D38" s="672"/>
      <c r="E38" s="327">
        <f t="shared" si="2"/>
        <v>0</v>
      </c>
      <c r="F38" s="328">
        <f t="shared" si="3"/>
        <v>0</v>
      </c>
    </row>
    <row r="39" spans="1:6" ht="16.5" customHeight="1" x14ac:dyDescent="0.25">
      <c r="A39" s="669"/>
      <c r="B39" s="670"/>
      <c r="C39" s="671"/>
      <c r="D39" s="672"/>
      <c r="E39" s="327">
        <f t="shared" si="2"/>
        <v>0</v>
      </c>
      <c r="F39" s="328">
        <f t="shared" si="3"/>
        <v>0</v>
      </c>
    </row>
    <row r="40" spans="1:6" ht="16.5" customHeight="1" x14ac:dyDescent="0.25">
      <c r="A40" s="669"/>
      <c r="B40" s="670"/>
      <c r="C40" s="671"/>
      <c r="D40" s="672"/>
      <c r="E40" s="327">
        <f t="shared" si="2"/>
        <v>0</v>
      </c>
      <c r="F40" s="328">
        <f t="shared" si="3"/>
        <v>0</v>
      </c>
    </row>
    <row r="41" spans="1:6" ht="16.5" customHeight="1" x14ac:dyDescent="0.25">
      <c r="A41" s="669"/>
      <c r="B41" s="670"/>
      <c r="C41" s="671"/>
      <c r="D41" s="672"/>
      <c r="E41" s="327">
        <f t="shared" si="2"/>
        <v>0</v>
      </c>
      <c r="F41" s="328">
        <f t="shared" si="3"/>
        <v>0</v>
      </c>
    </row>
    <row r="42" spans="1:6" ht="16.5" customHeight="1" x14ac:dyDescent="0.25">
      <c r="A42" s="669"/>
      <c r="B42" s="670"/>
      <c r="C42" s="671"/>
      <c r="D42" s="672"/>
      <c r="E42" s="327">
        <f t="shared" si="2"/>
        <v>0</v>
      </c>
      <c r="F42" s="328">
        <f t="shared" si="3"/>
        <v>0</v>
      </c>
    </row>
    <row r="43" spans="1:6" ht="16.5" customHeight="1" x14ac:dyDescent="0.25">
      <c r="A43" s="669"/>
      <c r="B43" s="670"/>
      <c r="C43" s="671"/>
      <c r="D43" s="672"/>
      <c r="E43" s="327">
        <f t="shared" si="2"/>
        <v>0</v>
      </c>
      <c r="F43" s="328">
        <f t="shared" si="3"/>
        <v>0</v>
      </c>
    </row>
    <row r="44" spans="1:6" ht="16.5" customHeight="1" x14ac:dyDescent="0.25">
      <c r="A44" s="669"/>
      <c r="B44" s="670"/>
      <c r="C44" s="671"/>
      <c r="D44" s="672"/>
      <c r="E44" s="327">
        <f t="shared" si="2"/>
        <v>0</v>
      </c>
      <c r="F44" s="328">
        <f t="shared" si="3"/>
        <v>0</v>
      </c>
    </row>
    <row r="45" spans="1:6" ht="16.5" customHeight="1" x14ac:dyDescent="0.25">
      <c r="A45" s="669"/>
      <c r="B45" s="670"/>
      <c r="C45" s="671"/>
      <c r="D45" s="672"/>
      <c r="E45" s="327">
        <f t="shared" si="2"/>
        <v>0</v>
      </c>
      <c r="F45" s="328">
        <f t="shared" si="3"/>
        <v>0</v>
      </c>
    </row>
    <row r="46" spans="1:6" ht="16.5" customHeight="1" x14ac:dyDescent="0.25">
      <c r="A46" s="669"/>
      <c r="B46" s="670"/>
      <c r="C46" s="671"/>
      <c r="D46" s="672"/>
      <c r="E46" s="327">
        <f t="shared" si="2"/>
        <v>0</v>
      </c>
      <c r="F46" s="328">
        <f t="shared" si="3"/>
        <v>0</v>
      </c>
    </row>
    <row r="47" spans="1:6" ht="16.5" customHeight="1" x14ac:dyDescent="0.25">
      <c r="A47" s="669"/>
      <c r="B47" s="670"/>
      <c r="C47" s="671"/>
      <c r="D47" s="672"/>
      <c r="E47" s="327">
        <f t="shared" si="2"/>
        <v>0</v>
      </c>
      <c r="F47" s="328">
        <f t="shared" si="3"/>
        <v>0</v>
      </c>
    </row>
    <row r="48" spans="1:6" ht="16.5" customHeight="1" thickBot="1" x14ac:dyDescent="0.3">
      <c r="A48" s="677"/>
      <c r="B48" s="678"/>
      <c r="C48" s="679"/>
      <c r="D48" s="680"/>
      <c r="E48" s="329">
        <f t="shared" si="2"/>
        <v>0</v>
      </c>
      <c r="F48" s="330">
        <f t="shared" si="3"/>
        <v>0</v>
      </c>
    </row>
    <row r="49" spans="1:6" ht="16.5" customHeight="1" thickBot="1" x14ac:dyDescent="0.3">
      <c r="A49" s="681"/>
      <c r="B49" s="682"/>
      <c r="C49" s="683"/>
      <c r="D49" s="684" t="s">
        <v>273</v>
      </c>
      <c r="E49" s="331">
        <f>SUM(E29:E48)</f>
        <v>0</v>
      </c>
      <c r="F49" s="332">
        <f>SUM(F29:F48)</f>
        <v>0</v>
      </c>
    </row>
    <row r="50" spans="1:6" ht="14.25" thickTop="1" thickBot="1" x14ac:dyDescent="0.25">
      <c r="A50" s="141"/>
      <c r="B50" s="141"/>
      <c r="C50" s="141"/>
      <c r="D50" s="141"/>
      <c r="E50" s="141"/>
      <c r="F50" s="141"/>
    </row>
    <row r="51" spans="1:6" ht="33" customHeight="1" thickTop="1" x14ac:dyDescent="0.2">
      <c r="A51" s="660" t="s">
        <v>266</v>
      </c>
      <c r="B51" s="836" t="s">
        <v>275</v>
      </c>
      <c r="C51" s="837"/>
      <c r="D51" s="837"/>
      <c r="E51" s="837"/>
      <c r="F51" s="838"/>
    </row>
    <row r="52" spans="1:6" ht="33" customHeight="1" x14ac:dyDescent="0.2">
      <c r="A52" s="829" t="s">
        <v>268</v>
      </c>
      <c r="B52" s="830"/>
      <c r="C52" s="830"/>
      <c r="D52" s="830"/>
      <c r="E52" s="830"/>
      <c r="F52" s="831"/>
    </row>
    <row r="53" spans="1:6" ht="30" x14ac:dyDescent="0.2">
      <c r="A53" s="663" t="s">
        <v>269</v>
      </c>
      <c r="B53" s="664" t="s">
        <v>188</v>
      </c>
      <c r="C53" s="664" t="s">
        <v>189</v>
      </c>
      <c r="D53" s="665" t="s">
        <v>270</v>
      </c>
      <c r="E53" s="666" t="s">
        <v>271</v>
      </c>
      <c r="F53" s="667" t="s">
        <v>272</v>
      </c>
    </row>
    <row r="54" spans="1:6" ht="16.5" customHeight="1" x14ac:dyDescent="0.25">
      <c r="A54" s="669"/>
      <c r="B54" s="670"/>
      <c r="C54" s="671"/>
      <c r="D54" s="672"/>
      <c r="E54" s="327">
        <f>B54*D54</f>
        <v>0</v>
      </c>
      <c r="F54" s="328">
        <f>C54*D54</f>
        <v>0</v>
      </c>
    </row>
    <row r="55" spans="1:6" ht="16.5" customHeight="1" x14ac:dyDescent="0.25">
      <c r="A55" s="669"/>
      <c r="B55" s="670"/>
      <c r="C55" s="671"/>
      <c r="D55" s="672"/>
      <c r="E55" s="327">
        <f t="shared" ref="E55:E73" si="4">B55*D55</f>
        <v>0</v>
      </c>
      <c r="F55" s="328">
        <f t="shared" ref="F55:F73" si="5">C55*D55</f>
        <v>0</v>
      </c>
    </row>
    <row r="56" spans="1:6" ht="16.5" customHeight="1" x14ac:dyDescent="0.25">
      <c r="A56" s="669"/>
      <c r="B56" s="670"/>
      <c r="C56" s="671"/>
      <c r="D56" s="672"/>
      <c r="E56" s="327">
        <f t="shared" si="4"/>
        <v>0</v>
      </c>
      <c r="F56" s="328">
        <f t="shared" si="5"/>
        <v>0</v>
      </c>
    </row>
    <row r="57" spans="1:6" ht="16.5" customHeight="1" x14ac:dyDescent="0.25">
      <c r="A57" s="669"/>
      <c r="B57" s="670"/>
      <c r="C57" s="671"/>
      <c r="D57" s="672"/>
      <c r="E57" s="327">
        <f t="shared" si="4"/>
        <v>0</v>
      </c>
      <c r="F57" s="328">
        <f t="shared" si="5"/>
        <v>0</v>
      </c>
    </row>
    <row r="58" spans="1:6" ht="16.5" customHeight="1" x14ac:dyDescent="0.25">
      <c r="A58" s="669"/>
      <c r="B58" s="670"/>
      <c r="C58" s="671"/>
      <c r="D58" s="672"/>
      <c r="E58" s="327">
        <f t="shared" si="4"/>
        <v>0</v>
      </c>
      <c r="F58" s="328">
        <f t="shared" si="5"/>
        <v>0</v>
      </c>
    </row>
    <row r="59" spans="1:6" ht="16.5" customHeight="1" x14ac:dyDescent="0.25">
      <c r="A59" s="669"/>
      <c r="B59" s="670"/>
      <c r="C59" s="671"/>
      <c r="D59" s="672"/>
      <c r="E59" s="327">
        <f t="shared" si="4"/>
        <v>0</v>
      </c>
      <c r="F59" s="328">
        <f t="shared" si="5"/>
        <v>0</v>
      </c>
    </row>
    <row r="60" spans="1:6" ht="16.5" customHeight="1" x14ac:dyDescent="0.25">
      <c r="A60" s="669"/>
      <c r="B60" s="670"/>
      <c r="C60" s="671"/>
      <c r="D60" s="672"/>
      <c r="E60" s="327">
        <f t="shared" si="4"/>
        <v>0</v>
      </c>
      <c r="F60" s="328">
        <f t="shared" si="5"/>
        <v>0</v>
      </c>
    </row>
    <row r="61" spans="1:6" ht="16.5" customHeight="1" x14ac:dyDescent="0.25">
      <c r="A61" s="669"/>
      <c r="B61" s="670"/>
      <c r="C61" s="671"/>
      <c r="D61" s="672"/>
      <c r="E61" s="327">
        <f t="shared" si="4"/>
        <v>0</v>
      </c>
      <c r="F61" s="328">
        <f t="shared" si="5"/>
        <v>0</v>
      </c>
    </row>
    <row r="62" spans="1:6" ht="16.5" customHeight="1" x14ac:dyDescent="0.25">
      <c r="A62" s="669"/>
      <c r="B62" s="670"/>
      <c r="C62" s="671"/>
      <c r="D62" s="672"/>
      <c r="E62" s="327">
        <f t="shared" si="4"/>
        <v>0</v>
      </c>
      <c r="F62" s="328">
        <f t="shared" si="5"/>
        <v>0</v>
      </c>
    </row>
    <row r="63" spans="1:6" ht="16.5" customHeight="1" x14ac:dyDescent="0.25">
      <c r="A63" s="669"/>
      <c r="B63" s="670"/>
      <c r="C63" s="671"/>
      <c r="D63" s="672"/>
      <c r="E63" s="327">
        <f t="shared" si="4"/>
        <v>0</v>
      </c>
      <c r="F63" s="328">
        <f t="shared" si="5"/>
        <v>0</v>
      </c>
    </row>
    <row r="64" spans="1:6" ht="16.5" customHeight="1" x14ac:dyDescent="0.25">
      <c r="A64" s="669"/>
      <c r="B64" s="670"/>
      <c r="C64" s="671"/>
      <c r="D64" s="672"/>
      <c r="E64" s="327">
        <f t="shared" si="4"/>
        <v>0</v>
      </c>
      <c r="F64" s="328">
        <f t="shared" si="5"/>
        <v>0</v>
      </c>
    </row>
    <row r="65" spans="1:6" ht="16.5" customHeight="1" x14ac:dyDescent="0.25">
      <c r="A65" s="669"/>
      <c r="B65" s="670"/>
      <c r="C65" s="671"/>
      <c r="D65" s="672"/>
      <c r="E65" s="327">
        <f t="shared" si="4"/>
        <v>0</v>
      </c>
      <c r="F65" s="328">
        <f t="shared" si="5"/>
        <v>0</v>
      </c>
    </row>
    <row r="66" spans="1:6" ht="16.5" customHeight="1" x14ac:dyDescent="0.25">
      <c r="A66" s="669"/>
      <c r="B66" s="670"/>
      <c r="C66" s="671"/>
      <c r="D66" s="672"/>
      <c r="E66" s="327">
        <f t="shared" si="4"/>
        <v>0</v>
      </c>
      <c r="F66" s="328">
        <f t="shared" si="5"/>
        <v>0</v>
      </c>
    </row>
    <row r="67" spans="1:6" ht="16.5" customHeight="1" x14ac:dyDescent="0.25">
      <c r="A67" s="669"/>
      <c r="B67" s="670"/>
      <c r="C67" s="671"/>
      <c r="D67" s="672"/>
      <c r="E67" s="327">
        <f t="shared" si="4"/>
        <v>0</v>
      </c>
      <c r="F67" s="328">
        <f t="shared" si="5"/>
        <v>0</v>
      </c>
    </row>
    <row r="68" spans="1:6" ht="16.5" customHeight="1" x14ac:dyDescent="0.25">
      <c r="A68" s="669"/>
      <c r="B68" s="670"/>
      <c r="C68" s="671"/>
      <c r="D68" s="672"/>
      <c r="E68" s="327">
        <f t="shared" si="4"/>
        <v>0</v>
      </c>
      <c r="F68" s="328">
        <f t="shared" si="5"/>
        <v>0</v>
      </c>
    </row>
    <row r="69" spans="1:6" ht="16.5" customHeight="1" x14ac:dyDescent="0.25">
      <c r="A69" s="669"/>
      <c r="B69" s="670"/>
      <c r="C69" s="671"/>
      <c r="D69" s="672"/>
      <c r="E69" s="327">
        <f t="shared" si="4"/>
        <v>0</v>
      </c>
      <c r="F69" s="328">
        <f t="shared" si="5"/>
        <v>0</v>
      </c>
    </row>
    <row r="70" spans="1:6" ht="16.5" customHeight="1" x14ac:dyDescent="0.25">
      <c r="A70" s="669"/>
      <c r="B70" s="670"/>
      <c r="C70" s="671"/>
      <c r="D70" s="672"/>
      <c r="E70" s="327">
        <f t="shared" si="4"/>
        <v>0</v>
      </c>
      <c r="F70" s="328">
        <f t="shared" si="5"/>
        <v>0</v>
      </c>
    </row>
    <row r="71" spans="1:6" ht="16.5" customHeight="1" x14ac:dyDescent="0.25">
      <c r="A71" s="669"/>
      <c r="B71" s="670"/>
      <c r="C71" s="671"/>
      <c r="D71" s="672"/>
      <c r="E71" s="327">
        <f t="shared" si="4"/>
        <v>0</v>
      </c>
      <c r="F71" s="328">
        <f t="shared" si="5"/>
        <v>0</v>
      </c>
    </row>
    <row r="72" spans="1:6" ht="16.5" customHeight="1" x14ac:dyDescent="0.25">
      <c r="A72" s="669"/>
      <c r="B72" s="670"/>
      <c r="C72" s="671"/>
      <c r="D72" s="672"/>
      <c r="E72" s="327">
        <f t="shared" si="4"/>
        <v>0</v>
      </c>
      <c r="F72" s="328">
        <f t="shared" si="5"/>
        <v>0</v>
      </c>
    </row>
    <row r="73" spans="1:6" ht="16.5" customHeight="1" thickBot="1" x14ac:dyDescent="0.3">
      <c r="A73" s="677"/>
      <c r="B73" s="678"/>
      <c r="C73" s="679"/>
      <c r="D73" s="680"/>
      <c r="E73" s="329">
        <f t="shared" si="4"/>
        <v>0</v>
      </c>
      <c r="F73" s="330">
        <f t="shared" si="5"/>
        <v>0</v>
      </c>
    </row>
    <row r="74" spans="1:6" ht="16.5" customHeight="1" thickBot="1" x14ac:dyDescent="0.3">
      <c r="A74" s="681"/>
      <c r="B74" s="682"/>
      <c r="C74" s="683"/>
      <c r="D74" s="684" t="s">
        <v>273</v>
      </c>
      <c r="E74" s="331">
        <f>SUM(E54:E73)</f>
        <v>0</v>
      </c>
      <c r="F74" s="332">
        <f>SUM(F54:F73)</f>
        <v>0</v>
      </c>
    </row>
    <row r="75" spans="1:6" ht="14.25" thickTop="1" thickBot="1" x14ac:dyDescent="0.25">
      <c r="A75" s="141"/>
      <c r="B75" s="141"/>
      <c r="C75" s="141"/>
      <c r="D75" s="141"/>
      <c r="E75" s="141"/>
      <c r="F75" s="141"/>
    </row>
    <row r="76" spans="1:6" ht="33" customHeight="1" thickTop="1" x14ac:dyDescent="0.2">
      <c r="A76" s="660" t="s">
        <v>266</v>
      </c>
      <c r="B76" s="836" t="s">
        <v>276</v>
      </c>
      <c r="C76" s="837"/>
      <c r="D76" s="837"/>
      <c r="E76" s="837"/>
      <c r="F76" s="838"/>
    </row>
    <row r="77" spans="1:6" ht="33" customHeight="1" x14ac:dyDescent="0.2">
      <c r="A77" s="829" t="s">
        <v>268</v>
      </c>
      <c r="B77" s="830"/>
      <c r="C77" s="830"/>
      <c r="D77" s="830"/>
      <c r="E77" s="830"/>
      <c r="F77" s="831"/>
    </row>
    <row r="78" spans="1:6" ht="30" x14ac:dyDescent="0.2">
      <c r="A78" s="663" t="s">
        <v>269</v>
      </c>
      <c r="B78" s="664" t="s">
        <v>188</v>
      </c>
      <c r="C78" s="664" t="s">
        <v>189</v>
      </c>
      <c r="D78" s="665" t="s">
        <v>270</v>
      </c>
      <c r="E78" s="666" t="s">
        <v>271</v>
      </c>
      <c r="F78" s="667" t="s">
        <v>272</v>
      </c>
    </row>
    <row r="79" spans="1:6" ht="16.5" customHeight="1" x14ac:dyDescent="0.25">
      <c r="A79" s="669"/>
      <c r="B79" s="670"/>
      <c r="C79" s="671"/>
      <c r="D79" s="672"/>
      <c r="E79" s="327">
        <f>B79*D79</f>
        <v>0</v>
      </c>
      <c r="F79" s="328">
        <f>C79*D79</f>
        <v>0</v>
      </c>
    </row>
    <row r="80" spans="1:6" ht="16.5" customHeight="1" x14ac:dyDescent="0.25">
      <c r="A80" s="669"/>
      <c r="B80" s="670"/>
      <c r="C80" s="671"/>
      <c r="D80" s="672"/>
      <c r="E80" s="327">
        <f t="shared" ref="E80:E98" si="6">B80*D80</f>
        <v>0</v>
      </c>
      <c r="F80" s="328">
        <f t="shared" ref="F80:F98" si="7">C80*D80</f>
        <v>0</v>
      </c>
    </row>
    <row r="81" spans="1:6" ht="16.5" customHeight="1" x14ac:dyDescent="0.25">
      <c r="A81" s="669"/>
      <c r="B81" s="670"/>
      <c r="C81" s="671"/>
      <c r="D81" s="672"/>
      <c r="E81" s="327">
        <f t="shared" si="6"/>
        <v>0</v>
      </c>
      <c r="F81" s="328">
        <f t="shared" si="7"/>
        <v>0</v>
      </c>
    </row>
    <row r="82" spans="1:6" ht="16.5" customHeight="1" x14ac:dyDescent="0.25">
      <c r="A82" s="669"/>
      <c r="B82" s="670"/>
      <c r="C82" s="671"/>
      <c r="D82" s="672"/>
      <c r="E82" s="327">
        <f t="shared" si="6"/>
        <v>0</v>
      </c>
      <c r="F82" s="328">
        <f t="shared" si="7"/>
        <v>0</v>
      </c>
    </row>
    <row r="83" spans="1:6" ht="16.5" customHeight="1" x14ac:dyDescent="0.25">
      <c r="A83" s="669"/>
      <c r="B83" s="670"/>
      <c r="C83" s="671"/>
      <c r="D83" s="672"/>
      <c r="E83" s="327">
        <f t="shared" si="6"/>
        <v>0</v>
      </c>
      <c r="F83" s="328">
        <f t="shared" si="7"/>
        <v>0</v>
      </c>
    </row>
    <row r="84" spans="1:6" ht="16.5" customHeight="1" x14ac:dyDescent="0.25">
      <c r="A84" s="669"/>
      <c r="B84" s="670"/>
      <c r="C84" s="671"/>
      <c r="D84" s="672"/>
      <c r="E84" s="327">
        <f t="shared" si="6"/>
        <v>0</v>
      </c>
      <c r="F84" s="328">
        <f t="shared" si="7"/>
        <v>0</v>
      </c>
    </row>
    <row r="85" spans="1:6" ht="16.5" customHeight="1" x14ac:dyDescent="0.25">
      <c r="A85" s="669"/>
      <c r="B85" s="670"/>
      <c r="C85" s="671"/>
      <c r="D85" s="672"/>
      <c r="E85" s="327">
        <f t="shared" si="6"/>
        <v>0</v>
      </c>
      <c r="F85" s="328">
        <f t="shared" si="7"/>
        <v>0</v>
      </c>
    </row>
    <row r="86" spans="1:6" ht="16.5" customHeight="1" x14ac:dyDescent="0.25">
      <c r="A86" s="669"/>
      <c r="B86" s="670"/>
      <c r="C86" s="671"/>
      <c r="D86" s="672"/>
      <c r="E86" s="327">
        <f t="shared" si="6"/>
        <v>0</v>
      </c>
      <c r="F86" s="328">
        <f t="shared" si="7"/>
        <v>0</v>
      </c>
    </row>
    <row r="87" spans="1:6" ht="16.5" customHeight="1" x14ac:dyDescent="0.25">
      <c r="A87" s="669"/>
      <c r="B87" s="670"/>
      <c r="C87" s="671"/>
      <c r="D87" s="672"/>
      <c r="E87" s="327">
        <f t="shared" si="6"/>
        <v>0</v>
      </c>
      <c r="F87" s="328">
        <f t="shared" si="7"/>
        <v>0</v>
      </c>
    </row>
    <row r="88" spans="1:6" ht="16.5" customHeight="1" x14ac:dyDescent="0.25">
      <c r="A88" s="669"/>
      <c r="B88" s="670"/>
      <c r="C88" s="671"/>
      <c r="D88" s="672"/>
      <c r="E88" s="327">
        <f t="shared" si="6"/>
        <v>0</v>
      </c>
      <c r="F88" s="328">
        <f t="shared" si="7"/>
        <v>0</v>
      </c>
    </row>
    <row r="89" spans="1:6" ht="16.5" customHeight="1" x14ac:dyDescent="0.25">
      <c r="A89" s="669"/>
      <c r="B89" s="670"/>
      <c r="C89" s="671"/>
      <c r="D89" s="672"/>
      <c r="E89" s="327">
        <f t="shared" si="6"/>
        <v>0</v>
      </c>
      <c r="F89" s="328">
        <f t="shared" si="7"/>
        <v>0</v>
      </c>
    </row>
    <row r="90" spans="1:6" ht="16.5" customHeight="1" x14ac:dyDescent="0.25">
      <c r="A90" s="669"/>
      <c r="B90" s="670"/>
      <c r="C90" s="671"/>
      <c r="D90" s="672"/>
      <c r="E90" s="327">
        <f t="shared" si="6"/>
        <v>0</v>
      </c>
      <c r="F90" s="328">
        <f t="shared" si="7"/>
        <v>0</v>
      </c>
    </row>
    <row r="91" spans="1:6" ht="16.5" customHeight="1" x14ac:dyDescent="0.25">
      <c r="A91" s="669"/>
      <c r="B91" s="670"/>
      <c r="C91" s="671"/>
      <c r="D91" s="672"/>
      <c r="E91" s="327">
        <f t="shared" si="6"/>
        <v>0</v>
      </c>
      <c r="F91" s="328">
        <f t="shared" si="7"/>
        <v>0</v>
      </c>
    </row>
    <row r="92" spans="1:6" ht="16.5" customHeight="1" x14ac:dyDescent="0.25">
      <c r="A92" s="669"/>
      <c r="B92" s="670"/>
      <c r="C92" s="671"/>
      <c r="D92" s="672"/>
      <c r="E92" s="327">
        <f t="shared" si="6"/>
        <v>0</v>
      </c>
      <c r="F92" s="328">
        <f t="shared" si="7"/>
        <v>0</v>
      </c>
    </row>
    <row r="93" spans="1:6" ht="16.5" customHeight="1" x14ac:dyDescent="0.25">
      <c r="A93" s="669"/>
      <c r="B93" s="670"/>
      <c r="C93" s="671"/>
      <c r="D93" s="672"/>
      <c r="E93" s="327">
        <f t="shared" si="6"/>
        <v>0</v>
      </c>
      <c r="F93" s="328">
        <f t="shared" si="7"/>
        <v>0</v>
      </c>
    </row>
    <row r="94" spans="1:6" ht="16.5" customHeight="1" x14ac:dyDescent="0.25">
      <c r="A94" s="669"/>
      <c r="B94" s="670"/>
      <c r="C94" s="671"/>
      <c r="D94" s="672"/>
      <c r="E94" s="327">
        <f t="shared" si="6"/>
        <v>0</v>
      </c>
      <c r="F94" s="328">
        <f t="shared" si="7"/>
        <v>0</v>
      </c>
    </row>
    <row r="95" spans="1:6" ht="16.5" customHeight="1" x14ac:dyDescent="0.25">
      <c r="A95" s="669"/>
      <c r="B95" s="670"/>
      <c r="C95" s="671"/>
      <c r="D95" s="672"/>
      <c r="E95" s="327">
        <f t="shared" si="6"/>
        <v>0</v>
      </c>
      <c r="F95" s="328">
        <f t="shared" si="7"/>
        <v>0</v>
      </c>
    </row>
    <row r="96" spans="1:6" ht="16.5" customHeight="1" x14ac:dyDescent="0.25">
      <c r="A96" s="669"/>
      <c r="B96" s="670"/>
      <c r="C96" s="671"/>
      <c r="D96" s="672"/>
      <c r="E96" s="327">
        <f t="shared" si="6"/>
        <v>0</v>
      </c>
      <c r="F96" s="328">
        <f t="shared" si="7"/>
        <v>0</v>
      </c>
    </row>
    <row r="97" spans="1:6" ht="16.5" customHeight="1" x14ac:dyDescent="0.25">
      <c r="A97" s="669"/>
      <c r="B97" s="670"/>
      <c r="C97" s="671"/>
      <c r="D97" s="672"/>
      <c r="E97" s="327">
        <f t="shared" si="6"/>
        <v>0</v>
      </c>
      <c r="F97" s="328">
        <f t="shared" si="7"/>
        <v>0</v>
      </c>
    </row>
    <row r="98" spans="1:6" ht="16.5" customHeight="1" thickBot="1" x14ac:dyDescent="0.3">
      <c r="A98" s="677"/>
      <c r="B98" s="678"/>
      <c r="C98" s="679"/>
      <c r="D98" s="680"/>
      <c r="E98" s="329">
        <f t="shared" si="6"/>
        <v>0</v>
      </c>
      <c r="F98" s="330">
        <f t="shared" si="7"/>
        <v>0</v>
      </c>
    </row>
    <row r="99" spans="1:6" ht="16.5" customHeight="1" thickBot="1" x14ac:dyDescent="0.3">
      <c r="A99" s="681"/>
      <c r="B99" s="682"/>
      <c r="C99" s="683"/>
      <c r="D99" s="684" t="s">
        <v>273</v>
      </c>
      <c r="E99" s="331">
        <f>SUM(E79:E98)</f>
        <v>0</v>
      </c>
      <c r="F99" s="332">
        <f>SUM(F79:F98)</f>
        <v>0</v>
      </c>
    </row>
    <row r="100" spans="1:6" ht="13.5" thickTop="1" x14ac:dyDescent="0.2"/>
  </sheetData>
  <mergeCells count="10">
    <mergeCell ref="A77:F77"/>
    <mergeCell ref="I1:M1"/>
    <mergeCell ref="H2:M2"/>
    <mergeCell ref="A2:F2"/>
    <mergeCell ref="B1:F1"/>
    <mergeCell ref="B26:F26"/>
    <mergeCell ref="A27:F27"/>
    <mergeCell ref="B51:F51"/>
    <mergeCell ref="A52:F52"/>
    <mergeCell ref="B76:F76"/>
  </mergeCells>
  <phoneticPr fontId="0" type="noConversion"/>
  <pageMargins left="0.98425196850393704" right="0.51181102362204722" top="0.78740157480314965" bottom="0.55118110236220474" header="0.27559055118110237" footer="0.23622047244094491"/>
  <pageSetup paperSize="9" orientation="portrait" r:id="rId1"/>
  <rowBreaks count="3" manualBreakCount="3">
    <brk id="24" max="5" man="1"/>
    <brk id="49" max="5" man="1"/>
    <brk id="74" max="5" man="1"/>
  </rowBreaks>
  <colBreaks count="1" manualBreakCount="1">
    <brk id="6" max="9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61F8D59A694498DF2408471164432" ma:contentTypeVersion="13" ma:contentTypeDescription="Create a new document." ma:contentTypeScope="" ma:versionID="ca031e625f6beb33f6ecee7c7a6b00c1">
  <xsd:schema xmlns:xsd="http://www.w3.org/2001/XMLSchema" xmlns:xs="http://www.w3.org/2001/XMLSchema" xmlns:p="http://schemas.microsoft.com/office/2006/metadata/properties" xmlns:ns3="4ea53e8e-7be7-41da-a2bd-e9e080005820" xmlns:ns4="b82dfe84-5693-4a8a-a7c0-83c7cac752d1" targetNamespace="http://schemas.microsoft.com/office/2006/metadata/properties" ma:root="true" ma:fieldsID="4fc0d55a9923eb7058e062a7fc935825" ns3:_="" ns4:_="">
    <xsd:import namespace="4ea53e8e-7be7-41da-a2bd-e9e080005820"/>
    <xsd:import namespace="b82dfe84-5693-4a8a-a7c0-83c7cac752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53e8e-7be7-41da-a2bd-e9e080005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dfe84-5693-4a8a-a7c0-83c7cac752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50DBC2-C82A-4C3B-ACB9-4DACC208F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53e8e-7be7-41da-a2bd-e9e080005820"/>
    <ds:schemaRef ds:uri="b82dfe84-5693-4a8a-a7c0-83c7cac75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2208D-2A4E-41A2-B28C-8F9316C2F035}">
  <ds:schemaRefs>
    <ds:schemaRef ds:uri="http://purl.org/dc/elements/1.1/"/>
    <ds:schemaRef ds:uri="http://schemas.microsoft.com/office/2006/metadata/properties"/>
    <ds:schemaRef ds:uri="b82dfe84-5693-4a8a-a7c0-83c7cac752d1"/>
    <ds:schemaRef ds:uri="4ea53e8e-7be7-41da-a2bd-e9e08000582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25FED9-D6FF-471D-B4F6-FDD19358C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Guideance notes</vt:lpstr>
      <vt:lpstr>Reporting Summary</vt:lpstr>
      <vt:lpstr>Management Summary</vt:lpstr>
      <vt:lpstr>Data Qrt 1</vt:lpstr>
      <vt:lpstr>Data Qrt 2</vt:lpstr>
      <vt:lpstr>Data Qrt 3</vt:lpstr>
      <vt:lpstr>Data Qrt 4</vt:lpstr>
      <vt:lpstr>Clothing</vt:lpstr>
      <vt:lpstr>Other Items</vt:lpstr>
      <vt:lpstr>Equipment</vt:lpstr>
      <vt:lpstr>Furniture</vt:lpstr>
      <vt:lpstr>Employment &amp; Education</vt:lpstr>
      <vt:lpstr>Tally sheets</vt:lpstr>
      <vt:lpstr>Clothing!Print_Area</vt:lpstr>
      <vt:lpstr>'Data Qrt 1'!Print_Area</vt:lpstr>
      <vt:lpstr>'Data Qrt 2'!Print_Area</vt:lpstr>
      <vt:lpstr>'Data Qrt 3'!Print_Area</vt:lpstr>
      <vt:lpstr>'Data Qrt 4'!Print_Area</vt:lpstr>
      <vt:lpstr>'Employment &amp; Education'!Print_Area</vt:lpstr>
      <vt:lpstr>Equipment!Print_Area</vt:lpstr>
      <vt:lpstr>Furniture!Print_Area</vt:lpstr>
      <vt:lpstr>'Management Summary'!Print_Area</vt:lpstr>
      <vt:lpstr>'Other Items'!Print_Area</vt:lpstr>
      <vt:lpstr>'Reporting Summary'!Print_Area</vt:lpstr>
      <vt:lpstr>'Tally sheets'!Print_Area</vt:lpstr>
      <vt:lpstr>Clothing!Print_Titles</vt:lpstr>
      <vt:lpstr>Equipment!Print_Titles</vt:lpstr>
      <vt:lpstr>Furniture!Print_Titles</vt:lpstr>
    </vt:vector>
  </TitlesOfParts>
  <Manager/>
  <Company>PSPI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PSPI Waste Management monitoring system 2019-20</dc:title>
  <dc:subject>Performance monitoring &amp; reporting</dc:subject>
  <dc:creator>stephen.ball02@hmps.gsi.gov.uk</dc:creator>
  <cp:keywords/>
  <dc:description/>
  <cp:lastModifiedBy>Pinsent Masons</cp:lastModifiedBy>
  <cp:revision/>
  <dcterms:created xsi:type="dcterms:W3CDTF">2003-01-07T08:47:38Z</dcterms:created>
  <dcterms:modified xsi:type="dcterms:W3CDTF">2022-06-09T15:31:26Z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erence_src">
    <vt:lpwstr>{IMan.Number}.{IMan.Version}\{IMan.imProfileCustom1}</vt:lpwstr>
  </property>
  <property fmtid="{D5CDD505-2E9C-101B-9397-08002B2CF9AE}" pid="3" name="SD_TIM_Ran">
    <vt:lpwstr>True</vt:lpwstr>
  </property>
  <property fmtid="{D5CDD505-2E9C-101B-9397-08002B2CF9AE}" pid="4" name="Reference">
    <vt:lpwstr>130210410.3\634883</vt:lpwstr>
  </property>
  <property fmtid="{D5CDD505-2E9C-101B-9397-08002B2CF9AE}" pid="5" name="ContentTypeId">
    <vt:lpwstr>0x010100C1F61F8D59A694498DF2408471164432</vt:lpwstr>
  </property>
</Properties>
</file>