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son.brown\Downloads\FM Phase 2\Bid pack\Pricing\3\"/>
    </mc:Choice>
  </mc:AlternateContent>
  <bookViews>
    <workbookView xWindow="0" yWindow="0" windowWidth="28800" windowHeight="12460" tabRatio="726"/>
  </bookViews>
  <sheets>
    <sheet name="Instructions - Please Read" sheetId="13" r:id="rId1"/>
    <sheet name="Price Matrix" sheetId="18" r:id="rId2"/>
    <sheet name="Evaluation Summary" sheetId="2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23" l="1"/>
  <c r="F21" i="23"/>
  <c r="F4" i="18"/>
  <c r="G44" i="18" l="1"/>
  <c r="F18" i="23" s="1"/>
  <c r="AG18" i="23" s="1"/>
  <c r="B9" i="23" l="1"/>
  <c r="B10" i="23"/>
  <c r="B8" i="23"/>
  <c r="B32" i="23" l="1"/>
  <c r="D32" i="23" s="1"/>
  <c r="B29" i="23"/>
  <c r="D29" i="23" s="1"/>
  <c r="D33" i="23" s="1"/>
  <c r="B38" i="23" s="1"/>
  <c r="B31" i="23"/>
  <c r="D31" i="23" s="1"/>
  <c r="B30" i="23"/>
  <c r="D30" i="23" s="1"/>
  <c r="B11" i="23"/>
  <c r="H44" i="18"/>
  <c r="G18" i="23" s="1"/>
  <c r="AH18" i="23" s="1"/>
  <c r="G16" i="23" l="1"/>
  <c r="AH16" i="23" s="1"/>
  <c r="F16" i="23"/>
  <c r="AG16" i="23" s="1"/>
  <c r="T44" i="18"/>
  <c r="S44" i="18"/>
  <c r="R44" i="18"/>
  <c r="Q44" i="18"/>
  <c r="P44" i="18"/>
  <c r="O44" i="18"/>
  <c r="N44" i="18"/>
  <c r="M44" i="18"/>
  <c r="L18" i="23" s="1"/>
  <c r="AM18" i="23" s="1"/>
  <c r="L44" i="18"/>
  <c r="K44" i="18"/>
  <c r="J44" i="18"/>
  <c r="I44" i="18"/>
  <c r="L16" i="23" l="1"/>
  <c r="AM16" i="23" s="1"/>
  <c r="H16" i="23"/>
  <c r="AI16" i="23" s="1"/>
  <c r="H18" i="23"/>
  <c r="AI18" i="23" s="1"/>
  <c r="P16" i="23"/>
  <c r="AQ16" i="23" s="1"/>
  <c r="P18" i="23"/>
  <c r="AQ18" i="23" s="1"/>
  <c r="I16" i="23"/>
  <c r="AJ16" i="23" s="1"/>
  <c r="I18" i="23"/>
  <c r="AJ18" i="23" s="1"/>
  <c r="M16" i="23"/>
  <c r="AN16" i="23" s="1"/>
  <c r="M18" i="23"/>
  <c r="AN18" i="23" s="1"/>
  <c r="Q16" i="23"/>
  <c r="AR16" i="23" s="1"/>
  <c r="Q18" i="23"/>
  <c r="AR18" i="23" s="1"/>
  <c r="J16" i="23"/>
  <c r="AK16" i="23" s="1"/>
  <c r="J18" i="23"/>
  <c r="AK18" i="23" s="1"/>
  <c r="N16" i="23"/>
  <c r="AO16" i="23" s="1"/>
  <c r="N18" i="23"/>
  <c r="AO18" i="23" s="1"/>
  <c r="R16" i="23"/>
  <c r="AS16" i="23" s="1"/>
  <c r="R18" i="23"/>
  <c r="AS18" i="23" s="1"/>
  <c r="K16" i="23"/>
  <c r="AL16" i="23" s="1"/>
  <c r="K18" i="23"/>
  <c r="AL18" i="23" s="1"/>
  <c r="O16" i="23"/>
  <c r="AP16" i="23" s="1"/>
  <c r="O18" i="23"/>
  <c r="AP18" i="23" s="1"/>
  <c r="S16" i="23"/>
  <c r="AT16" i="23" s="1"/>
  <c r="S18" i="23"/>
  <c r="AT18" i="23" s="1"/>
  <c r="AF44" i="18"/>
  <c r="AE44" i="18"/>
  <c r="AD44" i="18"/>
  <c r="AC44" i="18"/>
  <c r="AB44" i="18"/>
  <c r="AA44" i="18"/>
  <c r="Z44" i="18"/>
  <c r="Y18" i="23" s="1"/>
  <c r="AZ18" i="23" s="1"/>
  <c r="Y44" i="18"/>
  <c r="X44" i="18"/>
  <c r="W44" i="18"/>
  <c r="V44" i="18"/>
  <c r="U44" i="18"/>
  <c r="B4" i="23"/>
  <c r="BG10" i="23"/>
  <c r="AA16" i="23" l="1"/>
  <c r="BB16" i="23" s="1"/>
  <c r="AA18" i="23"/>
  <c r="BB18" i="23" s="1"/>
  <c r="AB16" i="23"/>
  <c r="BC16" i="23" s="1"/>
  <c r="AB18" i="23"/>
  <c r="BC18" i="23" s="1"/>
  <c r="W16" i="23"/>
  <c r="AX16" i="23" s="1"/>
  <c r="W18" i="23"/>
  <c r="AX18" i="23" s="1"/>
  <c r="X16" i="23"/>
  <c r="AY16" i="23" s="1"/>
  <c r="X18" i="23"/>
  <c r="AY18" i="23" s="1"/>
  <c r="U16" i="23"/>
  <c r="AV16" i="23" s="1"/>
  <c r="U18" i="23"/>
  <c r="AV18" i="23" s="1"/>
  <c r="AC16" i="23"/>
  <c r="BD16" i="23" s="1"/>
  <c r="AC18" i="23"/>
  <c r="BD18" i="23" s="1"/>
  <c r="AE16" i="23"/>
  <c r="BF16" i="23" s="1"/>
  <c r="AE18" i="23"/>
  <c r="BF18" i="23" s="1"/>
  <c r="T16" i="23"/>
  <c r="AU16" i="23" s="1"/>
  <c r="T18" i="23"/>
  <c r="AU18" i="23" s="1"/>
  <c r="V16" i="23"/>
  <c r="AW16" i="23" s="1"/>
  <c r="V18" i="23"/>
  <c r="AW18" i="23" s="1"/>
  <c r="Z16" i="23"/>
  <c r="BA16" i="23" s="1"/>
  <c r="Z18" i="23"/>
  <c r="BA18" i="23" s="1"/>
  <c r="AD16" i="23"/>
  <c r="BE16" i="23" s="1"/>
  <c r="AD18" i="23"/>
  <c r="BE18" i="23" s="1"/>
  <c r="Y16" i="23"/>
  <c r="BG18" i="23" l="1"/>
  <c r="G21" i="23"/>
  <c r="G24" i="23"/>
  <c r="AZ16" i="23"/>
  <c r="BG16" i="23" s="1"/>
  <c r="D5" i="18"/>
  <c r="B36" i="23" l="1"/>
</calcChain>
</file>

<file path=xl/sharedStrings.xml><?xml version="1.0" encoding="utf-8"?>
<sst xmlns="http://schemas.openxmlformats.org/spreadsheetml/2006/main" count="798" uniqueCount="444">
  <si>
    <t>%</t>
  </si>
  <si>
    <t>Bidder name:</t>
  </si>
  <si>
    <t>Profit</t>
  </si>
  <si>
    <t>Overhead &amp; Profit</t>
  </si>
  <si>
    <t>Unit of Measure</t>
  </si>
  <si>
    <t>Catering Equipment Maintenance</t>
  </si>
  <si>
    <t>Television Cabling Maintenance</t>
  </si>
  <si>
    <t>Office Machinery Servicing and Maintenance</t>
  </si>
  <si>
    <t>Non Mandatory</t>
  </si>
  <si>
    <t>Voice Announcement System Maintenance</t>
  </si>
  <si>
    <t xml:space="preserve">Work Package C - Maintenance Services </t>
  </si>
  <si>
    <t xml:space="preserve">Work Package D - Horticultural Services </t>
  </si>
  <si>
    <t>Tree Surgery (Arboriculture)</t>
  </si>
  <si>
    <t>Internal Planting</t>
  </si>
  <si>
    <t>Cut Flowers and Christmas Trees</t>
  </si>
  <si>
    <t>Y</t>
  </si>
  <si>
    <t>Work Package E - Statutory Obligations</t>
  </si>
  <si>
    <t>Water Hygiene Maintenance</t>
  </si>
  <si>
    <t>Statutory Inspections</t>
  </si>
  <si>
    <t>Portable Appliance Testing</t>
  </si>
  <si>
    <t>Work Package F - Catering Services</t>
  </si>
  <si>
    <t>Deli/Coffee Bar</t>
  </si>
  <si>
    <t>Residential Catering Services</t>
  </si>
  <si>
    <t>Work Package G - Cleaning Services</t>
  </si>
  <si>
    <t>Cleaning of External Areas</t>
  </si>
  <si>
    <t>Window Cleaning (Internal)</t>
  </si>
  <si>
    <t>Cleaning of Communications and Equipment Rooms</t>
  </si>
  <si>
    <t>IT Equipment Cleaning</t>
  </si>
  <si>
    <t>Courier Booking and External Distribution</t>
  </si>
  <si>
    <t>Porterage</t>
  </si>
  <si>
    <t>Signage</t>
  </si>
  <si>
    <t>Archiving (on-site)</t>
  </si>
  <si>
    <t>Space Management</t>
  </si>
  <si>
    <t>Cable Management</t>
  </si>
  <si>
    <t>Journal, Magazine and Newspaper Supply</t>
  </si>
  <si>
    <t>Work Package I - Reception Services</t>
  </si>
  <si>
    <t>Taxi Booking Service</t>
  </si>
  <si>
    <t>Car Park Management and Booking</t>
  </si>
  <si>
    <t>Voice Announcement System Operation</t>
  </si>
  <si>
    <t>CCTV / Alarm Monitoring</t>
  </si>
  <si>
    <t>Control of Access and Security Passes</t>
  </si>
  <si>
    <t>Patrols (Fixed or Static Guarding)</t>
  </si>
  <si>
    <t>Additional Security Services</t>
  </si>
  <si>
    <t>Patrols (Mobile via a Specific Visiting Vehicle)</t>
  </si>
  <si>
    <t>hourly rate</t>
  </si>
  <si>
    <t>Classified Waste</t>
  </si>
  <si>
    <t>General Waste</t>
  </si>
  <si>
    <t>Hazardous Waste</t>
  </si>
  <si>
    <t xml:space="preserve">Work Package L - Miscellaneous FM Services </t>
  </si>
  <si>
    <t>Childcare Facility</t>
  </si>
  <si>
    <t>Sports and Leisure</t>
  </si>
  <si>
    <t>Flag Flying Service</t>
  </si>
  <si>
    <t>Work Package M - CAFM</t>
  </si>
  <si>
    <t xml:space="preserve">Work Package N - Helpdesk Services </t>
  </si>
  <si>
    <t>CAFM System</t>
  </si>
  <si>
    <t>Corporate Overhead</t>
  </si>
  <si>
    <t>Mandatory / 
Non Mandatory</t>
  </si>
  <si>
    <t>Management Overhead (inc Work Package A - Contract Mgt)</t>
  </si>
  <si>
    <t>Grounds Maintenance Services</t>
  </si>
  <si>
    <t>Specialist Cleaning</t>
  </si>
  <si>
    <t>Hairdressing Services</t>
  </si>
  <si>
    <t>Pest Control Services</t>
  </si>
  <si>
    <t>tonne</t>
  </si>
  <si>
    <t>N</t>
  </si>
  <si>
    <t>% (+)</t>
  </si>
  <si>
    <t>Section 1. Services</t>
  </si>
  <si>
    <t>Window Cleaning (External)</t>
  </si>
  <si>
    <t>Direct Labour</t>
  </si>
  <si>
    <t>Subcontractor</t>
  </si>
  <si>
    <t>Are you able to provide this service</t>
  </si>
  <si>
    <t>Work Package</t>
  </si>
  <si>
    <t>Section 2. Key Variables</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</si>
  <si>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</si>
  <si>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</si>
  <si>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Professional Snow &amp; Ice Clearance</t>
  </si>
  <si>
    <t>Compliance Plans, Specialist Surveys and Audits</t>
  </si>
  <si>
    <t>Conditions Survey</t>
  </si>
  <si>
    <t>Medical and Clinical Cleaning</t>
  </si>
  <si>
    <t>First Aid and Medical Service</t>
  </si>
  <si>
    <t>Mail Room Equipment Maintenance</t>
  </si>
  <si>
    <t>Locksmith Services</t>
  </si>
  <si>
    <t>Chilled Potable Water</t>
  </si>
  <si>
    <t>Events and Functions</t>
  </si>
  <si>
    <t>Full Service Restaurant</t>
  </si>
  <si>
    <t>Hospitality and Meetings</t>
  </si>
  <si>
    <t>Outside Catering</t>
  </si>
  <si>
    <t>Trolley Service</t>
  </si>
  <si>
    <t>Mail Services</t>
  </si>
  <si>
    <t>Internal Messenger Service</t>
  </si>
  <si>
    <t>Handyman Services</t>
  </si>
  <si>
    <t>Move and Space Management - Internal Moves</t>
  </si>
  <si>
    <t>Reception Service</t>
  </si>
  <si>
    <t>Manned Guarding Service</t>
  </si>
  <si>
    <t>Emergency Response</t>
  </si>
  <si>
    <t>Management of Visitors and Passes</t>
  </si>
  <si>
    <t>Reactive Guarding</t>
  </si>
  <si>
    <t>Enhanced Security Requirements</t>
  </si>
  <si>
    <t>Key Holding</t>
  </si>
  <si>
    <t>Recycled Waste</t>
  </si>
  <si>
    <t>Clinical Waste</t>
  </si>
  <si>
    <t>Medical Waste</t>
  </si>
  <si>
    <t>Feminine Hygiene Waste</t>
  </si>
  <si>
    <t>Work Package A - Contract Management</t>
  </si>
  <si>
    <t>Priced within Section 2: Key Variables Management Overhead</t>
  </si>
  <si>
    <t>Integration</t>
  </si>
  <si>
    <t>Health and Safety</t>
  </si>
  <si>
    <t>Management Services</t>
  </si>
  <si>
    <t xml:space="preserve">Service Delivery Plans </t>
  </si>
  <si>
    <t>Fire Safety</t>
  </si>
  <si>
    <t>Permit to Work</t>
  </si>
  <si>
    <t>Accessibility Services</t>
  </si>
  <si>
    <t>Risk Management</t>
  </si>
  <si>
    <t>Customer Satisfaction</t>
  </si>
  <si>
    <t>Reporting</t>
  </si>
  <si>
    <t>Performance Self-Monitoring</t>
  </si>
  <si>
    <t xml:space="preserve">Quality Management System          </t>
  </si>
  <si>
    <t>Staff and Training</t>
  </si>
  <si>
    <t>Selection and Management of Sub-Contractors</t>
  </si>
  <si>
    <t>Property Information Mapping Service (EPIMS)</t>
  </si>
  <si>
    <t>Sustainability</t>
  </si>
  <si>
    <t>via IRT or Billable Works</t>
  </si>
  <si>
    <t>Specialist Maintenance Services</t>
  </si>
  <si>
    <t>Social Value</t>
  </si>
  <si>
    <t xml:space="preserve">Housekeeping </t>
  </si>
  <si>
    <t>Linen and Laundry Services</t>
  </si>
  <si>
    <t>Stores Management</t>
  </si>
  <si>
    <t>Work Package B - Contract Mobilisation</t>
  </si>
  <si>
    <t>Work Package J - Security Services</t>
  </si>
  <si>
    <t>Percentage</t>
  </si>
  <si>
    <t>Airport and Aerodrome Maintenance Services</t>
  </si>
  <si>
    <t>Building Information Modelling and Government Soft Landings</t>
  </si>
  <si>
    <t>Reservoirs, Ponds, River Walls and Water Features Maintenance</t>
  </si>
  <si>
    <t>Routine Cleaning - Standard A</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</si>
  <si>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</si>
  <si>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</si>
  <si>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</si>
  <si>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</si>
  <si>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</si>
  <si>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</si>
  <si>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</si>
  <si>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</si>
  <si>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Column</t>
  </si>
  <si>
    <t>Input required (Y or N)</t>
  </si>
  <si>
    <t>Instructions</t>
  </si>
  <si>
    <t>Column F</t>
  </si>
  <si>
    <t>Table 1</t>
  </si>
  <si>
    <t>Table 2</t>
  </si>
  <si>
    <t>Table 3</t>
  </si>
  <si>
    <t>Table 4</t>
  </si>
  <si>
    <t>Price Matrix - Instructions for completion:</t>
  </si>
  <si>
    <t>Table 1 - Overhead and Profit</t>
  </si>
  <si>
    <t>Within this table you should enter percentage values for each Tier of Billable Works. Values entered must be greater than or equal to zero.</t>
  </si>
  <si>
    <t>Work Package H - Workplace FM Services</t>
  </si>
  <si>
    <t>Work Package K - Waste Services</t>
  </si>
  <si>
    <t>Audio Visual (AV) Equipment Maintenance</t>
  </si>
  <si>
    <t>Asbestos Management</t>
  </si>
  <si>
    <t>Mobile Cleaning Services</t>
  </si>
  <si>
    <t>Lock Up / Open Up of Buyer Premises</t>
  </si>
  <si>
    <t>Driver and Vehicle Service</t>
  </si>
  <si>
    <t>Footwear Cobbling Services</t>
  </si>
  <si>
    <t>Training Establishment Management and Booking Service</t>
  </si>
  <si>
    <t>Helpdesk Services</t>
  </si>
  <si>
    <t>Provision of Chaplaincy Support Services</t>
  </si>
  <si>
    <t>Furniture Management</t>
  </si>
  <si>
    <t>Reprographics Service</t>
  </si>
  <si>
    <t>Portable Washroom Solutions</t>
  </si>
  <si>
    <t>Administrative Support Services</t>
  </si>
  <si>
    <t>You must enter your organisation's name in the cell highlighted in yellow - cell B4</t>
  </si>
  <si>
    <t>A.1</t>
  </si>
  <si>
    <t>A.2</t>
  </si>
  <si>
    <t>A.3</t>
  </si>
  <si>
    <t>A.4</t>
  </si>
  <si>
    <t>A.5</t>
  </si>
  <si>
    <t>A.6</t>
  </si>
  <si>
    <t>A.7</t>
  </si>
  <si>
    <t>A.8</t>
  </si>
  <si>
    <t>A.9</t>
  </si>
  <si>
    <t>A.10</t>
  </si>
  <si>
    <t>A.11</t>
  </si>
  <si>
    <t>A.12</t>
  </si>
  <si>
    <t>A.13</t>
  </si>
  <si>
    <t>A.14</t>
  </si>
  <si>
    <t>A.15</t>
  </si>
  <si>
    <t>A.16</t>
  </si>
  <si>
    <t>A.17</t>
  </si>
  <si>
    <t>A.18</t>
  </si>
  <si>
    <t>C.11</t>
  </si>
  <si>
    <t>B.1</t>
  </si>
  <si>
    <t>C.1</t>
  </si>
  <si>
    <t>C.2</t>
  </si>
  <si>
    <t>C.3</t>
  </si>
  <si>
    <t>C.4</t>
  </si>
  <si>
    <t>C.5</t>
  </si>
  <si>
    <t>C.6</t>
  </si>
  <si>
    <t>C.7</t>
  </si>
  <si>
    <t>C.8</t>
  </si>
  <si>
    <t>C.9</t>
  </si>
  <si>
    <t>C.10</t>
  </si>
  <si>
    <t>C.12</t>
  </si>
  <si>
    <t>C.13</t>
  </si>
  <si>
    <t>C.14</t>
  </si>
  <si>
    <t>C.15</t>
  </si>
  <si>
    <t>C.16</t>
  </si>
  <si>
    <t>C.17</t>
  </si>
  <si>
    <t>C.18</t>
  </si>
  <si>
    <t>C.19</t>
  </si>
  <si>
    <t>C.20</t>
  </si>
  <si>
    <t>C.21</t>
  </si>
  <si>
    <t>C.22</t>
  </si>
  <si>
    <t>D.1</t>
  </si>
  <si>
    <t>D.2</t>
  </si>
  <si>
    <t>D.3</t>
  </si>
  <si>
    <t>D.4</t>
  </si>
  <si>
    <t>D.5</t>
  </si>
  <si>
    <t>D.6</t>
  </si>
  <si>
    <t>E.1</t>
  </si>
  <si>
    <t>E.2</t>
  </si>
  <si>
    <t>E.3</t>
  </si>
  <si>
    <t>E.4</t>
  </si>
  <si>
    <t>E.5</t>
  </si>
  <si>
    <t>E.6</t>
  </si>
  <si>
    <t>E.7</t>
  </si>
  <si>
    <t>E.8</t>
  </si>
  <si>
    <t>E.9</t>
  </si>
  <si>
    <t>F.1</t>
  </si>
  <si>
    <t>F.2</t>
  </si>
  <si>
    <t>F.3</t>
  </si>
  <si>
    <t>F.4</t>
  </si>
  <si>
    <t>F.5</t>
  </si>
  <si>
    <t>F.6</t>
  </si>
  <si>
    <t>F.7</t>
  </si>
  <si>
    <t>F.8</t>
  </si>
  <si>
    <t>F.9</t>
  </si>
  <si>
    <t>F.10</t>
  </si>
  <si>
    <t>G.1</t>
  </si>
  <si>
    <t>G.2</t>
  </si>
  <si>
    <t>G.3</t>
  </si>
  <si>
    <t>G.4</t>
  </si>
  <si>
    <t>G.5</t>
  </si>
  <si>
    <t>G.6</t>
  </si>
  <si>
    <t>G.7</t>
  </si>
  <si>
    <t>G.8</t>
  </si>
  <si>
    <t>G.9</t>
  </si>
  <si>
    <t>G.10</t>
  </si>
  <si>
    <t>G.11</t>
  </si>
  <si>
    <t>G.12</t>
  </si>
  <si>
    <t>G.13</t>
  </si>
  <si>
    <t>G.14</t>
  </si>
  <si>
    <t>G.15</t>
  </si>
  <si>
    <t>G.16</t>
  </si>
  <si>
    <t>H.1</t>
  </si>
  <si>
    <t>H.2</t>
  </si>
  <si>
    <t>H.3</t>
  </si>
  <si>
    <t>H.4</t>
  </si>
  <si>
    <t>H.5</t>
  </si>
  <si>
    <t>H.6</t>
  </si>
  <si>
    <t>H.7</t>
  </si>
  <si>
    <t>H.8</t>
  </si>
  <si>
    <t>H.9</t>
  </si>
  <si>
    <t>H.10</t>
  </si>
  <si>
    <t>H.11</t>
  </si>
  <si>
    <t>H.12</t>
  </si>
  <si>
    <t>H.13</t>
  </si>
  <si>
    <t>H.14</t>
  </si>
  <si>
    <t>H.15</t>
  </si>
  <si>
    <t>H.16</t>
  </si>
  <si>
    <t>I.1</t>
  </si>
  <si>
    <t>I.2</t>
  </si>
  <si>
    <t>I.3</t>
  </si>
  <si>
    <t>I.4</t>
  </si>
  <si>
    <t>J.1</t>
  </si>
  <si>
    <t>J.2</t>
  </si>
  <si>
    <t>J.3</t>
  </si>
  <si>
    <t>J.4</t>
  </si>
  <si>
    <t>J.5</t>
  </si>
  <si>
    <t>J.6</t>
  </si>
  <si>
    <t>J.7</t>
  </si>
  <si>
    <t>J.8</t>
  </si>
  <si>
    <t>J.9</t>
  </si>
  <si>
    <t>J.10</t>
  </si>
  <si>
    <t>J.11</t>
  </si>
  <si>
    <t>J.12</t>
  </si>
  <si>
    <t>K.1</t>
  </si>
  <si>
    <t>K.2</t>
  </si>
  <si>
    <t>K.3</t>
  </si>
  <si>
    <t>K.4</t>
  </si>
  <si>
    <t>K.5</t>
  </si>
  <si>
    <t>K.6</t>
  </si>
  <si>
    <t>K.7</t>
  </si>
  <si>
    <t>L.1</t>
  </si>
  <si>
    <t>L.2</t>
  </si>
  <si>
    <t>L.3</t>
  </si>
  <si>
    <t>L.4</t>
  </si>
  <si>
    <t>L.5</t>
  </si>
  <si>
    <t>L.6</t>
  </si>
  <si>
    <t>L.7</t>
  </si>
  <si>
    <t>L.8</t>
  </si>
  <si>
    <t>L.9</t>
  </si>
  <si>
    <t>L.10</t>
  </si>
  <si>
    <t>L.11</t>
  </si>
  <si>
    <t>M.1</t>
  </si>
  <si>
    <t>N.1</t>
  </si>
  <si>
    <t>O.1</t>
  </si>
  <si>
    <t>Indicates the Service Name</t>
  </si>
  <si>
    <t>Indicates the Service Reference</t>
  </si>
  <si>
    <t>Service Reference</t>
  </si>
  <si>
    <t>Service Name</t>
  </si>
  <si>
    <t xml:space="preserve">  Management Overhead</t>
  </si>
  <si>
    <t xml:space="preserve">  Corporate Overhead</t>
  </si>
  <si>
    <t xml:space="preserve">  Profit</t>
  </si>
  <si>
    <t>console</t>
  </si>
  <si>
    <t>unit</t>
  </si>
  <si>
    <t xml:space="preserve">Business Continuity and Disaster Recovery (“BCDR”) Plans </t>
  </si>
  <si>
    <t>Contract Mobilisation</t>
  </si>
  <si>
    <t>Reactive Maintenance Services</t>
  </si>
  <si>
    <t>Planned / Group Re-Lamping Service</t>
  </si>
  <si>
    <t>Automated Barrier Control System Maintenance</t>
  </si>
  <si>
    <t>Retail Services / Convenience Store</t>
  </si>
  <si>
    <t>Vending Services (Food &amp; Beverage)</t>
  </si>
  <si>
    <t>Cleaning of Integral Barrier Mats</t>
  </si>
  <si>
    <t>Deep (Periodic) Cleaning</t>
  </si>
  <si>
    <t>Reactive Cleaning (outside cleaning operational hours)</t>
  </si>
  <si>
    <t>Cleaning of Curtains and Window Blinds</t>
  </si>
  <si>
    <t>Housing and Residential Accommodation Management</t>
  </si>
  <si>
    <t>Percentage of Year 1 Deliverables Value (excluding Management and Corporate Overhead, and Profit) at call-off.</t>
  </si>
  <si>
    <t>Electrical Testing</t>
  </si>
  <si>
    <t>Fire Risk Assessments</t>
  </si>
  <si>
    <t>For Mandatory Services (priced at Call-Off only), the grey coloured cells indicate that further details are not required at this stage. Pricing for these Services will be competed at Call-Off stage only.</t>
  </si>
  <si>
    <t>For Non-Mandatory Services, the grey coloured cells indicate that further details are not required at this stage. Pricing for these Services will be competed at Call-Off stage only.</t>
  </si>
  <si>
    <t>Priced at Call-Off only</t>
  </si>
  <si>
    <t>Square Metre (GIA) per annum</t>
  </si>
  <si>
    <t>service (per annum)</t>
  </si>
  <si>
    <t>Square Metre (external area) per annum</t>
  </si>
  <si>
    <t>Indicates the Unit of Measure for that Service:</t>
  </si>
  <si>
    <t>Total</t>
  </si>
  <si>
    <t>Standard Service Rate Building Weighting Calculations</t>
  </si>
  <si>
    <t>Building Type rate weighting</t>
  </si>
  <si>
    <t>Evaluation Rate</t>
  </si>
  <si>
    <t>Please refer to the document called 'Attachment 2 - How to Bid', for further details and information.</t>
  </si>
  <si>
    <t>RM6089</t>
  </si>
  <si>
    <t>SINGLE LIVING ACCOMMODATION - 1 OR 2 STOREYS</t>
  </si>
  <si>
    <t>SINGLE LIVING ACCOMMODATION - 3 STOREYS</t>
  </si>
  <si>
    <t>OFFICES-1 OR 2 STOREY WITHOUT AIR CONDITIONING</t>
  </si>
  <si>
    <t>OFFICES-1 OR 2 STOREY WITH AIR CONDITIONING</t>
  </si>
  <si>
    <t>OFFICES-1 OR 2 STOREY WITH AIR CONDITIONING AND LIFT</t>
  </si>
  <si>
    <t>STOREHOUSE  - NON SPECIALISED MATERIEL</t>
  </si>
  <si>
    <t>WORKSHOPS</t>
  </si>
  <si>
    <t>MESSES (WITH INTEGRAL ACCOMMODATION) - UPTO AND INCLUDING 3 STOREYS</t>
  </si>
  <si>
    <t>TRAINING/EDUCATION FACILITIES - CONFERENCE CENTRES, LECTURE ROOMS AND CLASSROOMS</t>
  </si>
  <si>
    <t>MOD VEHICLE GARAGES</t>
  </si>
  <si>
    <t>GUARDROOM</t>
  </si>
  <si>
    <t>CATERING FACILITIES - MESS, CANTEENS AND DINING HALLS</t>
  </si>
  <si>
    <t>SPORTS HALL</t>
  </si>
  <si>
    <t>Sub-Total for Work Package C</t>
  </si>
  <si>
    <t xml:space="preserve">Mechanical and Electrical Engineering Maintenance </t>
  </si>
  <si>
    <t xml:space="preserve">Ventilation and Air Conditioning System Maintenance </t>
  </si>
  <si>
    <t>Environmental Cleaning Service</t>
  </si>
  <si>
    <t>Fire Detection and Firefighting Systems Maintenance</t>
  </si>
  <si>
    <t>Lifts, Hoists &amp; Conveyance Systems Maintenance</t>
  </si>
  <si>
    <t>Security, Access and Intruder Systems Maintenance</t>
  </si>
  <si>
    <t xml:space="preserve">Internal &amp; External Building Fabric Maintenance </t>
  </si>
  <si>
    <t xml:space="preserve">Building Management System (BMS) Maintenance </t>
  </si>
  <si>
    <t xml:space="preserve">Standby Power System Maintenance </t>
  </si>
  <si>
    <t>Sub-Total</t>
  </si>
  <si>
    <t>High Voltage (HV) and Switchgear Maintenance</t>
  </si>
  <si>
    <t>Antique and Ceremonial Clocks</t>
  </si>
  <si>
    <t>L.12</t>
  </si>
  <si>
    <t>Support to public military events</t>
  </si>
  <si>
    <t>STOREHOUSE  - NON SPECIALISED MATERIAL</t>
  </si>
  <si>
    <t>Maintenance Standard 
(reference Framework Schedule 1 (Specification - Annex F, Table 1)</t>
  </si>
  <si>
    <t>Standard A</t>
  </si>
  <si>
    <t>Standard B</t>
  </si>
  <si>
    <t>Service (per annum)</t>
  </si>
  <si>
    <t>See Section 3 - Table 1</t>
  </si>
  <si>
    <t>Mandatory (priced at Framework and Call Off)</t>
  </si>
  <si>
    <t>TRAINING/ EDUCATION FACILITIES - CONFERENCE CENTRES, LECTURE ROOMS AND CLASSROOMS</t>
  </si>
  <si>
    <t>Sub-Element Weighting</t>
  </si>
  <si>
    <t>Percentage (%)</t>
  </si>
  <si>
    <t>Yes</t>
  </si>
  <si>
    <t>No</t>
  </si>
  <si>
    <t>OH&amp;P Combined total</t>
  </si>
  <si>
    <t>Management of Billable and Additional Works</t>
  </si>
  <si>
    <t>Work Package O - Management of Billable and Additional Works</t>
  </si>
  <si>
    <t>Percentage of Year 1 Deliverables Value (including Management and Corporate Overhead, and Profit) at call-off.</t>
  </si>
  <si>
    <t>For Mandatory Services (as indicated in column B) the cells have been pre-populated with a 'Yes' to indicate ability to provide the Service.</t>
  </si>
  <si>
    <t>Columns G - AF, Row 8</t>
  </si>
  <si>
    <t>Columns G - AF</t>
  </si>
  <si>
    <t>This table summarises the Corporate Overhead and Profit, and the combined sum</t>
  </si>
  <si>
    <t>Table 5</t>
  </si>
  <si>
    <t>Table 3 and 4</t>
  </si>
  <si>
    <t xml:space="preserve">Table 5 </t>
  </si>
  <si>
    <t>Section 3. Billable and Additional Works</t>
  </si>
  <si>
    <t>Mandatory (priced at Call Off only)</t>
  </si>
  <si>
    <t>Standard Service Rate per Unit of Measure</t>
  </si>
  <si>
    <t>Lot 3 - Defence FM</t>
  </si>
  <si>
    <t>Standard Service Rate</t>
  </si>
  <si>
    <t>Evaluation Rate (inc OHP)</t>
  </si>
  <si>
    <r>
      <t xml:space="preserve">Standard Service Rate per UoM </t>
    </r>
    <r>
      <rPr>
        <b/>
        <u/>
        <sz val="11"/>
        <color theme="1"/>
        <rFont val="Arial"/>
        <family val="2"/>
      </rPr>
      <t>inc Overhead and Profit</t>
    </r>
  </si>
  <si>
    <t>service</t>
  </si>
  <si>
    <t>All values and percentages submitted must exclude Overhead and Profit. Overhead and Profit values will form part of your pricing submission (see Section 2 Key Variables) separately, and will be added to your input values automatically before evaluation.</t>
  </si>
  <si>
    <t>Indicates whether the service is Mandatory or Non-Mandatory, and notes if it’s the service to be priced at Call Off and/or Framework.</t>
  </si>
  <si>
    <t>square metre (gia) - this is a rate for providing the service for 1 year to a square metre, and at Call-Off the rate will be multiplied by the GIA per building to calculate the cost per building.</t>
  </si>
  <si>
    <t>hourly rate - this is a rate per hour for providing one person to provide that service, are not annual rates, and at Call-Off will be multiplied by the number of resource hours required.</t>
  </si>
  <si>
    <t>unit, console - these are rates per unit of measure for 1 year, and at Call-Off will be multiplied by each buildings volume requirements.</t>
  </si>
  <si>
    <t>tonne - this is a rate per tonne, and not an annual rate, and at Call-Off will be multiplied by each buildings volume requirements.</t>
  </si>
  <si>
    <t>For Non-Mandatory Services, please input a Yes or No to indicate whether or not you can provide the service</t>
  </si>
  <si>
    <t>For Mandatory Services (priced at Framework and Call-Off), please enter a Standard Service Rate per Unit of Measure (UoM) per annum per building type (where required) These 2 decimal place GBP values form part of the price evaluation. These values must be greater than zero. Values should not include Overhead and Profit.</t>
  </si>
  <si>
    <t>Columns G - AF, Row 31</t>
  </si>
  <si>
    <t>Please enter values for:</t>
  </si>
  <si>
    <t>Within the sheet called 'Price Matrix'.</t>
  </si>
  <si>
    <t>Table 1 - Billable and Additional Works</t>
  </si>
  <si>
    <t>All GBP (£) Pricing within Section 1 are subject to Indexation as per Framework Schedule 3. Values for Mandatory services in Section 1 form part of the price evaluation</t>
  </si>
  <si>
    <t>Within sheet called 'Evaluation Summary'.</t>
  </si>
  <si>
    <t>This sheet show the pricing that will be taken forward for price evaluation. This sheet requires no input, and automatically update using the values entered into the Price Matrix Sheet.</t>
  </si>
  <si>
    <t>This table calculates the evaluation rate for the Billable and Additional Works Overhead and Profits percentages, following weighting of the tiers.</t>
  </si>
  <si>
    <t xml:space="preserve">Evaluation will be carried out on two rates. </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</si>
  <si>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</si>
  <si>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Combined Evaluation Rate 1</t>
  </si>
  <si>
    <t>Combined Evaluation Rate 2</t>
  </si>
  <si>
    <t>This row duplicates the calculations within row 16 but excludes OHP - these calculations are required to feed into the calculation of Evaluation rates for Services M.1 &amp; N.1:</t>
  </si>
  <si>
    <t>Evaluation rate calculated by applying the Standard Service Rate percentage to the sum of the Evaluation Rates for Work Package C excluding OHP, and then adding Profit onto the resulting value.</t>
  </si>
  <si>
    <r>
      <rPr>
        <b/>
        <sz val="11"/>
        <color theme="1"/>
        <rFont val="Arial"/>
        <family val="2"/>
      </rPr>
      <t>Any cells where input is required are coloured yellow</t>
    </r>
    <r>
      <rPr>
        <sz val="11"/>
        <color theme="1"/>
        <rFont val="Arial"/>
        <family val="2"/>
      </rPr>
      <t xml:space="preserve">. All other cells will be locked. Once completed, the yellow cells will turn </t>
    </r>
    <r>
      <rPr>
        <b/>
        <sz val="11"/>
        <color theme="9"/>
        <rFont val="Arial"/>
        <family val="2"/>
      </rPr>
      <t>green</t>
    </r>
    <r>
      <rPr>
        <b/>
        <sz val="11"/>
        <color theme="1"/>
        <rFont val="Arial"/>
        <family val="2"/>
      </rPr>
      <t xml:space="preserve">. </t>
    </r>
  </si>
  <si>
    <t>Combined Evaluation Rate 2 - based on the evaluation rate from table 5, and will form 10% of the total price evaluation score.</t>
  </si>
  <si>
    <t>This table applies the management overhead, corporate overhead, and/or profit where appropriate to Work Package C, shows the weightings per Building type and Standard, and calculates the evaluation rate for this section</t>
  </si>
  <si>
    <t>This table applies the Work Package M and N percentages to the Evaluation rate from Table 2 (excluding OHP), and adds OHP to calculate the evaluation rates.</t>
  </si>
  <si>
    <t>Combined Evaluation Rate 1 - consisting of the sum of evaluation rates for tables 2, 3 and 4, and will form 90% of total price evaluation score</t>
  </si>
  <si>
    <r>
      <t>Forming 10% of the Price Evaluation</t>
    </r>
    <r>
      <rPr>
        <i/>
        <sz val="22"/>
        <color theme="1"/>
        <rFont val="Arial"/>
        <family val="2"/>
      </rPr>
      <t xml:space="preserve"> </t>
    </r>
    <r>
      <rPr>
        <i/>
        <sz val="16"/>
        <color theme="1"/>
        <rFont val="Arial"/>
        <family val="2"/>
      </rPr>
      <t>(Evaluation rate for Billable Works in cell E33)</t>
    </r>
  </si>
  <si>
    <r>
      <t>Forming 90% of the Price Evaluation</t>
    </r>
    <r>
      <rPr>
        <i/>
        <sz val="22"/>
        <color theme="1"/>
        <rFont val="Arial"/>
        <family val="2"/>
      </rPr>
      <t xml:space="preserve"> </t>
    </r>
    <r>
      <rPr>
        <i/>
        <sz val="16"/>
        <color theme="1"/>
        <rFont val="Arial"/>
        <family val="2"/>
      </rPr>
      <t>(sum total of Evaluation rates in cells BG16, G21 and G24)</t>
    </r>
  </si>
  <si>
    <t xml:space="preserve">Lot 3 - Defence Facilties Management </t>
  </si>
  <si>
    <t>square metre (external area) - this is a rate for providing the service for 1 year to a square metre, and at Call-Off the rate will be multiplied by the external areas size in square metres to calculate the cost.</t>
  </si>
  <si>
    <t xml:space="preserve">Values should not include Profit, which is entered in Section 2 separately. Only Profit will be applied to this section, not Management or Corporate Overhead. These values will form part of the price evaluation. </t>
  </si>
  <si>
    <t>Management Overhead (Work Package A - Contract Mgt)</t>
  </si>
  <si>
    <t>Management of Billable and Additional Works*</t>
  </si>
  <si>
    <t>Works value &lt;£20,000</t>
  </si>
  <si>
    <t>Works value  £20,000 - £100,000</t>
  </si>
  <si>
    <t>Works value £100,000 - £1,000,000</t>
  </si>
  <si>
    <t>Works value &gt;£1,000,000</t>
  </si>
  <si>
    <t>% of Billable Works value</t>
  </si>
  <si>
    <t xml:space="preserve"> * Only Profit will be applied (not Management or Corporate Overhead)</t>
  </si>
  <si>
    <t>% (inc profit)</t>
  </si>
  <si>
    <t>Mandatory</t>
  </si>
  <si>
    <t>The values entered must be percentages greater than zero. These values will form part of the price evaluation, with overhead and profit being applied to your Section 1 pricing, and only profit being applied to your Section 3 values.</t>
  </si>
  <si>
    <t>Row 8 within these columns details the 13 different building types for which pricing should be input. Further details of the building types can be found in the Specification F1f</t>
  </si>
  <si>
    <t>Row 31 within these columns details which Standard pricing should be input for. Further details of the Standards can be found in the Specification F1f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</si>
</sst>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quot;£&quot;#,##0.00"/>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b/>
      <sz val="10"/>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b/>
      <sz val="11"/>
      <color rgb="FFFF0000"/>
      <name val="Arial"/>
      <family val="2"/>
    </font>
    <font>
      <sz val="14"/>
      <color theme="1"/>
      <name val="Arial"/>
      <family val="2"/>
    </font>
    <font>
      <b/>
      <sz val="24"/>
      <color rgb="FFFF0000"/>
      <name val="Arial"/>
      <family val="2"/>
    </font>
    <font>
      <sz val="10"/>
      <color theme="1"/>
      <name val="Arial"/>
      <family val="2"/>
    </font>
    <font>
      <b/>
      <i/>
      <sz val="11"/>
      <color theme="1"/>
      <name val="Arial"/>
      <family val="2"/>
    </font>
    <font>
      <b/>
      <sz val="11"/>
      <color theme="1"/>
      <name val="Calibri"/>
      <family val="2"/>
      <scheme val="minor"/>
    </font>
    <font>
      <sz val="11"/>
      <color theme="1"/>
      <name val="Calibri"/>
      <family val="2"/>
      <scheme val="minor"/>
    </font>
    <font>
      <sz val="22"/>
      <color theme="1"/>
      <name val="Arial"/>
      <family val="2"/>
    </font>
    <font>
      <b/>
      <sz val="22"/>
      <color theme="1"/>
      <name val="Arial"/>
      <family val="2"/>
    </font>
    <font>
      <i/>
      <sz val="22"/>
      <color theme="1"/>
      <name val="Arial"/>
      <family val="2"/>
    </font>
    <font>
      <i/>
      <sz val="16"/>
      <color theme="1"/>
      <name val="Arial"/>
      <family val="2"/>
    </font>
    <font>
      <i/>
      <sz val="11"/>
      <color theme="2" tint="-0.499984740745262"/>
      <name val="Arial"/>
      <family val="2"/>
    </font>
    <font>
      <i/>
      <sz val="11"/>
      <color theme="1"/>
      <name val="Arial"/>
      <family val="2"/>
    </font>
    <font>
      <b/>
      <sz val="11"/>
      <color theme="9"/>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70AD47"/>
        <bgColor indexed="64"/>
      </patternFill>
    </fill>
  </fills>
  <borders count="59">
    <border>
      <left/>
      <right/>
      <top/>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style="medium">
        <color indexed="64"/>
      </left>
      <right style="thin">
        <color auto="1"/>
      </right>
      <top style="thin">
        <color auto="1"/>
      </top>
      <bottom/>
      <diagonal/>
    </border>
    <border>
      <left/>
      <right style="medium">
        <color indexed="64"/>
      </right>
      <top/>
      <bottom style="thin">
        <color auto="1"/>
      </bottom>
      <diagonal/>
    </border>
    <border>
      <left/>
      <right/>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right/>
      <top style="thin">
        <color auto="1"/>
      </top>
      <bottom style="medium">
        <color indexed="64"/>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medium">
        <color indexed="64"/>
      </top>
      <bottom/>
      <diagonal/>
    </border>
    <border>
      <left style="thin">
        <color auto="1"/>
      </left>
      <right style="medium">
        <color indexed="64"/>
      </right>
      <top style="thin">
        <color auto="1"/>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s>
  <cellStyleXfs count="3">
    <xf numFmtId="0" fontId="0" fillId="0" borderId="0"/>
    <xf numFmtId="9" fontId="17" fillId="0" borderId="0" applyFont="0" applyFill="0" applyBorder="0" applyAlignment="0" applyProtection="0"/>
    <xf numFmtId="9" fontId="32" fillId="0" borderId="0" applyFont="0" applyFill="0" applyBorder="0" applyAlignment="0" applyProtection="0"/>
  </cellStyleXfs>
  <cellXfs count="426">
    <xf numFmtId="0" fontId="0" fillId="0" borderId="0" xfId="0"/>
    <xf numFmtId="0" fontId="15" fillId="0" borderId="0" xfId="0" applyFont="1" applyProtection="1"/>
    <xf numFmtId="0" fontId="15" fillId="0" borderId="0" xfId="0" applyFont="1" applyFill="1" applyBorder="1" applyAlignment="1" applyProtection="1">
      <alignment horizontal="left" vertical="top"/>
    </xf>
    <xf numFmtId="0" fontId="13"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6" fillId="0" borderId="12" xfId="0" applyFont="1" applyFill="1" applyBorder="1" applyAlignment="1" applyProtection="1">
      <alignment vertical="center"/>
    </xf>
    <xf numFmtId="0" fontId="15" fillId="0" borderId="0" xfId="0" applyFont="1" applyAlignment="1" applyProtection="1">
      <alignment vertical="center"/>
    </xf>
    <xf numFmtId="0" fontId="15" fillId="0" borderId="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14" fillId="0" borderId="0" xfId="0" applyFont="1" applyFill="1" applyBorder="1" applyAlignment="1" applyProtection="1">
      <alignment vertical="center"/>
    </xf>
    <xf numFmtId="0" fontId="15" fillId="0" borderId="0" xfId="0" applyFont="1" applyFill="1" applyAlignment="1" applyProtection="1">
      <alignment vertical="center"/>
    </xf>
    <xf numFmtId="0" fontId="15" fillId="0" borderId="0" xfId="0" applyFont="1" applyAlignment="1" applyProtection="1">
      <alignment horizontal="center" vertical="center"/>
    </xf>
    <xf numFmtId="10" fontId="15" fillId="0" borderId="3" xfId="0" applyNumberFormat="1" applyFont="1" applyFill="1" applyBorder="1" applyAlignment="1" applyProtection="1">
      <alignment horizontal="center" vertical="center"/>
      <protection locked="0"/>
    </xf>
    <xf numFmtId="10" fontId="15" fillId="0" borderId="10" xfId="0" applyNumberFormat="1" applyFont="1" applyFill="1" applyBorder="1" applyAlignment="1" applyProtection="1">
      <alignment horizontal="center" vertical="center"/>
      <protection locked="0"/>
    </xf>
    <xf numFmtId="10" fontId="15" fillId="0" borderId="2" xfId="0" applyNumberFormat="1" applyFont="1" applyFill="1" applyBorder="1" applyAlignment="1" applyProtection="1">
      <alignment horizontal="center" vertical="center"/>
      <protection locked="0"/>
    </xf>
    <xf numFmtId="0" fontId="18" fillId="0" borderId="0" xfId="0" applyFont="1" applyAlignment="1" applyProtection="1">
      <alignment vertical="center"/>
    </xf>
    <xf numFmtId="6" fontId="14" fillId="0" borderId="0" xfId="0" applyNumberFormat="1" applyFont="1" applyBorder="1" applyAlignment="1" applyProtection="1">
      <alignment horizontal="left" vertical="center"/>
    </xf>
    <xf numFmtId="0" fontId="14" fillId="0" borderId="0" xfId="0" applyFont="1" applyFill="1" applyAlignment="1" applyProtection="1">
      <alignment horizontal="center"/>
    </xf>
    <xf numFmtId="0" fontId="29" fillId="0" borderId="0" xfId="0" applyFont="1" applyAlignment="1" applyProtection="1">
      <alignment vertical="center"/>
    </xf>
    <xf numFmtId="0" fontId="14" fillId="0" borderId="0" xfId="0" applyFont="1" applyFill="1" applyAlignment="1" applyProtection="1">
      <alignment vertical="center" wrapText="1"/>
    </xf>
    <xf numFmtId="0" fontId="14" fillId="0" borderId="0" xfId="0" applyFont="1" applyFill="1" applyAlignment="1" applyProtection="1">
      <alignment horizontal="left" wrapText="1"/>
    </xf>
    <xf numFmtId="0" fontId="14" fillId="0" borderId="0" xfId="0" applyFont="1" applyFill="1" applyAlignment="1" applyProtection="1">
      <alignment horizontal="left"/>
    </xf>
    <xf numFmtId="0" fontId="21"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5" fillId="0" borderId="0" xfId="0" applyFont="1" applyFill="1" applyAlignment="1" applyProtection="1">
      <alignment horizontal="left" vertical="center" wrapText="1"/>
    </xf>
    <xf numFmtId="0" fontId="28" fillId="0" borderId="0" xfId="0" applyFont="1" applyFill="1" applyAlignment="1" applyProtection="1">
      <alignment horizontal="left" vertical="center" wrapText="1"/>
    </xf>
    <xf numFmtId="0" fontId="8" fillId="0" borderId="0" xfId="0" applyFont="1" applyAlignment="1" applyProtection="1">
      <alignment vertical="center"/>
    </xf>
    <xf numFmtId="0" fontId="13" fillId="0" borderId="0" xfId="0" applyFont="1" applyFill="1" applyAlignment="1" applyProtection="1">
      <alignment horizontal="center" vertical="center" wrapText="1"/>
    </xf>
    <xf numFmtId="0" fontId="8" fillId="0" borderId="0" xfId="0" applyFont="1" applyFill="1" applyBorder="1" applyAlignment="1" applyProtection="1">
      <alignment vertical="center"/>
    </xf>
    <xf numFmtId="0" fontId="8" fillId="0" borderId="0" xfId="0" applyFont="1" applyProtection="1"/>
    <xf numFmtId="0" fontId="8" fillId="0" borderId="0" xfId="0" applyFont="1" applyAlignment="1" applyProtection="1">
      <alignment vertical="center" wrapText="1"/>
    </xf>
    <xf numFmtId="0" fontId="8" fillId="0" borderId="0" xfId="0" applyFont="1" applyFill="1" applyAlignment="1" applyProtection="1">
      <alignment vertical="center"/>
    </xf>
    <xf numFmtId="0" fontId="8" fillId="0" borderId="0" xfId="0" applyFont="1" applyFill="1" applyProtection="1"/>
    <xf numFmtId="10" fontId="8" fillId="0" borderId="0" xfId="0" applyNumberFormat="1" applyFont="1" applyFill="1" applyBorder="1" applyAlignment="1" applyProtection="1">
      <alignment horizontal="center" vertical="center"/>
    </xf>
    <xf numFmtId="10" fontId="14"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164" fontId="8" fillId="0" borderId="6" xfId="0" applyNumberFormat="1" applyFont="1" applyFill="1" applyBorder="1" applyAlignment="1" applyProtection="1">
      <alignment horizontal="center" vertical="center"/>
    </xf>
    <xf numFmtId="164" fontId="8" fillId="0" borderId="0" xfId="0" applyNumberFormat="1" applyFont="1" applyFill="1" applyBorder="1" applyAlignment="1" applyProtection="1">
      <alignment horizontal="center" vertical="center"/>
    </xf>
    <xf numFmtId="164" fontId="8" fillId="0" borderId="4"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horizontal="center" vertical="center" wrapText="1"/>
    </xf>
    <xf numFmtId="164" fontId="8" fillId="0" borderId="19" xfId="0" applyNumberFormat="1" applyFont="1" applyFill="1" applyBorder="1" applyAlignment="1" applyProtection="1">
      <alignment horizontal="center" vertical="center"/>
      <protection locked="0"/>
    </xf>
    <xf numFmtId="164" fontId="8" fillId="0" borderId="10" xfId="0" applyNumberFormat="1" applyFont="1" applyFill="1" applyBorder="1" applyAlignment="1" applyProtection="1">
      <alignment horizontal="center" vertical="center"/>
      <protection locked="0"/>
    </xf>
    <xf numFmtId="164" fontId="8" fillId="0" borderId="14" xfId="0" applyNumberFormat="1"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locked="0"/>
    </xf>
    <xf numFmtId="164" fontId="8" fillId="0" borderId="44" xfId="0" applyNumberFormat="1" applyFont="1" applyFill="1" applyBorder="1" applyAlignment="1" applyProtection="1">
      <alignment horizontal="center" vertical="center"/>
      <protection locked="0"/>
    </xf>
    <xf numFmtId="164" fontId="8" fillId="0" borderId="54" xfId="0" applyNumberFormat="1" applyFont="1" applyFill="1" applyBorder="1" applyAlignment="1" applyProtection="1">
      <alignment horizontal="center" vertical="center"/>
      <protection locked="0"/>
    </xf>
    <xf numFmtId="164" fontId="8" fillId="0" borderId="47" xfId="0" applyNumberFormat="1" applyFont="1" applyFill="1" applyBorder="1" applyAlignment="1" applyProtection="1">
      <alignment horizontal="center" vertical="center"/>
      <protection locked="0"/>
    </xf>
    <xf numFmtId="164" fontId="8" fillId="0" borderId="24" xfId="0" applyNumberFormat="1" applyFont="1" applyFill="1" applyBorder="1" applyAlignment="1" applyProtection="1">
      <alignment horizontal="center" vertical="center"/>
      <protection locked="0"/>
    </xf>
    <xf numFmtId="164" fontId="8" fillId="0" borderId="52" xfId="0" applyNumberFormat="1" applyFont="1" applyFill="1" applyBorder="1" applyAlignment="1" applyProtection="1">
      <alignment horizontal="center" vertical="center"/>
      <protection locked="0"/>
    </xf>
    <xf numFmtId="164" fontId="8" fillId="0" borderId="48" xfId="0" applyNumberFormat="1" applyFont="1" applyFill="1" applyBorder="1" applyAlignment="1" applyProtection="1">
      <alignment horizontal="center" vertical="center"/>
      <protection locked="0"/>
    </xf>
    <xf numFmtId="164" fontId="8" fillId="0" borderId="1" xfId="0" applyNumberFormat="1" applyFont="1" applyFill="1" applyBorder="1" applyAlignment="1" applyProtection="1">
      <alignment horizontal="center" vertical="center"/>
      <protection locked="0"/>
    </xf>
    <xf numFmtId="164" fontId="8" fillId="0" borderId="49" xfId="0" applyNumberFormat="1" applyFont="1" applyFill="1" applyBorder="1" applyAlignment="1" applyProtection="1">
      <alignment horizontal="center" vertical="center"/>
      <protection locked="0"/>
    </xf>
    <xf numFmtId="164" fontId="8" fillId="0" borderId="13" xfId="0" applyNumberFormat="1" applyFont="1" applyFill="1" applyBorder="1" applyAlignment="1" applyProtection="1">
      <alignment horizontal="center" vertical="center"/>
      <protection locked="0"/>
    </xf>
    <xf numFmtId="164" fontId="8" fillId="0" borderId="36"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xf>
    <xf numFmtId="164" fontId="14" fillId="6" borderId="11" xfId="0" applyNumberFormat="1" applyFont="1" applyFill="1" applyBorder="1" applyAlignment="1" applyProtection="1">
      <alignment horizontal="center" vertical="center"/>
    </xf>
    <xf numFmtId="164" fontId="14" fillId="6" borderId="6" xfId="0" applyNumberFormat="1" applyFont="1" applyFill="1" applyBorder="1" applyAlignment="1" applyProtection="1">
      <alignment horizontal="center" vertical="center"/>
    </xf>
    <xf numFmtId="164" fontId="14" fillId="6" borderId="38" xfId="0" applyNumberFormat="1" applyFont="1" applyFill="1" applyBorder="1" applyAlignment="1" applyProtection="1">
      <alignment horizontal="center" vertical="center"/>
    </xf>
    <xf numFmtId="164" fontId="14" fillId="6" borderId="35" xfId="0" applyNumberFormat="1" applyFont="1" applyFill="1" applyBorder="1" applyAlignment="1" applyProtection="1">
      <alignment horizontal="center" vertical="center"/>
    </xf>
    <xf numFmtId="164" fontId="14" fillId="6" borderId="4" xfId="0" applyNumberFormat="1" applyFont="1" applyFill="1" applyBorder="1" applyAlignment="1" applyProtection="1">
      <alignment horizontal="center" vertical="center"/>
    </xf>
    <xf numFmtId="164" fontId="14" fillId="6" borderId="20" xfId="0" applyNumberFormat="1" applyFont="1" applyFill="1" applyBorder="1" applyAlignment="1" applyProtection="1">
      <alignment horizontal="center" vertical="center"/>
    </xf>
    <xf numFmtId="10" fontId="15" fillId="0" borderId="8" xfId="0" applyNumberFormat="1" applyFont="1" applyFill="1" applyBorder="1" applyAlignment="1" applyProtection="1">
      <alignment horizontal="center" vertical="center"/>
      <protection locked="0"/>
    </xf>
    <xf numFmtId="164" fontId="8" fillId="0" borderId="6" xfId="0" applyNumberFormat="1" applyFont="1" applyBorder="1" applyAlignment="1" applyProtection="1">
      <alignment horizontal="center" vertical="center"/>
    </xf>
    <xf numFmtId="164" fontId="14" fillId="0" borderId="20" xfId="0" applyNumberFormat="1" applyFont="1" applyBorder="1" applyAlignment="1" applyProtection="1">
      <alignment horizontal="center" vertical="center"/>
    </xf>
    <xf numFmtId="10" fontId="8" fillId="0" borderId="12" xfId="0" applyNumberFormat="1" applyFont="1" applyFill="1" applyBorder="1" applyAlignment="1" applyProtection="1">
      <alignment horizontal="center" vertical="center"/>
    </xf>
    <xf numFmtId="0" fontId="14" fillId="2" borderId="21" xfId="0" applyFont="1" applyFill="1" applyBorder="1" applyAlignment="1" applyProtection="1">
      <alignment vertical="center"/>
    </xf>
    <xf numFmtId="6" fontId="8" fillId="0" borderId="32" xfId="0" applyNumberFormat="1" applyFont="1" applyBorder="1" applyAlignment="1" applyProtection="1">
      <alignment horizontal="left" vertical="center"/>
    </xf>
    <xf numFmtId="6" fontId="8" fillId="0" borderId="39" xfId="0" applyNumberFormat="1" applyFont="1" applyBorder="1" applyAlignment="1" applyProtection="1">
      <alignment horizontal="left" vertical="center"/>
    </xf>
    <xf numFmtId="6" fontId="8" fillId="0" borderId="40" xfId="0" applyNumberFormat="1" applyFont="1" applyBorder="1" applyAlignment="1" applyProtection="1">
      <alignment horizontal="left" vertical="center"/>
    </xf>
    <xf numFmtId="6" fontId="14" fillId="0" borderId="40" xfId="0" applyNumberFormat="1" applyFont="1" applyBorder="1" applyAlignment="1" applyProtection="1">
      <alignment horizontal="left" vertical="center"/>
    </xf>
    <xf numFmtId="0" fontId="14" fillId="2" borderId="16" xfId="0" applyFont="1" applyFill="1" applyBorder="1" applyAlignment="1" applyProtection="1">
      <alignment horizontal="center" vertical="center"/>
    </xf>
    <xf numFmtId="10" fontId="8" fillId="0" borderId="25" xfId="0" applyNumberFormat="1" applyFont="1" applyFill="1" applyBorder="1" applyAlignment="1" applyProtection="1">
      <alignment horizontal="center" vertical="center"/>
    </xf>
    <xf numFmtId="10" fontId="8" fillId="0" borderId="26" xfId="0" applyNumberFormat="1" applyFont="1" applyFill="1" applyBorder="1" applyAlignment="1" applyProtection="1">
      <alignment horizontal="center" vertical="center"/>
    </xf>
    <xf numFmtId="10" fontId="8" fillId="0" borderId="27" xfId="0" applyNumberFormat="1" applyFont="1" applyFill="1" applyBorder="1" applyAlignment="1" applyProtection="1">
      <alignment horizontal="center" vertical="center"/>
    </xf>
    <xf numFmtId="164" fontId="8" fillId="0" borderId="0" xfId="0" applyNumberFormat="1" applyFont="1" applyBorder="1" applyAlignment="1" applyProtection="1">
      <alignment horizontal="center" vertical="center"/>
    </xf>
    <xf numFmtId="164" fontId="14" fillId="0" borderId="0" xfId="0" applyNumberFormat="1" applyFont="1" applyBorder="1" applyAlignment="1" applyProtection="1">
      <alignment horizontal="center" vertical="center"/>
    </xf>
    <xf numFmtId="0" fontId="8" fillId="0" borderId="0" xfId="0" applyFont="1" applyFill="1" applyBorder="1" applyAlignment="1" applyProtection="1">
      <alignment horizontal="center" vertical="center" wrapText="1"/>
    </xf>
    <xf numFmtId="10" fontId="8" fillId="0" borderId="12" xfId="0" applyNumberFormat="1" applyFont="1" applyBorder="1" applyAlignment="1" applyProtection="1">
      <alignment horizontal="center" vertical="center" wrapText="1"/>
    </xf>
    <xf numFmtId="164" fontId="8" fillId="0" borderId="4" xfId="0" applyNumberFormat="1" applyFont="1" applyFill="1" applyBorder="1" applyAlignment="1" applyProtection="1">
      <alignment horizontal="center" vertical="center"/>
    </xf>
    <xf numFmtId="9" fontId="8" fillId="0" borderId="4" xfId="2" applyFont="1" applyFill="1" applyBorder="1" applyAlignment="1" applyProtection="1">
      <alignment horizontal="center" vertical="center"/>
    </xf>
    <xf numFmtId="0" fontId="21" fillId="2" borderId="43" xfId="0" applyFont="1" applyFill="1" applyBorder="1" applyAlignment="1" applyProtection="1">
      <alignment horizontal="center" vertical="center" wrapText="1"/>
    </xf>
    <xf numFmtId="0" fontId="18" fillId="0" borderId="0" xfId="0" applyFont="1" applyFill="1" applyAlignment="1" applyProtection="1">
      <alignment vertical="center"/>
    </xf>
    <xf numFmtId="0" fontId="24" fillId="0" borderId="0" xfId="0" applyFont="1" applyFill="1" applyAlignment="1" applyProtection="1">
      <alignment vertical="center"/>
    </xf>
    <xf numFmtId="0" fontId="15" fillId="0" borderId="0" xfId="0" applyFont="1" applyFill="1" applyAlignment="1" applyProtection="1">
      <alignment horizontal="center" vertical="center"/>
    </xf>
    <xf numFmtId="0" fontId="15" fillId="0" borderId="0" xfId="0" applyFont="1" applyFill="1" applyProtection="1"/>
    <xf numFmtId="0" fontId="20" fillId="0" borderId="0" xfId="0" applyFont="1" applyFill="1" applyAlignment="1" applyProtection="1">
      <alignment vertical="center"/>
    </xf>
    <xf numFmtId="0" fontId="14" fillId="0" borderId="0" xfId="0" applyFont="1" applyFill="1" applyAlignment="1" applyProtection="1">
      <alignment horizontal="center" vertical="center"/>
    </xf>
    <xf numFmtId="0" fontId="20" fillId="0" borderId="0" xfId="0" applyFont="1" applyAlignment="1" applyProtection="1">
      <alignment vertical="center"/>
    </xf>
    <xf numFmtId="0" fontId="14" fillId="0" borderId="0" xfId="0" applyFont="1" applyAlignment="1" applyProtection="1">
      <alignment vertical="center"/>
    </xf>
    <xf numFmtId="0" fontId="14" fillId="2" borderId="12" xfId="0" applyFont="1" applyFill="1" applyBorder="1" applyAlignment="1" applyProtection="1">
      <alignment horizontal="center" vertical="center"/>
    </xf>
    <xf numFmtId="0" fontId="14" fillId="2" borderId="12" xfId="0" applyFont="1" applyFill="1" applyBorder="1" applyAlignment="1" applyProtection="1">
      <alignment horizontal="center" vertical="center" wrapText="1"/>
    </xf>
    <xf numFmtId="0" fontId="14" fillId="2" borderId="12" xfId="0" applyFont="1" applyFill="1" applyBorder="1" applyAlignment="1" applyProtection="1">
      <alignment vertical="center"/>
    </xf>
    <xf numFmtId="0" fontId="14" fillId="2" borderId="22" xfId="0" applyFont="1" applyFill="1" applyBorder="1" applyAlignment="1" applyProtection="1">
      <alignment vertical="center"/>
    </xf>
    <xf numFmtId="0" fontId="14" fillId="2" borderId="23" xfId="0" applyFont="1" applyFill="1" applyBorder="1" applyAlignment="1" applyProtection="1">
      <alignment horizontal="center" vertical="center"/>
    </xf>
    <xf numFmtId="0" fontId="15" fillId="0" borderId="0" xfId="0" applyFont="1" applyAlignment="1" applyProtection="1"/>
    <xf numFmtId="6" fontId="8" fillId="0" borderId="19" xfId="0" applyNumberFormat="1" applyFont="1" applyBorder="1" applyAlignment="1" applyProtection="1">
      <alignment horizontal="left" vertical="center"/>
    </xf>
    <xf numFmtId="0" fontId="15" fillId="0" borderId="0" xfId="0" applyFont="1" applyFill="1" applyBorder="1" applyAlignment="1" applyProtection="1">
      <alignment vertical="center"/>
    </xf>
    <xf numFmtId="0" fontId="8" fillId="0" borderId="21" xfId="0" applyFont="1" applyBorder="1" applyAlignment="1" applyProtection="1">
      <alignment horizontal="center" vertical="center"/>
    </xf>
    <xf numFmtId="0" fontId="8" fillId="0" borderId="32" xfId="0" applyFont="1" applyFill="1" applyBorder="1" applyAlignment="1" applyProtection="1">
      <alignment horizontal="left" vertical="center"/>
    </xf>
    <xf numFmtId="6" fontId="8" fillId="0" borderId="14" xfId="0" applyNumberFormat="1" applyFont="1" applyBorder="1" applyAlignment="1" applyProtection="1">
      <alignment horizontal="left" vertical="center"/>
    </xf>
    <xf numFmtId="0" fontId="8" fillId="0" borderId="26" xfId="0" applyFont="1" applyBorder="1" applyAlignment="1" applyProtection="1">
      <alignment horizontal="center" vertical="center"/>
    </xf>
    <xf numFmtId="0" fontId="8" fillId="0" borderId="39" xfId="0" applyFont="1" applyFill="1" applyBorder="1" applyAlignment="1" applyProtection="1">
      <alignment horizontal="left" vertical="center"/>
    </xf>
    <xf numFmtId="6" fontId="8" fillId="0" borderId="15" xfId="0" applyNumberFormat="1" applyFont="1" applyBorder="1" applyAlignment="1" applyProtection="1">
      <alignment horizontal="left" vertical="center"/>
    </xf>
    <xf numFmtId="6" fontId="15" fillId="0" borderId="0" xfId="0" applyNumberFormat="1" applyFont="1" applyBorder="1" applyAlignment="1" applyProtection="1">
      <alignment horizontal="left" vertical="center"/>
    </xf>
    <xf numFmtId="10" fontId="15" fillId="0" borderId="0" xfId="0" applyNumberFormat="1"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40" xfId="0" applyFont="1" applyFill="1" applyBorder="1" applyAlignment="1" applyProtection="1">
      <alignment horizontal="left" vertical="center"/>
    </xf>
    <xf numFmtId="0" fontId="8" fillId="0" borderId="41" xfId="0" applyFont="1" applyBorder="1" applyAlignment="1" applyProtection="1">
      <alignment horizontal="center" vertical="center"/>
    </xf>
    <xf numFmtId="0" fontId="8" fillId="0" borderId="11" xfId="0" applyFont="1" applyFill="1" applyBorder="1" applyAlignment="1" applyProtection="1">
      <alignment horizontal="left" vertical="center"/>
    </xf>
    <xf numFmtId="0" fontId="8" fillId="0" borderId="12"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14" fillId="0" borderId="11"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xf>
    <xf numFmtId="0" fontId="15" fillId="0" borderId="0" xfId="0" applyFont="1" applyFill="1" applyBorder="1" applyProtection="1"/>
    <xf numFmtId="0" fontId="15" fillId="0" borderId="0" xfId="0" applyFont="1" applyFill="1" applyBorder="1" applyAlignment="1" applyProtection="1">
      <alignment horizontal="center" vertical="center"/>
    </xf>
    <xf numFmtId="0" fontId="14" fillId="6" borderId="4"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3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xf>
    <xf numFmtId="0" fontId="8" fillId="0" borderId="25"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26" xfId="0" applyFont="1" applyFill="1" applyBorder="1" applyAlignment="1" applyProtection="1">
      <alignment horizontal="left" vertical="center"/>
    </xf>
    <xf numFmtId="0" fontId="8" fillId="0" borderId="26" xfId="0" applyFont="1" applyFill="1" applyBorder="1" applyAlignment="1" applyProtection="1">
      <alignment vertical="center"/>
    </xf>
    <xf numFmtId="0" fontId="8" fillId="0" borderId="37" xfId="0" applyFont="1" applyBorder="1" applyAlignment="1" applyProtection="1">
      <alignment horizontal="center" vertical="center"/>
    </xf>
    <xf numFmtId="0" fontId="8" fillId="0" borderId="37" xfId="0" applyFont="1" applyFill="1" applyBorder="1" applyAlignment="1" applyProtection="1">
      <alignment horizontal="left" vertical="center"/>
    </xf>
    <xf numFmtId="0" fontId="8" fillId="0" borderId="34" xfId="0" applyFont="1" applyBorder="1" applyAlignment="1" applyProtection="1">
      <alignment horizontal="center" vertical="center"/>
    </xf>
    <xf numFmtId="0" fontId="8" fillId="0" borderId="34" xfId="0" applyFont="1" applyFill="1" applyBorder="1" applyAlignment="1" applyProtection="1">
      <alignment vertical="center"/>
    </xf>
    <xf numFmtId="0" fontId="8" fillId="0" borderId="17" xfId="0" applyFont="1" applyBorder="1" applyAlignment="1" applyProtection="1">
      <alignment horizontal="center" vertical="center"/>
    </xf>
    <xf numFmtId="0" fontId="30" fillId="6" borderId="11" xfId="0" applyFont="1" applyFill="1" applyBorder="1" applyAlignment="1" applyProtection="1">
      <alignment horizontal="center" vertical="center"/>
    </xf>
    <xf numFmtId="0" fontId="14" fillId="6" borderId="12" xfId="0" applyFont="1" applyFill="1" applyBorder="1" applyAlignment="1" applyProtection="1">
      <alignment vertical="center"/>
    </xf>
    <xf numFmtId="0" fontId="14" fillId="6" borderId="12" xfId="0" applyFont="1" applyFill="1" applyBorder="1" applyAlignment="1" applyProtection="1">
      <alignment horizontal="center" vertical="center"/>
    </xf>
    <xf numFmtId="0" fontId="8" fillId="0" borderId="32" xfId="0" applyFont="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37" xfId="0" applyFont="1" applyFill="1" applyBorder="1" applyAlignment="1" applyProtection="1">
      <alignment vertical="center"/>
    </xf>
    <xf numFmtId="0" fontId="8" fillId="0" borderId="26" xfId="0" applyFont="1" applyFill="1" applyBorder="1" applyAlignment="1" applyProtection="1">
      <alignment horizontal="center" vertical="center"/>
    </xf>
    <xf numFmtId="0" fontId="8" fillId="0" borderId="31" xfId="0" applyFont="1" applyBorder="1" applyAlignment="1" applyProtection="1">
      <alignment horizontal="center" vertical="center"/>
    </xf>
    <xf numFmtId="0" fontId="8" fillId="0" borderId="18" xfId="0" applyFont="1" applyFill="1" applyBorder="1" applyAlignment="1" applyProtection="1">
      <alignment vertical="center"/>
    </xf>
    <xf numFmtId="0" fontId="8" fillId="0" borderId="18" xfId="0" applyFont="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5" xfId="0" applyFont="1" applyBorder="1" applyAlignment="1" applyProtection="1">
      <alignment vertical="center"/>
    </xf>
    <xf numFmtId="0" fontId="8" fillId="0" borderId="33" xfId="0" applyFont="1" applyFill="1" applyBorder="1" applyAlignment="1" applyProtection="1">
      <alignment horizontal="center" vertical="center"/>
    </xf>
    <xf numFmtId="0" fontId="8" fillId="0" borderId="26" xfId="0" applyFont="1" applyBorder="1" applyAlignment="1" applyProtection="1">
      <alignment vertical="center"/>
    </xf>
    <xf numFmtId="0" fontId="8" fillId="0" borderId="51" xfId="0" applyFont="1" applyFill="1" applyBorder="1" applyAlignment="1" applyProtection="1">
      <alignment horizontal="center" vertical="center"/>
    </xf>
    <xf numFmtId="0" fontId="8" fillId="0" borderId="27" xfId="0" applyFont="1" applyBorder="1" applyAlignment="1" applyProtection="1">
      <alignment vertical="center"/>
    </xf>
    <xf numFmtId="0" fontId="8" fillId="0" borderId="50" xfId="0" applyFont="1" applyFill="1" applyBorder="1" applyAlignment="1" applyProtection="1">
      <alignment horizontal="center" vertical="center"/>
    </xf>
    <xf numFmtId="0" fontId="8" fillId="0" borderId="40" xfId="0" applyFont="1" applyBorder="1" applyAlignment="1" applyProtection="1">
      <alignment horizontal="center" vertical="center"/>
    </xf>
    <xf numFmtId="0" fontId="8" fillId="0" borderId="27" xfId="0" applyFont="1" applyFill="1" applyBorder="1" applyAlignment="1" applyProtection="1">
      <alignment horizontal="left" vertical="center"/>
    </xf>
    <xf numFmtId="0" fontId="8" fillId="0" borderId="4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8" fontId="15" fillId="0" borderId="0" xfId="0" applyNumberFormat="1" applyFont="1" applyFill="1" applyBorder="1" applyAlignment="1" applyProtection="1">
      <alignment horizontal="center" vertical="center"/>
    </xf>
    <xf numFmtId="0" fontId="8" fillId="0" borderId="21" xfId="0" applyFont="1" applyFill="1" applyBorder="1" applyAlignment="1" applyProtection="1">
      <alignment vertical="center"/>
    </xf>
    <xf numFmtId="0" fontId="8" fillId="0" borderId="43" xfId="0"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8" fillId="0" borderId="33" xfId="0" applyFont="1" applyFill="1" applyBorder="1" applyAlignment="1" applyProtection="1">
      <alignment vertical="center"/>
    </xf>
    <xf numFmtId="0" fontId="8" fillId="0" borderId="51" xfId="0" applyFont="1" applyFill="1" applyBorder="1" applyAlignment="1" applyProtection="1">
      <alignment vertical="center"/>
    </xf>
    <xf numFmtId="0" fontId="8" fillId="0" borderId="51" xfId="0" applyFont="1" applyFill="1" applyBorder="1" applyAlignment="1" applyProtection="1">
      <alignment horizontal="left" vertical="center"/>
    </xf>
    <xf numFmtId="0" fontId="8" fillId="0" borderId="51" xfId="0" applyFont="1" applyBorder="1" applyAlignment="1" applyProtection="1">
      <alignment vertical="center"/>
    </xf>
    <xf numFmtId="0" fontId="8" fillId="0" borderId="27" xfId="0" applyFont="1" applyBorder="1" applyAlignment="1" applyProtection="1">
      <alignment horizontal="center" vertical="center"/>
    </xf>
    <xf numFmtId="0" fontId="8" fillId="0" borderId="50" xfId="0" applyFont="1" applyBorder="1" applyAlignment="1" applyProtection="1">
      <alignment vertical="center"/>
    </xf>
    <xf numFmtId="0" fontId="8" fillId="0" borderId="33" xfId="0" applyFont="1" applyBorder="1" applyAlignment="1" applyProtection="1">
      <alignment vertical="center"/>
    </xf>
    <xf numFmtId="0" fontId="8" fillId="0" borderId="33" xfId="0" applyFont="1" applyBorder="1" applyAlignment="1" applyProtection="1">
      <alignment horizontal="center" vertical="center"/>
    </xf>
    <xf numFmtId="0" fontId="8" fillId="0" borderId="50"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7" xfId="0" applyFont="1" applyBorder="1" applyAlignment="1" applyProtection="1">
      <alignment vertical="center"/>
    </xf>
    <xf numFmtId="0" fontId="8" fillId="0" borderId="46" xfId="0" applyFont="1" applyBorder="1" applyAlignment="1" applyProtection="1">
      <alignment horizontal="center" vertical="center"/>
    </xf>
    <xf numFmtId="8" fontId="8" fillId="0" borderId="0" xfId="0" applyNumberFormat="1" applyFont="1" applyFill="1" applyBorder="1" applyAlignment="1" applyProtection="1">
      <alignment horizontal="center" vertical="center"/>
    </xf>
    <xf numFmtId="0" fontId="8" fillId="0" borderId="18" xfId="0" applyFont="1" applyBorder="1" applyAlignment="1" applyProtection="1">
      <alignment vertical="center"/>
    </xf>
    <xf numFmtId="0" fontId="8" fillId="0" borderId="34" xfId="0" applyFont="1" applyFill="1" applyBorder="1" applyAlignment="1" applyProtection="1">
      <alignment horizontal="center" vertical="center"/>
    </xf>
    <xf numFmtId="0" fontId="8" fillId="0" borderId="12" xfId="0" applyFont="1" applyFill="1" applyBorder="1" applyAlignment="1" applyProtection="1">
      <alignment vertical="center"/>
    </xf>
    <xf numFmtId="6" fontId="8" fillId="0" borderId="41" xfId="0" applyNumberFormat="1" applyFont="1" applyFill="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7" fillId="0" borderId="12" xfId="0" applyFont="1" applyBorder="1" applyAlignment="1" applyProtection="1">
      <alignment horizontal="center" vertical="center"/>
    </xf>
    <xf numFmtId="0" fontId="7" fillId="0" borderId="4" xfId="0" applyFont="1" applyBorder="1" applyAlignment="1" applyProtection="1">
      <alignment horizontal="center" vertical="center" wrapText="1"/>
    </xf>
    <xf numFmtId="0" fontId="33" fillId="0" borderId="0" xfId="0" applyFont="1" applyAlignment="1" applyProtection="1">
      <alignment vertical="center"/>
    </xf>
    <xf numFmtId="164" fontId="34" fillId="9" borderId="12" xfId="0" applyNumberFormat="1" applyFont="1" applyFill="1" applyBorder="1" applyAlignment="1" applyProtection="1">
      <alignment horizontal="center" vertical="center"/>
    </xf>
    <xf numFmtId="0" fontId="33" fillId="0" borderId="0" xfId="0" applyFont="1" applyAlignment="1" applyProtection="1">
      <alignment horizontal="left" vertical="center"/>
    </xf>
    <xf numFmtId="0" fontId="33" fillId="0" borderId="0" xfId="0" applyFont="1" applyFill="1" applyBorder="1" applyAlignment="1" applyProtection="1">
      <alignment horizontal="center" vertical="center" wrapText="1"/>
    </xf>
    <xf numFmtId="0" fontId="33" fillId="0" borderId="0" xfId="0" applyFont="1" applyFill="1" applyBorder="1" applyAlignment="1" applyProtection="1">
      <alignment vertical="center"/>
    </xf>
    <xf numFmtId="0" fontId="33" fillId="0" borderId="0" xfId="0" applyFont="1" applyProtection="1"/>
    <xf numFmtId="10" fontId="34" fillId="9" borderId="12" xfId="0" applyNumberFormat="1" applyFont="1" applyFill="1" applyBorder="1" applyAlignment="1" applyProtection="1">
      <alignment horizontal="center" vertical="center"/>
    </xf>
    <xf numFmtId="0" fontId="33" fillId="0" borderId="0" xfId="0" applyFont="1" applyAlignment="1" applyProtection="1">
      <alignment horizontal="center" vertical="center" wrapText="1"/>
    </xf>
    <xf numFmtId="2" fontId="14" fillId="6" borderId="20" xfId="0" applyNumberFormat="1" applyFont="1" applyFill="1" applyBorder="1" applyAlignment="1" applyProtection="1">
      <alignment horizontal="center" vertical="center" wrapText="1"/>
    </xf>
    <xf numFmtId="9" fontId="14" fillId="8" borderId="0" xfId="2" applyFont="1" applyFill="1" applyBorder="1" applyAlignment="1" applyProtection="1">
      <alignment horizontal="center" vertical="center" wrapText="1"/>
    </xf>
    <xf numFmtId="9" fontId="14" fillId="6" borderId="11" xfId="2" applyFont="1" applyFill="1" applyBorder="1" applyAlignment="1" applyProtection="1">
      <alignment horizontal="center" vertical="center" wrapText="1"/>
    </xf>
    <xf numFmtId="9" fontId="14" fillId="6" borderId="6" xfId="2" applyFont="1" applyFill="1" applyBorder="1" applyAlignment="1" applyProtection="1">
      <alignment horizontal="center" vertical="center" wrapText="1"/>
    </xf>
    <xf numFmtId="9" fontId="14" fillId="6" borderId="41" xfId="2"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wrapText="1"/>
    </xf>
    <xf numFmtId="0" fontId="21" fillId="2" borderId="53" xfId="0" applyFont="1" applyFill="1" applyBorder="1" applyAlignment="1" applyProtection="1">
      <alignment vertical="center"/>
    </xf>
    <xf numFmtId="0" fontId="21" fillId="2" borderId="23" xfId="0" applyFont="1" applyFill="1" applyBorder="1" applyAlignment="1" applyProtection="1">
      <alignment horizontal="center" vertical="center" wrapText="1"/>
    </xf>
    <xf numFmtId="0" fontId="21" fillId="6" borderId="28" xfId="0" applyFont="1" applyFill="1" applyBorder="1" applyAlignment="1" applyProtection="1">
      <alignment horizontal="center" vertical="center" wrapText="1"/>
    </xf>
    <xf numFmtId="0" fontId="21" fillId="2" borderId="21" xfId="0" applyFont="1" applyFill="1" applyBorder="1" applyAlignment="1" applyProtection="1">
      <alignment horizontal="center" vertical="center" wrapText="1"/>
    </xf>
    <xf numFmtId="0" fontId="21" fillId="2" borderId="43" xfId="0" applyFont="1" applyFill="1" applyBorder="1" applyAlignment="1" applyProtection="1">
      <alignment vertical="center"/>
    </xf>
    <xf numFmtId="0" fontId="14" fillId="6" borderId="38" xfId="0" applyFont="1" applyFill="1" applyBorder="1" applyAlignment="1" applyProtection="1">
      <alignment horizontal="center" vertical="center" wrapText="1"/>
    </xf>
    <xf numFmtId="9" fontId="14" fillId="0" borderId="20" xfId="0" applyNumberFormat="1"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center" vertical="center" wrapText="1"/>
    </xf>
    <xf numFmtId="0" fontId="14" fillId="0" borderId="0" xfId="0" applyFont="1" applyBorder="1" applyAlignment="1" applyProtection="1">
      <alignment vertical="center"/>
    </xf>
    <xf numFmtId="9" fontId="14" fillId="0" borderId="0" xfId="0" applyNumberFormat="1"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wrapText="1"/>
    </xf>
    <xf numFmtId="0" fontId="14" fillId="0" borderId="0" xfId="0" applyFont="1" applyAlignment="1" applyProtection="1">
      <alignment horizontal="center" vertical="center"/>
    </xf>
    <xf numFmtId="9" fontId="14" fillId="0" borderId="38" xfId="0" applyNumberFormat="1"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2" fillId="0" borderId="5" xfId="0" applyFont="1" applyFill="1" applyBorder="1" applyAlignment="1" applyProtection="1">
      <alignment vertical="center"/>
    </xf>
    <xf numFmtId="6" fontId="8" fillId="0" borderId="6" xfId="0" applyNumberFormat="1" applyFont="1" applyFill="1" applyBorder="1" applyAlignment="1" applyProtection="1">
      <alignment horizontal="center" vertical="center" wrapText="1"/>
    </xf>
    <xf numFmtId="164" fontId="15" fillId="0" borderId="12" xfId="2"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9" fontId="14" fillId="0" borderId="0" xfId="0" applyNumberFormat="1" applyFont="1" applyBorder="1" applyAlignment="1" applyProtection="1">
      <alignment horizontal="center" vertical="center" wrapText="1"/>
    </xf>
    <xf numFmtId="0" fontId="11" fillId="0" borderId="0" xfId="0" applyFont="1" applyBorder="1" applyAlignment="1" applyProtection="1">
      <alignment horizontal="center" vertical="center"/>
    </xf>
    <xf numFmtId="0" fontId="12" fillId="0" borderId="0" xfId="0" applyFont="1" applyFill="1" applyBorder="1" applyAlignment="1" applyProtection="1">
      <alignment vertical="center"/>
    </xf>
    <xf numFmtId="6" fontId="10" fillId="0" borderId="0" xfId="0" applyNumberFormat="1" applyFont="1" applyFill="1" applyBorder="1" applyAlignment="1" applyProtection="1">
      <alignment horizontal="center" vertical="center" wrapText="1"/>
    </xf>
    <xf numFmtId="164" fontId="33" fillId="0" borderId="0" xfId="0" applyNumberFormat="1" applyFont="1" applyFill="1" applyBorder="1" applyAlignment="1" applyProtection="1">
      <alignment horizontal="center" vertical="center"/>
    </xf>
    <xf numFmtId="9" fontId="8" fillId="0" borderId="0" xfId="0" applyNumberFormat="1" applyFont="1" applyProtection="1"/>
    <xf numFmtId="9" fontId="8" fillId="0" borderId="25" xfId="2" applyFont="1" applyBorder="1" applyAlignment="1" applyProtection="1">
      <alignment horizontal="center" vertical="center"/>
    </xf>
    <xf numFmtId="10" fontId="8" fillId="0" borderId="25" xfId="2" applyNumberFormat="1" applyFont="1" applyBorder="1" applyAlignment="1" applyProtection="1">
      <alignment horizontal="center" vertical="center"/>
    </xf>
    <xf numFmtId="9" fontId="8" fillId="0" borderId="26" xfId="2" applyFont="1" applyBorder="1" applyAlignment="1" applyProtection="1">
      <alignment horizontal="center" vertical="center"/>
    </xf>
    <xf numFmtId="10" fontId="8" fillId="0" borderId="26" xfId="2" applyNumberFormat="1" applyFont="1" applyBorder="1" applyAlignment="1" applyProtection="1">
      <alignment horizontal="center" vertical="center"/>
    </xf>
    <xf numFmtId="9" fontId="8" fillId="0" borderId="27" xfId="2" applyFont="1" applyBorder="1" applyAlignment="1" applyProtection="1">
      <alignment horizontal="center" vertical="center"/>
    </xf>
    <xf numFmtId="10" fontId="8" fillId="0" borderId="27" xfId="2" applyNumberFormat="1" applyFont="1" applyBorder="1" applyAlignment="1" applyProtection="1">
      <alignment horizontal="center" vertical="center"/>
    </xf>
    <xf numFmtId="10" fontId="8" fillId="0" borderId="0" xfId="0" applyNumberFormat="1" applyFont="1" applyBorder="1" applyAlignment="1" applyProtection="1">
      <alignment horizontal="center" vertical="center" wrapText="1"/>
    </xf>
    <xf numFmtId="0" fontId="14" fillId="0" borderId="0" xfId="0" applyFont="1" applyFill="1" applyAlignment="1" applyProtection="1">
      <alignment horizontal="center" vertical="center" wrapText="1"/>
    </xf>
    <xf numFmtId="0" fontId="8" fillId="0" borderId="25"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28" fillId="0" borderId="0" xfId="0" applyFont="1" applyFill="1" applyAlignment="1" applyProtection="1">
      <alignment horizontal="left" vertical="center"/>
    </xf>
    <xf numFmtId="0" fontId="19" fillId="0" borderId="0" xfId="0" applyFont="1" applyFill="1" applyBorder="1" applyAlignment="1" applyProtection="1">
      <alignment vertical="top"/>
    </xf>
    <xf numFmtId="0" fontId="9" fillId="0" borderId="0" xfId="0" applyFont="1" applyProtection="1"/>
    <xf numFmtId="0" fontId="9" fillId="0" borderId="0" xfId="0" applyFont="1" applyFill="1" applyAlignment="1" applyProtection="1">
      <alignment vertical="top"/>
    </xf>
    <xf numFmtId="0" fontId="9" fillId="0" borderId="0" xfId="0" applyFont="1" applyFill="1" applyProtection="1"/>
    <xf numFmtId="0" fontId="9" fillId="0" borderId="0" xfId="0" applyFont="1" applyFill="1" applyAlignment="1" applyProtection="1">
      <alignment vertical="center"/>
    </xf>
    <xf numFmtId="0" fontId="9" fillId="0" borderId="0" xfId="0" applyFont="1" applyAlignment="1" applyProtection="1">
      <alignment vertical="center"/>
    </xf>
    <xf numFmtId="0" fontId="9" fillId="0" borderId="16" xfId="0" applyFont="1" applyBorder="1" applyAlignment="1" applyProtection="1">
      <alignment vertical="top"/>
    </xf>
    <xf numFmtId="0" fontId="9" fillId="0" borderId="43" xfId="0" applyFont="1" applyBorder="1" applyAlignment="1" applyProtection="1">
      <alignment vertical="top"/>
    </xf>
    <xf numFmtId="0" fontId="9" fillId="0" borderId="43" xfId="0" applyFont="1" applyBorder="1" applyAlignment="1" applyProtection="1">
      <alignment vertical="top" wrapText="1"/>
    </xf>
    <xf numFmtId="0" fontId="9" fillId="0" borderId="43" xfId="0" applyFont="1" applyBorder="1" applyProtection="1"/>
    <xf numFmtId="0" fontId="9" fillId="0" borderId="28" xfId="0" applyFont="1" applyBorder="1" applyProtection="1"/>
    <xf numFmtId="0" fontId="22" fillId="0" borderId="7" xfId="0" applyFont="1" applyBorder="1" applyAlignment="1" applyProtection="1">
      <alignment vertical="top"/>
    </xf>
    <xf numFmtId="0" fontId="9" fillId="0" borderId="0" xfId="0" applyFont="1" applyBorder="1" applyAlignment="1" applyProtection="1">
      <alignment vertical="top"/>
    </xf>
    <xf numFmtId="0" fontId="9" fillId="0" borderId="0" xfId="0" applyFont="1" applyBorder="1" applyAlignment="1" applyProtection="1">
      <alignment vertical="top" wrapText="1"/>
    </xf>
    <xf numFmtId="0" fontId="9" fillId="0" borderId="0" xfId="0" applyFont="1" applyBorder="1" applyProtection="1"/>
    <xf numFmtId="0" fontId="9" fillId="0" borderId="29" xfId="0" applyFont="1" applyBorder="1" applyProtection="1"/>
    <xf numFmtId="0" fontId="6" fillId="0" borderId="7" xfId="0" applyFont="1" applyBorder="1" applyAlignment="1" applyProtection="1">
      <alignment vertical="top"/>
    </xf>
    <xf numFmtId="0" fontId="22" fillId="0" borderId="7" xfId="0" applyFont="1" applyBorder="1" applyAlignment="1" applyProtection="1">
      <alignment vertical="top" wrapText="1"/>
    </xf>
    <xf numFmtId="0" fontId="22" fillId="0" borderId="0" xfId="0" applyFont="1" applyBorder="1" applyAlignment="1" applyProtection="1">
      <alignment horizontal="center" vertical="top"/>
    </xf>
    <xf numFmtId="0" fontId="22" fillId="0" borderId="0" xfId="0" applyFont="1" applyBorder="1" applyAlignment="1" applyProtection="1">
      <alignment vertical="top" wrapText="1"/>
    </xf>
    <xf numFmtId="0" fontId="9" fillId="0" borderId="7" xfId="0" applyFont="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9" fillId="0" borderId="29" xfId="0" applyFont="1" applyBorder="1" applyAlignment="1" applyProtection="1">
      <alignment vertical="center"/>
    </xf>
    <xf numFmtId="0" fontId="6" fillId="0" borderId="0" xfId="0" applyFont="1" applyBorder="1" applyAlignment="1" applyProtection="1">
      <alignment vertical="center"/>
    </xf>
    <xf numFmtId="0" fontId="9" fillId="0" borderId="0" xfId="0" applyFont="1" applyFill="1" applyBorder="1" applyAlignment="1" applyProtection="1">
      <alignment vertical="center"/>
    </xf>
    <xf numFmtId="0" fontId="9" fillId="0" borderId="7"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8" fillId="0" borderId="7" xfId="0" applyFont="1" applyFill="1" applyBorder="1" applyAlignment="1" applyProtection="1">
      <alignment vertical="center"/>
    </xf>
    <xf numFmtId="0" fontId="6" fillId="0" borderId="7" xfId="0" applyFont="1" applyFill="1" applyBorder="1" applyAlignment="1" applyProtection="1">
      <alignment vertical="center"/>
    </xf>
    <xf numFmtId="0" fontId="9" fillId="0" borderId="42" xfId="0" applyFont="1" applyBorder="1" applyAlignment="1" applyProtection="1">
      <alignment vertical="center"/>
    </xf>
    <xf numFmtId="0" fontId="9" fillId="0" borderId="46" xfId="0" applyFont="1" applyBorder="1" applyAlignment="1" applyProtection="1">
      <alignment horizontal="center" vertical="center"/>
    </xf>
    <xf numFmtId="0" fontId="9" fillId="0" borderId="46" xfId="0" applyFont="1" applyBorder="1" applyAlignment="1" applyProtection="1">
      <alignment vertical="center"/>
    </xf>
    <xf numFmtId="0" fontId="9" fillId="0" borderId="45" xfId="0" applyFont="1" applyBorder="1" applyAlignment="1" applyProtection="1">
      <alignment vertical="center"/>
    </xf>
    <xf numFmtId="0" fontId="23" fillId="0" borderId="7" xfId="0" applyFont="1" applyBorder="1" applyAlignment="1" applyProtection="1">
      <alignment vertical="top"/>
    </xf>
    <xf numFmtId="0" fontId="9" fillId="0" borderId="7" xfId="0" applyFont="1" applyBorder="1" applyAlignment="1" applyProtection="1">
      <alignment vertical="top"/>
    </xf>
    <xf numFmtId="0" fontId="8" fillId="0" borderId="42" xfId="0" applyFont="1" applyBorder="1" applyAlignment="1" applyProtection="1">
      <alignment vertical="top"/>
    </xf>
    <xf numFmtId="0" fontId="9" fillId="0" borderId="46" xfId="0" applyFont="1" applyBorder="1" applyAlignment="1" applyProtection="1">
      <alignment vertical="top"/>
    </xf>
    <xf numFmtId="0" fontId="9" fillId="0" borderId="46" xfId="0" applyFont="1" applyBorder="1" applyProtection="1"/>
    <xf numFmtId="0" fontId="9" fillId="0" borderId="45" xfId="0" applyFont="1" applyBorder="1" applyProtection="1"/>
    <xf numFmtId="0" fontId="23" fillId="0" borderId="7" xfId="0" applyFont="1" applyFill="1" applyBorder="1" applyAlignment="1" applyProtection="1">
      <alignment vertical="top" wrapText="1"/>
    </xf>
    <xf numFmtId="0" fontId="9" fillId="0" borderId="7" xfId="0" applyFont="1" applyFill="1" applyBorder="1" applyAlignment="1" applyProtection="1">
      <alignment vertical="top"/>
    </xf>
    <xf numFmtId="0" fontId="8" fillId="0" borderId="7" xfId="0" applyFont="1" applyFill="1" applyBorder="1" applyAlignment="1" applyProtection="1">
      <alignment vertical="top"/>
    </xf>
    <xf numFmtId="0" fontId="8" fillId="0" borderId="0" xfId="0" applyFont="1" applyFill="1" applyBorder="1" applyAlignment="1" applyProtection="1">
      <alignment vertical="top"/>
    </xf>
    <xf numFmtId="0" fontId="9" fillId="0" borderId="0" xfId="0" applyFont="1" applyFill="1" applyBorder="1" applyAlignment="1" applyProtection="1">
      <alignment vertical="top"/>
    </xf>
    <xf numFmtId="0" fontId="6" fillId="0" borderId="7" xfId="0" applyFont="1" applyFill="1" applyBorder="1" applyAlignment="1" applyProtection="1">
      <alignment vertical="top"/>
    </xf>
    <xf numFmtId="0" fontId="6" fillId="0" borderId="0" xfId="0" applyFont="1" applyFill="1" applyBorder="1" applyAlignment="1" applyProtection="1">
      <alignment vertical="top"/>
    </xf>
    <xf numFmtId="0" fontId="6" fillId="0" borderId="0" xfId="0" applyFont="1" applyBorder="1" applyProtection="1"/>
    <xf numFmtId="0" fontId="6" fillId="0" borderId="29" xfId="0" applyFont="1" applyBorder="1" applyProtection="1"/>
    <xf numFmtId="0" fontId="6" fillId="0" borderId="7" xfId="0" applyFont="1" applyBorder="1" applyProtection="1"/>
    <xf numFmtId="0" fontId="9" fillId="0" borderId="9" xfId="0" applyFont="1" applyBorder="1" applyAlignment="1" applyProtection="1">
      <alignment vertical="top"/>
    </xf>
    <xf numFmtId="0" fontId="9" fillId="0" borderId="31" xfId="0" applyFont="1" applyBorder="1" applyAlignment="1" applyProtection="1">
      <alignment vertical="top"/>
    </xf>
    <xf numFmtId="0" fontId="9" fillId="0" borderId="31" xfId="0" applyFont="1" applyBorder="1" applyProtection="1"/>
    <xf numFmtId="0" fontId="9" fillId="0" borderId="30" xfId="0" applyFont="1" applyBorder="1" applyProtection="1"/>
    <xf numFmtId="0" fontId="9" fillId="0" borderId="0" xfId="0" applyFont="1" applyAlignment="1" applyProtection="1">
      <alignment vertical="top"/>
    </xf>
    <xf numFmtId="0" fontId="8" fillId="0"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164" fontId="37" fillId="0" borderId="55" xfId="0" applyNumberFormat="1" applyFont="1" applyFill="1" applyBorder="1" applyAlignment="1" applyProtection="1">
      <alignment horizontal="center" vertical="center"/>
    </xf>
    <xf numFmtId="164" fontId="38" fillId="0" borderId="0" xfId="0" applyNumberFormat="1" applyFont="1" applyFill="1" applyBorder="1" applyAlignment="1" applyProtection="1">
      <alignment horizontal="center" vertical="center"/>
    </xf>
    <xf numFmtId="164" fontId="37" fillId="0" borderId="55" xfId="0" applyNumberFormat="1" applyFont="1" applyBorder="1" applyAlignment="1" applyProtection="1">
      <alignment horizontal="center" vertical="center"/>
    </xf>
    <xf numFmtId="0" fontId="38" fillId="0" borderId="0" xfId="0" applyFont="1" applyAlignment="1" applyProtection="1">
      <alignment vertical="center"/>
    </xf>
    <xf numFmtId="0" fontId="4" fillId="0" borderId="7" xfId="0" applyFont="1" applyBorder="1" applyAlignment="1" applyProtection="1">
      <alignment vertical="top"/>
    </xf>
    <xf numFmtId="0" fontId="4" fillId="0" borderId="0" xfId="0" applyFont="1" applyBorder="1" applyAlignment="1" applyProtection="1">
      <alignment horizontal="left" vertical="center" indent="2"/>
    </xf>
    <xf numFmtId="0" fontId="4" fillId="0" borderId="31" xfId="0" applyFont="1" applyFill="1" applyBorder="1" applyAlignment="1" applyProtection="1">
      <alignment horizontal="left" vertical="center" indent="2"/>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top" wrapText="1"/>
    </xf>
    <xf numFmtId="0" fontId="14" fillId="2" borderId="23" xfId="0" applyFont="1" applyFill="1" applyBorder="1" applyAlignment="1" applyProtection="1">
      <alignment horizontal="center" vertical="center" wrapText="1"/>
    </xf>
    <xf numFmtId="6" fontId="3" fillId="0" borderId="32" xfId="0" applyNumberFormat="1" applyFont="1" applyBorder="1" applyAlignment="1" applyProtection="1">
      <alignment horizontal="left" vertical="center"/>
    </xf>
    <xf numFmtId="10" fontId="3" fillId="0" borderId="25" xfId="0" applyNumberFormat="1" applyFont="1" applyFill="1" applyBorder="1" applyAlignment="1" applyProtection="1">
      <alignment horizontal="center" vertical="center"/>
    </xf>
    <xf numFmtId="6" fontId="3" fillId="0" borderId="39" xfId="0" applyNumberFormat="1" applyFont="1" applyBorder="1" applyAlignment="1" applyProtection="1">
      <alignment horizontal="left" vertical="center"/>
    </xf>
    <xf numFmtId="10" fontId="3" fillId="0" borderId="26" xfId="0" applyNumberFormat="1" applyFont="1" applyFill="1" applyBorder="1" applyAlignment="1" applyProtection="1">
      <alignment horizontal="center" vertical="center"/>
    </xf>
    <xf numFmtId="6" fontId="3" fillId="0" borderId="40" xfId="0" applyNumberFormat="1" applyFont="1" applyBorder="1" applyAlignment="1" applyProtection="1">
      <alignment horizontal="left" vertical="center"/>
    </xf>
    <xf numFmtId="10" fontId="3" fillId="0" borderId="27" xfId="0" applyNumberFormat="1" applyFont="1" applyFill="1" applyBorder="1" applyAlignment="1" applyProtection="1">
      <alignment horizontal="center" vertical="center"/>
    </xf>
    <xf numFmtId="0" fontId="2" fillId="0" borderId="20" xfId="0" applyFont="1" applyBorder="1" applyAlignment="1" applyProtection="1">
      <alignment horizontal="center" vertical="center" wrapText="1"/>
    </xf>
    <xf numFmtId="0" fontId="14" fillId="4" borderId="11" xfId="0" applyFont="1" applyFill="1" applyBorder="1" applyAlignment="1" applyProtection="1">
      <alignment horizontal="left" vertical="center"/>
    </xf>
    <xf numFmtId="0" fontId="14" fillId="4" borderId="41" xfId="0" applyFont="1" applyFill="1" applyBorder="1" applyAlignment="1" applyProtection="1">
      <alignment horizontal="left" vertical="center"/>
    </xf>
    <xf numFmtId="0" fontId="14" fillId="4" borderId="20" xfId="0" applyFont="1" applyFill="1" applyBorder="1" applyAlignment="1" applyProtection="1">
      <alignment horizontal="left" vertical="center"/>
    </xf>
    <xf numFmtId="0" fontId="9" fillId="0" borderId="7"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9" xfId="0" applyFont="1" applyFill="1" applyBorder="1" applyAlignment="1" applyProtection="1">
      <alignment horizontal="left" vertical="top" wrapText="1"/>
    </xf>
    <xf numFmtId="0" fontId="4" fillId="0" borderId="7"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29" xfId="0" applyFont="1" applyFill="1" applyBorder="1" applyAlignment="1" applyProtection="1">
      <alignment horizontal="left" vertical="top"/>
    </xf>
    <xf numFmtId="0" fontId="9" fillId="0" borderId="7"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29" xfId="0" applyFont="1" applyBorder="1" applyAlignment="1" applyProtection="1">
      <alignment horizontal="left" vertical="top" wrapText="1"/>
    </xf>
    <xf numFmtId="0" fontId="5" fillId="0" borderId="7"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5" fillId="0" borderId="29" xfId="0" applyFont="1" applyFill="1" applyBorder="1" applyAlignment="1" applyProtection="1">
      <alignment horizontal="left" vertical="top"/>
    </xf>
    <xf numFmtId="0" fontId="6" fillId="0" borderId="7" xfId="0" applyFont="1" applyFill="1" applyBorder="1" applyAlignment="1" applyProtection="1">
      <alignment horizontal="left" vertical="top"/>
    </xf>
    <xf numFmtId="10" fontId="15" fillId="5" borderId="11" xfId="0" applyNumberFormat="1" applyFont="1" applyFill="1" applyBorder="1" applyAlignment="1" applyProtection="1">
      <alignment horizontal="center" vertical="center"/>
      <protection locked="0"/>
    </xf>
    <xf numFmtId="10" fontId="15" fillId="5" borderId="41" xfId="0" applyNumberFormat="1" applyFont="1" applyFill="1" applyBorder="1" applyAlignment="1" applyProtection="1">
      <alignment horizontal="center" vertical="center"/>
      <protection locked="0"/>
    </xf>
    <xf numFmtId="10" fontId="15" fillId="5" borderId="20" xfId="0" applyNumberFormat="1"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xf>
    <xf numFmtId="0" fontId="15" fillId="3" borderId="28"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15" fillId="3" borderId="41"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15" fillId="3" borderId="21" xfId="0" applyFont="1" applyFill="1" applyBorder="1" applyAlignment="1" applyProtection="1">
      <alignment horizontal="center" vertical="center"/>
    </xf>
    <xf numFmtId="0" fontId="15" fillId="3" borderId="7" xfId="0" applyFont="1" applyFill="1" applyBorder="1" applyAlignment="1" applyProtection="1">
      <alignment horizontal="center" vertical="center"/>
    </xf>
    <xf numFmtId="0" fontId="15" fillId="3" borderId="9" xfId="0" applyFont="1" applyFill="1" applyBorder="1" applyAlignment="1" applyProtection="1">
      <alignment horizontal="center" vertical="center"/>
    </xf>
    <xf numFmtId="0" fontId="8" fillId="0" borderId="2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center" vertical="center"/>
    </xf>
    <xf numFmtId="0" fontId="7" fillId="0" borderId="21"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7" fillId="0" borderId="16" xfId="0" applyFont="1" applyBorder="1" applyAlignment="1" applyProtection="1">
      <alignment horizontal="center" vertical="center"/>
    </xf>
    <xf numFmtId="0" fontId="14" fillId="2" borderId="5" xfId="0" applyFont="1" applyFill="1" applyBorder="1" applyAlignment="1" applyProtection="1">
      <alignment horizontal="center" vertical="center" wrapText="1"/>
    </xf>
    <xf numFmtId="0" fontId="31" fillId="0" borderId="5" xfId="0" applyFont="1" applyBorder="1" applyAlignment="1" applyProtection="1">
      <alignment horizontal="center" vertical="center" wrapText="1"/>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8" fillId="0" borderId="18" xfId="0" applyFont="1" applyBorder="1" applyAlignment="1" applyProtection="1">
      <alignment horizontal="center" vertical="center" wrapText="1"/>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8" fillId="3" borderId="2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27" fillId="0" borderId="11" xfId="0" applyFont="1" applyFill="1" applyBorder="1" applyAlignment="1" applyProtection="1">
      <alignment horizontal="left" vertical="center"/>
      <protection locked="0"/>
    </xf>
    <xf numFmtId="0" fontId="27" fillId="0" borderId="41"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protection locked="0"/>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15" fillId="3" borderId="11" xfId="0" applyFont="1" applyFill="1" applyBorder="1" applyAlignment="1" applyProtection="1">
      <alignment horizontal="center" vertical="center"/>
    </xf>
    <xf numFmtId="10" fontId="8" fillId="7" borderId="11" xfId="0" applyNumberFormat="1" applyFont="1" applyFill="1" applyBorder="1" applyAlignment="1" applyProtection="1">
      <alignment horizontal="center" vertical="center"/>
    </xf>
    <xf numFmtId="10" fontId="15" fillId="7" borderId="41" xfId="0" applyNumberFormat="1" applyFont="1" applyFill="1" applyBorder="1" applyAlignment="1" applyProtection="1">
      <alignment horizontal="center" vertical="center"/>
    </xf>
    <xf numFmtId="10" fontId="15" fillId="7" borderId="20" xfId="0" applyNumberFormat="1" applyFont="1" applyFill="1" applyBorder="1" applyAlignment="1" applyProtection="1">
      <alignment horizontal="center" vertical="center"/>
    </xf>
    <xf numFmtId="0" fontId="14" fillId="2" borderId="11" xfId="0" applyFont="1" applyFill="1" applyBorder="1" applyAlignment="1" applyProtection="1">
      <alignment horizontal="center" vertical="center" wrapText="1"/>
    </xf>
    <xf numFmtId="0" fontId="14" fillId="2" borderId="41"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8" fontId="8" fillId="3" borderId="21" xfId="0" applyNumberFormat="1" applyFont="1" applyFill="1" applyBorder="1" applyAlignment="1" applyProtection="1">
      <alignment horizontal="center" vertical="center"/>
    </xf>
    <xf numFmtId="8" fontId="8" fillId="3" borderId="43" xfId="0" applyNumberFormat="1" applyFont="1" applyFill="1" applyBorder="1" applyAlignment="1" applyProtection="1">
      <alignment horizontal="center" vertical="center"/>
    </xf>
    <xf numFmtId="8" fontId="8" fillId="3" borderId="28" xfId="0" applyNumberFormat="1" applyFont="1" applyFill="1" applyBorder="1" applyAlignment="1" applyProtection="1">
      <alignment horizontal="center" vertical="center"/>
    </xf>
    <xf numFmtId="8" fontId="8" fillId="3" borderId="7" xfId="0" applyNumberFormat="1" applyFont="1" applyFill="1" applyBorder="1" applyAlignment="1" applyProtection="1">
      <alignment horizontal="center" vertical="center"/>
    </xf>
    <xf numFmtId="8" fontId="8" fillId="3" borderId="0" xfId="0" applyNumberFormat="1" applyFont="1" applyFill="1" applyBorder="1" applyAlignment="1" applyProtection="1">
      <alignment horizontal="center" vertical="center"/>
    </xf>
    <xf numFmtId="8" fontId="8" fillId="3" borderId="29" xfId="0" applyNumberFormat="1" applyFont="1" applyFill="1" applyBorder="1" applyAlignment="1" applyProtection="1">
      <alignment horizontal="center" vertical="center"/>
    </xf>
    <xf numFmtId="0" fontId="14" fillId="6" borderId="11" xfId="0" applyFont="1" applyFill="1" applyBorder="1" applyAlignment="1" applyProtection="1">
      <alignment horizontal="center" vertical="center" wrapText="1"/>
    </xf>
    <xf numFmtId="0" fontId="14" fillId="6" borderId="20" xfId="0" applyFont="1" applyFill="1" applyBorder="1" applyAlignment="1" applyProtection="1">
      <alignment horizontal="center" vertical="center" wrapText="1"/>
    </xf>
    <xf numFmtId="0" fontId="31" fillId="0" borderId="35" xfId="0" applyFont="1" applyBorder="1" applyAlignment="1" applyProtection="1">
      <alignment horizontal="center" vertical="center" wrapText="1"/>
    </xf>
    <xf numFmtId="0" fontId="14" fillId="2" borderId="35" xfId="0" applyFont="1" applyFill="1" applyBorder="1" applyAlignment="1" applyProtection="1">
      <alignment horizontal="center" vertical="center" wrapText="1"/>
    </xf>
    <xf numFmtId="0" fontId="14" fillId="2" borderId="38" xfId="0" applyFont="1" applyFill="1" applyBorder="1" applyAlignment="1" applyProtection="1">
      <alignment horizontal="center" vertical="center" wrapText="1"/>
    </xf>
    <xf numFmtId="0" fontId="31" fillId="0" borderId="6" xfId="0" applyFont="1" applyBorder="1" applyAlignment="1" applyProtection="1">
      <alignment horizontal="center" vertical="center" wrapText="1"/>
    </xf>
    <xf numFmtId="164" fontId="37" fillId="0" borderId="56" xfId="0" applyNumberFormat="1" applyFont="1" applyFill="1" applyBorder="1" applyAlignment="1" applyProtection="1">
      <alignment horizontal="center" vertical="center"/>
    </xf>
    <xf numFmtId="164" fontId="37" fillId="0" borderId="57" xfId="0" applyNumberFormat="1" applyFont="1" applyFill="1" applyBorder="1" applyAlignment="1" applyProtection="1">
      <alignment horizontal="center" vertical="center"/>
    </xf>
    <xf numFmtId="164" fontId="37" fillId="0" borderId="58" xfId="0" applyNumberFormat="1" applyFont="1" applyFill="1" applyBorder="1" applyAlignment="1" applyProtection="1">
      <alignment horizontal="center" vertical="center"/>
    </xf>
    <xf numFmtId="0" fontId="4" fillId="0" borderId="7" xfId="0" applyFont="1" applyBorder="1" applyAlignment="1" applyProtection="1">
      <alignment vertical="center" wrapText="1"/>
    </xf>
    <xf numFmtId="0" fontId="4" fillId="0" borderId="0" xfId="0" applyFont="1" applyAlignment="1" applyProtection="1">
      <alignment vertical="center" wrapText="1"/>
    </xf>
    <xf numFmtId="0" fontId="14" fillId="0" borderId="0" xfId="0" applyFont="1" applyFill="1" applyAlignment="1" applyProtection="1">
      <alignment horizontal="center" vertical="center" wrapText="1"/>
    </xf>
    <xf numFmtId="0" fontId="8" fillId="0" borderId="11"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21" fillId="6" borderId="4" xfId="0" applyFont="1" applyFill="1" applyBorder="1" applyAlignment="1" applyProtection="1">
      <alignment horizontal="center" vertical="center" wrapText="1"/>
    </xf>
    <xf numFmtId="0" fontId="21" fillId="6" borderId="38"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21" fillId="6" borderId="6" xfId="0" applyFont="1" applyFill="1" applyBorder="1" applyAlignment="1" applyProtection="1">
      <alignment horizontal="center" vertical="center" wrapText="1"/>
    </xf>
    <xf numFmtId="0" fontId="14" fillId="6" borderId="41" xfId="0" applyFont="1" applyFill="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6" borderId="11" xfId="0" applyFont="1" applyFill="1" applyBorder="1" applyAlignment="1" applyProtection="1">
      <alignment horizontal="center" vertical="center" wrapText="1"/>
    </xf>
    <xf numFmtId="0" fontId="21" fillId="6" borderId="20" xfId="0" applyFont="1" applyFill="1" applyBorder="1" applyAlignment="1" applyProtection="1">
      <alignment horizontal="center" vertical="center" wrapText="1"/>
    </xf>
    <xf numFmtId="0" fontId="21" fillId="6" borderId="41" xfId="0" applyFont="1" applyFill="1" applyBorder="1" applyAlignment="1" applyProtection="1">
      <alignment horizontal="center" vertical="center" wrapText="1"/>
    </xf>
    <xf numFmtId="9" fontId="14" fillId="6" borderId="11" xfId="2" applyFont="1" applyFill="1" applyBorder="1" applyAlignment="1" applyProtection="1">
      <alignment horizontal="center" vertical="center" wrapText="1"/>
    </xf>
    <xf numFmtId="9" fontId="14" fillId="6" borderId="20" xfId="2" applyFont="1" applyFill="1" applyBorder="1" applyAlignment="1" applyProtection="1">
      <alignment horizontal="center" vertical="center" wrapText="1"/>
    </xf>
    <xf numFmtId="9" fontId="14" fillId="6" borderId="41" xfId="2" applyFont="1" applyFill="1" applyBorder="1" applyAlignment="1" applyProtection="1">
      <alignment horizontal="center" vertical="center" wrapText="1"/>
    </xf>
    <xf numFmtId="0" fontId="1" fillId="0" borderId="0" xfId="0" applyFont="1" applyFill="1" applyBorder="1" applyAlignment="1" applyProtection="1">
      <alignment vertical="center"/>
    </xf>
  </cellXfs>
  <cellStyles count="3">
    <cellStyle name="Normal" xfId="0" builtinId="0"/>
    <cellStyle name="Percent" xfId="2" builtinId="5"/>
    <cellStyle name="Percent 2" xfId="1"/>
  </cellStyles>
  <dxfs count="2">
    <dxf>
      <fill>
        <patternFill>
          <bgColor rgb="FFFFFF00"/>
        </patternFill>
      </fill>
    </dxf>
    <dxf>
      <fill>
        <patternFill>
          <bgColor rgb="FF70AD47"/>
        </patternFill>
      </fill>
    </dxf>
  </dxfs>
  <tableStyles count="0" defaultTableStyle="TableStyleMedium2" defaultPivotStyle="PivotStyleLight16"/>
  <colors>
    <mruColors>
      <color rgb="FF70AD47"/>
      <color rgb="FF70FF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58"/>
  <sheetViews>
    <sheetView tabSelected="1" topLeftCell="A22" zoomScale="70" zoomScaleNormal="70" zoomScaleSheetLayoutView="40" workbookViewId="0">
      <selection activeCell="C32" sqref="C32"/>
    </sheetView>
  </sheetViews>
  <sheetFormatPr defaultColWidth="9.1796875" defaultRowHeight="14" x14ac:dyDescent="0.3"/>
  <cols>
    <col min="1" max="1" width="40.26953125" style="289" customWidth="1"/>
    <col min="2" max="2" width="33.1796875" style="289" customWidth="1"/>
    <col min="3" max="3" width="164.1796875" style="289" customWidth="1"/>
    <col min="4" max="11" width="9.1796875" style="236"/>
    <col min="12" max="12" width="11.1796875" style="236" customWidth="1"/>
    <col min="13" max="13" width="41" style="236" customWidth="1"/>
    <col min="14" max="16384" width="9.1796875" style="236"/>
  </cols>
  <sheetData>
    <row r="1" spans="1:15" ht="25" x14ac:dyDescent="0.3">
      <c r="A1" s="24" t="s">
        <v>339</v>
      </c>
      <c r="B1" s="235"/>
      <c r="C1" s="235"/>
    </row>
    <row r="2" spans="1:15" s="238" customFormat="1" ht="38.5" customHeight="1" x14ac:dyDescent="0.3">
      <c r="A2" s="234" t="s">
        <v>428</v>
      </c>
      <c r="B2" s="237"/>
      <c r="C2" s="237"/>
    </row>
    <row r="3" spans="1:15" s="238" customFormat="1" ht="30.5" thickBot="1" x14ac:dyDescent="0.35">
      <c r="A3" s="25"/>
      <c r="B3" s="237"/>
      <c r="C3" s="237"/>
    </row>
    <row r="4" spans="1:15" s="239" customFormat="1" ht="26.5" customHeight="1" thickBot="1" x14ac:dyDescent="0.4">
      <c r="A4" s="309" t="s">
        <v>149</v>
      </c>
      <c r="B4" s="310"/>
      <c r="C4" s="310"/>
      <c r="D4" s="310"/>
      <c r="E4" s="310"/>
      <c r="F4" s="310"/>
      <c r="G4" s="310"/>
      <c r="H4" s="310"/>
      <c r="I4" s="310"/>
      <c r="J4" s="310"/>
      <c r="K4" s="310"/>
      <c r="L4" s="310"/>
      <c r="M4" s="310"/>
      <c r="N4" s="310"/>
      <c r="O4" s="311"/>
    </row>
    <row r="5" spans="1:15" s="238" customFormat="1" ht="19" customHeight="1" x14ac:dyDescent="0.3">
      <c r="A5" s="312" t="s">
        <v>134</v>
      </c>
      <c r="B5" s="313"/>
      <c r="C5" s="313"/>
      <c r="D5" s="313"/>
      <c r="E5" s="313"/>
      <c r="F5" s="313"/>
      <c r="G5" s="313"/>
      <c r="H5" s="313"/>
      <c r="I5" s="313"/>
      <c r="J5" s="313"/>
      <c r="K5" s="313"/>
      <c r="L5" s="313"/>
      <c r="M5" s="313"/>
      <c r="N5" s="313"/>
      <c r="O5" s="314"/>
    </row>
    <row r="6" spans="1:15" s="238" customFormat="1" ht="19" customHeight="1" x14ac:dyDescent="0.3">
      <c r="A6" s="312" t="s">
        <v>338</v>
      </c>
      <c r="B6" s="313"/>
      <c r="C6" s="313"/>
      <c r="D6" s="313"/>
      <c r="E6" s="313"/>
      <c r="F6" s="313"/>
      <c r="G6" s="313"/>
      <c r="H6" s="313"/>
      <c r="I6" s="313"/>
      <c r="J6" s="313"/>
      <c r="K6" s="313"/>
      <c r="L6" s="313"/>
      <c r="M6" s="313"/>
      <c r="N6" s="313"/>
      <c r="O6" s="314"/>
    </row>
    <row r="7" spans="1:15" s="238" customFormat="1" ht="19" customHeight="1" x14ac:dyDescent="0.3">
      <c r="A7" s="315" t="s">
        <v>421</v>
      </c>
      <c r="B7" s="316"/>
      <c r="C7" s="316"/>
      <c r="D7" s="316"/>
      <c r="E7" s="316"/>
      <c r="F7" s="316"/>
      <c r="G7" s="316"/>
      <c r="H7" s="316"/>
      <c r="I7" s="316"/>
      <c r="J7" s="316"/>
      <c r="K7" s="316"/>
      <c r="L7" s="316"/>
      <c r="M7" s="316"/>
      <c r="N7" s="316"/>
      <c r="O7" s="317"/>
    </row>
    <row r="8" spans="1:15" s="238" customFormat="1" ht="19" customHeight="1" x14ac:dyDescent="0.3">
      <c r="A8" s="321" t="s">
        <v>416</v>
      </c>
      <c r="B8" s="322"/>
      <c r="C8" s="322"/>
      <c r="D8" s="322"/>
      <c r="E8" s="322"/>
      <c r="F8" s="322"/>
      <c r="G8" s="322"/>
      <c r="H8" s="322"/>
      <c r="I8" s="322"/>
      <c r="J8" s="322"/>
      <c r="K8" s="322"/>
      <c r="L8" s="322"/>
      <c r="M8" s="322"/>
      <c r="N8" s="322"/>
      <c r="O8" s="323"/>
    </row>
    <row r="9" spans="1:15" s="238" customFormat="1" ht="19" customHeight="1" x14ac:dyDescent="0.3">
      <c r="A9" s="324" t="s">
        <v>399</v>
      </c>
      <c r="B9" s="316"/>
      <c r="C9" s="316"/>
      <c r="D9" s="316"/>
      <c r="E9" s="316"/>
      <c r="F9" s="316"/>
      <c r="G9" s="316"/>
      <c r="H9" s="316"/>
      <c r="I9" s="316"/>
      <c r="J9" s="316"/>
      <c r="K9" s="316"/>
      <c r="L9" s="316"/>
      <c r="M9" s="316"/>
      <c r="N9" s="316"/>
      <c r="O9" s="317"/>
    </row>
    <row r="10" spans="1:15" s="238" customFormat="1" ht="19" customHeight="1" x14ac:dyDescent="0.3">
      <c r="A10" s="312" t="s">
        <v>133</v>
      </c>
      <c r="B10" s="313"/>
      <c r="C10" s="313"/>
      <c r="D10" s="313"/>
      <c r="E10" s="313"/>
      <c r="F10" s="313"/>
      <c r="G10" s="313"/>
      <c r="H10" s="313"/>
      <c r="I10" s="313"/>
      <c r="J10" s="313"/>
      <c r="K10" s="313"/>
      <c r="L10" s="313"/>
      <c r="M10" s="313"/>
      <c r="N10" s="313"/>
      <c r="O10" s="314"/>
    </row>
    <row r="11" spans="1:15" ht="19" customHeight="1" x14ac:dyDescent="0.3">
      <c r="A11" s="318" t="s">
        <v>73</v>
      </c>
      <c r="B11" s="319"/>
      <c r="C11" s="319"/>
      <c r="D11" s="319"/>
      <c r="E11" s="319"/>
      <c r="F11" s="319"/>
      <c r="G11" s="319"/>
      <c r="H11" s="319"/>
      <c r="I11" s="319"/>
      <c r="J11" s="319"/>
      <c r="K11" s="319"/>
      <c r="L11" s="319"/>
      <c r="M11" s="319"/>
      <c r="N11" s="319"/>
      <c r="O11" s="320"/>
    </row>
    <row r="12" spans="1:15" ht="19" customHeight="1" thickBot="1" x14ac:dyDescent="0.35">
      <c r="A12" s="318" t="s">
        <v>72</v>
      </c>
      <c r="B12" s="319"/>
      <c r="C12" s="319"/>
      <c r="D12" s="319"/>
      <c r="E12" s="319"/>
      <c r="F12" s="319"/>
      <c r="G12" s="319"/>
      <c r="H12" s="319"/>
      <c r="I12" s="319"/>
      <c r="J12" s="319"/>
      <c r="K12" s="319"/>
      <c r="L12" s="319"/>
      <c r="M12" s="319"/>
      <c r="N12" s="319"/>
      <c r="O12" s="320"/>
    </row>
    <row r="13" spans="1:15" s="240" customFormat="1" ht="29.5" customHeight="1" thickBot="1" x14ac:dyDescent="0.4">
      <c r="A13" s="309" t="s">
        <v>409</v>
      </c>
      <c r="B13" s="310"/>
      <c r="C13" s="310"/>
      <c r="D13" s="310"/>
      <c r="E13" s="310"/>
      <c r="F13" s="310"/>
      <c r="G13" s="310"/>
      <c r="H13" s="310"/>
      <c r="I13" s="310"/>
      <c r="J13" s="310"/>
      <c r="K13" s="310"/>
      <c r="L13" s="310"/>
      <c r="M13" s="310"/>
      <c r="N13" s="310"/>
      <c r="O13" s="311"/>
    </row>
    <row r="14" spans="1:15" ht="19" customHeight="1" x14ac:dyDescent="0.3">
      <c r="A14" s="241" t="s">
        <v>167</v>
      </c>
      <c r="B14" s="242"/>
      <c r="C14" s="243"/>
      <c r="D14" s="244"/>
      <c r="E14" s="244"/>
      <c r="F14" s="244"/>
      <c r="G14" s="244"/>
      <c r="H14" s="244"/>
      <c r="I14" s="244"/>
      <c r="J14" s="244"/>
      <c r="K14" s="244"/>
      <c r="L14" s="244"/>
      <c r="M14" s="244"/>
      <c r="N14" s="244"/>
      <c r="O14" s="245"/>
    </row>
    <row r="15" spans="1:15" ht="19" customHeight="1" x14ac:dyDescent="0.3">
      <c r="A15" s="246" t="s">
        <v>65</v>
      </c>
      <c r="B15" s="247"/>
      <c r="C15" s="248"/>
      <c r="D15" s="249"/>
      <c r="E15" s="249"/>
      <c r="F15" s="249"/>
      <c r="G15" s="249"/>
      <c r="H15" s="249"/>
      <c r="I15" s="249"/>
      <c r="J15" s="249"/>
      <c r="K15" s="249"/>
      <c r="L15" s="249"/>
      <c r="M15" s="249"/>
      <c r="N15" s="249"/>
      <c r="O15" s="250"/>
    </row>
    <row r="16" spans="1:15" ht="19" customHeight="1" x14ac:dyDescent="0.3">
      <c r="A16" s="296" t="s">
        <v>411</v>
      </c>
      <c r="B16" s="247"/>
      <c r="C16" s="248"/>
      <c r="D16" s="249"/>
      <c r="E16" s="249"/>
      <c r="F16" s="249"/>
      <c r="G16" s="249"/>
      <c r="H16" s="249"/>
      <c r="I16" s="249"/>
      <c r="J16" s="249"/>
      <c r="K16" s="249"/>
      <c r="L16" s="249"/>
      <c r="M16" s="249"/>
      <c r="N16" s="249"/>
      <c r="O16" s="250"/>
    </row>
    <row r="17" spans="1:15" ht="19" customHeight="1" x14ac:dyDescent="0.3">
      <c r="A17" s="252" t="s">
        <v>141</v>
      </c>
      <c r="B17" s="253" t="s">
        <v>142</v>
      </c>
      <c r="C17" s="254" t="s">
        <v>143</v>
      </c>
      <c r="D17" s="249"/>
      <c r="E17" s="249"/>
      <c r="F17" s="249"/>
      <c r="G17" s="249"/>
      <c r="H17" s="249"/>
      <c r="I17" s="249"/>
      <c r="J17" s="249"/>
      <c r="K17" s="249"/>
      <c r="L17" s="249"/>
      <c r="M17" s="249"/>
      <c r="N17" s="249"/>
      <c r="O17" s="250"/>
    </row>
    <row r="18" spans="1:15" s="240" customFormat="1" ht="19" customHeight="1" x14ac:dyDescent="0.35">
      <c r="A18" s="255" t="s">
        <v>135</v>
      </c>
      <c r="B18" s="256" t="s">
        <v>63</v>
      </c>
      <c r="C18" s="257" t="s">
        <v>140</v>
      </c>
      <c r="D18" s="257"/>
      <c r="E18" s="257"/>
      <c r="F18" s="257"/>
      <c r="G18" s="257"/>
      <c r="H18" s="257"/>
      <c r="I18" s="257"/>
      <c r="J18" s="257"/>
      <c r="K18" s="257"/>
      <c r="L18" s="257"/>
      <c r="M18" s="257"/>
      <c r="N18" s="257"/>
      <c r="O18" s="258"/>
    </row>
    <row r="19" spans="1:15" s="240" customFormat="1" ht="19" customHeight="1" x14ac:dyDescent="0.35">
      <c r="A19" s="255" t="s">
        <v>136</v>
      </c>
      <c r="B19" s="256" t="s">
        <v>63</v>
      </c>
      <c r="C19" s="259" t="s">
        <v>400</v>
      </c>
      <c r="D19" s="257"/>
      <c r="E19" s="257"/>
      <c r="F19" s="257"/>
      <c r="G19" s="257"/>
      <c r="H19" s="257"/>
      <c r="I19" s="257"/>
      <c r="J19" s="257"/>
      <c r="K19" s="257"/>
      <c r="L19" s="257"/>
      <c r="M19" s="257"/>
      <c r="N19" s="257"/>
      <c r="O19" s="258"/>
    </row>
    <row r="20" spans="1:15" s="240" customFormat="1" ht="19" customHeight="1" x14ac:dyDescent="0.35">
      <c r="A20" s="255" t="s">
        <v>137</v>
      </c>
      <c r="B20" s="256" t="s">
        <v>63</v>
      </c>
      <c r="C20" s="257" t="s">
        <v>304</v>
      </c>
      <c r="D20" s="257"/>
      <c r="E20" s="257"/>
      <c r="F20" s="257"/>
      <c r="G20" s="257"/>
      <c r="H20" s="257"/>
      <c r="I20" s="257"/>
      <c r="J20" s="257"/>
      <c r="K20" s="257"/>
      <c r="L20" s="257"/>
      <c r="M20" s="257"/>
      <c r="N20" s="257"/>
      <c r="O20" s="258"/>
    </row>
    <row r="21" spans="1:15" s="240" customFormat="1" ht="19" customHeight="1" x14ac:dyDescent="0.35">
      <c r="A21" s="255" t="s">
        <v>138</v>
      </c>
      <c r="B21" s="256" t="s">
        <v>63</v>
      </c>
      <c r="C21" s="257" t="s">
        <v>303</v>
      </c>
      <c r="D21" s="257"/>
      <c r="E21" s="257"/>
      <c r="F21" s="257"/>
      <c r="G21" s="257"/>
      <c r="H21" s="257"/>
      <c r="I21" s="257"/>
      <c r="J21" s="257"/>
      <c r="K21" s="257"/>
      <c r="L21" s="257"/>
      <c r="M21" s="257"/>
      <c r="N21" s="257"/>
      <c r="O21" s="258"/>
    </row>
    <row r="22" spans="1:15" s="240" customFormat="1" ht="18.75" customHeight="1" x14ac:dyDescent="0.35">
      <c r="A22" s="255" t="s">
        <v>139</v>
      </c>
      <c r="B22" s="256" t="s">
        <v>63</v>
      </c>
      <c r="C22" s="260" t="s">
        <v>333</v>
      </c>
      <c r="D22" s="257"/>
      <c r="E22" s="257"/>
      <c r="F22" s="257"/>
      <c r="G22" s="257"/>
      <c r="H22" s="257"/>
      <c r="I22" s="257"/>
      <c r="J22" s="257"/>
      <c r="K22" s="257"/>
      <c r="L22" s="257"/>
      <c r="M22" s="257"/>
      <c r="N22" s="257"/>
      <c r="O22" s="258"/>
    </row>
    <row r="23" spans="1:15" s="240" customFormat="1" ht="30" customHeight="1" x14ac:dyDescent="0.35">
      <c r="A23" s="255"/>
      <c r="B23" s="256"/>
      <c r="C23" s="300" t="s">
        <v>401</v>
      </c>
      <c r="D23" s="257"/>
      <c r="E23" s="257"/>
      <c r="F23" s="257"/>
      <c r="G23" s="257"/>
      <c r="H23" s="257"/>
      <c r="I23" s="257"/>
      <c r="J23" s="257"/>
      <c r="K23" s="257"/>
      <c r="L23" s="257"/>
      <c r="M23" s="257"/>
      <c r="N23" s="257"/>
      <c r="O23" s="258"/>
    </row>
    <row r="24" spans="1:15" s="240" customFormat="1" ht="32" customHeight="1" x14ac:dyDescent="0.35">
      <c r="A24" s="255"/>
      <c r="B24" s="256"/>
      <c r="C24" s="300" t="s">
        <v>429</v>
      </c>
      <c r="D24" s="257"/>
      <c r="E24" s="257"/>
      <c r="F24" s="257"/>
      <c r="G24" s="257"/>
      <c r="H24" s="257"/>
      <c r="I24" s="257"/>
      <c r="J24" s="257"/>
      <c r="K24" s="257"/>
      <c r="L24" s="257"/>
      <c r="M24" s="257"/>
      <c r="N24" s="257"/>
      <c r="O24" s="258"/>
    </row>
    <row r="25" spans="1:15" s="240" customFormat="1" ht="18.75" customHeight="1" x14ac:dyDescent="0.35">
      <c r="A25" s="255"/>
      <c r="B25" s="256"/>
      <c r="C25" s="300" t="s">
        <v>402</v>
      </c>
      <c r="D25" s="257"/>
      <c r="E25" s="257"/>
      <c r="F25" s="257"/>
      <c r="G25" s="257"/>
      <c r="H25" s="257"/>
      <c r="I25" s="257"/>
      <c r="J25" s="257"/>
      <c r="K25" s="257"/>
      <c r="L25" s="257"/>
      <c r="M25" s="257"/>
      <c r="N25" s="257"/>
      <c r="O25" s="258"/>
    </row>
    <row r="26" spans="1:15" s="240" customFormat="1" ht="18.75" customHeight="1" x14ac:dyDescent="0.35">
      <c r="A26" s="255"/>
      <c r="B26" s="256"/>
      <c r="C26" s="300" t="s">
        <v>403</v>
      </c>
      <c r="D26" s="257"/>
      <c r="E26" s="257"/>
      <c r="F26" s="257"/>
      <c r="G26" s="257"/>
      <c r="H26" s="257"/>
      <c r="I26" s="257"/>
      <c r="J26" s="257"/>
      <c r="K26" s="257"/>
      <c r="L26" s="257"/>
      <c r="M26" s="257"/>
      <c r="N26" s="257"/>
      <c r="O26" s="258"/>
    </row>
    <row r="27" spans="1:15" s="240" customFormat="1" ht="18.75" customHeight="1" x14ac:dyDescent="0.35">
      <c r="A27" s="255"/>
      <c r="B27" s="256"/>
      <c r="C27" s="300" t="s">
        <v>404</v>
      </c>
      <c r="D27" s="257"/>
      <c r="E27" s="257"/>
      <c r="F27" s="257"/>
      <c r="G27" s="257"/>
      <c r="H27" s="257"/>
      <c r="I27" s="257"/>
      <c r="J27" s="257"/>
      <c r="K27" s="257"/>
      <c r="L27" s="257"/>
      <c r="M27" s="257"/>
      <c r="N27" s="257"/>
      <c r="O27" s="258"/>
    </row>
    <row r="28" spans="1:15" s="240" customFormat="1" ht="19" customHeight="1" x14ac:dyDescent="0.35">
      <c r="A28" s="261" t="s">
        <v>144</v>
      </c>
      <c r="B28" s="262" t="s">
        <v>63</v>
      </c>
      <c r="C28" s="28" t="s">
        <v>384</v>
      </c>
      <c r="D28" s="260"/>
      <c r="E28" s="260"/>
      <c r="F28" s="260"/>
      <c r="G28" s="260"/>
      <c r="H28" s="260"/>
      <c r="I28" s="260"/>
      <c r="J28" s="260"/>
      <c r="K28" s="260"/>
      <c r="L28" s="260"/>
      <c r="M28" s="260"/>
      <c r="N28" s="260"/>
      <c r="O28" s="258"/>
    </row>
    <row r="29" spans="1:15" s="240" customFormat="1" ht="19" customHeight="1" x14ac:dyDescent="0.35">
      <c r="A29" s="261" t="s">
        <v>144</v>
      </c>
      <c r="B29" s="262" t="s">
        <v>15</v>
      </c>
      <c r="C29" s="233" t="s">
        <v>405</v>
      </c>
      <c r="D29" s="260"/>
      <c r="E29" s="260"/>
      <c r="F29" s="260"/>
      <c r="G29" s="260"/>
      <c r="H29" s="260"/>
      <c r="I29" s="260"/>
      <c r="J29" s="260"/>
      <c r="K29" s="260"/>
      <c r="L29" s="260"/>
      <c r="M29" s="260"/>
      <c r="N29" s="260"/>
      <c r="O29" s="258"/>
    </row>
    <row r="30" spans="1:15" s="240" customFormat="1" ht="12" customHeight="1" x14ac:dyDescent="0.35">
      <c r="A30" s="261"/>
      <c r="B30" s="262"/>
      <c r="C30" s="260"/>
      <c r="D30" s="260"/>
      <c r="E30" s="260"/>
      <c r="F30" s="260"/>
      <c r="G30" s="260"/>
      <c r="H30" s="260"/>
      <c r="I30" s="260"/>
      <c r="J30" s="260"/>
      <c r="K30" s="260"/>
      <c r="L30" s="260"/>
      <c r="M30" s="260"/>
      <c r="N30" s="260"/>
      <c r="O30" s="258"/>
    </row>
    <row r="31" spans="1:15" s="240" customFormat="1" ht="18.75" customHeight="1" x14ac:dyDescent="0.35">
      <c r="A31" s="263" t="s">
        <v>385</v>
      </c>
      <c r="B31" s="262" t="s">
        <v>63</v>
      </c>
      <c r="C31" s="425" t="s">
        <v>442</v>
      </c>
      <c r="D31" s="260"/>
      <c r="E31" s="260"/>
      <c r="F31" s="260"/>
      <c r="G31" s="260"/>
      <c r="H31" s="260"/>
      <c r="I31" s="260"/>
      <c r="J31" s="260"/>
      <c r="K31" s="260"/>
      <c r="L31" s="260"/>
      <c r="M31" s="260"/>
      <c r="N31" s="260"/>
      <c r="O31" s="258"/>
    </row>
    <row r="32" spans="1:15" s="240" customFormat="1" ht="18.75" customHeight="1" x14ac:dyDescent="0.35">
      <c r="A32" s="264" t="s">
        <v>407</v>
      </c>
      <c r="B32" s="262" t="s">
        <v>63</v>
      </c>
      <c r="C32" s="425" t="s">
        <v>443</v>
      </c>
      <c r="D32" s="260"/>
      <c r="E32" s="260"/>
      <c r="F32" s="260"/>
      <c r="G32" s="260"/>
      <c r="H32" s="260"/>
      <c r="I32" s="260"/>
      <c r="J32" s="260"/>
      <c r="K32" s="260"/>
      <c r="L32" s="260"/>
      <c r="M32" s="260"/>
      <c r="N32" s="260"/>
      <c r="O32" s="258"/>
    </row>
    <row r="33" spans="1:15" s="240" customFormat="1" ht="19" customHeight="1" x14ac:dyDescent="0.35">
      <c r="A33" s="263" t="s">
        <v>386</v>
      </c>
      <c r="B33" s="262" t="s">
        <v>15</v>
      </c>
      <c r="C33" s="233" t="s">
        <v>406</v>
      </c>
      <c r="D33" s="260"/>
      <c r="E33" s="260"/>
      <c r="F33" s="260"/>
      <c r="G33" s="260"/>
      <c r="H33" s="260"/>
      <c r="I33" s="260"/>
      <c r="J33" s="260"/>
      <c r="K33" s="260"/>
      <c r="L33" s="260"/>
      <c r="M33" s="260"/>
      <c r="N33" s="260"/>
      <c r="O33" s="258"/>
    </row>
    <row r="34" spans="1:15" s="240" customFormat="1" ht="19" customHeight="1" x14ac:dyDescent="0.35">
      <c r="A34" s="263" t="s">
        <v>386</v>
      </c>
      <c r="B34" s="262" t="s">
        <v>63</v>
      </c>
      <c r="C34" s="260" t="s">
        <v>327</v>
      </c>
      <c r="D34" s="260"/>
      <c r="E34" s="260"/>
      <c r="F34" s="260"/>
      <c r="G34" s="260"/>
      <c r="H34" s="260"/>
      <c r="I34" s="260"/>
      <c r="J34" s="260"/>
      <c r="K34" s="260"/>
      <c r="L34" s="260"/>
      <c r="M34" s="260"/>
      <c r="N34" s="260"/>
      <c r="O34" s="258"/>
    </row>
    <row r="35" spans="1:15" s="240" customFormat="1" ht="19" customHeight="1" x14ac:dyDescent="0.35">
      <c r="A35" s="263" t="s">
        <v>386</v>
      </c>
      <c r="B35" s="262" t="s">
        <v>63</v>
      </c>
      <c r="C35" s="260" t="s">
        <v>328</v>
      </c>
      <c r="D35" s="260"/>
      <c r="E35" s="260"/>
      <c r="F35" s="260"/>
      <c r="G35" s="260"/>
      <c r="H35" s="260"/>
      <c r="I35" s="260"/>
      <c r="J35" s="260"/>
      <c r="K35" s="260"/>
      <c r="L35" s="260"/>
      <c r="M35" s="260"/>
      <c r="N35" s="260"/>
      <c r="O35" s="258"/>
    </row>
    <row r="36" spans="1:15" s="240" customFormat="1" ht="17.149999999999999" customHeight="1" x14ac:dyDescent="0.35">
      <c r="A36" s="265"/>
      <c r="B36" s="266"/>
      <c r="C36" s="267"/>
      <c r="D36" s="267"/>
      <c r="E36" s="267"/>
      <c r="F36" s="267"/>
      <c r="G36" s="267"/>
      <c r="H36" s="267"/>
      <c r="I36" s="267"/>
      <c r="J36" s="267"/>
      <c r="K36" s="267"/>
      <c r="L36" s="267"/>
      <c r="M36" s="267"/>
      <c r="N36" s="267"/>
      <c r="O36" s="268"/>
    </row>
    <row r="37" spans="1:15" ht="18.649999999999999" customHeight="1" x14ac:dyDescent="0.3">
      <c r="A37" s="246" t="s">
        <v>71</v>
      </c>
      <c r="B37" s="247"/>
      <c r="C37" s="247"/>
      <c r="D37" s="249"/>
      <c r="E37" s="249"/>
      <c r="F37" s="249"/>
      <c r="G37" s="249"/>
      <c r="H37" s="249"/>
      <c r="I37" s="249"/>
      <c r="J37" s="249"/>
      <c r="K37" s="249"/>
      <c r="L37" s="249"/>
      <c r="M37" s="249"/>
      <c r="N37" s="249"/>
      <c r="O37" s="250"/>
    </row>
    <row r="38" spans="1:15" ht="18.649999999999999" customHeight="1" x14ac:dyDescent="0.3">
      <c r="A38" s="269" t="s">
        <v>150</v>
      </c>
      <c r="B38" s="247"/>
      <c r="C38" s="247"/>
      <c r="D38" s="249"/>
      <c r="E38" s="249"/>
      <c r="F38" s="249"/>
      <c r="G38" s="249"/>
      <c r="H38" s="249"/>
      <c r="I38" s="249"/>
      <c r="J38" s="249"/>
      <c r="K38" s="249"/>
      <c r="L38" s="249"/>
      <c r="M38" s="249"/>
      <c r="N38" s="249"/>
      <c r="O38" s="250"/>
    </row>
    <row r="39" spans="1:15" ht="18.649999999999999" customHeight="1" x14ac:dyDescent="0.3">
      <c r="A39" s="251" t="s">
        <v>408</v>
      </c>
      <c r="B39" s="247"/>
      <c r="C39" s="247"/>
      <c r="D39" s="249"/>
      <c r="E39" s="249"/>
      <c r="F39" s="249"/>
      <c r="G39" s="249"/>
      <c r="H39" s="249"/>
      <c r="I39" s="249"/>
      <c r="J39" s="249"/>
      <c r="K39" s="249"/>
      <c r="L39" s="249"/>
      <c r="M39" s="249"/>
      <c r="N39" s="249"/>
      <c r="O39" s="250"/>
    </row>
    <row r="40" spans="1:15" ht="18.649999999999999" customHeight="1" x14ac:dyDescent="0.3">
      <c r="A40" s="270" t="s">
        <v>307</v>
      </c>
      <c r="B40" s="247"/>
      <c r="C40" s="247"/>
      <c r="D40" s="249"/>
      <c r="E40" s="249"/>
      <c r="F40" s="249"/>
      <c r="G40" s="249"/>
      <c r="H40" s="249"/>
      <c r="I40" s="249"/>
      <c r="J40" s="249"/>
      <c r="K40" s="249"/>
      <c r="L40" s="249"/>
      <c r="M40" s="249"/>
      <c r="N40" s="249"/>
      <c r="O40" s="250"/>
    </row>
    <row r="41" spans="1:15" ht="18.649999999999999" customHeight="1" x14ac:dyDescent="0.3">
      <c r="A41" s="270" t="s">
        <v>308</v>
      </c>
      <c r="B41" s="247"/>
      <c r="C41" s="247"/>
      <c r="D41" s="249"/>
      <c r="E41" s="249"/>
      <c r="F41" s="249"/>
      <c r="G41" s="249"/>
      <c r="H41" s="249"/>
      <c r="I41" s="249"/>
      <c r="J41" s="249"/>
      <c r="K41" s="249"/>
      <c r="L41" s="249"/>
      <c r="M41" s="249"/>
      <c r="N41" s="249"/>
      <c r="O41" s="250"/>
    </row>
    <row r="42" spans="1:15" ht="18.649999999999999" customHeight="1" x14ac:dyDescent="0.3">
      <c r="A42" s="270" t="s">
        <v>309</v>
      </c>
      <c r="B42" s="247"/>
      <c r="C42" s="247"/>
      <c r="D42" s="249"/>
      <c r="E42" s="249"/>
      <c r="F42" s="249"/>
      <c r="G42" s="249"/>
      <c r="H42" s="249"/>
      <c r="I42" s="249"/>
      <c r="J42" s="249"/>
      <c r="K42" s="249"/>
      <c r="L42" s="249"/>
      <c r="M42" s="249"/>
      <c r="N42" s="249"/>
      <c r="O42" s="250"/>
    </row>
    <row r="43" spans="1:15" ht="18.649999999999999" customHeight="1" x14ac:dyDescent="0.3">
      <c r="A43" s="271" t="s">
        <v>441</v>
      </c>
      <c r="B43" s="272"/>
      <c r="C43" s="272"/>
      <c r="D43" s="273"/>
      <c r="E43" s="273"/>
      <c r="F43" s="273"/>
      <c r="G43" s="273"/>
      <c r="H43" s="273"/>
      <c r="I43" s="273"/>
      <c r="J43" s="273"/>
      <c r="K43" s="273"/>
      <c r="L43" s="273"/>
      <c r="M43" s="273"/>
      <c r="N43" s="273"/>
      <c r="O43" s="274"/>
    </row>
    <row r="44" spans="1:15" ht="18.649999999999999" customHeight="1" x14ac:dyDescent="0.3">
      <c r="A44" s="246" t="s">
        <v>391</v>
      </c>
      <c r="B44" s="247"/>
      <c r="C44" s="247"/>
      <c r="D44" s="249"/>
      <c r="E44" s="249"/>
      <c r="F44" s="249"/>
      <c r="G44" s="249"/>
      <c r="H44" s="249"/>
      <c r="I44" s="249"/>
      <c r="J44" s="249"/>
      <c r="K44" s="249"/>
      <c r="L44" s="249"/>
      <c r="M44" s="249"/>
      <c r="N44" s="249"/>
      <c r="O44" s="250"/>
    </row>
    <row r="45" spans="1:15" ht="18.649999999999999" customHeight="1" x14ac:dyDescent="0.3">
      <c r="A45" s="275" t="s">
        <v>410</v>
      </c>
      <c r="B45" s="247"/>
      <c r="C45" s="247"/>
      <c r="D45" s="249"/>
      <c r="E45" s="249"/>
      <c r="F45" s="249"/>
      <c r="G45" s="249"/>
      <c r="H45" s="249"/>
      <c r="I45" s="249"/>
      <c r="J45" s="249"/>
      <c r="K45" s="249"/>
      <c r="L45" s="249"/>
      <c r="M45" s="249"/>
      <c r="N45" s="249"/>
      <c r="O45" s="250"/>
    </row>
    <row r="46" spans="1:15" ht="18.649999999999999" customHeight="1" x14ac:dyDescent="0.3">
      <c r="A46" s="276" t="s">
        <v>151</v>
      </c>
      <c r="B46" s="247"/>
      <c r="C46" s="247"/>
      <c r="D46" s="249"/>
      <c r="E46" s="249"/>
      <c r="F46" s="249"/>
      <c r="G46" s="249"/>
      <c r="H46" s="249"/>
      <c r="I46" s="249"/>
      <c r="J46" s="249"/>
      <c r="K46" s="249"/>
      <c r="L46" s="249"/>
      <c r="M46" s="249"/>
      <c r="N46" s="249"/>
      <c r="O46" s="250"/>
    </row>
    <row r="47" spans="1:15" ht="18.649999999999999" customHeight="1" x14ac:dyDescent="0.3">
      <c r="A47" s="277" t="s">
        <v>430</v>
      </c>
      <c r="B47" s="247"/>
      <c r="C47" s="247"/>
      <c r="D47" s="249"/>
      <c r="E47" s="249"/>
      <c r="F47" s="249"/>
      <c r="G47" s="249"/>
      <c r="H47" s="249"/>
      <c r="I47" s="249"/>
      <c r="J47" s="249"/>
      <c r="K47" s="249"/>
      <c r="L47" s="249"/>
      <c r="M47" s="249"/>
      <c r="N47" s="249"/>
      <c r="O47" s="250"/>
    </row>
    <row r="48" spans="1:15" ht="18.649999999999999" customHeight="1" thickBot="1" x14ac:dyDescent="0.35">
      <c r="A48" s="251"/>
      <c r="B48" s="247"/>
      <c r="C48" s="247"/>
      <c r="D48" s="249"/>
      <c r="E48" s="249"/>
      <c r="F48" s="249"/>
      <c r="G48" s="249"/>
      <c r="H48" s="249"/>
      <c r="I48" s="249"/>
      <c r="J48" s="249"/>
      <c r="K48" s="249"/>
      <c r="L48" s="249"/>
      <c r="M48" s="249"/>
      <c r="N48" s="249"/>
      <c r="O48" s="250"/>
    </row>
    <row r="49" spans="1:15" s="240" customFormat="1" ht="26.5" customHeight="1" thickBot="1" x14ac:dyDescent="0.4">
      <c r="A49" s="309" t="s">
        <v>412</v>
      </c>
      <c r="B49" s="310"/>
      <c r="C49" s="310"/>
      <c r="D49" s="310"/>
      <c r="E49" s="310"/>
      <c r="F49" s="310"/>
      <c r="G49" s="310"/>
      <c r="H49" s="310"/>
      <c r="I49" s="310"/>
      <c r="J49" s="310"/>
      <c r="K49" s="310"/>
      <c r="L49" s="310"/>
      <c r="M49" s="310"/>
      <c r="N49" s="310"/>
      <c r="O49" s="311"/>
    </row>
    <row r="50" spans="1:15" s="249" customFormat="1" ht="18.649999999999999" customHeight="1" x14ac:dyDescent="0.3">
      <c r="A50" s="251" t="s">
        <v>413</v>
      </c>
      <c r="B50" s="247"/>
      <c r="C50" s="247"/>
      <c r="O50" s="250"/>
    </row>
    <row r="51" spans="1:15" s="249" customFormat="1" ht="18.649999999999999" customHeight="1" x14ac:dyDescent="0.3">
      <c r="A51" s="276" t="s">
        <v>145</v>
      </c>
      <c r="B51" s="278" t="s">
        <v>387</v>
      </c>
      <c r="C51" s="279"/>
      <c r="O51" s="250"/>
    </row>
    <row r="52" spans="1:15" s="249" customFormat="1" ht="18.649999999999999" customHeight="1" x14ac:dyDescent="0.3">
      <c r="A52" s="280" t="s">
        <v>146</v>
      </c>
      <c r="B52" s="299" t="s">
        <v>423</v>
      </c>
      <c r="C52" s="279"/>
      <c r="O52" s="250"/>
    </row>
    <row r="53" spans="1:15" s="249" customFormat="1" ht="18.649999999999999" customHeight="1" x14ac:dyDescent="0.3">
      <c r="A53" s="277" t="s">
        <v>389</v>
      </c>
      <c r="B53" s="299" t="s">
        <v>424</v>
      </c>
      <c r="C53" s="279"/>
      <c r="O53" s="250"/>
    </row>
    <row r="54" spans="1:15" s="282" customFormat="1" ht="18.649999999999999" customHeight="1" x14ac:dyDescent="0.3">
      <c r="A54" s="280" t="s">
        <v>390</v>
      </c>
      <c r="B54" s="281" t="s">
        <v>414</v>
      </c>
      <c r="C54" s="281"/>
      <c r="O54" s="283"/>
    </row>
    <row r="55" spans="1:15" s="282" customFormat="1" ht="18.649999999999999" customHeight="1" x14ac:dyDescent="0.3">
      <c r="A55" s="284"/>
      <c r="B55" s="233" t="s">
        <v>415</v>
      </c>
      <c r="C55" s="281"/>
      <c r="O55" s="283"/>
    </row>
    <row r="56" spans="1:15" s="249" customFormat="1" ht="18.649999999999999" customHeight="1" x14ac:dyDescent="0.3">
      <c r="A56" s="276"/>
      <c r="B56" s="297" t="s">
        <v>425</v>
      </c>
      <c r="C56" s="279"/>
      <c r="O56" s="250"/>
    </row>
    <row r="57" spans="1:15" s="249" customFormat="1" ht="14.5" thickBot="1" x14ac:dyDescent="0.35">
      <c r="A57" s="285"/>
      <c r="B57" s="298" t="s">
        <v>422</v>
      </c>
      <c r="C57" s="286"/>
      <c r="D57" s="287"/>
      <c r="E57" s="287"/>
      <c r="F57" s="287"/>
      <c r="G57" s="287"/>
      <c r="H57" s="287"/>
      <c r="I57" s="287"/>
      <c r="J57" s="287"/>
      <c r="K57" s="287"/>
      <c r="L57" s="287"/>
      <c r="M57" s="287"/>
      <c r="N57" s="287"/>
      <c r="O57" s="288"/>
    </row>
    <row r="58" spans="1:15" s="249" customFormat="1" x14ac:dyDescent="0.3">
      <c r="A58" s="247"/>
      <c r="B58" s="247"/>
      <c r="C58" s="247"/>
    </row>
  </sheetData>
  <sheetProtection algorithmName="SHA-512" hashValue="VwZDVdE+EUXre8X/BSFIo7mzOVa/rTqoDcOJCLfLpKPtrBJXuY/ZHV4y2rvLAp3wHjd8Sa2Xd4LI+39pDFQwIA==" saltValue="GCsFfAdDKxfkiULH7XaSpQ==" spinCount="100000" sheet="1" objects="1" scenarios="1"/>
  <mergeCells count="11">
    <mergeCell ref="A49:O49"/>
    <mergeCell ref="A11:O11"/>
    <mergeCell ref="A12:O12"/>
    <mergeCell ref="A8:O8"/>
    <mergeCell ref="A9:O9"/>
    <mergeCell ref="A10:O10"/>
    <mergeCell ref="A4:O4"/>
    <mergeCell ref="A5:O5"/>
    <mergeCell ref="A6:O6"/>
    <mergeCell ref="A7:O7"/>
    <mergeCell ref="A13:O13"/>
  </mergeCells>
  <pageMargins left="0.23622047244094491" right="0.23622047244094491" top="0.74803149606299213" bottom="0.74803149606299213" header="0.31496062992125984" footer="0.31496062992125984"/>
  <pageSetup paperSize="8" scale="53" fitToHeight="0" orientation="landscape" r:id="rId1"/>
  <headerFooter>
    <oddHeader>&amp;C&amp;F</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172"/>
  <sheetViews>
    <sheetView zoomScale="55" zoomScaleNormal="55" zoomScaleSheetLayoutView="10" workbookViewId="0">
      <selection activeCell="B4" sqref="B4:D4"/>
    </sheetView>
  </sheetViews>
  <sheetFormatPr defaultColWidth="8.7265625" defaultRowHeight="14" x14ac:dyDescent="0.3"/>
  <cols>
    <col min="1" max="1" width="48.7265625" style="6" bestFit="1" customWidth="1"/>
    <col min="2" max="2" width="35.54296875" style="11" customWidth="1"/>
    <col min="3" max="3" width="19.1796875" style="11" customWidth="1"/>
    <col min="4" max="4" width="80.54296875" style="6" customWidth="1"/>
    <col min="5" max="5" width="58.1796875" style="11" customWidth="1"/>
    <col min="6" max="6" width="12.81640625" style="11" customWidth="1"/>
    <col min="7" max="32" width="13.81640625" style="6" customWidth="1"/>
    <col min="33" max="33" width="4.453125" style="1" customWidth="1"/>
    <col min="34" max="34" width="4.453125" style="1" hidden="1" customWidth="1"/>
    <col min="35" max="35" width="68.54296875" style="6" customWidth="1"/>
    <col min="36" max="36" width="17.54296875" style="11" customWidth="1"/>
    <col min="37" max="37" width="5.453125" style="10" customWidth="1"/>
    <col min="38" max="38" width="92.453125" style="1" bestFit="1" customWidth="1"/>
    <col min="39" max="39" width="15.453125" style="1" customWidth="1"/>
    <col min="40" max="50" width="8.7265625" style="1"/>
    <col min="51" max="52" width="0" style="1" hidden="1" customWidth="1"/>
    <col min="53" max="61" width="8.7265625" style="1"/>
    <col min="62" max="62" width="8.7265625" style="1" hidden="1" customWidth="1"/>
    <col min="63" max="16384" width="8.7265625" style="1"/>
  </cols>
  <sheetData>
    <row r="1" spans="1:62" ht="25" x14ac:dyDescent="0.3">
      <c r="A1" s="24" t="s">
        <v>339</v>
      </c>
      <c r="B1" s="3"/>
      <c r="C1" s="3"/>
      <c r="E1" s="3"/>
      <c r="F1" s="3"/>
      <c r="AY1" s="29" t="s">
        <v>378</v>
      </c>
      <c r="BJ1" s="11" t="s">
        <v>15</v>
      </c>
    </row>
    <row r="2" spans="1:62" ht="30" x14ac:dyDescent="0.3">
      <c r="A2" s="25" t="s">
        <v>394</v>
      </c>
      <c r="B2" s="3"/>
      <c r="C2" s="3"/>
      <c r="E2" s="3"/>
      <c r="F2" s="3"/>
      <c r="U2" s="1"/>
      <c r="V2" s="1"/>
      <c r="AY2" s="29" t="s">
        <v>379</v>
      </c>
      <c r="BJ2" s="11" t="s">
        <v>63</v>
      </c>
    </row>
    <row r="3" spans="1:62" ht="20.5" thickBot="1" x14ac:dyDescent="0.35">
      <c r="A3" s="8"/>
      <c r="B3" s="3"/>
      <c r="C3" s="3"/>
      <c r="E3" s="3"/>
      <c r="F3" s="3"/>
      <c r="BJ3" s="11"/>
    </row>
    <row r="4" spans="1:62" s="6" customFormat="1" ht="42.5" customHeight="1" thickBot="1" x14ac:dyDescent="0.4">
      <c r="A4" s="5" t="s">
        <v>1</v>
      </c>
      <c r="B4" s="373"/>
      <c r="C4" s="374"/>
      <c r="D4" s="375"/>
      <c r="F4" s="84" t="str">
        <f ca="1">IF(SUM(COUNTIF(INDIRECT({"B4","G32:AF43","F73:F82","F84:F99","F111:F116","F120:F121","F123:F134","F146:F155","G157","G159","AJ9:AJ11","AM9:AM12"}),""))&gt;0,"Please complete all yellow input cells to ensure a compliant bid","")</f>
        <v>Please complete all yellow input cells to ensure a compliant bid</v>
      </c>
      <c r="AG4" s="10"/>
      <c r="AH4" s="10"/>
      <c r="AJ4" s="11"/>
      <c r="AK4" s="10"/>
    </row>
    <row r="5" spans="1:62" s="87" customFormat="1" ht="18" x14ac:dyDescent="0.3">
      <c r="A5" s="9"/>
      <c r="B5" s="4"/>
      <c r="C5" s="4"/>
      <c r="D5" s="85" t="str">
        <f>IF(B4="","Please enter your organisations name in the yellow box above","")</f>
        <v>Please enter your organisations name in the yellow box above</v>
      </c>
      <c r="E5" s="4"/>
      <c r="F5" s="4"/>
      <c r="G5" s="7"/>
      <c r="H5" s="7"/>
      <c r="I5" s="7"/>
      <c r="J5" s="7"/>
      <c r="K5" s="7"/>
      <c r="L5" s="7"/>
      <c r="M5" s="7"/>
      <c r="N5" s="7"/>
      <c r="O5" s="7"/>
      <c r="P5" s="7"/>
      <c r="Q5" s="7"/>
      <c r="R5" s="7"/>
      <c r="S5" s="7"/>
      <c r="T5" s="7"/>
      <c r="U5" s="7"/>
      <c r="V5" s="7"/>
      <c r="W5" s="7"/>
      <c r="X5" s="7"/>
      <c r="Y5" s="7"/>
      <c r="Z5" s="7"/>
      <c r="AA5" s="7"/>
      <c r="AB5" s="7"/>
      <c r="AC5" s="7"/>
      <c r="AD5" s="7"/>
      <c r="AE5" s="7"/>
      <c r="AF5" s="7"/>
      <c r="AG5" s="2"/>
      <c r="AH5" s="2"/>
      <c r="AI5" s="10"/>
      <c r="AJ5" s="86"/>
      <c r="AK5" s="10"/>
      <c r="BJ5" s="87" t="s">
        <v>67</v>
      </c>
    </row>
    <row r="6" spans="1:62" ht="16" thickBot="1" x14ac:dyDescent="0.35">
      <c r="A6" s="88" t="s">
        <v>65</v>
      </c>
      <c r="B6" s="89"/>
      <c r="C6" s="89"/>
      <c r="E6" s="89"/>
      <c r="F6" s="89"/>
      <c r="G6" s="10"/>
      <c r="H6" s="10"/>
      <c r="I6" s="10"/>
      <c r="J6" s="10"/>
      <c r="K6" s="10"/>
      <c r="L6" s="10"/>
      <c r="M6" s="10"/>
      <c r="N6" s="10"/>
      <c r="O6" s="10"/>
      <c r="P6" s="10"/>
      <c r="Q6" s="10"/>
      <c r="R6" s="10"/>
      <c r="S6" s="10"/>
      <c r="T6" s="10"/>
      <c r="U6" s="10"/>
      <c r="V6" s="10"/>
      <c r="W6" s="10"/>
      <c r="X6" s="10"/>
      <c r="Y6" s="10"/>
      <c r="Z6" s="10"/>
      <c r="AA6" s="10"/>
      <c r="AB6" s="10"/>
      <c r="AC6" s="10"/>
      <c r="AD6" s="10"/>
      <c r="AE6" s="10"/>
      <c r="AF6" s="10"/>
      <c r="AG6" s="87"/>
      <c r="AH6" s="87"/>
      <c r="AI6" s="90" t="s">
        <v>71</v>
      </c>
      <c r="AL6" s="90" t="s">
        <v>391</v>
      </c>
      <c r="BJ6" s="1" t="s">
        <v>68</v>
      </c>
    </row>
    <row r="7" spans="1:62" ht="43.15" customHeight="1" thickBot="1" x14ac:dyDescent="0.35">
      <c r="G7" s="385" t="s">
        <v>393</v>
      </c>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7"/>
      <c r="AI7" s="91" t="s">
        <v>145</v>
      </c>
      <c r="AL7" s="91" t="s">
        <v>145</v>
      </c>
      <c r="AM7" s="11"/>
    </row>
    <row r="8" spans="1:62" s="6" customFormat="1" ht="123.65" customHeight="1" thickBot="1" x14ac:dyDescent="0.4">
      <c r="A8" s="92" t="s">
        <v>70</v>
      </c>
      <c r="B8" s="93" t="s">
        <v>56</v>
      </c>
      <c r="C8" s="93" t="s">
        <v>305</v>
      </c>
      <c r="D8" s="94" t="s">
        <v>306</v>
      </c>
      <c r="E8" s="93" t="s">
        <v>4</v>
      </c>
      <c r="F8" s="93" t="s">
        <v>69</v>
      </c>
      <c r="G8" s="388" t="s">
        <v>340</v>
      </c>
      <c r="H8" s="353"/>
      <c r="I8" s="352" t="s">
        <v>341</v>
      </c>
      <c r="J8" s="353"/>
      <c r="K8" s="352" t="s">
        <v>342</v>
      </c>
      <c r="L8" s="353"/>
      <c r="M8" s="352" t="s">
        <v>343</v>
      </c>
      <c r="N8" s="353"/>
      <c r="O8" s="352" t="s">
        <v>344</v>
      </c>
      <c r="P8" s="353"/>
      <c r="Q8" s="352" t="s">
        <v>368</v>
      </c>
      <c r="R8" s="353"/>
      <c r="S8" s="399" t="s">
        <v>346</v>
      </c>
      <c r="T8" s="400"/>
      <c r="U8" s="399" t="s">
        <v>347</v>
      </c>
      <c r="V8" s="400"/>
      <c r="W8" s="399" t="s">
        <v>348</v>
      </c>
      <c r="X8" s="400"/>
      <c r="Y8" s="399" t="s">
        <v>349</v>
      </c>
      <c r="Z8" s="400"/>
      <c r="AA8" s="399" t="s">
        <v>350</v>
      </c>
      <c r="AB8" s="400"/>
      <c r="AC8" s="352" t="s">
        <v>351</v>
      </c>
      <c r="AD8" s="398"/>
      <c r="AE8" s="352" t="s">
        <v>352</v>
      </c>
      <c r="AF8" s="401"/>
      <c r="AI8" s="95" t="s">
        <v>3</v>
      </c>
      <c r="AJ8" s="96" t="s">
        <v>64</v>
      </c>
      <c r="AK8" s="4"/>
      <c r="AL8" s="95" t="s">
        <v>432</v>
      </c>
      <c r="AM8" s="301" t="s">
        <v>437</v>
      </c>
    </row>
    <row r="9" spans="1:62" ht="32.5" customHeight="1" thickBot="1" x14ac:dyDescent="0.35">
      <c r="A9" s="4"/>
      <c r="B9" s="23"/>
      <c r="C9" s="23"/>
      <c r="D9" s="9"/>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97"/>
      <c r="AH9" s="97"/>
      <c r="AI9" s="98" t="s">
        <v>431</v>
      </c>
      <c r="AJ9" s="13"/>
      <c r="AK9" s="99"/>
      <c r="AL9" s="98" t="s">
        <v>433</v>
      </c>
      <c r="AM9" s="13"/>
    </row>
    <row r="10" spans="1:62" ht="30.5" customHeight="1" x14ac:dyDescent="0.3">
      <c r="A10" s="354" t="s">
        <v>102</v>
      </c>
      <c r="B10" s="337" t="s">
        <v>374</v>
      </c>
      <c r="C10" s="100" t="s">
        <v>168</v>
      </c>
      <c r="D10" s="101" t="s">
        <v>104</v>
      </c>
      <c r="E10" s="376" t="s">
        <v>377</v>
      </c>
      <c r="F10" s="379" t="s">
        <v>378</v>
      </c>
      <c r="G10" s="341" t="s">
        <v>103</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9"/>
      <c r="AG10" s="97"/>
      <c r="AH10" s="97"/>
      <c r="AI10" s="102" t="s">
        <v>55</v>
      </c>
      <c r="AJ10" s="14"/>
      <c r="AK10" s="99"/>
      <c r="AL10" s="102" t="s">
        <v>434</v>
      </c>
      <c r="AM10" s="14"/>
    </row>
    <row r="11" spans="1:62" ht="30.5" customHeight="1" thickBot="1" x14ac:dyDescent="0.35">
      <c r="A11" s="355"/>
      <c r="B11" s="338"/>
      <c r="C11" s="103" t="s">
        <v>169</v>
      </c>
      <c r="D11" s="104" t="s">
        <v>105</v>
      </c>
      <c r="E11" s="377"/>
      <c r="F11" s="380"/>
      <c r="G11" s="342"/>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1"/>
      <c r="AG11" s="97"/>
      <c r="AH11" s="97"/>
      <c r="AI11" s="105" t="s">
        <v>2</v>
      </c>
      <c r="AJ11" s="12"/>
      <c r="AK11" s="99"/>
      <c r="AL11" s="102" t="s">
        <v>435</v>
      </c>
      <c r="AM11" s="14"/>
    </row>
    <row r="12" spans="1:62" ht="30.5" customHeight="1" thickBot="1" x14ac:dyDescent="0.35">
      <c r="A12" s="355"/>
      <c r="B12" s="338"/>
      <c r="C12" s="103" t="s">
        <v>170</v>
      </c>
      <c r="D12" s="104" t="s">
        <v>106</v>
      </c>
      <c r="E12" s="377"/>
      <c r="F12" s="380"/>
      <c r="G12" s="342"/>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1"/>
      <c r="AG12" s="97"/>
      <c r="AH12" s="97"/>
      <c r="AI12" s="106"/>
      <c r="AJ12" s="107"/>
      <c r="AK12" s="99"/>
      <c r="AL12" s="105" t="s">
        <v>436</v>
      </c>
      <c r="AM12" s="64"/>
    </row>
    <row r="13" spans="1:62" ht="30.5" customHeight="1" x14ac:dyDescent="0.3">
      <c r="A13" s="355"/>
      <c r="B13" s="338"/>
      <c r="C13" s="103" t="s">
        <v>171</v>
      </c>
      <c r="D13" s="104" t="s">
        <v>107</v>
      </c>
      <c r="E13" s="377"/>
      <c r="F13" s="380"/>
      <c r="G13" s="342"/>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1"/>
      <c r="AG13" s="97"/>
      <c r="AH13" s="97"/>
      <c r="AK13" s="1"/>
      <c r="AL13" s="1" t="s">
        <v>438</v>
      </c>
    </row>
    <row r="14" spans="1:62" ht="30.5" customHeight="1" x14ac:dyDescent="0.3">
      <c r="A14" s="355"/>
      <c r="B14" s="338"/>
      <c r="C14" s="103" t="s">
        <v>172</v>
      </c>
      <c r="D14" s="104" t="s">
        <v>108</v>
      </c>
      <c r="E14" s="377"/>
      <c r="F14" s="380"/>
      <c r="G14" s="342"/>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1"/>
      <c r="AG14" s="97"/>
      <c r="AH14" s="97"/>
      <c r="AK14" s="1"/>
    </row>
    <row r="15" spans="1:62" ht="30.5" customHeight="1" x14ac:dyDescent="0.3">
      <c r="A15" s="355"/>
      <c r="B15" s="338"/>
      <c r="C15" s="103" t="s">
        <v>173</v>
      </c>
      <c r="D15" s="104" t="s">
        <v>109</v>
      </c>
      <c r="E15" s="377"/>
      <c r="F15" s="380"/>
      <c r="G15" s="342"/>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1"/>
      <c r="AG15" s="97"/>
      <c r="AH15" s="97"/>
      <c r="AK15" s="1"/>
    </row>
    <row r="16" spans="1:62" ht="30.5" customHeight="1" x14ac:dyDescent="0.3">
      <c r="A16" s="355"/>
      <c r="B16" s="338"/>
      <c r="C16" s="103" t="s">
        <v>174</v>
      </c>
      <c r="D16" s="104" t="s">
        <v>110</v>
      </c>
      <c r="E16" s="377"/>
      <c r="F16" s="380"/>
      <c r="G16" s="342"/>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1"/>
      <c r="AG16" s="97"/>
      <c r="AH16" s="97"/>
      <c r="AK16" s="1"/>
    </row>
    <row r="17" spans="1:37" ht="30.5" customHeight="1" x14ac:dyDescent="0.3">
      <c r="A17" s="355"/>
      <c r="B17" s="338"/>
      <c r="C17" s="103" t="s">
        <v>175</v>
      </c>
      <c r="D17" s="104" t="s">
        <v>111</v>
      </c>
      <c r="E17" s="377"/>
      <c r="F17" s="380"/>
      <c r="G17" s="342"/>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1"/>
      <c r="AK17" s="1"/>
    </row>
    <row r="18" spans="1:37" ht="30.5" customHeight="1" x14ac:dyDescent="0.3">
      <c r="A18" s="355"/>
      <c r="B18" s="338"/>
      <c r="C18" s="103" t="s">
        <v>176</v>
      </c>
      <c r="D18" s="104" t="s">
        <v>112</v>
      </c>
      <c r="E18" s="377"/>
      <c r="F18" s="380"/>
      <c r="G18" s="342"/>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1"/>
      <c r="AI18" s="1"/>
      <c r="AJ18" s="1"/>
      <c r="AK18" s="1"/>
    </row>
    <row r="19" spans="1:37" ht="30.5" customHeight="1" x14ac:dyDescent="0.3">
      <c r="A19" s="355"/>
      <c r="B19" s="338"/>
      <c r="C19" s="103" t="s">
        <v>177</v>
      </c>
      <c r="D19" s="104" t="s">
        <v>113</v>
      </c>
      <c r="E19" s="377"/>
      <c r="F19" s="380"/>
      <c r="G19" s="342"/>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1"/>
      <c r="AI19" s="1"/>
      <c r="AJ19" s="1"/>
      <c r="AK19" s="1"/>
    </row>
    <row r="20" spans="1:37" ht="30.5" customHeight="1" x14ac:dyDescent="0.3">
      <c r="A20" s="355"/>
      <c r="B20" s="338"/>
      <c r="C20" s="103" t="s">
        <v>178</v>
      </c>
      <c r="D20" s="104" t="s">
        <v>114</v>
      </c>
      <c r="E20" s="377"/>
      <c r="F20" s="380"/>
      <c r="G20" s="342"/>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1"/>
      <c r="AI20" s="1"/>
      <c r="AJ20" s="1"/>
      <c r="AK20" s="1"/>
    </row>
    <row r="21" spans="1:37" ht="30.5" customHeight="1" x14ac:dyDescent="0.3">
      <c r="A21" s="355"/>
      <c r="B21" s="338"/>
      <c r="C21" s="103" t="s">
        <v>179</v>
      </c>
      <c r="D21" s="104" t="s">
        <v>312</v>
      </c>
      <c r="E21" s="377"/>
      <c r="F21" s="380"/>
      <c r="G21" s="342"/>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1"/>
      <c r="AI21" s="1"/>
      <c r="AJ21" s="1"/>
      <c r="AK21" s="1"/>
    </row>
    <row r="22" spans="1:37" ht="30.5" customHeight="1" x14ac:dyDescent="0.3">
      <c r="A22" s="355"/>
      <c r="B22" s="338"/>
      <c r="C22" s="103" t="s">
        <v>180</v>
      </c>
      <c r="D22" s="104" t="s">
        <v>115</v>
      </c>
      <c r="E22" s="377"/>
      <c r="F22" s="380"/>
      <c r="G22" s="342"/>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1"/>
      <c r="AI22" s="1"/>
      <c r="AJ22" s="1"/>
      <c r="AK22" s="1"/>
    </row>
    <row r="23" spans="1:37" ht="30.5" customHeight="1" x14ac:dyDescent="0.3">
      <c r="A23" s="355"/>
      <c r="B23" s="338"/>
      <c r="C23" s="103" t="s">
        <v>181</v>
      </c>
      <c r="D23" s="104" t="s">
        <v>116</v>
      </c>
      <c r="E23" s="377"/>
      <c r="F23" s="380"/>
      <c r="G23" s="342"/>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1"/>
      <c r="AI23" s="1"/>
      <c r="AJ23" s="1"/>
      <c r="AK23" s="1"/>
    </row>
    <row r="24" spans="1:37" ht="30.5" customHeight="1" x14ac:dyDescent="0.3">
      <c r="A24" s="355"/>
      <c r="B24" s="338"/>
      <c r="C24" s="103" t="s">
        <v>182</v>
      </c>
      <c r="D24" s="104" t="s">
        <v>117</v>
      </c>
      <c r="E24" s="377"/>
      <c r="F24" s="380"/>
      <c r="G24" s="342"/>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1"/>
      <c r="AI24" s="1"/>
      <c r="AJ24" s="1"/>
      <c r="AK24" s="1"/>
    </row>
    <row r="25" spans="1:37" ht="30.5" customHeight="1" x14ac:dyDescent="0.3">
      <c r="A25" s="355"/>
      <c r="B25" s="338"/>
      <c r="C25" s="103" t="s">
        <v>183</v>
      </c>
      <c r="D25" s="104" t="s">
        <v>118</v>
      </c>
      <c r="E25" s="377"/>
      <c r="F25" s="380"/>
      <c r="G25" s="342"/>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1"/>
      <c r="AI25" s="1"/>
      <c r="AJ25" s="1"/>
      <c r="AK25" s="1"/>
    </row>
    <row r="26" spans="1:37" ht="30.5" customHeight="1" thickBot="1" x14ac:dyDescent="0.35">
      <c r="A26" s="355"/>
      <c r="B26" s="357"/>
      <c r="C26" s="108" t="s">
        <v>184</v>
      </c>
      <c r="D26" s="109" t="s">
        <v>119</v>
      </c>
      <c r="E26" s="378"/>
      <c r="F26" s="380"/>
      <c r="G26" s="342"/>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1"/>
      <c r="AI26" s="1"/>
      <c r="AJ26" s="1"/>
      <c r="AK26" s="1"/>
    </row>
    <row r="27" spans="1:37" ht="30.5" customHeight="1" thickBot="1" x14ac:dyDescent="0.35">
      <c r="A27" s="356"/>
      <c r="B27" s="178" t="s">
        <v>392</v>
      </c>
      <c r="C27" s="110" t="s">
        <v>185</v>
      </c>
      <c r="D27" s="111" t="s">
        <v>122</v>
      </c>
      <c r="E27" s="290" t="s">
        <v>331</v>
      </c>
      <c r="F27" s="290" t="s">
        <v>378</v>
      </c>
      <c r="G27" s="381" t="s">
        <v>329</v>
      </c>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6"/>
      <c r="AI27" s="1"/>
      <c r="AJ27" s="1"/>
      <c r="AK27" s="1"/>
    </row>
    <row r="28" spans="1:37" ht="18" customHeight="1" thickBot="1" x14ac:dyDescent="0.35">
      <c r="A28" s="4"/>
      <c r="B28" s="23"/>
      <c r="C28" s="23"/>
      <c r="D28" s="9"/>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I28" s="1"/>
      <c r="AJ28" s="1"/>
      <c r="AK28" s="1"/>
    </row>
    <row r="29" spans="1:37" s="117" customFormat="1" ht="57" customHeight="1" thickBot="1" x14ac:dyDescent="0.35">
      <c r="A29" s="114" t="s">
        <v>126</v>
      </c>
      <c r="B29" s="179" t="s">
        <v>392</v>
      </c>
      <c r="C29" s="116" t="s">
        <v>187</v>
      </c>
      <c r="D29" s="111" t="s">
        <v>313</v>
      </c>
      <c r="E29" s="291" t="s">
        <v>398</v>
      </c>
      <c r="F29" s="290" t="s">
        <v>378</v>
      </c>
      <c r="G29" s="382" t="s">
        <v>329</v>
      </c>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4"/>
      <c r="AI29" s="6"/>
      <c r="AJ29" s="11"/>
      <c r="AK29" s="118"/>
    </row>
    <row r="30" spans="1:37" ht="38" customHeight="1" thickBot="1" x14ac:dyDescent="0.35">
      <c r="A30" s="4"/>
      <c r="B30" s="23"/>
      <c r="C30" s="23"/>
      <c r="D30" s="9"/>
      <c r="E30" s="23"/>
      <c r="F30" s="23"/>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K30" s="118"/>
    </row>
    <row r="31" spans="1:37" ht="54.75" customHeight="1" thickBot="1" x14ac:dyDescent="0.35">
      <c r="A31" s="4"/>
      <c r="B31" s="23"/>
      <c r="C31" s="23"/>
      <c r="D31" s="9"/>
      <c r="E31" s="396" t="s">
        <v>369</v>
      </c>
      <c r="F31" s="397"/>
      <c r="G31" s="119" t="s">
        <v>370</v>
      </c>
      <c r="H31" s="120" t="s">
        <v>371</v>
      </c>
      <c r="I31" s="119" t="s">
        <v>370</v>
      </c>
      <c r="J31" s="120" t="s">
        <v>371</v>
      </c>
      <c r="K31" s="119" t="s">
        <v>370</v>
      </c>
      <c r="L31" s="120" t="s">
        <v>371</v>
      </c>
      <c r="M31" s="119" t="s">
        <v>370</v>
      </c>
      <c r="N31" s="120" t="s">
        <v>371</v>
      </c>
      <c r="O31" s="119" t="s">
        <v>370</v>
      </c>
      <c r="P31" s="120" t="s">
        <v>371</v>
      </c>
      <c r="Q31" s="119" t="s">
        <v>370</v>
      </c>
      <c r="R31" s="120" t="s">
        <v>371</v>
      </c>
      <c r="S31" s="119" t="s">
        <v>370</v>
      </c>
      <c r="T31" s="120" t="s">
        <v>371</v>
      </c>
      <c r="U31" s="119" t="s">
        <v>370</v>
      </c>
      <c r="V31" s="120" t="s">
        <v>371</v>
      </c>
      <c r="W31" s="119" t="s">
        <v>370</v>
      </c>
      <c r="X31" s="120" t="s">
        <v>371</v>
      </c>
      <c r="Y31" s="119" t="s">
        <v>370</v>
      </c>
      <c r="Z31" s="120" t="s">
        <v>371</v>
      </c>
      <c r="AA31" s="119" t="s">
        <v>370</v>
      </c>
      <c r="AB31" s="120" t="s">
        <v>371</v>
      </c>
      <c r="AC31" s="119" t="s">
        <v>370</v>
      </c>
      <c r="AD31" s="121" t="s">
        <v>371</v>
      </c>
      <c r="AE31" s="119" t="s">
        <v>370</v>
      </c>
      <c r="AF31" s="120" t="s">
        <v>371</v>
      </c>
      <c r="AK31" s="118"/>
    </row>
    <row r="32" spans="1:37" ht="24.5" customHeight="1" x14ac:dyDescent="0.3">
      <c r="A32" s="361" t="s">
        <v>10</v>
      </c>
      <c r="B32" s="337" t="s">
        <v>374</v>
      </c>
      <c r="C32" s="100" t="s">
        <v>188</v>
      </c>
      <c r="D32" s="122" t="s">
        <v>354</v>
      </c>
      <c r="E32" s="123" t="s">
        <v>330</v>
      </c>
      <c r="F32" s="113" t="s">
        <v>378</v>
      </c>
      <c r="G32" s="55"/>
      <c r="H32" s="56"/>
      <c r="I32" s="49"/>
      <c r="J32" s="52"/>
      <c r="K32" s="43"/>
      <c r="L32" s="44"/>
      <c r="M32" s="49"/>
      <c r="N32" s="52"/>
      <c r="O32" s="43"/>
      <c r="P32" s="44"/>
      <c r="Q32" s="49"/>
      <c r="R32" s="52"/>
      <c r="S32" s="43"/>
      <c r="T32" s="44"/>
      <c r="U32" s="49"/>
      <c r="V32" s="52"/>
      <c r="W32" s="43"/>
      <c r="X32" s="44"/>
      <c r="Y32" s="49"/>
      <c r="Z32" s="52"/>
      <c r="AA32" s="43"/>
      <c r="AB32" s="44"/>
      <c r="AC32" s="49"/>
      <c r="AD32" s="52"/>
      <c r="AE32" s="43"/>
      <c r="AF32" s="44"/>
      <c r="AK32" s="118"/>
    </row>
    <row r="33" spans="1:37" ht="24.5" customHeight="1" x14ac:dyDescent="0.3">
      <c r="A33" s="362"/>
      <c r="B33" s="338"/>
      <c r="C33" s="124" t="s">
        <v>189</v>
      </c>
      <c r="D33" s="125" t="s">
        <v>355</v>
      </c>
      <c r="E33" s="103" t="s">
        <v>330</v>
      </c>
      <c r="F33" s="113" t="s">
        <v>378</v>
      </c>
      <c r="G33" s="45"/>
      <c r="H33" s="46"/>
      <c r="I33" s="50"/>
      <c r="J33" s="53"/>
      <c r="K33" s="45"/>
      <c r="L33" s="46"/>
      <c r="M33" s="50"/>
      <c r="N33" s="53"/>
      <c r="O33" s="45"/>
      <c r="P33" s="46"/>
      <c r="Q33" s="50"/>
      <c r="R33" s="53"/>
      <c r="S33" s="45"/>
      <c r="T33" s="46"/>
      <c r="U33" s="50"/>
      <c r="V33" s="53"/>
      <c r="W33" s="45"/>
      <c r="X33" s="46"/>
      <c r="Y33" s="50"/>
      <c r="Z33" s="53"/>
      <c r="AA33" s="45"/>
      <c r="AB33" s="46"/>
      <c r="AC33" s="50"/>
      <c r="AD33" s="53"/>
      <c r="AE33" s="45"/>
      <c r="AF33" s="46"/>
      <c r="AK33" s="118"/>
    </row>
    <row r="34" spans="1:37" ht="24.5" customHeight="1" x14ac:dyDescent="0.3">
      <c r="A34" s="362"/>
      <c r="B34" s="338"/>
      <c r="C34" s="124" t="s">
        <v>190</v>
      </c>
      <c r="D34" s="125" t="s">
        <v>356</v>
      </c>
      <c r="E34" s="103" t="s">
        <v>330</v>
      </c>
      <c r="F34" s="113" t="s">
        <v>378</v>
      </c>
      <c r="G34" s="45"/>
      <c r="H34" s="46"/>
      <c r="I34" s="50"/>
      <c r="J34" s="53"/>
      <c r="K34" s="45"/>
      <c r="L34" s="46"/>
      <c r="M34" s="50"/>
      <c r="N34" s="53"/>
      <c r="O34" s="45"/>
      <c r="P34" s="46"/>
      <c r="Q34" s="50"/>
      <c r="R34" s="53"/>
      <c r="S34" s="45"/>
      <c r="T34" s="46"/>
      <c r="U34" s="50"/>
      <c r="V34" s="53"/>
      <c r="W34" s="45"/>
      <c r="X34" s="46"/>
      <c r="Y34" s="50"/>
      <c r="Z34" s="53"/>
      <c r="AA34" s="45"/>
      <c r="AB34" s="46"/>
      <c r="AC34" s="50"/>
      <c r="AD34" s="53"/>
      <c r="AE34" s="45"/>
      <c r="AF34" s="46"/>
      <c r="AK34" s="118"/>
    </row>
    <row r="35" spans="1:37" ht="24.5" customHeight="1" x14ac:dyDescent="0.3">
      <c r="A35" s="362"/>
      <c r="B35" s="338"/>
      <c r="C35" s="124" t="s">
        <v>191</v>
      </c>
      <c r="D35" s="125" t="s">
        <v>357</v>
      </c>
      <c r="E35" s="103" t="s">
        <v>330</v>
      </c>
      <c r="F35" s="113" t="s">
        <v>378</v>
      </c>
      <c r="G35" s="45"/>
      <c r="H35" s="46"/>
      <c r="I35" s="50"/>
      <c r="J35" s="53"/>
      <c r="K35" s="45"/>
      <c r="L35" s="46"/>
      <c r="M35" s="50"/>
      <c r="N35" s="53"/>
      <c r="O35" s="45"/>
      <c r="P35" s="46"/>
      <c r="Q35" s="50"/>
      <c r="R35" s="53"/>
      <c r="S35" s="45"/>
      <c r="T35" s="46"/>
      <c r="U35" s="50"/>
      <c r="V35" s="53"/>
      <c r="W35" s="45"/>
      <c r="X35" s="46"/>
      <c r="Y35" s="50"/>
      <c r="Z35" s="53"/>
      <c r="AA35" s="45"/>
      <c r="AB35" s="46"/>
      <c r="AC35" s="50"/>
      <c r="AD35" s="53"/>
      <c r="AE35" s="45"/>
      <c r="AF35" s="46"/>
      <c r="AK35" s="118"/>
    </row>
    <row r="36" spans="1:37" ht="24.5" customHeight="1" x14ac:dyDescent="0.3">
      <c r="A36" s="362"/>
      <c r="B36" s="338"/>
      <c r="C36" s="124" t="s">
        <v>192</v>
      </c>
      <c r="D36" s="125" t="s">
        <v>358</v>
      </c>
      <c r="E36" s="103" t="s">
        <v>330</v>
      </c>
      <c r="F36" s="113" t="s">
        <v>378</v>
      </c>
      <c r="G36" s="45"/>
      <c r="H36" s="46"/>
      <c r="I36" s="50"/>
      <c r="J36" s="53"/>
      <c r="K36" s="45"/>
      <c r="L36" s="46"/>
      <c r="M36" s="50"/>
      <c r="N36" s="53"/>
      <c r="O36" s="45"/>
      <c r="P36" s="46"/>
      <c r="Q36" s="50"/>
      <c r="R36" s="53"/>
      <c r="S36" s="45"/>
      <c r="T36" s="46"/>
      <c r="U36" s="50"/>
      <c r="V36" s="53"/>
      <c r="W36" s="45"/>
      <c r="X36" s="46"/>
      <c r="Y36" s="50"/>
      <c r="Z36" s="53"/>
      <c r="AA36" s="45"/>
      <c r="AB36" s="46"/>
      <c r="AC36" s="50"/>
      <c r="AD36" s="53"/>
      <c r="AE36" s="45"/>
      <c r="AF36" s="46"/>
      <c r="AK36" s="118"/>
    </row>
    <row r="37" spans="1:37" ht="24.5" customHeight="1" x14ac:dyDescent="0.3">
      <c r="A37" s="362"/>
      <c r="B37" s="338"/>
      <c r="C37" s="124" t="s">
        <v>193</v>
      </c>
      <c r="D37" s="125" t="s">
        <v>359</v>
      </c>
      <c r="E37" s="103" t="s">
        <v>330</v>
      </c>
      <c r="F37" s="113" t="s">
        <v>378</v>
      </c>
      <c r="G37" s="45"/>
      <c r="H37" s="46"/>
      <c r="I37" s="50"/>
      <c r="J37" s="53"/>
      <c r="K37" s="45"/>
      <c r="L37" s="46"/>
      <c r="M37" s="50"/>
      <c r="N37" s="53"/>
      <c r="O37" s="45"/>
      <c r="P37" s="46"/>
      <c r="Q37" s="50"/>
      <c r="R37" s="53"/>
      <c r="S37" s="45"/>
      <c r="T37" s="46"/>
      <c r="U37" s="50"/>
      <c r="V37" s="53"/>
      <c r="W37" s="45"/>
      <c r="X37" s="46"/>
      <c r="Y37" s="50"/>
      <c r="Z37" s="53"/>
      <c r="AA37" s="45"/>
      <c r="AB37" s="46"/>
      <c r="AC37" s="50"/>
      <c r="AD37" s="53"/>
      <c r="AE37" s="45"/>
      <c r="AF37" s="46"/>
      <c r="AK37" s="118"/>
    </row>
    <row r="38" spans="1:37" ht="24.5" customHeight="1" x14ac:dyDescent="0.3">
      <c r="A38" s="362"/>
      <c r="B38" s="338"/>
      <c r="C38" s="124" t="s">
        <v>194</v>
      </c>
      <c r="D38" s="125" t="s">
        <v>360</v>
      </c>
      <c r="E38" s="103" t="s">
        <v>330</v>
      </c>
      <c r="F38" s="113" t="s">
        <v>378</v>
      </c>
      <c r="G38" s="45"/>
      <c r="H38" s="46"/>
      <c r="I38" s="50"/>
      <c r="J38" s="53"/>
      <c r="K38" s="45"/>
      <c r="L38" s="46"/>
      <c r="M38" s="50"/>
      <c r="N38" s="53"/>
      <c r="O38" s="45"/>
      <c r="P38" s="46"/>
      <c r="Q38" s="50"/>
      <c r="R38" s="53"/>
      <c r="S38" s="45"/>
      <c r="T38" s="46"/>
      <c r="U38" s="50"/>
      <c r="V38" s="53"/>
      <c r="W38" s="45"/>
      <c r="X38" s="46"/>
      <c r="Y38" s="50"/>
      <c r="Z38" s="53"/>
      <c r="AA38" s="45"/>
      <c r="AB38" s="46"/>
      <c r="AC38" s="50"/>
      <c r="AD38" s="53"/>
      <c r="AE38" s="45"/>
      <c r="AF38" s="46"/>
      <c r="AK38" s="118"/>
    </row>
    <row r="39" spans="1:37" ht="24.5" customHeight="1" x14ac:dyDescent="0.3">
      <c r="A39" s="362"/>
      <c r="B39" s="338"/>
      <c r="C39" s="124" t="s">
        <v>186</v>
      </c>
      <c r="D39" s="126" t="s">
        <v>361</v>
      </c>
      <c r="E39" s="103" t="s">
        <v>330</v>
      </c>
      <c r="F39" s="113" t="s">
        <v>378</v>
      </c>
      <c r="G39" s="45"/>
      <c r="H39" s="46"/>
      <c r="I39" s="50"/>
      <c r="J39" s="53"/>
      <c r="K39" s="45"/>
      <c r="L39" s="46"/>
      <c r="M39" s="50"/>
      <c r="N39" s="53"/>
      <c r="O39" s="45"/>
      <c r="P39" s="46"/>
      <c r="Q39" s="50"/>
      <c r="R39" s="53"/>
      <c r="S39" s="45"/>
      <c r="T39" s="46"/>
      <c r="U39" s="50"/>
      <c r="V39" s="53"/>
      <c r="W39" s="45"/>
      <c r="X39" s="46"/>
      <c r="Y39" s="50"/>
      <c r="Z39" s="53"/>
      <c r="AA39" s="45"/>
      <c r="AB39" s="46"/>
      <c r="AC39" s="50"/>
      <c r="AD39" s="53"/>
      <c r="AE39" s="45"/>
      <c r="AF39" s="46"/>
      <c r="AK39" s="118"/>
    </row>
    <row r="40" spans="1:37" ht="24.5" customHeight="1" x14ac:dyDescent="0.3">
      <c r="A40" s="362"/>
      <c r="B40" s="338"/>
      <c r="C40" s="124" t="s">
        <v>198</v>
      </c>
      <c r="D40" s="126" t="s">
        <v>362</v>
      </c>
      <c r="E40" s="103" t="s">
        <v>330</v>
      </c>
      <c r="F40" s="113" t="s">
        <v>378</v>
      </c>
      <c r="G40" s="45"/>
      <c r="H40" s="46"/>
      <c r="I40" s="50"/>
      <c r="J40" s="53"/>
      <c r="K40" s="45"/>
      <c r="L40" s="46"/>
      <c r="M40" s="50"/>
      <c r="N40" s="53"/>
      <c r="O40" s="45"/>
      <c r="P40" s="46"/>
      <c r="Q40" s="50"/>
      <c r="R40" s="53"/>
      <c r="S40" s="45"/>
      <c r="T40" s="46"/>
      <c r="U40" s="50"/>
      <c r="V40" s="53"/>
      <c r="W40" s="45"/>
      <c r="X40" s="46"/>
      <c r="Y40" s="50"/>
      <c r="Z40" s="53"/>
      <c r="AA40" s="45"/>
      <c r="AB40" s="46"/>
      <c r="AC40" s="50"/>
      <c r="AD40" s="53"/>
      <c r="AE40" s="45"/>
      <c r="AF40" s="46"/>
      <c r="AK40" s="118"/>
    </row>
    <row r="41" spans="1:37" ht="24.5" customHeight="1" x14ac:dyDescent="0.3">
      <c r="A41" s="362"/>
      <c r="B41" s="339"/>
      <c r="C41" s="127" t="s">
        <v>200</v>
      </c>
      <c r="D41" s="128" t="s">
        <v>5</v>
      </c>
      <c r="E41" s="127" t="s">
        <v>330</v>
      </c>
      <c r="F41" s="113" t="s">
        <v>378</v>
      </c>
      <c r="G41" s="47"/>
      <c r="H41" s="48"/>
      <c r="I41" s="51"/>
      <c r="J41" s="54"/>
      <c r="K41" s="47"/>
      <c r="L41" s="48"/>
      <c r="M41" s="51"/>
      <c r="N41" s="54"/>
      <c r="O41" s="47"/>
      <c r="P41" s="48"/>
      <c r="Q41" s="51"/>
      <c r="R41" s="54"/>
      <c r="S41" s="47"/>
      <c r="T41" s="48"/>
      <c r="U41" s="51"/>
      <c r="V41" s="54"/>
      <c r="W41" s="47"/>
      <c r="X41" s="48"/>
      <c r="Y41" s="51"/>
      <c r="Z41" s="54"/>
      <c r="AA41" s="47"/>
      <c r="AB41" s="48"/>
      <c r="AC41" s="51"/>
      <c r="AD41" s="54"/>
      <c r="AE41" s="47"/>
      <c r="AF41" s="48"/>
      <c r="AK41" s="118"/>
    </row>
    <row r="42" spans="1:37" ht="24.5" customHeight="1" x14ac:dyDescent="0.3">
      <c r="A42" s="362"/>
      <c r="B42" s="339"/>
      <c r="C42" s="103" t="s">
        <v>201</v>
      </c>
      <c r="D42" s="126" t="s">
        <v>154</v>
      </c>
      <c r="E42" s="127" t="s">
        <v>330</v>
      </c>
      <c r="F42" s="113" t="s">
        <v>378</v>
      </c>
      <c r="G42" s="47"/>
      <c r="H42" s="48"/>
      <c r="I42" s="51"/>
      <c r="J42" s="54"/>
      <c r="K42" s="47"/>
      <c r="L42" s="48"/>
      <c r="M42" s="51"/>
      <c r="N42" s="54"/>
      <c r="O42" s="47"/>
      <c r="P42" s="48"/>
      <c r="Q42" s="51"/>
      <c r="R42" s="54"/>
      <c r="S42" s="47"/>
      <c r="T42" s="48"/>
      <c r="U42" s="51"/>
      <c r="V42" s="54"/>
      <c r="W42" s="47"/>
      <c r="X42" s="48"/>
      <c r="Y42" s="51"/>
      <c r="Z42" s="54"/>
      <c r="AA42" s="47"/>
      <c r="AB42" s="48"/>
      <c r="AC42" s="51"/>
      <c r="AD42" s="54"/>
      <c r="AE42" s="47"/>
      <c r="AF42" s="48"/>
      <c r="AK42" s="118"/>
    </row>
    <row r="43" spans="1:37" ht="24.5" customHeight="1" thickBot="1" x14ac:dyDescent="0.35">
      <c r="A43" s="362"/>
      <c r="B43" s="339"/>
      <c r="C43" s="129" t="s">
        <v>204</v>
      </c>
      <c r="D43" s="130" t="s">
        <v>7</v>
      </c>
      <c r="E43" s="131" t="s">
        <v>330</v>
      </c>
      <c r="F43" s="113" t="s">
        <v>378</v>
      </c>
      <c r="G43" s="47"/>
      <c r="H43" s="48"/>
      <c r="I43" s="51"/>
      <c r="J43" s="54"/>
      <c r="K43" s="47"/>
      <c r="L43" s="48"/>
      <c r="M43" s="51"/>
      <c r="N43" s="54"/>
      <c r="O43" s="47"/>
      <c r="P43" s="48"/>
      <c r="Q43" s="51"/>
      <c r="R43" s="54"/>
      <c r="S43" s="47"/>
      <c r="T43" s="48"/>
      <c r="U43" s="51"/>
      <c r="V43" s="54"/>
      <c r="W43" s="47"/>
      <c r="X43" s="48"/>
      <c r="Y43" s="51"/>
      <c r="Z43" s="54"/>
      <c r="AA43" s="47"/>
      <c r="AB43" s="48"/>
      <c r="AC43" s="51"/>
      <c r="AD43" s="54"/>
      <c r="AE43" s="47"/>
      <c r="AF43" s="48"/>
      <c r="AK43" s="118"/>
    </row>
    <row r="44" spans="1:37" ht="24.5" customHeight="1" thickBot="1" x14ac:dyDescent="0.35">
      <c r="A44" s="362"/>
      <c r="B44" s="340"/>
      <c r="C44" s="132" t="s">
        <v>363</v>
      </c>
      <c r="D44" s="133" t="s">
        <v>353</v>
      </c>
      <c r="E44" s="134" t="s">
        <v>330</v>
      </c>
      <c r="F44" s="57"/>
      <c r="G44" s="58">
        <f>SUM(G32:G43)</f>
        <v>0</v>
      </c>
      <c r="H44" s="59">
        <f>SUM(H32:H43)</f>
        <v>0</v>
      </c>
      <c r="I44" s="60">
        <f t="shared" ref="I44:T44" si="0">SUM(I32:I43)</f>
        <v>0</v>
      </c>
      <c r="J44" s="61">
        <f t="shared" si="0"/>
        <v>0</v>
      </c>
      <c r="K44" s="62">
        <f t="shared" si="0"/>
        <v>0</v>
      </c>
      <c r="L44" s="59">
        <f t="shared" si="0"/>
        <v>0</v>
      </c>
      <c r="M44" s="60">
        <f t="shared" si="0"/>
        <v>0</v>
      </c>
      <c r="N44" s="61">
        <f t="shared" si="0"/>
        <v>0</v>
      </c>
      <c r="O44" s="62">
        <f t="shared" si="0"/>
        <v>0</v>
      </c>
      <c r="P44" s="59">
        <f t="shared" si="0"/>
        <v>0</v>
      </c>
      <c r="Q44" s="60">
        <f t="shared" si="0"/>
        <v>0</v>
      </c>
      <c r="R44" s="61">
        <f t="shared" si="0"/>
        <v>0</v>
      </c>
      <c r="S44" s="62">
        <f t="shared" si="0"/>
        <v>0</v>
      </c>
      <c r="T44" s="59">
        <f t="shared" si="0"/>
        <v>0</v>
      </c>
      <c r="U44" s="60">
        <f t="shared" ref="U44:AF44" si="1">SUM(U32:U43)</f>
        <v>0</v>
      </c>
      <c r="V44" s="61">
        <f t="shared" si="1"/>
        <v>0</v>
      </c>
      <c r="W44" s="62">
        <f t="shared" si="1"/>
        <v>0</v>
      </c>
      <c r="X44" s="59">
        <f t="shared" si="1"/>
        <v>0</v>
      </c>
      <c r="Y44" s="60">
        <f t="shared" si="1"/>
        <v>0</v>
      </c>
      <c r="Z44" s="61">
        <f t="shared" si="1"/>
        <v>0</v>
      </c>
      <c r="AA44" s="62">
        <f t="shared" si="1"/>
        <v>0</v>
      </c>
      <c r="AB44" s="59">
        <f t="shared" si="1"/>
        <v>0</v>
      </c>
      <c r="AC44" s="60">
        <f t="shared" si="1"/>
        <v>0</v>
      </c>
      <c r="AD44" s="61">
        <f t="shared" si="1"/>
        <v>0</v>
      </c>
      <c r="AE44" s="62">
        <f t="shared" si="1"/>
        <v>0</v>
      </c>
      <c r="AF44" s="63">
        <f t="shared" si="1"/>
        <v>0</v>
      </c>
      <c r="AK44" s="118"/>
    </row>
    <row r="45" spans="1:37" ht="24.5" customHeight="1" x14ac:dyDescent="0.3">
      <c r="A45" s="362"/>
      <c r="B45" s="351" t="s">
        <v>392</v>
      </c>
      <c r="C45" s="135" t="s">
        <v>195</v>
      </c>
      <c r="D45" s="122" t="s">
        <v>314</v>
      </c>
      <c r="E45" s="136" t="s">
        <v>120</v>
      </c>
      <c r="F45" s="136" t="s">
        <v>378</v>
      </c>
      <c r="G45" s="364" t="s">
        <v>329</v>
      </c>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6"/>
      <c r="AK45" s="118"/>
    </row>
    <row r="46" spans="1:37" ht="24.5" customHeight="1" x14ac:dyDescent="0.3">
      <c r="A46" s="362"/>
      <c r="B46" s="349"/>
      <c r="C46" s="137" t="s">
        <v>196</v>
      </c>
      <c r="D46" s="138" t="s">
        <v>315</v>
      </c>
      <c r="E46" s="127" t="s">
        <v>331</v>
      </c>
      <c r="F46" s="139" t="s">
        <v>378</v>
      </c>
      <c r="G46" s="367"/>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9"/>
      <c r="AK46" s="118"/>
    </row>
    <row r="47" spans="1:37" ht="24.5" customHeight="1" x14ac:dyDescent="0.3">
      <c r="A47" s="362"/>
      <c r="B47" s="349"/>
      <c r="C47" s="103" t="s">
        <v>197</v>
      </c>
      <c r="D47" s="138" t="s">
        <v>316</v>
      </c>
      <c r="E47" s="127" t="s">
        <v>331</v>
      </c>
      <c r="F47" s="139" t="s">
        <v>378</v>
      </c>
      <c r="G47" s="367"/>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9"/>
      <c r="AK47" s="118"/>
    </row>
    <row r="48" spans="1:37" ht="24.5" customHeight="1" x14ac:dyDescent="0.3">
      <c r="A48" s="362"/>
      <c r="B48" s="349"/>
      <c r="C48" s="124" t="s">
        <v>199</v>
      </c>
      <c r="D48" s="126" t="s">
        <v>364</v>
      </c>
      <c r="E48" s="127" t="s">
        <v>331</v>
      </c>
      <c r="F48" s="139" t="s">
        <v>378</v>
      </c>
      <c r="G48" s="367"/>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9"/>
      <c r="AK48" s="118"/>
    </row>
    <row r="49" spans="1:51" ht="24.5" customHeight="1" x14ac:dyDescent="0.3">
      <c r="A49" s="362"/>
      <c r="B49" s="349"/>
      <c r="C49" s="103" t="s">
        <v>202</v>
      </c>
      <c r="D49" s="126" t="s">
        <v>6</v>
      </c>
      <c r="E49" s="127" t="s">
        <v>331</v>
      </c>
      <c r="F49" s="139" t="s">
        <v>378</v>
      </c>
      <c r="G49" s="367"/>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9"/>
      <c r="AK49" s="118"/>
    </row>
    <row r="50" spans="1:51" ht="24.5" customHeight="1" x14ac:dyDescent="0.3">
      <c r="A50" s="362"/>
      <c r="B50" s="349"/>
      <c r="C50" s="103" t="s">
        <v>203</v>
      </c>
      <c r="D50" s="126" t="s">
        <v>79</v>
      </c>
      <c r="E50" s="127" t="s">
        <v>331</v>
      </c>
      <c r="F50" s="139" t="s">
        <v>378</v>
      </c>
      <c r="G50" s="367"/>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9"/>
      <c r="AK50" s="118"/>
    </row>
    <row r="51" spans="1:51" ht="24.5" customHeight="1" x14ac:dyDescent="0.3">
      <c r="A51" s="362"/>
      <c r="B51" s="349"/>
      <c r="C51" s="103" t="s">
        <v>205</v>
      </c>
      <c r="D51" s="126" t="s">
        <v>9</v>
      </c>
      <c r="E51" s="127" t="s">
        <v>331</v>
      </c>
      <c r="F51" s="139" t="s">
        <v>378</v>
      </c>
      <c r="G51" s="367"/>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9"/>
      <c r="AK51" s="118"/>
    </row>
    <row r="52" spans="1:51" ht="24.5" customHeight="1" x14ac:dyDescent="0.3">
      <c r="A52" s="362"/>
      <c r="B52" s="349"/>
      <c r="C52" s="103" t="s">
        <v>206</v>
      </c>
      <c r="D52" s="126" t="s">
        <v>80</v>
      </c>
      <c r="E52" s="103" t="s">
        <v>331</v>
      </c>
      <c r="F52" s="139" t="s">
        <v>378</v>
      </c>
      <c r="G52" s="367"/>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9"/>
      <c r="AK52" s="118"/>
    </row>
    <row r="53" spans="1:51" ht="24.5" customHeight="1" x14ac:dyDescent="0.3">
      <c r="A53" s="362"/>
      <c r="B53" s="349"/>
      <c r="C53" s="103" t="s">
        <v>207</v>
      </c>
      <c r="D53" s="126" t="s">
        <v>129</v>
      </c>
      <c r="E53" s="103" t="s">
        <v>331</v>
      </c>
      <c r="F53" s="139" t="s">
        <v>378</v>
      </c>
      <c r="G53" s="367"/>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9"/>
      <c r="AK53" s="118"/>
    </row>
    <row r="54" spans="1:51" ht="24.5" customHeight="1" thickBot="1" x14ac:dyDescent="0.35">
      <c r="A54" s="363"/>
      <c r="B54" s="350"/>
      <c r="C54" s="140" t="s">
        <v>208</v>
      </c>
      <c r="D54" s="141" t="s">
        <v>121</v>
      </c>
      <c r="E54" s="142" t="s">
        <v>331</v>
      </c>
      <c r="F54" s="143" t="s">
        <v>378</v>
      </c>
      <c r="G54" s="370"/>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2"/>
      <c r="AK54" s="118"/>
    </row>
    <row r="55" spans="1:51" ht="24.5" customHeight="1" thickBot="1" x14ac:dyDescent="0.35">
      <c r="A55" s="4"/>
      <c r="B55" s="23"/>
      <c r="C55" s="23"/>
      <c r="D55" s="9"/>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K55" s="118"/>
    </row>
    <row r="56" spans="1:51" ht="24.5" customHeight="1" x14ac:dyDescent="0.3">
      <c r="A56" s="358" t="s">
        <v>11</v>
      </c>
      <c r="B56" s="351" t="s">
        <v>392</v>
      </c>
      <c r="C56" s="100" t="s">
        <v>209</v>
      </c>
      <c r="D56" s="144" t="s">
        <v>58</v>
      </c>
      <c r="E56" s="145" t="s">
        <v>331</v>
      </c>
      <c r="F56" s="136" t="s">
        <v>378</v>
      </c>
      <c r="G56" s="328" t="s">
        <v>329</v>
      </c>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9"/>
    </row>
    <row r="57" spans="1:51" ht="24.5" customHeight="1" x14ac:dyDescent="0.3">
      <c r="A57" s="359"/>
      <c r="B57" s="349"/>
      <c r="C57" s="124" t="s">
        <v>210</v>
      </c>
      <c r="D57" s="146" t="s">
        <v>12</v>
      </c>
      <c r="E57" s="147" t="s">
        <v>331</v>
      </c>
      <c r="F57" s="139" t="s">
        <v>378</v>
      </c>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1"/>
    </row>
    <row r="58" spans="1:51" ht="24.5" customHeight="1" x14ac:dyDescent="0.3">
      <c r="A58" s="359"/>
      <c r="B58" s="349"/>
      <c r="C58" s="124" t="s">
        <v>211</v>
      </c>
      <c r="D58" s="146" t="s">
        <v>74</v>
      </c>
      <c r="E58" s="147" t="s">
        <v>331</v>
      </c>
      <c r="F58" s="139" t="s">
        <v>378</v>
      </c>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1"/>
      <c r="AY58" s="29"/>
    </row>
    <row r="59" spans="1:51" ht="24.5" customHeight="1" x14ac:dyDescent="0.3">
      <c r="A59" s="359"/>
      <c r="B59" s="349"/>
      <c r="C59" s="124" t="s">
        <v>212</v>
      </c>
      <c r="D59" s="146" t="s">
        <v>131</v>
      </c>
      <c r="E59" s="147" t="s">
        <v>331</v>
      </c>
      <c r="F59" s="139" t="s">
        <v>378</v>
      </c>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1"/>
      <c r="AY59" s="29"/>
    </row>
    <row r="60" spans="1:51" ht="24.5" customHeight="1" x14ac:dyDescent="0.3">
      <c r="A60" s="359"/>
      <c r="B60" s="349"/>
      <c r="C60" s="124" t="s">
        <v>213</v>
      </c>
      <c r="D60" s="146" t="s">
        <v>13</v>
      </c>
      <c r="E60" s="147" t="s">
        <v>331</v>
      </c>
      <c r="F60" s="139" t="s">
        <v>378</v>
      </c>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1"/>
    </row>
    <row r="61" spans="1:51" ht="23" customHeight="1" thickBot="1" x14ac:dyDescent="0.35">
      <c r="A61" s="360"/>
      <c r="B61" s="350"/>
      <c r="C61" s="108" t="s">
        <v>214</v>
      </c>
      <c r="D61" s="148" t="s">
        <v>14</v>
      </c>
      <c r="E61" s="149" t="s">
        <v>331</v>
      </c>
      <c r="F61" s="143" t="s">
        <v>378</v>
      </c>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3"/>
    </row>
    <row r="62" spans="1:51" ht="23" customHeight="1" thickBot="1" x14ac:dyDescent="0.35">
      <c r="A62" s="4"/>
      <c r="B62" s="36"/>
      <c r="C62" s="36"/>
      <c r="D62" s="28"/>
      <c r="E62" s="36"/>
      <c r="F62" s="36"/>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row>
    <row r="63" spans="1:51" ht="23" customHeight="1" x14ac:dyDescent="0.3">
      <c r="A63" s="354" t="s">
        <v>16</v>
      </c>
      <c r="B63" s="351" t="s">
        <v>392</v>
      </c>
      <c r="C63" s="135" t="s">
        <v>215</v>
      </c>
      <c r="D63" s="144" t="s">
        <v>155</v>
      </c>
      <c r="E63" s="135" t="s">
        <v>372</v>
      </c>
      <c r="F63" s="136" t="s">
        <v>378</v>
      </c>
      <c r="G63" s="390" t="s">
        <v>329</v>
      </c>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2"/>
    </row>
    <row r="64" spans="1:51" ht="23" customHeight="1" x14ac:dyDescent="0.3">
      <c r="A64" s="355"/>
      <c r="B64" s="349"/>
      <c r="C64" s="124" t="s">
        <v>216</v>
      </c>
      <c r="D64" s="146" t="s">
        <v>17</v>
      </c>
      <c r="E64" s="124" t="s">
        <v>372</v>
      </c>
      <c r="F64" s="139" t="s">
        <v>378</v>
      </c>
      <c r="G64" s="393"/>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5"/>
      <c r="AK64" s="99"/>
    </row>
    <row r="65" spans="1:37" ht="23" customHeight="1" x14ac:dyDescent="0.3">
      <c r="A65" s="355"/>
      <c r="B65" s="349"/>
      <c r="C65" s="124" t="s">
        <v>217</v>
      </c>
      <c r="D65" s="146" t="s">
        <v>18</v>
      </c>
      <c r="E65" s="124" t="s">
        <v>372</v>
      </c>
      <c r="F65" s="139" t="s">
        <v>378</v>
      </c>
      <c r="G65" s="393"/>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5"/>
    </row>
    <row r="66" spans="1:37" ht="23" customHeight="1" x14ac:dyDescent="0.3">
      <c r="A66" s="355"/>
      <c r="B66" s="349"/>
      <c r="C66" s="124" t="s">
        <v>218</v>
      </c>
      <c r="D66" s="146" t="s">
        <v>19</v>
      </c>
      <c r="E66" s="124" t="s">
        <v>372</v>
      </c>
      <c r="F66" s="139" t="s">
        <v>378</v>
      </c>
      <c r="G66" s="393"/>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5"/>
    </row>
    <row r="67" spans="1:37" ht="23" customHeight="1" x14ac:dyDescent="0.3">
      <c r="A67" s="355"/>
      <c r="B67" s="349"/>
      <c r="C67" s="124" t="s">
        <v>219</v>
      </c>
      <c r="D67" s="146" t="s">
        <v>75</v>
      </c>
      <c r="E67" s="124" t="s">
        <v>372</v>
      </c>
      <c r="F67" s="139" t="s">
        <v>378</v>
      </c>
      <c r="G67" s="393"/>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5"/>
    </row>
    <row r="68" spans="1:37" ht="23" customHeight="1" x14ac:dyDescent="0.3">
      <c r="A68" s="355"/>
      <c r="B68" s="349"/>
      <c r="C68" s="124" t="s">
        <v>220</v>
      </c>
      <c r="D68" s="146" t="s">
        <v>76</v>
      </c>
      <c r="E68" s="124" t="s">
        <v>372</v>
      </c>
      <c r="F68" s="139" t="s">
        <v>378</v>
      </c>
      <c r="G68" s="393"/>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5"/>
    </row>
    <row r="69" spans="1:37" ht="23" customHeight="1" x14ac:dyDescent="0.3">
      <c r="A69" s="355"/>
      <c r="B69" s="349"/>
      <c r="C69" s="124" t="s">
        <v>221</v>
      </c>
      <c r="D69" s="146" t="s">
        <v>325</v>
      </c>
      <c r="E69" s="124" t="s">
        <v>372</v>
      </c>
      <c r="F69" s="139" t="s">
        <v>378</v>
      </c>
      <c r="G69" s="393"/>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5"/>
    </row>
    <row r="70" spans="1:37" ht="23" customHeight="1" x14ac:dyDescent="0.3">
      <c r="A70" s="355"/>
      <c r="B70" s="349"/>
      <c r="C70" s="124" t="s">
        <v>222</v>
      </c>
      <c r="D70" s="146" t="s">
        <v>326</v>
      </c>
      <c r="E70" s="124" t="s">
        <v>372</v>
      </c>
      <c r="F70" s="139" t="s">
        <v>378</v>
      </c>
      <c r="G70" s="393"/>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5"/>
    </row>
    <row r="71" spans="1:37" ht="23" customHeight="1" thickBot="1" x14ac:dyDescent="0.35">
      <c r="A71" s="356"/>
      <c r="B71" s="350"/>
      <c r="C71" s="150" t="s">
        <v>223</v>
      </c>
      <c r="D71" s="151" t="s">
        <v>130</v>
      </c>
      <c r="E71" s="152" t="s">
        <v>331</v>
      </c>
      <c r="F71" s="143" t="s">
        <v>378</v>
      </c>
      <c r="G71" s="393"/>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5"/>
      <c r="AG71" s="117"/>
      <c r="AH71" s="117"/>
      <c r="AI71" s="99"/>
      <c r="AJ71" s="118"/>
    </row>
    <row r="72" spans="1:37" s="117" customFormat="1" ht="23" customHeight="1" thickBot="1" x14ac:dyDescent="0.35">
      <c r="A72" s="4"/>
      <c r="B72" s="36"/>
      <c r="C72" s="36"/>
      <c r="D72" s="153"/>
      <c r="E72" s="36"/>
      <c r="F72" s="36"/>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
      <c r="AH72" s="1"/>
      <c r="AI72" s="6"/>
      <c r="AJ72" s="11"/>
      <c r="AK72" s="10"/>
    </row>
    <row r="73" spans="1:37" s="117" customFormat="1" ht="23" customHeight="1" x14ac:dyDescent="0.3">
      <c r="A73" s="354" t="s">
        <v>20</v>
      </c>
      <c r="B73" s="348" t="s">
        <v>8</v>
      </c>
      <c r="C73" s="100" t="s">
        <v>224</v>
      </c>
      <c r="D73" s="144" t="s">
        <v>81</v>
      </c>
      <c r="E73" s="145" t="s">
        <v>331</v>
      </c>
      <c r="F73" s="229"/>
      <c r="G73" s="328" t="s">
        <v>329</v>
      </c>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9"/>
      <c r="AG73" s="1"/>
      <c r="AH73" s="1"/>
      <c r="AI73" s="6"/>
      <c r="AJ73" s="11"/>
      <c r="AK73" s="10"/>
    </row>
    <row r="74" spans="1:37" ht="23" customHeight="1" x14ac:dyDescent="0.3">
      <c r="A74" s="355"/>
      <c r="B74" s="349"/>
      <c r="C74" s="124" t="s">
        <v>225</v>
      </c>
      <c r="D74" s="146" t="s">
        <v>317</v>
      </c>
      <c r="E74" s="147" t="s">
        <v>331</v>
      </c>
      <c r="F74" s="2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1"/>
    </row>
    <row r="75" spans="1:37" ht="23" customHeight="1" x14ac:dyDescent="0.3">
      <c r="A75" s="355"/>
      <c r="B75" s="349"/>
      <c r="C75" s="124" t="s">
        <v>226</v>
      </c>
      <c r="D75" s="146" t="s">
        <v>21</v>
      </c>
      <c r="E75" s="147" t="s">
        <v>331</v>
      </c>
      <c r="F75" s="2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1"/>
    </row>
    <row r="76" spans="1:37" ht="23" customHeight="1" x14ac:dyDescent="0.3">
      <c r="A76" s="355"/>
      <c r="B76" s="349"/>
      <c r="C76" s="124" t="s">
        <v>227</v>
      </c>
      <c r="D76" s="146" t="s">
        <v>82</v>
      </c>
      <c r="E76" s="147" t="s">
        <v>331</v>
      </c>
      <c r="F76" s="230"/>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1"/>
    </row>
    <row r="77" spans="1:37" ht="23" customHeight="1" x14ac:dyDescent="0.3">
      <c r="A77" s="355"/>
      <c r="B77" s="349"/>
      <c r="C77" s="124" t="s">
        <v>228</v>
      </c>
      <c r="D77" s="146" t="s">
        <v>83</v>
      </c>
      <c r="E77" s="147" t="s">
        <v>331</v>
      </c>
      <c r="F77" s="2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1"/>
    </row>
    <row r="78" spans="1:37" ht="23" customHeight="1" x14ac:dyDescent="0.3">
      <c r="A78" s="355"/>
      <c r="B78" s="349"/>
      <c r="C78" s="124" t="s">
        <v>229</v>
      </c>
      <c r="D78" s="146" t="s">
        <v>84</v>
      </c>
      <c r="E78" s="147" t="s">
        <v>331</v>
      </c>
      <c r="F78" s="2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1"/>
    </row>
    <row r="79" spans="1:37" ht="23" customHeight="1" x14ac:dyDescent="0.3">
      <c r="A79" s="355"/>
      <c r="B79" s="349"/>
      <c r="C79" s="124" t="s">
        <v>230</v>
      </c>
      <c r="D79" s="146" t="s">
        <v>85</v>
      </c>
      <c r="E79" s="147" t="s">
        <v>331</v>
      </c>
      <c r="F79" s="2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1"/>
      <c r="AI79" s="99"/>
      <c r="AJ79" s="118"/>
    </row>
    <row r="80" spans="1:37" ht="23" customHeight="1" x14ac:dyDescent="0.3">
      <c r="A80" s="355"/>
      <c r="B80" s="349"/>
      <c r="C80" s="124" t="s">
        <v>231</v>
      </c>
      <c r="D80" s="146" t="s">
        <v>86</v>
      </c>
      <c r="E80" s="147" t="s">
        <v>331</v>
      </c>
      <c r="F80" s="2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1"/>
    </row>
    <row r="81" spans="1:37" ht="23" customHeight="1" x14ac:dyDescent="0.3">
      <c r="A81" s="355"/>
      <c r="B81" s="349"/>
      <c r="C81" s="124" t="s">
        <v>232</v>
      </c>
      <c r="D81" s="146" t="s">
        <v>318</v>
      </c>
      <c r="E81" s="147" t="s">
        <v>331</v>
      </c>
      <c r="F81" s="2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1"/>
    </row>
    <row r="82" spans="1:37" ht="23" customHeight="1" thickBot="1" x14ac:dyDescent="0.35">
      <c r="A82" s="356"/>
      <c r="B82" s="350"/>
      <c r="C82" s="108" t="s">
        <v>233</v>
      </c>
      <c r="D82" s="148" t="s">
        <v>22</v>
      </c>
      <c r="E82" s="149" t="s">
        <v>331</v>
      </c>
      <c r="F82" s="231"/>
      <c r="G82" s="332"/>
      <c r="H82" s="332"/>
      <c r="I82" s="332"/>
      <c r="J82" s="332"/>
      <c r="K82" s="332"/>
      <c r="L82" s="332"/>
      <c r="M82" s="332"/>
      <c r="N82" s="332"/>
      <c r="O82" s="332"/>
      <c r="P82" s="332"/>
      <c r="Q82" s="332"/>
      <c r="R82" s="332"/>
      <c r="S82" s="332"/>
      <c r="T82" s="332"/>
      <c r="U82" s="332"/>
      <c r="V82" s="332"/>
      <c r="W82" s="332"/>
      <c r="X82" s="332"/>
      <c r="Y82" s="332"/>
      <c r="Z82" s="332"/>
      <c r="AA82" s="332"/>
      <c r="AB82" s="332"/>
      <c r="AC82" s="332"/>
      <c r="AD82" s="332"/>
      <c r="AE82" s="332"/>
      <c r="AF82" s="333"/>
      <c r="AK82" s="99"/>
    </row>
    <row r="83" spans="1:37" ht="23" customHeight="1" thickBot="1" x14ac:dyDescent="0.35">
      <c r="A83" s="36"/>
      <c r="B83" s="36"/>
      <c r="C83" s="36"/>
      <c r="D83" s="155"/>
      <c r="E83" s="156"/>
      <c r="F83" s="36"/>
      <c r="G83" s="118"/>
      <c r="H83" s="157"/>
      <c r="I83" s="118"/>
      <c r="J83" s="118"/>
      <c r="K83" s="118"/>
      <c r="L83" s="118"/>
      <c r="M83" s="118"/>
      <c r="N83" s="118"/>
      <c r="O83" s="118"/>
      <c r="P83" s="118"/>
      <c r="Q83" s="118"/>
      <c r="R83" s="118"/>
      <c r="S83" s="118"/>
      <c r="T83" s="118"/>
      <c r="U83" s="157"/>
      <c r="V83" s="118"/>
      <c r="W83" s="118"/>
      <c r="X83" s="118"/>
      <c r="Y83" s="118"/>
      <c r="Z83" s="118"/>
      <c r="AA83" s="118"/>
      <c r="AB83" s="118"/>
      <c r="AC83" s="118"/>
      <c r="AD83" s="118"/>
      <c r="AE83" s="118"/>
      <c r="AF83" s="118"/>
    </row>
    <row r="84" spans="1:37" ht="23" customHeight="1" x14ac:dyDescent="0.3">
      <c r="A84" s="354" t="s">
        <v>23</v>
      </c>
      <c r="B84" s="344" t="s">
        <v>8</v>
      </c>
      <c r="C84" s="123" t="s">
        <v>234</v>
      </c>
      <c r="D84" s="158" t="s">
        <v>132</v>
      </c>
      <c r="E84" s="135" t="s">
        <v>330</v>
      </c>
      <c r="F84" s="229"/>
      <c r="G84" s="328" t="s">
        <v>329</v>
      </c>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9"/>
    </row>
    <row r="85" spans="1:37" ht="23" customHeight="1" x14ac:dyDescent="0.3">
      <c r="A85" s="355"/>
      <c r="B85" s="345"/>
      <c r="C85" s="103" t="s">
        <v>235</v>
      </c>
      <c r="D85" s="159" t="s">
        <v>319</v>
      </c>
      <c r="E85" s="124" t="s">
        <v>330</v>
      </c>
      <c r="F85" s="2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1"/>
    </row>
    <row r="86" spans="1:37" ht="23" customHeight="1" x14ac:dyDescent="0.3">
      <c r="A86" s="355"/>
      <c r="B86" s="345"/>
      <c r="C86" s="103" t="s">
        <v>236</v>
      </c>
      <c r="D86" s="159" t="s">
        <v>156</v>
      </c>
      <c r="E86" s="124" t="s">
        <v>330</v>
      </c>
      <c r="F86" s="2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1"/>
    </row>
    <row r="87" spans="1:37" ht="26" customHeight="1" x14ac:dyDescent="0.3">
      <c r="A87" s="355"/>
      <c r="B87" s="345"/>
      <c r="C87" s="103" t="s">
        <v>237</v>
      </c>
      <c r="D87" s="159" t="s">
        <v>320</v>
      </c>
      <c r="E87" s="124" t="s">
        <v>330</v>
      </c>
      <c r="F87" s="2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1"/>
      <c r="AG87" s="117"/>
      <c r="AH87" s="117"/>
    </row>
    <row r="88" spans="1:37" ht="26" customHeight="1" x14ac:dyDescent="0.3">
      <c r="A88" s="355"/>
      <c r="B88" s="345"/>
      <c r="C88" s="103" t="s">
        <v>238</v>
      </c>
      <c r="D88" s="159" t="s">
        <v>24</v>
      </c>
      <c r="E88" s="124" t="s">
        <v>332</v>
      </c>
      <c r="F88" s="2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1"/>
      <c r="AI88" s="99"/>
      <c r="AJ88" s="118"/>
    </row>
    <row r="89" spans="1:37" s="117" customFormat="1" ht="26" customHeight="1" x14ac:dyDescent="0.3">
      <c r="A89" s="355"/>
      <c r="B89" s="345"/>
      <c r="C89" s="103" t="s">
        <v>239</v>
      </c>
      <c r="D89" s="159" t="s">
        <v>25</v>
      </c>
      <c r="E89" s="124" t="s">
        <v>330</v>
      </c>
      <c r="F89" s="2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1"/>
      <c r="AG89" s="1"/>
      <c r="AH89" s="1"/>
      <c r="AI89" s="6"/>
      <c r="AJ89" s="11"/>
      <c r="AK89" s="99"/>
    </row>
    <row r="90" spans="1:37" ht="26" customHeight="1" x14ac:dyDescent="0.3">
      <c r="A90" s="355"/>
      <c r="B90" s="345"/>
      <c r="C90" s="103" t="s">
        <v>240</v>
      </c>
      <c r="D90" s="159" t="s">
        <v>66</v>
      </c>
      <c r="E90" s="124" t="s">
        <v>330</v>
      </c>
      <c r="F90" s="2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1"/>
      <c r="AI90" s="99"/>
      <c r="AJ90" s="118"/>
    </row>
    <row r="91" spans="1:37" ht="26" customHeight="1" x14ac:dyDescent="0.3">
      <c r="A91" s="355"/>
      <c r="B91" s="345"/>
      <c r="C91" s="103" t="s">
        <v>241</v>
      </c>
      <c r="D91" s="159" t="s">
        <v>26</v>
      </c>
      <c r="E91" s="124" t="s">
        <v>331</v>
      </c>
      <c r="F91" s="2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1"/>
    </row>
    <row r="92" spans="1:37" ht="26" customHeight="1" x14ac:dyDescent="0.3">
      <c r="A92" s="355"/>
      <c r="B92" s="345"/>
      <c r="C92" s="103" t="s">
        <v>242</v>
      </c>
      <c r="D92" s="160" t="s">
        <v>321</v>
      </c>
      <c r="E92" s="124" t="s">
        <v>331</v>
      </c>
      <c r="F92" s="2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1"/>
    </row>
    <row r="93" spans="1:37" ht="26" customHeight="1" x14ac:dyDescent="0.3">
      <c r="A93" s="355"/>
      <c r="B93" s="345"/>
      <c r="C93" s="103" t="s">
        <v>243</v>
      </c>
      <c r="D93" s="161" t="s">
        <v>123</v>
      </c>
      <c r="E93" s="124" t="s">
        <v>331</v>
      </c>
      <c r="F93" s="230"/>
      <c r="G93" s="330"/>
      <c r="H93" s="330"/>
      <c r="I93" s="330"/>
      <c r="J93" s="330"/>
      <c r="K93" s="330"/>
      <c r="L93" s="330"/>
      <c r="M93" s="330"/>
      <c r="N93" s="330"/>
      <c r="O93" s="330"/>
      <c r="P93" s="330"/>
      <c r="Q93" s="330"/>
      <c r="R93" s="330"/>
      <c r="S93" s="330"/>
      <c r="T93" s="330"/>
      <c r="U93" s="330"/>
      <c r="V93" s="330"/>
      <c r="W93" s="330"/>
      <c r="X93" s="330"/>
      <c r="Y93" s="330"/>
      <c r="Z93" s="330"/>
      <c r="AA93" s="330"/>
      <c r="AB93" s="330"/>
      <c r="AC93" s="330"/>
      <c r="AD93" s="330"/>
      <c r="AE93" s="330"/>
      <c r="AF93" s="331"/>
      <c r="AG93" s="117"/>
      <c r="AH93" s="117"/>
    </row>
    <row r="94" spans="1:37" ht="26" customHeight="1" x14ac:dyDescent="0.3">
      <c r="A94" s="355"/>
      <c r="B94" s="345"/>
      <c r="C94" s="103" t="s">
        <v>244</v>
      </c>
      <c r="D94" s="161" t="s">
        <v>27</v>
      </c>
      <c r="E94" s="124" t="s">
        <v>331</v>
      </c>
      <c r="F94" s="230"/>
      <c r="G94" s="330"/>
      <c r="H94" s="330"/>
      <c r="I94" s="330"/>
      <c r="J94" s="330"/>
      <c r="K94" s="330"/>
      <c r="L94" s="330"/>
      <c r="M94" s="330"/>
      <c r="N94" s="330"/>
      <c r="O94" s="330"/>
      <c r="P94" s="330"/>
      <c r="Q94" s="330"/>
      <c r="R94" s="330"/>
      <c r="S94" s="330"/>
      <c r="T94" s="330"/>
      <c r="U94" s="330"/>
      <c r="V94" s="330"/>
      <c r="W94" s="330"/>
      <c r="X94" s="330"/>
      <c r="Y94" s="330"/>
      <c r="Z94" s="330"/>
      <c r="AA94" s="330"/>
      <c r="AB94" s="330"/>
      <c r="AC94" s="330"/>
      <c r="AD94" s="330"/>
      <c r="AE94" s="330"/>
      <c r="AF94" s="331"/>
    </row>
    <row r="95" spans="1:37" ht="26" customHeight="1" x14ac:dyDescent="0.3">
      <c r="A95" s="355"/>
      <c r="B95" s="345"/>
      <c r="C95" s="103" t="s">
        <v>245</v>
      </c>
      <c r="D95" s="161" t="s">
        <v>59</v>
      </c>
      <c r="E95" s="124" t="s">
        <v>331</v>
      </c>
      <c r="F95" s="230"/>
      <c r="G95" s="330"/>
      <c r="H95" s="330"/>
      <c r="I95" s="330"/>
      <c r="J95" s="330"/>
      <c r="K95" s="330"/>
      <c r="L95" s="330"/>
      <c r="M95" s="330"/>
      <c r="N95" s="330"/>
      <c r="O95" s="330"/>
      <c r="P95" s="330"/>
      <c r="Q95" s="330"/>
      <c r="R95" s="330"/>
      <c r="S95" s="330"/>
      <c r="T95" s="330"/>
      <c r="U95" s="330"/>
      <c r="V95" s="330"/>
      <c r="W95" s="330"/>
      <c r="X95" s="330"/>
      <c r="Y95" s="330"/>
      <c r="Z95" s="330"/>
      <c r="AA95" s="330"/>
      <c r="AB95" s="330"/>
      <c r="AC95" s="330"/>
      <c r="AD95" s="330"/>
      <c r="AE95" s="330"/>
      <c r="AF95" s="331"/>
    </row>
    <row r="96" spans="1:37" s="117" customFormat="1" ht="26" customHeight="1" x14ac:dyDescent="0.3">
      <c r="A96" s="355"/>
      <c r="B96" s="345"/>
      <c r="C96" s="103" t="s">
        <v>246</v>
      </c>
      <c r="D96" s="161" t="s">
        <v>322</v>
      </c>
      <c r="E96" s="124" t="s">
        <v>331</v>
      </c>
      <c r="F96" s="230"/>
      <c r="G96" s="330"/>
      <c r="H96" s="330"/>
      <c r="I96" s="330"/>
      <c r="J96" s="330"/>
      <c r="K96" s="330"/>
      <c r="L96" s="330"/>
      <c r="M96" s="330"/>
      <c r="N96" s="330"/>
      <c r="O96" s="330"/>
      <c r="P96" s="330"/>
      <c r="Q96" s="330"/>
      <c r="R96" s="330"/>
      <c r="S96" s="330"/>
      <c r="T96" s="330"/>
      <c r="U96" s="330"/>
      <c r="V96" s="330"/>
      <c r="W96" s="330"/>
      <c r="X96" s="330"/>
      <c r="Y96" s="330"/>
      <c r="Z96" s="330"/>
      <c r="AA96" s="330"/>
      <c r="AB96" s="330"/>
      <c r="AC96" s="330"/>
      <c r="AD96" s="330"/>
      <c r="AE96" s="330"/>
      <c r="AF96" s="331"/>
      <c r="AG96" s="1"/>
      <c r="AH96" s="1"/>
      <c r="AI96" s="6"/>
      <c r="AJ96" s="11"/>
      <c r="AK96" s="10"/>
    </row>
    <row r="97" spans="1:37" ht="26" customHeight="1" x14ac:dyDescent="0.3">
      <c r="A97" s="355"/>
      <c r="B97" s="345"/>
      <c r="C97" s="103" t="s">
        <v>247</v>
      </c>
      <c r="D97" s="161" t="s">
        <v>77</v>
      </c>
      <c r="E97" s="124" t="s">
        <v>331</v>
      </c>
      <c r="F97" s="230"/>
      <c r="G97" s="330"/>
      <c r="H97" s="330"/>
      <c r="I97" s="330"/>
      <c r="J97" s="330"/>
      <c r="K97" s="330"/>
      <c r="L97" s="330"/>
      <c r="M97" s="330"/>
      <c r="N97" s="330"/>
      <c r="O97" s="330"/>
      <c r="P97" s="330"/>
      <c r="Q97" s="330"/>
      <c r="R97" s="330"/>
      <c r="S97" s="330"/>
      <c r="T97" s="330"/>
      <c r="U97" s="330"/>
      <c r="V97" s="330"/>
      <c r="W97" s="330"/>
      <c r="X97" s="330"/>
      <c r="Y97" s="330"/>
      <c r="Z97" s="330"/>
      <c r="AA97" s="330"/>
      <c r="AB97" s="330"/>
      <c r="AC97" s="330"/>
      <c r="AD97" s="330"/>
      <c r="AE97" s="330"/>
      <c r="AF97" s="331"/>
    </row>
    <row r="98" spans="1:37" ht="26" customHeight="1" x14ac:dyDescent="0.3">
      <c r="A98" s="355"/>
      <c r="B98" s="345"/>
      <c r="C98" s="103" t="s">
        <v>248</v>
      </c>
      <c r="D98" s="159" t="s">
        <v>61</v>
      </c>
      <c r="E98" s="124" t="s">
        <v>330</v>
      </c>
      <c r="F98" s="230"/>
      <c r="G98" s="330"/>
      <c r="H98" s="330"/>
      <c r="I98" s="330"/>
      <c r="J98" s="330"/>
      <c r="K98" s="330"/>
      <c r="L98" s="330"/>
      <c r="M98" s="330"/>
      <c r="N98" s="330"/>
      <c r="O98" s="330"/>
      <c r="P98" s="330"/>
      <c r="Q98" s="330"/>
      <c r="R98" s="330"/>
      <c r="S98" s="330"/>
      <c r="T98" s="330"/>
      <c r="U98" s="330"/>
      <c r="V98" s="330"/>
      <c r="W98" s="330"/>
      <c r="X98" s="330"/>
      <c r="Y98" s="330"/>
      <c r="Z98" s="330"/>
      <c r="AA98" s="330"/>
      <c r="AB98" s="330"/>
      <c r="AC98" s="330"/>
      <c r="AD98" s="330"/>
      <c r="AE98" s="330"/>
      <c r="AF98" s="331"/>
    </row>
    <row r="99" spans="1:37" ht="26" customHeight="1" thickBot="1" x14ac:dyDescent="0.35">
      <c r="A99" s="356"/>
      <c r="B99" s="346"/>
      <c r="C99" s="162" t="s">
        <v>249</v>
      </c>
      <c r="D99" s="163" t="s">
        <v>124</v>
      </c>
      <c r="E99" s="150" t="s">
        <v>331</v>
      </c>
      <c r="F99" s="231"/>
      <c r="G99" s="332"/>
      <c r="H99" s="332"/>
      <c r="I99" s="332"/>
      <c r="J99" s="332"/>
      <c r="K99" s="332"/>
      <c r="L99" s="332"/>
      <c r="M99" s="332"/>
      <c r="N99" s="332"/>
      <c r="O99" s="332"/>
      <c r="P99" s="332"/>
      <c r="Q99" s="332"/>
      <c r="R99" s="332"/>
      <c r="S99" s="332"/>
      <c r="T99" s="332"/>
      <c r="U99" s="332"/>
      <c r="V99" s="332"/>
      <c r="W99" s="332"/>
      <c r="X99" s="332"/>
      <c r="Y99" s="332"/>
      <c r="Z99" s="332"/>
      <c r="AA99" s="332"/>
      <c r="AB99" s="332"/>
      <c r="AC99" s="332"/>
      <c r="AD99" s="332"/>
      <c r="AE99" s="332"/>
      <c r="AF99" s="333"/>
    </row>
    <row r="100" spans="1:37" ht="26" customHeight="1" thickBot="1" x14ac:dyDescent="0.35">
      <c r="A100" s="36"/>
      <c r="B100" s="36"/>
      <c r="C100" s="36"/>
      <c r="D100" s="28"/>
      <c r="E100" s="36"/>
      <c r="F100" s="36"/>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row>
    <row r="101" spans="1:37" ht="26" customHeight="1" x14ac:dyDescent="0.3">
      <c r="A101" s="354" t="s">
        <v>152</v>
      </c>
      <c r="B101" s="347" t="s">
        <v>392</v>
      </c>
      <c r="C101" s="123" t="s">
        <v>253</v>
      </c>
      <c r="D101" s="164" t="s">
        <v>89</v>
      </c>
      <c r="E101" s="123" t="s">
        <v>44</v>
      </c>
      <c r="F101" s="136" t="s">
        <v>378</v>
      </c>
      <c r="G101" s="341" t="s">
        <v>329</v>
      </c>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9"/>
    </row>
    <row r="102" spans="1:37" ht="26" customHeight="1" x14ac:dyDescent="0.3">
      <c r="A102" s="355"/>
      <c r="B102" s="345"/>
      <c r="C102" s="103" t="s">
        <v>254</v>
      </c>
      <c r="D102" s="161" t="s">
        <v>90</v>
      </c>
      <c r="E102" s="103" t="s">
        <v>44</v>
      </c>
      <c r="F102" s="139" t="s">
        <v>378</v>
      </c>
      <c r="G102" s="342"/>
      <c r="H102" s="330"/>
      <c r="I102" s="330"/>
      <c r="J102" s="330"/>
      <c r="K102" s="330"/>
      <c r="L102" s="330"/>
      <c r="M102" s="330"/>
      <c r="N102" s="330"/>
      <c r="O102" s="330"/>
      <c r="P102" s="330"/>
      <c r="Q102" s="330"/>
      <c r="R102" s="330"/>
      <c r="S102" s="330"/>
      <c r="T102" s="330"/>
      <c r="U102" s="330"/>
      <c r="V102" s="330"/>
      <c r="W102" s="330"/>
      <c r="X102" s="330"/>
      <c r="Y102" s="330"/>
      <c r="Z102" s="330"/>
      <c r="AA102" s="330"/>
      <c r="AB102" s="330"/>
      <c r="AC102" s="330"/>
      <c r="AD102" s="330"/>
      <c r="AE102" s="330"/>
      <c r="AF102" s="331"/>
    </row>
    <row r="103" spans="1:37" ht="26" customHeight="1" x14ac:dyDescent="0.3">
      <c r="A103" s="355"/>
      <c r="B103" s="345"/>
      <c r="C103" s="103" t="s">
        <v>256</v>
      </c>
      <c r="D103" s="161" t="s">
        <v>365</v>
      </c>
      <c r="E103" s="103" t="s">
        <v>331</v>
      </c>
      <c r="F103" s="139" t="s">
        <v>378</v>
      </c>
      <c r="G103" s="342"/>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1"/>
    </row>
    <row r="104" spans="1:37" ht="26" customHeight="1" x14ac:dyDescent="0.3">
      <c r="A104" s="355"/>
      <c r="B104" s="345"/>
      <c r="C104" s="103" t="s">
        <v>257</v>
      </c>
      <c r="D104" s="161" t="s">
        <v>30</v>
      </c>
      <c r="E104" s="103" t="s">
        <v>331</v>
      </c>
      <c r="F104" s="139" t="s">
        <v>378</v>
      </c>
      <c r="G104" s="342"/>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1"/>
      <c r="AK104" s="99"/>
    </row>
    <row r="105" spans="1:37" ht="26" customHeight="1" x14ac:dyDescent="0.3">
      <c r="A105" s="355"/>
      <c r="B105" s="345"/>
      <c r="C105" s="103" t="s">
        <v>259</v>
      </c>
      <c r="D105" s="161" t="s">
        <v>163</v>
      </c>
      <c r="E105" s="103" t="s">
        <v>331</v>
      </c>
      <c r="F105" s="139" t="s">
        <v>378</v>
      </c>
      <c r="G105" s="342"/>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331"/>
    </row>
    <row r="106" spans="1:37" ht="26" customHeight="1" x14ac:dyDescent="0.3">
      <c r="A106" s="355"/>
      <c r="B106" s="345"/>
      <c r="C106" s="103" t="s">
        <v>260</v>
      </c>
      <c r="D106" s="161" t="s">
        <v>32</v>
      </c>
      <c r="E106" s="103" t="s">
        <v>331</v>
      </c>
      <c r="F106" s="139" t="s">
        <v>378</v>
      </c>
      <c r="G106" s="342"/>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1"/>
    </row>
    <row r="107" spans="1:37" ht="26" customHeight="1" x14ac:dyDescent="0.3">
      <c r="A107" s="355"/>
      <c r="B107" s="345"/>
      <c r="C107" s="103" t="s">
        <v>261</v>
      </c>
      <c r="D107" s="161" t="s">
        <v>33</v>
      </c>
      <c r="E107" s="103" t="s">
        <v>331</v>
      </c>
      <c r="F107" s="139" t="s">
        <v>378</v>
      </c>
      <c r="G107" s="342"/>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331"/>
    </row>
    <row r="108" spans="1:37" ht="26" customHeight="1" x14ac:dyDescent="0.3">
      <c r="A108" s="355"/>
      <c r="B108" s="345"/>
      <c r="C108" s="103" t="s">
        <v>262</v>
      </c>
      <c r="D108" s="161" t="s">
        <v>164</v>
      </c>
      <c r="E108" s="103" t="s">
        <v>331</v>
      </c>
      <c r="F108" s="139" t="s">
        <v>378</v>
      </c>
      <c r="G108" s="342"/>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1"/>
    </row>
    <row r="109" spans="1:37" ht="26" customHeight="1" x14ac:dyDescent="0.3">
      <c r="A109" s="355"/>
      <c r="B109" s="345"/>
      <c r="C109" s="103" t="s">
        <v>263</v>
      </c>
      <c r="D109" s="161" t="s">
        <v>125</v>
      </c>
      <c r="E109" s="103" t="s">
        <v>331</v>
      </c>
      <c r="F109" s="139" t="s">
        <v>378</v>
      </c>
      <c r="G109" s="342"/>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1"/>
      <c r="AG109" s="117"/>
      <c r="AH109" s="117"/>
    </row>
    <row r="110" spans="1:37" ht="26" customHeight="1" thickBot="1" x14ac:dyDescent="0.35">
      <c r="A110" s="355"/>
      <c r="B110" s="346"/>
      <c r="C110" s="162" t="s">
        <v>265</v>
      </c>
      <c r="D110" s="163" t="s">
        <v>166</v>
      </c>
      <c r="E110" s="162" t="s">
        <v>331</v>
      </c>
      <c r="F110" s="143" t="s">
        <v>378</v>
      </c>
      <c r="G110" s="342"/>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1"/>
    </row>
    <row r="111" spans="1:37" s="117" customFormat="1" ht="26" customHeight="1" x14ac:dyDescent="0.3">
      <c r="A111" s="355"/>
      <c r="B111" s="344" t="s">
        <v>8</v>
      </c>
      <c r="C111" s="123" t="s">
        <v>250</v>
      </c>
      <c r="D111" s="164" t="s">
        <v>87</v>
      </c>
      <c r="E111" s="123" t="s">
        <v>331</v>
      </c>
      <c r="F111" s="232"/>
      <c r="G111" s="342"/>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1"/>
      <c r="AG111" s="1"/>
      <c r="AH111" s="1"/>
      <c r="AI111" s="6"/>
      <c r="AJ111" s="11"/>
      <c r="AK111" s="10"/>
    </row>
    <row r="112" spans="1:37" ht="26" customHeight="1" x14ac:dyDescent="0.3">
      <c r="A112" s="355"/>
      <c r="B112" s="345"/>
      <c r="C112" s="103" t="s">
        <v>251</v>
      </c>
      <c r="D112" s="161" t="s">
        <v>88</v>
      </c>
      <c r="E112" s="103" t="s">
        <v>331</v>
      </c>
      <c r="F112" s="230"/>
      <c r="G112" s="342"/>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1"/>
    </row>
    <row r="113" spans="1:37" ht="26" customHeight="1" x14ac:dyDescent="0.3">
      <c r="A113" s="355"/>
      <c r="B113" s="345"/>
      <c r="C113" s="103" t="s">
        <v>252</v>
      </c>
      <c r="D113" s="161" t="s">
        <v>28</v>
      </c>
      <c r="E113" s="103" t="s">
        <v>331</v>
      </c>
      <c r="F113" s="230"/>
      <c r="G113" s="342"/>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30"/>
      <c r="AE113" s="330"/>
      <c r="AF113" s="331"/>
      <c r="AK113" s="99"/>
    </row>
    <row r="114" spans="1:37" ht="26" customHeight="1" x14ac:dyDescent="0.3">
      <c r="A114" s="355"/>
      <c r="B114" s="345"/>
      <c r="C114" s="103" t="s">
        <v>255</v>
      </c>
      <c r="D114" s="161" t="s">
        <v>29</v>
      </c>
      <c r="E114" s="103" t="s">
        <v>331</v>
      </c>
      <c r="F114" s="230"/>
      <c r="G114" s="342"/>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30"/>
      <c r="AE114" s="330"/>
      <c r="AF114" s="331"/>
    </row>
    <row r="115" spans="1:37" ht="26" customHeight="1" x14ac:dyDescent="0.3">
      <c r="A115" s="355"/>
      <c r="B115" s="345"/>
      <c r="C115" s="103" t="s">
        <v>258</v>
      </c>
      <c r="D115" s="161" t="s">
        <v>31</v>
      </c>
      <c r="E115" s="103" t="s">
        <v>331</v>
      </c>
      <c r="F115" s="230"/>
      <c r="G115" s="342"/>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1"/>
    </row>
    <row r="116" spans="1:37" ht="26" customHeight="1" thickBot="1" x14ac:dyDescent="0.35">
      <c r="A116" s="356"/>
      <c r="B116" s="346"/>
      <c r="C116" s="162" t="s">
        <v>264</v>
      </c>
      <c r="D116" s="163" t="s">
        <v>165</v>
      </c>
      <c r="E116" s="162" t="s">
        <v>331</v>
      </c>
      <c r="F116" s="231"/>
      <c r="G116" s="343"/>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3"/>
    </row>
    <row r="117" spans="1:37" ht="26" customHeight="1" thickBot="1" x14ac:dyDescent="0.35">
      <c r="A117" s="36"/>
      <c r="B117" s="36"/>
      <c r="C117" s="36"/>
      <c r="D117" s="28"/>
      <c r="E117" s="36"/>
      <c r="F117" s="36"/>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row>
    <row r="118" spans="1:37" ht="26" customHeight="1" x14ac:dyDescent="0.3">
      <c r="A118" s="354" t="s">
        <v>35</v>
      </c>
      <c r="B118" s="351" t="s">
        <v>392</v>
      </c>
      <c r="C118" s="100" t="s">
        <v>266</v>
      </c>
      <c r="D118" s="144" t="s">
        <v>91</v>
      </c>
      <c r="E118" s="165" t="s">
        <v>44</v>
      </c>
      <c r="F118" s="136" t="s">
        <v>378</v>
      </c>
      <c r="G118" s="341" t="s">
        <v>329</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9"/>
      <c r="AG118" s="117"/>
      <c r="AH118" s="117"/>
    </row>
    <row r="119" spans="1:37" ht="26" customHeight="1" thickBot="1" x14ac:dyDescent="0.35">
      <c r="A119" s="355"/>
      <c r="B119" s="350"/>
      <c r="C119" s="150" t="s">
        <v>269</v>
      </c>
      <c r="D119" s="148" t="s">
        <v>38</v>
      </c>
      <c r="E119" s="166" t="s">
        <v>44</v>
      </c>
      <c r="F119" s="143" t="s">
        <v>378</v>
      </c>
      <c r="G119" s="342"/>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1"/>
    </row>
    <row r="120" spans="1:37" s="117" customFormat="1" ht="26" customHeight="1" x14ac:dyDescent="0.3">
      <c r="A120" s="355"/>
      <c r="B120" s="348" t="s">
        <v>8</v>
      </c>
      <c r="C120" s="135" t="s">
        <v>267</v>
      </c>
      <c r="D120" s="144" t="s">
        <v>36</v>
      </c>
      <c r="E120" s="165" t="s">
        <v>44</v>
      </c>
      <c r="F120" s="229"/>
      <c r="G120" s="342"/>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30"/>
      <c r="AE120" s="330"/>
      <c r="AF120" s="331"/>
      <c r="AG120" s="1"/>
      <c r="AH120" s="1"/>
      <c r="AI120" s="6"/>
      <c r="AJ120" s="11"/>
      <c r="AK120" s="10"/>
    </row>
    <row r="121" spans="1:37" ht="26" customHeight="1" thickBot="1" x14ac:dyDescent="0.35">
      <c r="A121" s="356"/>
      <c r="B121" s="350"/>
      <c r="C121" s="150" t="s">
        <v>268</v>
      </c>
      <c r="D121" s="148" t="s">
        <v>37</v>
      </c>
      <c r="E121" s="166" t="s">
        <v>44</v>
      </c>
      <c r="F121" s="231"/>
      <c r="G121" s="343"/>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3"/>
    </row>
    <row r="122" spans="1:37" ht="18" customHeight="1" thickBot="1" x14ac:dyDescent="0.35">
      <c r="A122" s="36"/>
      <c r="B122" s="36"/>
      <c r="C122" s="36"/>
      <c r="D122" s="28"/>
      <c r="E122" s="36"/>
      <c r="F122" s="36"/>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K122" s="99"/>
    </row>
    <row r="123" spans="1:37" ht="28" customHeight="1" x14ac:dyDescent="0.3">
      <c r="A123" s="354" t="s">
        <v>127</v>
      </c>
      <c r="B123" s="348" t="s">
        <v>8</v>
      </c>
      <c r="C123" s="100" t="s">
        <v>270</v>
      </c>
      <c r="D123" s="144" t="s">
        <v>92</v>
      </c>
      <c r="E123" s="165" t="s">
        <v>44</v>
      </c>
      <c r="F123" s="229"/>
      <c r="G123" s="341" t="s">
        <v>329</v>
      </c>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9"/>
    </row>
    <row r="124" spans="1:37" ht="28" customHeight="1" x14ac:dyDescent="0.3">
      <c r="A124" s="355"/>
      <c r="B124" s="349"/>
      <c r="C124" s="124" t="s">
        <v>271</v>
      </c>
      <c r="D124" s="146" t="s">
        <v>39</v>
      </c>
      <c r="E124" s="167" t="s">
        <v>44</v>
      </c>
      <c r="F124" s="230"/>
      <c r="G124" s="342"/>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1"/>
      <c r="AK124" s="99"/>
    </row>
    <row r="125" spans="1:37" ht="28" customHeight="1" x14ac:dyDescent="0.3">
      <c r="A125" s="355"/>
      <c r="B125" s="349"/>
      <c r="C125" s="124" t="s">
        <v>272</v>
      </c>
      <c r="D125" s="146" t="s">
        <v>40</v>
      </c>
      <c r="E125" s="167" t="s">
        <v>44</v>
      </c>
      <c r="F125" s="230"/>
      <c r="G125" s="342"/>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1"/>
      <c r="AI125" s="10"/>
      <c r="AJ125" s="86"/>
    </row>
    <row r="126" spans="1:37" ht="28" customHeight="1" x14ac:dyDescent="0.3">
      <c r="A126" s="355"/>
      <c r="B126" s="349"/>
      <c r="C126" s="124" t="s">
        <v>273</v>
      </c>
      <c r="D126" s="146" t="s">
        <v>93</v>
      </c>
      <c r="E126" s="167" t="s">
        <v>44</v>
      </c>
      <c r="F126" s="232"/>
      <c r="G126" s="342"/>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330"/>
      <c r="AE126" s="330"/>
      <c r="AF126" s="331"/>
      <c r="AI126" s="10"/>
      <c r="AJ126" s="86"/>
    </row>
    <row r="127" spans="1:37" ht="28" customHeight="1" x14ac:dyDescent="0.3">
      <c r="A127" s="355"/>
      <c r="B127" s="349"/>
      <c r="C127" s="124" t="s">
        <v>274</v>
      </c>
      <c r="D127" s="146" t="s">
        <v>41</v>
      </c>
      <c r="E127" s="167" t="s">
        <v>44</v>
      </c>
      <c r="F127" s="230"/>
      <c r="G127" s="342"/>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1"/>
      <c r="AG127" s="117"/>
      <c r="AH127" s="117"/>
    </row>
    <row r="128" spans="1:37" ht="28" customHeight="1" x14ac:dyDescent="0.3">
      <c r="A128" s="355"/>
      <c r="B128" s="349"/>
      <c r="C128" s="124" t="s">
        <v>275</v>
      </c>
      <c r="D128" s="146" t="s">
        <v>94</v>
      </c>
      <c r="E128" s="167" t="s">
        <v>44</v>
      </c>
      <c r="F128" s="230"/>
      <c r="G128" s="342"/>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1"/>
    </row>
    <row r="129" spans="1:37" s="117" customFormat="1" ht="28" customHeight="1" x14ac:dyDescent="0.3">
      <c r="A129" s="355"/>
      <c r="B129" s="349"/>
      <c r="C129" s="124" t="s">
        <v>276</v>
      </c>
      <c r="D129" s="146" t="s">
        <v>95</v>
      </c>
      <c r="E129" s="167" t="s">
        <v>331</v>
      </c>
      <c r="F129" s="232"/>
      <c r="G129" s="342"/>
      <c r="H129" s="330"/>
      <c r="I129" s="330"/>
      <c r="J129" s="330"/>
      <c r="K129" s="330"/>
      <c r="L129" s="330"/>
      <c r="M129" s="330"/>
      <c r="N129" s="330"/>
      <c r="O129" s="330"/>
      <c r="P129" s="330"/>
      <c r="Q129" s="330"/>
      <c r="R129" s="330"/>
      <c r="S129" s="330"/>
      <c r="T129" s="330"/>
      <c r="U129" s="330"/>
      <c r="V129" s="330"/>
      <c r="W129" s="330"/>
      <c r="X129" s="330"/>
      <c r="Y129" s="330"/>
      <c r="Z129" s="330"/>
      <c r="AA129" s="330"/>
      <c r="AB129" s="330"/>
      <c r="AC129" s="330"/>
      <c r="AD129" s="330"/>
      <c r="AE129" s="330"/>
      <c r="AF129" s="331"/>
      <c r="AI129" s="6"/>
      <c r="AJ129" s="11"/>
      <c r="AK129" s="10"/>
    </row>
    <row r="130" spans="1:37" ht="28" customHeight="1" x14ac:dyDescent="0.3">
      <c r="A130" s="355"/>
      <c r="B130" s="349"/>
      <c r="C130" s="168" t="s">
        <v>277</v>
      </c>
      <c r="D130" s="169" t="s">
        <v>42</v>
      </c>
      <c r="E130" s="170" t="s">
        <v>331</v>
      </c>
      <c r="F130" s="230"/>
      <c r="G130" s="342"/>
      <c r="H130" s="330"/>
      <c r="I130" s="330"/>
      <c r="J130" s="330"/>
      <c r="K130" s="330"/>
      <c r="L130" s="330"/>
      <c r="M130" s="330"/>
      <c r="N130" s="330"/>
      <c r="O130" s="330"/>
      <c r="P130" s="330"/>
      <c r="Q130" s="330"/>
      <c r="R130" s="330"/>
      <c r="S130" s="330"/>
      <c r="T130" s="330"/>
      <c r="U130" s="330"/>
      <c r="V130" s="330"/>
      <c r="W130" s="330"/>
      <c r="X130" s="330"/>
      <c r="Y130" s="330"/>
      <c r="Z130" s="330"/>
      <c r="AA130" s="330"/>
      <c r="AB130" s="330"/>
      <c r="AC130" s="330"/>
      <c r="AD130" s="330"/>
      <c r="AE130" s="330"/>
      <c r="AF130" s="331"/>
    </row>
    <row r="131" spans="1:37" s="117" customFormat="1" ht="28" customHeight="1" x14ac:dyDescent="0.3">
      <c r="A131" s="355"/>
      <c r="B131" s="349"/>
      <c r="C131" s="124" t="s">
        <v>278</v>
      </c>
      <c r="D131" s="146" t="s">
        <v>96</v>
      </c>
      <c r="E131" s="170" t="s">
        <v>331</v>
      </c>
      <c r="F131" s="230"/>
      <c r="G131" s="342"/>
      <c r="H131" s="330"/>
      <c r="I131" s="330"/>
      <c r="J131" s="330"/>
      <c r="K131" s="330"/>
      <c r="L131" s="330"/>
      <c r="M131" s="330"/>
      <c r="N131" s="330"/>
      <c r="O131" s="330"/>
      <c r="P131" s="330"/>
      <c r="Q131" s="330"/>
      <c r="R131" s="330"/>
      <c r="S131" s="330"/>
      <c r="T131" s="330"/>
      <c r="U131" s="330"/>
      <c r="V131" s="330"/>
      <c r="W131" s="330"/>
      <c r="X131" s="330"/>
      <c r="Y131" s="330"/>
      <c r="Z131" s="330"/>
      <c r="AA131" s="330"/>
      <c r="AB131" s="330"/>
      <c r="AC131" s="330"/>
      <c r="AD131" s="330"/>
      <c r="AE131" s="330"/>
      <c r="AF131" s="331"/>
      <c r="AG131" s="1"/>
      <c r="AH131" s="1"/>
      <c r="AI131" s="6"/>
      <c r="AJ131" s="11"/>
      <c r="AK131" s="10"/>
    </row>
    <row r="132" spans="1:37" ht="28" customHeight="1" x14ac:dyDescent="0.3">
      <c r="A132" s="355"/>
      <c r="B132" s="349"/>
      <c r="C132" s="124" t="s">
        <v>279</v>
      </c>
      <c r="D132" s="146" t="s">
        <v>97</v>
      </c>
      <c r="E132" s="170" t="s">
        <v>331</v>
      </c>
      <c r="F132" s="232"/>
      <c r="G132" s="342"/>
      <c r="H132" s="330"/>
      <c r="I132" s="330"/>
      <c r="J132" s="330"/>
      <c r="K132" s="330"/>
      <c r="L132" s="330"/>
      <c r="M132" s="330"/>
      <c r="N132" s="330"/>
      <c r="O132" s="330"/>
      <c r="P132" s="330"/>
      <c r="Q132" s="330"/>
      <c r="R132" s="330"/>
      <c r="S132" s="330"/>
      <c r="T132" s="330"/>
      <c r="U132" s="330"/>
      <c r="V132" s="330"/>
      <c r="W132" s="330"/>
      <c r="X132" s="330"/>
      <c r="Y132" s="330"/>
      <c r="Z132" s="330"/>
      <c r="AA132" s="330"/>
      <c r="AB132" s="330"/>
      <c r="AC132" s="330"/>
      <c r="AD132" s="330"/>
      <c r="AE132" s="330"/>
      <c r="AF132" s="331"/>
    </row>
    <row r="133" spans="1:37" ht="28" customHeight="1" x14ac:dyDescent="0.3">
      <c r="A133" s="355"/>
      <c r="B133" s="349"/>
      <c r="C133" s="124" t="s">
        <v>280</v>
      </c>
      <c r="D133" s="146" t="s">
        <v>157</v>
      </c>
      <c r="E133" s="170" t="s">
        <v>331</v>
      </c>
      <c r="F133" s="230"/>
      <c r="G133" s="342"/>
      <c r="H133" s="330"/>
      <c r="I133" s="330"/>
      <c r="J133" s="330"/>
      <c r="K133" s="330"/>
      <c r="L133" s="330"/>
      <c r="M133" s="330"/>
      <c r="N133" s="330"/>
      <c r="O133" s="330"/>
      <c r="P133" s="330"/>
      <c r="Q133" s="330"/>
      <c r="R133" s="330"/>
      <c r="S133" s="330"/>
      <c r="T133" s="330"/>
      <c r="U133" s="330"/>
      <c r="V133" s="330"/>
      <c r="W133" s="330"/>
      <c r="X133" s="330"/>
      <c r="Y133" s="330"/>
      <c r="Z133" s="330"/>
      <c r="AA133" s="330"/>
      <c r="AB133" s="330"/>
      <c r="AC133" s="330"/>
      <c r="AD133" s="330"/>
      <c r="AE133" s="330"/>
      <c r="AF133" s="331"/>
      <c r="AK133" s="6"/>
    </row>
    <row r="134" spans="1:37" ht="28" customHeight="1" thickBot="1" x14ac:dyDescent="0.35">
      <c r="A134" s="356"/>
      <c r="B134" s="350"/>
      <c r="C134" s="108" t="s">
        <v>281</v>
      </c>
      <c r="D134" s="148" t="s">
        <v>43</v>
      </c>
      <c r="E134" s="140" t="s">
        <v>331</v>
      </c>
      <c r="F134" s="231"/>
      <c r="G134" s="343"/>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3"/>
      <c r="AK134" s="6"/>
    </row>
    <row r="135" spans="1:37" ht="28" customHeight="1" thickBot="1" x14ac:dyDescent="0.35">
      <c r="A135" s="36"/>
      <c r="B135" s="36"/>
      <c r="C135" s="36"/>
      <c r="D135" s="28"/>
      <c r="E135" s="36"/>
      <c r="F135" s="171"/>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K135" s="6"/>
    </row>
    <row r="136" spans="1:37" ht="28" customHeight="1" x14ac:dyDescent="0.3">
      <c r="A136" s="354" t="s">
        <v>153</v>
      </c>
      <c r="B136" s="347" t="s">
        <v>392</v>
      </c>
      <c r="C136" s="135" t="s">
        <v>282</v>
      </c>
      <c r="D136" s="144" t="s">
        <v>45</v>
      </c>
      <c r="E136" s="165" t="s">
        <v>310</v>
      </c>
      <c r="F136" s="136" t="s">
        <v>378</v>
      </c>
      <c r="G136" s="328" t="s">
        <v>329</v>
      </c>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9"/>
      <c r="AK136" s="6"/>
    </row>
    <row r="137" spans="1:37" ht="28" customHeight="1" x14ac:dyDescent="0.3">
      <c r="A137" s="355"/>
      <c r="B137" s="345"/>
      <c r="C137" s="124" t="s">
        <v>283</v>
      </c>
      <c r="D137" s="146" t="s">
        <v>46</v>
      </c>
      <c r="E137" s="167" t="s">
        <v>62</v>
      </c>
      <c r="F137" s="139" t="s">
        <v>378</v>
      </c>
      <c r="G137" s="330"/>
      <c r="H137" s="330"/>
      <c r="I137" s="330"/>
      <c r="J137" s="330"/>
      <c r="K137" s="330"/>
      <c r="L137" s="330"/>
      <c r="M137" s="330"/>
      <c r="N137" s="330"/>
      <c r="O137" s="330"/>
      <c r="P137" s="330"/>
      <c r="Q137" s="330"/>
      <c r="R137" s="330"/>
      <c r="S137" s="330"/>
      <c r="T137" s="330"/>
      <c r="U137" s="330"/>
      <c r="V137" s="330"/>
      <c r="W137" s="330"/>
      <c r="X137" s="330"/>
      <c r="Y137" s="330"/>
      <c r="Z137" s="330"/>
      <c r="AA137" s="330"/>
      <c r="AB137" s="330"/>
      <c r="AC137" s="330"/>
      <c r="AD137" s="330"/>
      <c r="AE137" s="330"/>
      <c r="AF137" s="331"/>
      <c r="AK137" s="6"/>
    </row>
    <row r="138" spans="1:37" ht="28" customHeight="1" x14ac:dyDescent="0.3">
      <c r="A138" s="355"/>
      <c r="B138" s="345"/>
      <c r="C138" s="124" t="s">
        <v>284</v>
      </c>
      <c r="D138" s="146" t="s">
        <v>98</v>
      </c>
      <c r="E138" s="167" t="s">
        <v>62</v>
      </c>
      <c r="F138" s="139" t="s">
        <v>378</v>
      </c>
      <c r="G138" s="330"/>
      <c r="H138" s="330"/>
      <c r="I138" s="330"/>
      <c r="J138" s="330"/>
      <c r="K138" s="330"/>
      <c r="L138" s="330"/>
      <c r="M138" s="330"/>
      <c r="N138" s="330"/>
      <c r="O138" s="330"/>
      <c r="P138" s="330"/>
      <c r="Q138" s="330"/>
      <c r="R138" s="330"/>
      <c r="S138" s="330"/>
      <c r="T138" s="330"/>
      <c r="U138" s="330"/>
      <c r="V138" s="330"/>
      <c r="W138" s="330"/>
      <c r="X138" s="330"/>
      <c r="Y138" s="330"/>
      <c r="Z138" s="330"/>
      <c r="AA138" s="330"/>
      <c r="AB138" s="330"/>
      <c r="AC138" s="330"/>
      <c r="AD138" s="330"/>
      <c r="AE138" s="330"/>
      <c r="AF138" s="331"/>
      <c r="AG138" s="87"/>
      <c r="AH138" s="87"/>
      <c r="AK138" s="6"/>
    </row>
    <row r="139" spans="1:37" ht="28" customHeight="1" x14ac:dyDescent="0.3">
      <c r="A139" s="355"/>
      <c r="B139" s="345"/>
      <c r="C139" s="124" t="s">
        <v>285</v>
      </c>
      <c r="D139" s="146" t="s">
        <v>47</v>
      </c>
      <c r="E139" s="167" t="s">
        <v>62</v>
      </c>
      <c r="F139" s="139" t="s">
        <v>378</v>
      </c>
      <c r="G139" s="330"/>
      <c r="H139" s="330"/>
      <c r="I139" s="330"/>
      <c r="J139" s="330"/>
      <c r="K139" s="330"/>
      <c r="L139" s="330"/>
      <c r="M139" s="330"/>
      <c r="N139" s="330"/>
      <c r="O139" s="330"/>
      <c r="P139" s="330"/>
      <c r="Q139" s="330"/>
      <c r="R139" s="330"/>
      <c r="S139" s="330"/>
      <c r="T139" s="330"/>
      <c r="U139" s="330"/>
      <c r="V139" s="330"/>
      <c r="W139" s="330"/>
      <c r="X139" s="330"/>
      <c r="Y139" s="330"/>
      <c r="Z139" s="330"/>
      <c r="AA139" s="330"/>
      <c r="AB139" s="330"/>
      <c r="AC139" s="330"/>
      <c r="AD139" s="330"/>
      <c r="AE139" s="330"/>
      <c r="AF139" s="331"/>
      <c r="AG139" s="87"/>
      <c r="AH139" s="87"/>
      <c r="AK139" s="6"/>
    </row>
    <row r="140" spans="1:37" s="87" customFormat="1" ht="28" customHeight="1" x14ac:dyDescent="0.3">
      <c r="A140" s="355"/>
      <c r="B140" s="345"/>
      <c r="C140" s="124" t="s">
        <v>286</v>
      </c>
      <c r="D140" s="146" t="s">
        <v>99</v>
      </c>
      <c r="E140" s="167" t="s">
        <v>62</v>
      </c>
      <c r="F140" s="139" t="s">
        <v>378</v>
      </c>
      <c r="G140" s="330"/>
      <c r="H140" s="330"/>
      <c r="I140" s="330"/>
      <c r="J140" s="330"/>
      <c r="K140" s="330"/>
      <c r="L140" s="330"/>
      <c r="M140" s="330"/>
      <c r="N140" s="330"/>
      <c r="O140" s="330"/>
      <c r="P140" s="330"/>
      <c r="Q140" s="330"/>
      <c r="R140" s="330"/>
      <c r="S140" s="330"/>
      <c r="T140" s="330"/>
      <c r="U140" s="330"/>
      <c r="V140" s="330"/>
      <c r="W140" s="330"/>
      <c r="X140" s="330"/>
      <c r="Y140" s="330"/>
      <c r="Z140" s="330"/>
      <c r="AA140" s="330"/>
      <c r="AB140" s="330"/>
      <c r="AC140" s="330"/>
      <c r="AD140" s="330"/>
      <c r="AE140" s="330"/>
      <c r="AF140" s="331"/>
      <c r="AG140" s="1"/>
      <c r="AH140" s="1"/>
      <c r="AI140" s="6"/>
      <c r="AJ140" s="11"/>
      <c r="AK140" s="10"/>
    </row>
    <row r="141" spans="1:37" s="87" customFormat="1" ht="28" customHeight="1" x14ac:dyDescent="0.3">
      <c r="A141" s="355"/>
      <c r="B141" s="345"/>
      <c r="C141" s="124" t="s">
        <v>287</v>
      </c>
      <c r="D141" s="146" t="s">
        <v>100</v>
      </c>
      <c r="E141" s="167" t="s">
        <v>62</v>
      </c>
      <c r="F141" s="139" t="s">
        <v>378</v>
      </c>
      <c r="G141" s="330"/>
      <c r="H141" s="330"/>
      <c r="I141" s="330"/>
      <c r="J141" s="330"/>
      <c r="K141" s="330"/>
      <c r="L141" s="330"/>
      <c r="M141" s="330"/>
      <c r="N141" s="330"/>
      <c r="O141" s="330"/>
      <c r="P141" s="330"/>
      <c r="Q141" s="330"/>
      <c r="R141" s="330"/>
      <c r="S141" s="330"/>
      <c r="T141" s="330"/>
      <c r="U141" s="330"/>
      <c r="V141" s="330"/>
      <c r="W141" s="330"/>
      <c r="X141" s="330"/>
      <c r="Y141" s="330"/>
      <c r="Z141" s="330"/>
      <c r="AA141" s="330"/>
      <c r="AB141" s="330"/>
      <c r="AC141" s="330"/>
      <c r="AD141" s="330"/>
      <c r="AE141" s="330"/>
      <c r="AF141" s="331"/>
      <c r="AG141" s="1"/>
      <c r="AH141" s="1"/>
      <c r="AI141" s="6"/>
      <c r="AJ141" s="11"/>
      <c r="AK141" s="10"/>
    </row>
    <row r="142" spans="1:37" ht="28" customHeight="1" thickBot="1" x14ac:dyDescent="0.35">
      <c r="A142" s="356"/>
      <c r="B142" s="346"/>
      <c r="C142" s="150" t="s">
        <v>288</v>
      </c>
      <c r="D142" s="148" t="s">
        <v>101</v>
      </c>
      <c r="E142" s="166" t="s">
        <v>311</v>
      </c>
      <c r="F142" s="143" t="s">
        <v>378</v>
      </c>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3"/>
    </row>
    <row r="143" spans="1:37" ht="28" customHeight="1" thickBot="1" x14ac:dyDescent="0.35">
      <c r="A143" s="36"/>
      <c r="B143" s="36"/>
      <c r="C143" s="36"/>
      <c r="D143" s="28"/>
      <c r="E143" s="36"/>
      <c r="F143" s="36"/>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row>
    <row r="144" spans="1:37" ht="28" customHeight="1" x14ac:dyDescent="0.3">
      <c r="A144" s="354" t="s">
        <v>48</v>
      </c>
      <c r="B144" s="351" t="s">
        <v>392</v>
      </c>
      <c r="C144" s="135" t="s">
        <v>298</v>
      </c>
      <c r="D144" s="144" t="s">
        <v>323</v>
      </c>
      <c r="E144" s="165" t="s">
        <v>331</v>
      </c>
      <c r="F144" s="136" t="s">
        <v>378</v>
      </c>
      <c r="G144" s="328" t="s">
        <v>329</v>
      </c>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9"/>
    </row>
    <row r="145" spans="1:32" ht="28" customHeight="1" thickBot="1" x14ac:dyDescent="0.35">
      <c r="A145" s="355"/>
      <c r="B145" s="350"/>
      <c r="C145" s="108" t="s">
        <v>366</v>
      </c>
      <c r="D145" s="172" t="s">
        <v>367</v>
      </c>
      <c r="E145" s="140" t="s">
        <v>331</v>
      </c>
      <c r="F145" s="173" t="s">
        <v>378</v>
      </c>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1"/>
    </row>
    <row r="146" spans="1:32" ht="28" customHeight="1" x14ac:dyDescent="0.3">
      <c r="A146" s="355"/>
      <c r="B146" s="348" t="s">
        <v>8</v>
      </c>
      <c r="C146" s="100" t="s">
        <v>289</v>
      </c>
      <c r="D146" s="144" t="s">
        <v>49</v>
      </c>
      <c r="E146" s="165" t="s">
        <v>331</v>
      </c>
      <c r="F146" s="229"/>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1"/>
    </row>
    <row r="147" spans="1:32" ht="28" customHeight="1" x14ac:dyDescent="0.3">
      <c r="A147" s="355"/>
      <c r="B147" s="349"/>
      <c r="C147" s="124" t="s">
        <v>290</v>
      </c>
      <c r="D147" s="146" t="s">
        <v>50</v>
      </c>
      <c r="E147" s="167" t="s">
        <v>331</v>
      </c>
      <c r="F147" s="230"/>
      <c r="G147" s="330"/>
      <c r="H147" s="330"/>
      <c r="I147" s="330"/>
      <c r="J147" s="330"/>
      <c r="K147" s="330"/>
      <c r="L147" s="330"/>
      <c r="M147" s="330"/>
      <c r="N147" s="330"/>
      <c r="O147" s="330"/>
      <c r="P147" s="330"/>
      <c r="Q147" s="330"/>
      <c r="R147" s="330"/>
      <c r="S147" s="330"/>
      <c r="T147" s="330"/>
      <c r="U147" s="330"/>
      <c r="V147" s="330"/>
      <c r="W147" s="330"/>
      <c r="X147" s="330"/>
      <c r="Y147" s="330"/>
      <c r="Z147" s="330"/>
      <c r="AA147" s="330"/>
      <c r="AB147" s="330"/>
      <c r="AC147" s="330"/>
      <c r="AD147" s="330"/>
      <c r="AE147" s="330"/>
      <c r="AF147" s="331"/>
    </row>
    <row r="148" spans="1:32" ht="28" customHeight="1" x14ac:dyDescent="0.3">
      <c r="A148" s="355"/>
      <c r="B148" s="349"/>
      <c r="C148" s="124" t="s">
        <v>291</v>
      </c>
      <c r="D148" s="146" t="s">
        <v>158</v>
      </c>
      <c r="E148" s="167" t="s">
        <v>331</v>
      </c>
      <c r="F148" s="230"/>
      <c r="G148" s="330"/>
      <c r="H148" s="330"/>
      <c r="I148" s="330"/>
      <c r="J148" s="330"/>
      <c r="K148" s="330"/>
      <c r="L148" s="330"/>
      <c r="M148" s="330"/>
      <c r="N148" s="330"/>
      <c r="O148" s="330"/>
      <c r="P148" s="330"/>
      <c r="Q148" s="330"/>
      <c r="R148" s="330"/>
      <c r="S148" s="330"/>
      <c r="T148" s="330"/>
      <c r="U148" s="330"/>
      <c r="V148" s="330"/>
      <c r="W148" s="330"/>
      <c r="X148" s="330"/>
      <c r="Y148" s="330"/>
      <c r="Z148" s="330"/>
      <c r="AA148" s="330"/>
      <c r="AB148" s="330"/>
      <c r="AC148" s="330"/>
      <c r="AD148" s="330"/>
      <c r="AE148" s="330"/>
      <c r="AF148" s="331"/>
    </row>
    <row r="149" spans="1:32" ht="28" customHeight="1" x14ac:dyDescent="0.3">
      <c r="A149" s="355"/>
      <c r="B149" s="349"/>
      <c r="C149" s="124" t="s">
        <v>292</v>
      </c>
      <c r="D149" s="146" t="s">
        <v>78</v>
      </c>
      <c r="E149" s="167" t="s">
        <v>331</v>
      </c>
      <c r="F149" s="23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c r="AC149" s="330"/>
      <c r="AD149" s="330"/>
      <c r="AE149" s="330"/>
      <c r="AF149" s="331"/>
    </row>
    <row r="150" spans="1:32" ht="28" customHeight="1" x14ac:dyDescent="0.3">
      <c r="A150" s="355"/>
      <c r="B150" s="349"/>
      <c r="C150" s="124" t="s">
        <v>293</v>
      </c>
      <c r="D150" s="146" t="s">
        <v>51</v>
      </c>
      <c r="E150" s="167" t="s">
        <v>331</v>
      </c>
      <c r="F150" s="2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331"/>
    </row>
    <row r="151" spans="1:32" ht="28" customHeight="1" x14ac:dyDescent="0.3">
      <c r="A151" s="355"/>
      <c r="B151" s="349"/>
      <c r="C151" s="124" t="s">
        <v>294</v>
      </c>
      <c r="D151" s="146" t="s">
        <v>34</v>
      </c>
      <c r="E151" s="167" t="s">
        <v>331</v>
      </c>
      <c r="F151" s="2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1"/>
    </row>
    <row r="152" spans="1:32" ht="28" customHeight="1" x14ac:dyDescent="0.3">
      <c r="A152" s="355"/>
      <c r="B152" s="349"/>
      <c r="C152" s="124" t="s">
        <v>295</v>
      </c>
      <c r="D152" s="146" t="s">
        <v>60</v>
      </c>
      <c r="E152" s="167" t="s">
        <v>331</v>
      </c>
      <c r="F152" s="230"/>
      <c r="G152" s="330"/>
      <c r="H152" s="330"/>
      <c r="I152" s="330"/>
      <c r="J152" s="330"/>
      <c r="K152" s="330"/>
      <c r="L152" s="330"/>
      <c r="M152" s="330"/>
      <c r="N152" s="330"/>
      <c r="O152" s="330"/>
      <c r="P152" s="330"/>
      <c r="Q152" s="330"/>
      <c r="R152" s="330"/>
      <c r="S152" s="330"/>
      <c r="T152" s="330"/>
      <c r="U152" s="330"/>
      <c r="V152" s="330"/>
      <c r="W152" s="330"/>
      <c r="X152" s="330"/>
      <c r="Y152" s="330"/>
      <c r="Z152" s="330"/>
      <c r="AA152" s="330"/>
      <c r="AB152" s="330"/>
      <c r="AC152" s="330"/>
      <c r="AD152" s="330"/>
      <c r="AE152" s="330"/>
      <c r="AF152" s="331"/>
    </row>
    <row r="153" spans="1:32" ht="28" customHeight="1" x14ac:dyDescent="0.3">
      <c r="A153" s="355"/>
      <c r="B153" s="349"/>
      <c r="C153" s="124" t="s">
        <v>296</v>
      </c>
      <c r="D153" s="169" t="s">
        <v>159</v>
      </c>
      <c r="E153" s="167" t="s">
        <v>331</v>
      </c>
      <c r="F153" s="230"/>
      <c r="G153" s="330"/>
      <c r="H153" s="330"/>
      <c r="I153" s="330"/>
      <c r="J153" s="330"/>
      <c r="K153" s="330"/>
      <c r="L153" s="330"/>
      <c r="M153" s="330"/>
      <c r="N153" s="330"/>
      <c r="O153" s="330"/>
      <c r="P153" s="330"/>
      <c r="Q153" s="330"/>
      <c r="R153" s="330"/>
      <c r="S153" s="330"/>
      <c r="T153" s="330"/>
      <c r="U153" s="330"/>
      <c r="V153" s="330"/>
      <c r="W153" s="330"/>
      <c r="X153" s="330"/>
      <c r="Y153" s="330"/>
      <c r="Z153" s="330"/>
      <c r="AA153" s="330"/>
      <c r="AB153" s="330"/>
      <c r="AC153" s="330"/>
      <c r="AD153" s="330"/>
      <c r="AE153" s="330"/>
      <c r="AF153" s="331"/>
    </row>
    <row r="154" spans="1:32" ht="28" customHeight="1" x14ac:dyDescent="0.3">
      <c r="A154" s="355"/>
      <c r="B154" s="349"/>
      <c r="C154" s="124" t="s">
        <v>297</v>
      </c>
      <c r="D154" s="169" t="s">
        <v>162</v>
      </c>
      <c r="E154" s="167" t="s">
        <v>331</v>
      </c>
      <c r="F154" s="230"/>
      <c r="G154" s="330"/>
      <c r="H154" s="330"/>
      <c r="I154" s="330"/>
      <c r="J154" s="330"/>
      <c r="K154" s="330"/>
      <c r="L154" s="330"/>
      <c r="M154" s="330"/>
      <c r="N154" s="330"/>
      <c r="O154" s="330"/>
      <c r="P154" s="330"/>
      <c r="Q154" s="330"/>
      <c r="R154" s="330"/>
      <c r="S154" s="330"/>
      <c r="T154" s="330"/>
      <c r="U154" s="330"/>
      <c r="V154" s="330"/>
      <c r="W154" s="330"/>
      <c r="X154" s="330"/>
      <c r="Y154" s="330"/>
      <c r="Z154" s="330"/>
      <c r="AA154" s="330"/>
      <c r="AB154" s="330"/>
      <c r="AC154" s="330"/>
      <c r="AD154" s="330"/>
      <c r="AE154" s="330"/>
      <c r="AF154" s="331"/>
    </row>
    <row r="155" spans="1:32" ht="28" customHeight="1" thickBot="1" x14ac:dyDescent="0.35">
      <c r="A155" s="356"/>
      <c r="B155" s="350"/>
      <c r="C155" s="108" t="s">
        <v>299</v>
      </c>
      <c r="D155" s="172" t="s">
        <v>160</v>
      </c>
      <c r="E155" s="140" t="s">
        <v>331</v>
      </c>
      <c r="F155" s="231"/>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3"/>
    </row>
    <row r="156" spans="1:32" ht="14.5" thickBot="1" x14ac:dyDescent="0.35">
      <c r="A156" s="36"/>
      <c r="B156" s="36"/>
      <c r="C156" s="36"/>
      <c r="D156" s="28"/>
      <c r="E156" s="36"/>
      <c r="F156" s="171"/>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row>
    <row r="157" spans="1:32" ht="47.5" customHeight="1" thickBot="1" x14ac:dyDescent="0.35">
      <c r="A157" s="114" t="s">
        <v>52</v>
      </c>
      <c r="B157" s="115" t="s">
        <v>374</v>
      </c>
      <c r="C157" s="116" t="s">
        <v>300</v>
      </c>
      <c r="D157" s="174" t="s">
        <v>54</v>
      </c>
      <c r="E157" s="175" t="s">
        <v>324</v>
      </c>
      <c r="F157" s="112" t="s">
        <v>378</v>
      </c>
      <c r="G157" s="325"/>
      <c r="H157" s="326"/>
      <c r="I157" s="326"/>
      <c r="J157" s="326"/>
      <c r="K157" s="326"/>
      <c r="L157" s="326"/>
      <c r="M157" s="326"/>
      <c r="N157" s="326"/>
      <c r="O157" s="326"/>
      <c r="P157" s="326"/>
      <c r="Q157" s="326"/>
      <c r="R157" s="326"/>
      <c r="S157" s="326"/>
      <c r="T157" s="326"/>
      <c r="U157" s="326"/>
      <c r="V157" s="326"/>
      <c r="W157" s="326"/>
      <c r="X157" s="326"/>
      <c r="Y157" s="326"/>
      <c r="Z157" s="326"/>
      <c r="AA157" s="326"/>
      <c r="AB157" s="326"/>
      <c r="AC157" s="326"/>
      <c r="AD157" s="326"/>
      <c r="AE157" s="326"/>
      <c r="AF157" s="327"/>
    </row>
    <row r="158" spans="1:32" ht="22" customHeight="1" thickBot="1" x14ac:dyDescent="0.35">
      <c r="A158" s="36"/>
      <c r="B158" s="79"/>
      <c r="C158" s="36"/>
      <c r="D158" s="28"/>
      <c r="E158" s="36"/>
      <c r="F158" s="36"/>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row>
    <row r="159" spans="1:32" ht="50.5" customHeight="1" thickBot="1" x14ac:dyDescent="0.35">
      <c r="A159" s="114" t="s">
        <v>53</v>
      </c>
      <c r="B159" s="115" t="s">
        <v>374</v>
      </c>
      <c r="C159" s="116" t="s">
        <v>301</v>
      </c>
      <c r="D159" s="174" t="s">
        <v>161</v>
      </c>
      <c r="E159" s="175" t="s">
        <v>324</v>
      </c>
      <c r="F159" s="112" t="s">
        <v>378</v>
      </c>
      <c r="G159" s="325"/>
      <c r="H159" s="326"/>
      <c r="I159" s="326"/>
      <c r="J159" s="326"/>
      <c r="K159" s="326"/>
      <c r="L159" s="326"/>
      <c r="M159" s="326"/>
      <c r="N159" s="326"/>
      <c r="O159" s="326"/>
      <c r="P159" s="326"/>
      <c r="Q159" s="326"/>
      <c r="R159" s="326"/>
      <c r="S159" s="326"/>
      <c r="T159" s="326"/>
      <c r="U159" s="326"/>
      <c r="V159" s="326"/>
      <c r="W159" s="326"/>
      <c r="X159" s="326"/>
      <c r="Y159" s="326"/>
      <c r="Z159" s="326"/>
      <c r="AA159" s="326"/>
      <c r="AB159" s="326"/>
      <c r="AC159" s="326"/>
      <c r="AD159" s="326"/>
      <c r="AE159" s="326"/>
      <c r="AF159" s="327"/>
    </row>
    <row r="160" spans="1:32" ht="22" customHeight="1" thickBot="1" x14ac:dyDescent="0.35">
      <c r="A160" s="41"/>
      <c r="B160" s="42"/>
      <c r="C160" s="41"/>
      <c r="D160" s="26"/>
      <c r="E160" s="41"/>
      <c r="F160" s="41"/>
    </row>
    <row r="161" spans="1:32" ht="46.5" customHeight="1" thickBot="1" x14ac:dyDescent="0.35">
      <c r="A161" s="176" t="s">
        <v>382</v>
      </c>
      <c r="B161" s="308" t="s">
        <v>440</v>
      </c>
      <c r="C161" s="110" t="s">
        <v>302</v>
      </c>
      <c r="D161" s="174" t="s">
        <v>381</v>
      </c>
      <c r="E161" s="177" t="s">
        <v>128</v>
      </c>
      <c r="F161" s="112" t="s">
        <v>378</v>
      </c>
      <c r="G161" s="334" t="s">
        <v>373</v>
      </c>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6"/>
    </row>
    <row r="165" spans="1:32" x14ac:dyDescent="0.3">
      <c r="A165" s="10"/>
      <c r="B165" s="86"/>
      <c r="C165" s="86"/>
      <c r="D165" s="10"/>
      <c r="E165" s="86"/>
      <c r="F165" s="86"/>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6" spans="1:32" x14ac:dyDescent="0.3">
      <c r="A166" s="10"/>
      <c r="B166" s="86"/>
      <c r="C166" s="86"/>
      <c r="D166" s="10"/>
      <c r="E166" s="86"/>
      <c r="F166" s="86"/>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row>
    <row r="170" spans="1:32" ht="29.15" customHeight="1" x14ac:dyDescent="0.3"/>
    <row r="172" spans="1:32" ht="29.15" customHeight="1" x14ac:dyDescent="0.3"/>
  </sheetData>
  <sheetProtection algorithmName="SHA-512" hashValue="EYxykOWX1xqZirxLnM/bQ9+p8+p7OAxtb38sfL/rkH1dxhdAehSfF/ATzuPJxqAw0casTpYoL5RLYdqHMsPpxQ==" saltValue="/v5ft1QPcqFrtXpib3ArTg==" spinCount="100000" sheet="1" objects="1" scenarios="1"/>
  <mergeCells count="73">
    <mergeCell ref="AE30:AF30"/>
    <mergeCell ref="AC8:AD8"/>
    <mergeCell ref="S8:T8"/>
    <mergeCell ref="U8:V8"/>
    <mergeCell ref="W8:X8"/>
    <mergeCell ref="Y8:Z8"/>
    <mergeCell ref="AA8:AB8"/>
    <mergeCell ref="AE8:AF8"/>
    <mergeCell ref="E31:F31"/>
    <mergeCell ref="G30:H30"/>
    <mergeCell ref="I30:J30"/>
    <mergeCell ref="K30:L30"/>
    <mergeCell ref="M30:N30"/>
    <mergeCell ref="O30:P30"/>
    <mergeCell ref="Q30:R30"/>
    <mergeCell ref="S30:T30"/>
    <mergeCell ref="U30:V30"/>
    <mergeCell ref="W30:X30"/>
    <mergeCell ref="B136:B142"/>
    <mergeCell ref="G136:AF142"/>
    <mergeCell ref="B56:B61"/>
    <mergeCell ref="G73:AF82"/>
    <mergeCell ref="G56:AF61"/>
    <mergeCell ref="G63:AF71"/>
    <mergeCell ref="G84:AF99"/>
    <mergeCell ref="A32:A54"/>
    <mergeCell ref="B45:B54"/>
    <mergeCell ref="G45:AF54"/>
    <mergeCell ref="B4:D4"/>
    <mergeCell ref="E10:E26"/>
    <mergeCell ref="F10:F26"/>
    <mergeCell ref="G10:AF26"/>
    <mergeCell ref="G27:AF27"/>
    <mergeCell ref="G29:AF29"/>
    <mergeCell ref="G7:AF7"/>
    <mergeCell ref="G8:H8"/>
    <mergeCell ref="I8:J8"/>
    <mergeCell ref="K8:L8"/>
    <mergeCell ref="Y30:Z30"/>
    <mergeCell ref="AA30:AB30"/>
    <mergeCell ref="AC30:AD30"/>
    <mergeCell ref="M8:N8"/>
    <mergeCell ref="O8:P8"/>
    <mergeCell ref="Q8:R8"/>
    <mergeCell ref="A144:A155"/>
    <mergeCell ref="A10:A27"/>
    <mergeCell ref="B10:B26"/>
    <mergeCell ref="A118:A121"/>
    <mergeCell ref="A123:A134"/>
    <mergeCell ref="A63:A71"/>
    <mergeCell ref="A136:A142"/>
    <mergeCell ref="A101:A116"/>
    <mergeCell ref="A56:A61"/>
    <mergeCell ref="A73:A82"/>
    <mergeCell ref="B73:B82"/>
    <mergeCell ref="A84:A99"/>
    <mergeCell ref="B63:B71"/>
    <mergeCell ref="G157:AF157"/>
    <mergeCell ref="G159:AF159"/>
    <mergeCell ref="G144:AF155"/>
    <mergeCell ref="G161:AF161"/>
    <mergeCell ref="B32:B44"/>
    <mergeCell ref="G101:AF116"/>
    <mergeCell ref="G118:AF121"/>
    <mergeCell ref="B84:B99"/>
    <mergeCell ref="B111:B116"/>
    <mergeCell ref="B101:B110"/>
    <mergeCell ref="B146:B155"/>
    <mergeCell ref="B144:B145"/>
    <mergeCell ref="B118:B119"/>
    <mergeCell ref="B120:B121"/>
    <mergeCell ref="B123:B134"/>
    <mergeCell ref="G123:AF134"/>
  </mergeCells>
  <conditionalFormatting sqref="G32:AF43 B4 F73:F82 F84:F99 F111:F116 F120:F121 F123:F134 F146:F155 G157 G159 AJ9:AJ11 AM9:AM12">
    <cfRule type="notContainsBlanks" dxfId="1" priority="116">
      <formula>LEN(TRIM(B4))&gt;0</formula>
    </cfRule>
    <cfRule type="containsBlanks" dxfId="0" priority="118">
      <formula>LEN(TRIM(B4))=0</formula>
    </cfRule>
  </conditionalFormatting>
  <dataValidations count="4">
    <dataValidation type="custom" operator="greaterThan" allowBlank="1" showInputMessage="1" showErrorMessage="1" error="Please enter a value greater than 0, and to no more than 2 decimal places" sqref="AJ9:AJ12 AM9:AM12">
      <formula1>AND(AJ9&gt;0,OR(IF(ISERROR(FIND(".",AJ9)),LEN(AJ9)&gt;0,LEN(MID(AJ9,FIND(".",AJ9)+1,25))&lt;5)))</formula1>
    </dataValidation>
    <dataValidation type="custom" operator="greaterThan" allowBlank="1" showInputMessage="1" showErrorMessage="1" error="Please enter a value greater than 0, to no more than two decimal places." sqref="G32:AF43">
      <formula1>AND(G32&gt;0,OR(IF(ISERROR(FIND(".",G32)),LEN(G32)&gt;0,LEN(MID(G32,FIND(".",G32)+1,25))&lt;3)))</formula1>
    </dataValidation>
    <dataValidation type="list" allowBlank="1" showInputMessage="1" showErrorMessage="1" sqref="F146:F155 F84:F99 F73:F82 F120:F121 F123:F134 F111:F116">
      <formula1>$AY$1:$AY$2</formula1>
    </dataValidation>
    <dataValidation type="custom" operator="greaterThan" allowBlank="1" showInputMessage="1" showErrorMessage="1" error="Please enter a value greater than 0, to no more than two decimal places." sqref="G157 G159">
      <formula1>AND(G157&gt;0,OR(IF(ISERROR(FIND(".",G157)),LEN(G157)&gt;0,LEN(MID(G157,FIND(".",G157)+1,25))&lt;5)))</formula1>
    </dataValidation>
  </dataValidations>
  <pageMargins left="0.25" right="0.25" top="0.75" bottom="0.75" header="0.3" footer="0.3"/>
  <pageSetup paperSize="8" scale="25" fitToHeight="0" orientation="landscape" r:id="rId1"/>
  <headerFooter>
    <oddHeader>&amp;C&amp;F</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H38"/>
  <sheetViews>
    <sheetView zoomScale="50" zoomScaleNormal="50" workbookViewId="0">
      <selection activeCell="B4" sqref="B4:D4"/>
    </sheetView>
  </sheetViews>
  <sheetFormatPr defaultColWidth="8.7265625" defaultRowHeight="14" x14ac:dyDescent="0.3"/>
  <cols>
    <col min="1" max="1" width="58.453125" style="26" customWidth="1"/>
    <col min="2" max="2" width="16.26953125" style="41" bestFit="1" customWidth="1"/>
    <col min="3" max="3" width="30.81640625" style="41" customWidth="1"/>
    <col min="4" max="4" width="38.1796875" style="26" customWidth="1"/>
    <col min="5" max="5" width="28" style="42" bestFit="1" customWidth="1"/>
    <col min="6" max="6" width="13.453125" style="26" customWidth="1"/>
    <col min="7" max="7" width="16.1796875" style="26" customWidth="1"/>
    <col min="8" max="31" width="12" style="26" customWidth="1"/>
    <col min="32" max="32" width="4" style="28" customWidth="1"/>
    <col min="33" max="58" width="12" style="29" customWidth="1"/>
    <col min="59" max="59" width="18.81640625" style="29" customWidth="1"/>
    <col min="60" max="16384" width="8.7265625" style="29"/>
  </cols>
  <sheetData>
    <row r="1" spans="1:59" ht="25" x14ac:dyDescent="0.3">
      <c r="A1" s="24" t="s">
        <v>339</v>
      </c>
      <c r="B1" s="3"/>
      <c r="C1" s="3"/>
      <c r="E1" s="27"/>
      <c r="BG1" s="407"/>
    </row>
    <row r="2" spans="1:59" ht="30" x14ac:dyDescent="0.3">
      <c r="A2" s="25" t="s">
        <v>394</v>
      </c>
      <c r="B2" s="3"/>
      <c r="C2" s="3"/>
      <c r="E2" s="27"/>
      <c r="BG2" s="407"/>
    </row>
    <row r="3" spans="1:59" ht="20.5" thickBot="1" x14ac:dyDescent="0.35">
      <c r="A3" s="8"/>
      <c r="B3" s="3"/>
      <c r="C3" s="3"/>
      <c r="E3" s="27"/>
      <c r="BG3" s="407"/>
    </row>
    <row r="4" spans="1:59" s="26" customFormat="1" ht="26.25" customHeight="1" thickBot="1" x14ac:dyDescent="0.4">
      <c r="A4" s="5" t="s">
        <v>1</v>
      </c>
      <c r="B4" s="408" t="str">
        <f>IF('Price Matrix'!B4&lt;&gt;"",'Price Matrix'!B4,"")</f>
        <v/>
      </c>
      <c r="C4" s="409"/>
      <c r="D4" s="410"/>
      <c r="E4" s="30"/>
      <c r="F4" s="15"/>
      <c r="G4" s="15"/>
      <c r="H4" s="15"/>
      <c r="I4" s="15"/>
      <c r="J4" s="15"/>
      <c r="K4" s="15"/>
      <c r="L4" s="15"/>
      <c r="M4" s="15"/>
      <c r="N4" s="15"/>
      <c r="O4" s="15"/>
      <c r="P4" s="15"/>
      <c r="Q4" s="15"/>
      <c r="R4" s="15"/>
      <c r="S4" s="15"/>
      <c r="T4" s="15"/>
      <c r="U4" s="15"/>
      <c r="V4" s="15"/>
      <c r="W4" s="15"/>
      <c r="X4" s="15"/>
      <c r="Y4" s="15"/>
      <c r="Z4" s="15"/>
      <c r="AA4" s="15"/>
      <c r="AB4" s="15"/>
      <c r="AC4" s="15"/>
      <c r="AD4" s="15"/>
      <c r="AE4" s="15"/>
      <c r="AF4" s="28"/>
      <c r="BG4" s="407"/>
    </row>
    <row r="5" spans="1:59" s="32" customFormat="1" ht="15" customHeight="1" x14ac:dyDescent="0.3">
      <c r="A5" s="9"/>
      <c r="B5" s="4"/>
      <c r="C5" s="4"/>
      <c r="D5" s="31"/>
      <c r="E5" s="23"/>
      <c r="F5" s="9"/>
      <c r="G5" s="9"/>
      <c r="H5" s="9"/>
      <c r="I5" s="9"/>
      <c r="J5" s="9"/>
      <c r="K5" s="9"/>
      <c r="L5" s="9"/>
      <c r="M5" s="9"/>
      <c r="N5" s="9"/>
      <c r="O5" s="9"/>
      <c r="P5" s="9"/>
      <c r="Q5" s="9"/>
      <c r="R5" s="9"/>
      <c r="S5" s="9"/>
      <c r="T5" s="9"/>
      <c r="U5" s="9"/>
      <c r="V5" s="9"/>
      <c r="W5" s="9"/>
      <c r="X5" s="9"/>
      <c r="Y5" s="9"/>
      <c r="Z5" s="9"/>
      <c r="AA5" s="9"/>
      <c r="AB5" s="9"/>
      <c r="AC5" s="9"/>
      <c r="AD5" s="9"/>
      <c r="AE5" s="9"/>
      <c r="AF5" s="4"/>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407"/>
    </row>
    <row r="6" spans="1:59" s="32" customFormat="1" ht="15" customHeight="1" thickBot="1" x14ac:dyDescent="0.35">
      <c r="A6" s="9" t="s">
        <v>145</v>
      </c>
      <c r="B6" s="4"/>
      <c r="C6" s="4"/>
      <c r="D6" s="31"/>
      <c r="E6" s="23"/>
      <c r="F6" s="9"/>
      <c r="G6" s="9"/>
      <c r="H6" s="9"/>
      <c r="I6" s="9"/>
      <c r="J6" s="9"/>
      <c r="K6" s="9"/>
      <c r="L6" s="9"/>
      <c r="M6" s="9"/>
      <c r="N6" s="9"/>
      <c r="O6" s="9"/>
      <c r="P6" s="9"/>
      <c r="Q6" s="9"/>
      <c r="R6" s="9"/>
      <c r="S6" s="9"/>
      <c r="T6" s="9"/>
      <c r="U6" s="9"/>
      <c r="V6" s="9"/>
      <c r="W6" s="9"/>
      <c r="X6" s="9"/>
      <c r="Y6" s="9"/>
      <c r="Z6" s="9"/>
      <c r="AA6" s="9"/>
      <c r="AB6" s="9"/>
      <c r="AC6" s="9"/>
      <c r="AD6" s="9"/>
      <c r="AE6" s="9"/>
      <c r="AF6" s="4"/>
      <c r="BG6" s="407"/>
    </row>
    <row r="7" spans="1:59" s="32" customFormat="1" ht="19.5" customHeight="1" thickBot="1" x14ac:dyDescent="0.35">
      <c r="A7" s="68" t="s">
        <v>3</v>
      </c>
      <c r="B7" s="73" t="s">
        <v>0</v>
      </c>
      <c r="C7" s="4"/>
      <c r="D7" s="31"/>
      <c r="E7" s="23"/>
      <c r="F7" s="9"/>
      <c r="G7" s="9"/>
      <c r="H7" s="9"/>
      <c r="I7" s="9"/>
      <c r="J7" s="9"/>
      <c r="K7" s="9"/>
      <c r="L7" s="9"/>
      <c r="M7" s="9"/>
      <c r="N7" s="9"/>
      <c r="O7" s="9"/>
      <c r="P7" s="9"/>
      <c r="Q7" s="9"/>
      <c r="R7" s="9"/>
      <c r="S7" s="9"/>
      <c r="T7" s="9"/>
      <c r="U7" s="9"/>
      <c r="V7" s="9"/>
      <c r="W7" s="9"/>
      <c r="X7" s="9"/>
      <c r="Y7" s="9"/>
      <c r="Z7" s="9"/>
      <c r="AA7" s="9"/>
      <c r="AB7" s="9"/>
      <c r="AC7" s="9"/>
      <c r="AD7" s="9"/>
      <c r="AE7" s="9"/>
      <c r="AF7" s="4"/>
      <c r="BG7" s="228"/>
    </row>
    <row r="8" spans="1:59" s="32" customFormat="1" ht="20.5" customHeight="1" thickBot="1" x14ac:dyDescent="0.35">
      <c r="A8" s="69" t="s">
        <v>57</v>
      </c>
      <c r="B8" s="74">
        <f>'Price Matrix'!AJ9</f>
        <v>0</v>
      </c>
      <c r="C8" s="33"/>
      <c r="D8" s="31"/>
      <c r="E8" s="34"/>
      <c r="F8" s="9"/>
      <c r="G8" s="9"/>
      <c r="H8" s="9"/>
      <c r="I8" s="9"/>
      <c r="J8" s="9"/>
      <c r="K8" s="9"/>
      <c r="L8" s="9"/>
      <c r="M8" s="9"/>
      <c r="N8" s="9"/>
      <c r="O8" s="9"/>
      <c r="P8" s="9"/>
      <c r="Q8" s="9"/>
      <c r="R8" s="9"/>
      <c r="S8" s="9"/>
      <c r="T8" s="9"/>
      <c r="U8" s="9"/>
      <c r="V8" s="9"/>
      <c r="W8" s="9"/>
      <c r="X8" s="9"/>
      <c r="Y8" s="9"/>
      <c r="Z8" s="9"/>
      <c r="AA8" s="9"/>
      <c r="AB8" s="9"/>
      <c r="AC8" s="9"/>
      <c r="AD8" s="9"/>
      <c r="AE8" s="9"/>
      <c r="AF8" s="4"/>
      <c r="AG8" s="20" t="s">
        <v>147</v>
      </c>
      <c r="AH8" s="20"/>
      <c r="BG8" s="19"/>
    </row>
    <row r="9" spans="1:59" s="32" customFormat="1" ht="20.5" customHeight="1" thickBot="1" x14ac:dyDescent="0.35">
      <c r="A9" s="70" t="s">
        <v>55</v>
      </c>
      <c r="B9" s="75">
        <f>'Price Matrix'!AJ10</f>
        <v>0</v>
      </c>
      <c r="C9" s="33"/>
      <c r="D9" s="31"/>
      <c r="E9" s="34"/>
      <c r="F9" s="9"/>
      <c r="G9" s="9"/>
      <c r="H9" s="9"/>
      <c r="I9" s="9"/>
      <c r="J9" s="9"/>
      <c r="K9" s="9"/>
      <c r="L9" s="9"/>
      <c r="M9" s="9"/>
      <c r="N9" s="9"/>
      <c r="O9" s="9"/>
      <c r="P9" s="9"/>
      <c r="Q9" s="9"/>
      <c r="R9" s="9"/>
      <c r="S9" s="9"/>
      <c r="T9" s="9"/>
      <c r="U9" s="9"/>
      <c r="V9" s="9"/>
      <c r="W9" s="9"/>
      <c r="X9" s="9"/>
      <c r="Y9" s="9"/>
      <c r="Z9" s="9"/>
      <c r="AA9" s="9"/>
      <c r="AB9" s="9"/>
      <c r="AC9" s="9"/>
      <c r="AD9" s="9"/>
      <c r="AE9" s="9"/>
      <c r="AF9" s="4"/>
      <c r="AG9" s="411" t="s">
        <v>336</v>
      </c>
      <c r="AH9" s="412"/>
      <c r="AI9" s="413"/>
      <c r="AJ9" s="413"/>
      <c r="AK9" s="413"/>
      <c r="AL9" s="413"/>
      <c r="AM9" s="413"/>
      <c r="AN9" s="413"/>
      <c r="AO9" s="413"/>
      <c r="AP9" s="413"/>
      <c r="AQ9" s="413"/>
      <c r="AR9" s="413"/>
      <c r="AS9" s="413"/>
      <c r="AT9" s="413"/>
      <c r="AU9" s="413"/>
      <c r="AV9" s="413"/>
      <c r="AW9" s="413"/>
      <c r="AX9" s="413"/>
      <c r="AY9" s="413"/>
      <c r="AZ9" s="413"/>
      <c r="BA9" s="413"/>
      <c r="BB9" s="413"/>
      <c r="BC9" s="413"/>
      <c r="BD9" s="413"/>
      <c r="BE9" s="413"/>
      <c r="BF9" s="414"/>
      <c r="BG9" s="17" t="s">
        <v>334</v>
      </c>
    </row>
    <row r="10" spans="1:59" s="32" customFormat="1" ht="20.5" customHeight="1" thickBot="1" x14ac:dyDescent="0.35">
      <c r="A10" s="71" t="s">
        <v>2</v>
      </c>
      <c r="B10" s="76">
        <f>'Price Matrix'!AJ11</f>
        <v>0</v>
      </c>
      <c r="C10" s="33"/>
      <c r="D10" s="31"/>
      <c r="E10" s="23"/>
      <c r="F10" s="9"/>
      <c r="G10" s="9"/>
      <c r="H10" s="9"/>
      <c r="I10" s="9"/>
      <c r="J10" s="9"/>
      <c r="K10" s="9"/>
      <c r="L10" s="9"/>
      <c r="M10" s="9"/>
      <c r="N10" s="9"/>
      <c r="O10" s="9"/>
      <c r="P10" s="9"/>
      <c r="Q10" s="9"/>
      <c r="R10" s="9"/>
      <c r="S10" s="9"/>
      <c r="T10" s="9"/>
      <c r="U10" s="9"/>
      <c r="V10" s="9"/>
      <c r="W10" s="9"/>
      <c r="X10" s="9"/>
      <c r="Y10" s="9"/>
      <c r="Z10" s="9"/>
      <c r="AA10" s="9"/>
      <c r="AB10" s="9"/>
      <c r="AC10" s="9"/>
      <c r="AD10" s="9"/>
      <c r="AE10" s="9"/>
      <c r="AF10" s="4"/>
      <c r="AG10" s="422">
        <v>0.15</v>
      </c>
      <c r="AH10" s="423"/>
      <c r="AI10" s="424">
        <v>0.15</v>
      </c>
      <c r="AJ10" s="424"/>
      <c r="AK10" s="422">
        <v>7.0000000000000007E-2</v>
      </c>
      <c r="AL10" s="423"/>
      <c r="AM10" s="424">
        <v>0.05</v>
      </c>
      <c r="AN10" s="424"/>
      <c r="AO10" s="422">
        <v>0.05</v>
      </c>
      <c r="AP10" s="423"/>
      <c r="AQ10" s="424">
        <v>0.08</v>
      </c>
      <c r="AR10" s="424"/>
      <c r="AS10" s="422">
        <v>0.05</v>
      </c>
      <c r="AT10" s="423"/>
      <c r="AU10" s="422">
        <v>0.1</v>
      </c>
      <c r="AV10" s="424"/>
      <c r="AW10" s="422">
        <v>0.05</v>
      </c>
      <c r="AX10" s="423"/>
      <c r="AY10" s="422">
        <v>0.05</v>
      </c>
      <c r="AZ10" s="423"/>
      <c r="BA10" s="424">
        <v>0.05</v>
      </c>
      <c r="BB10" s="424"/>
      <c r="BC10" s="422">
        <v>0.1</v>
      </c>
      <c r="BD10" s="423"/>
      <c r="BE10" s="424">
        <v>0.05</v>
      </c>
      <c r="BF10" s="423"/>
      <c r="BG10" s="188">
        <f>SUM(AG10:BF10)</f>
        <v>1</v>
      </c>
    </row>
    <row r="11" spans="1:59" s="32" customFormat="1" ht="20.5" customHeight="1" thickBot="1" x14ac:dyDescent="0.35">
      <c r="A11" s="72" t="s">
        <v>380</v>
      </c>
      <c r="B11" s="67">
        <f>SUM(SUM(B8:B9)*(1+B10))+B10</f>
        <v>0</v>
      </c>
      <c r="C11" s="23"/>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189"/>
      <c r="AF11" s="189"/>
      <c r="AG11" s="190">
        <v>0.5</v>
      </c>
      <c r="AH11" s="191">
        <v>0.5</v>
      </c>
      <c r="AI11" s="192">
        <v>0.5</v>
      </c>
      <c r="AJ11" s="191">
        <v>0.5</v>
      </c>
      <c r="AK11" s="192">
        <v>0.5</v>
      </c>
      <c r="AL11" s="191">
        <v>0.5</v>
      </c>
      <c r="AM11" s="192">
        <v>0.5</v>
      </c>
      <c r="AN11" s="191">
        <v>0.5</v>
      </c>
      <c r="AO11" s="192">
        <v>0.5</v>
      </c>
      <c r="AP11" s="191">
        <v>0.5</v>
      </c>
      <c r="AQ11" s="192">
        <v>0.5</v>
      </c>
      <c r="AR11" s="191">
        <v>0.5</v>
      </c>
      <c r="AS11" s="192">
        <v>0.5</v>
      </c>
      <c r="AT11" s="191">
        <v>0.5</v>
      </c>
      <c r="AU11" s="192">
        <v>0.5</v>
      </c>
      <c r="AV11" s="191">
        <v>0.5</v>
      </c>
      <c r="AW11" s="192">
        <v>0.5</v>
      </c>
      <c r="AX11" s="191">
        <v>0.5</v>
      </c>
      <c r="AY11" s="192">
        <v>0.5</v>
      </c>
      <c r="AZ11" s="191">
        <v>0.5</v>
      </c>
      <c r="BA11" s="192">
        <v>0.5</v>
      </c>
      <c r="BB11" s="191">
        <v>0.5</v>
      </c>
      <c r="BC11" s="192">
        <v>0.5</v>
      </c>
      <c r="BD11" s="191">
        <v>0.5</v>
      </c>
      <c r="BE11" s="192">
        <v>0.5</v>
      </c>
      <c r="BF11" s="191">
        <v>0.5</v>
      </c>
    </row>
    <row r="12" spans="1:59" s="32" customFormat="1" ht="14.5" thickBot="1" x14ac:dyDescent="0.35">
      <c r="A12" s="16"/>
      <c r="B12" s="33"/>
      <c r="C12" s="33"/>
      <c r="D12" s="31"/>
      <c r="E12" s="23"/>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21" t="s">
        <v>148</v>
      </c>
      <c r="AH12" s="21"/>
    </row>
    <row r="13" spans="1:59" s="32" customFormat="1" ht="28.15" customHeight="1" thickBot="1" x14ac:dyDescent="0.35">
      <c r="A13" s="16" t="s">
        <v>146</v>
      </c>
      <c r="B13" s="33"/>
      <c r="C13" s="33"/>
      <c r="D13" s="31"/>
      <c r="E13" s="23"/>
      <c r="F13" s="385" t="s">
        <v>397</v>
      </c>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7"/>
      <c r="AF13" s="36"/>
      <c r="AG13" s="396" t="s">
        <v>335</v>
      </c>
      <c r="AH13" s="415"/>
      <c r="AI13" s="415"/>
      <c r="AJ13" s="415"/>
      <c r="AK13" s="415"/>
      <c r="AL13" s="415"/>
      <c r="AM13" s="415"/>
      <c r="AN13" s="415"/>
      <c r="AO13" s="415"/>
      <c r="AP13" s="415"/>
      <c r="AQ13" s="415"/>
      <c r="AR13" s="415"/>
      <c r="AS13" s="415"/>
      <c r="AT13" s="415"/>
      <c r="AU13" s="415"/>
      <c r="AV13" s="415"/>
      <c r="AW13" s="415"/>
      <c r="AX13" s="415"/>
      <c r="AY13" s="415"/>
      <c r="AZ13" s="415"/>
      <c r="BA13" s="415"/>
      <c r="BB13" s="415"/>
      <c r="BC13" s="415"/>
      <c r="BD13" s="415"/>
      <c r="BE13" s="415"/>
      <c r="BF13" s="397"/>
    </row>
    <row r="14" spans="1:59" s="18" customFormat="1" ht="166.5" customHeight="1" thickBot="1" x14ac:dyDescent="0.4">
      <c r="A14" s="37" t="s">
        <v>70</v>
      </c>
      <c r="B14" s="83"/>
      <c r="C14" s="193" t="s">
        <v>305</v>
      </c>
      <c r="D14" s="194" t="s">
        <v>306</v>
      </c>
      <c r="E14" s="195" t="s">
        <v>4</v>
      </c>
      <c r="F14" s="416" t="s">
        <v>340</v>
      </c>
      <c r="G14" s="417"/>
      <c r="H14" s="418" t="s">
        <v>341</v>
      </c>
      <c r="I14" s="418"/>
      <c r="J14" s="416" t="s">
        <v>342</v>
      </c>
      <c r="K14" s="417"/>
      <c r="L14" s="418" t="s">
        <v>343</v>
      </c>
      <c r="M14" s="418"/>
      <c r="N14" s="416" t="s">
        <v>344</v>
      </c>
      <c r="O14" s="417"/>
      <c r="P14" s="418" t="s">
        <v>345</v>
      </c>
      <c r="Q14" s="418"/>
      <c r="R14" s="416" t="s">
        <v>346</v>
      </c>
      <c r="S14" s="417"/>
      <c r="T14" s="418" t="s">
        <v>347</v>
      </c>
      <c r="U14" s="418"/>
      <c r="V14" s="416" t="s">
        <v>375</v>
      </c>
      <c r="W14" s="417"/>
      <c r="X14" s="418" t="s">
        <v>349</v>
      </c>
      <c r="Y14" s="418"/>
      <c r="Z14" s="416" t="s">
        <v>350</v>
      </c>
      <c r="AA14" s="417"/>
      <c r="AB14" s="418" t="s">
        <v>351</v>
      </c>
      <c r="AC14" s="418"/>
      <c r="AD14" s="416" t="s">
        <v>352</v>
      </c>
      <c r="AE14" s="417"/>
      <c r="AF14" s="22"/>
      <c r="AG14" s="419" t="s">
        <v>340</v>
      </c>
      <c r="AH14" s="420"/>
      <c r="AI14" s="421" t="s">
        <v>341</v>
      </c>
      <c r="AJ14" s="421"/>
      <c r="AK14" s="419" t="s">
        <v>342</v>
      </c>
      <c r="AL14" s="420"/>
      <c r="AM14" s="421" t="s">
        <v>343</v>
      </c>
      <c r="AN14" s="421"/>
      <c r="AO14" s="419" t="s">
        <v>344</v>
      </c>
      <c r="AP14" s="420"/>
      <c r="AQ14" s="421" t="s">
        <v>345</v>
      </c>
      <c r="AR14" s="421"/>
      <c r="AS14" s="419" t="s">
        <v>346</v>
      </c>
      <c r="AT14" s="420"/>
      <c r="AU14" s="421" t="s">
        <v>347</v>
      </c>
      <c r="AV14" s="421"/>
      <c r="AW14" s="419" t="s">
        <v>375</v>
      </c>
      <c r="AX14" s="420"/>
      <c r="AY14" s="421" t="s">
        <v>349</v>
      </c>
      <c r="AZ14" s="421"/>
      <c r="BA14" s="419" t="s">
        <v>350</v>
      </c>
      <c r="BB14" s="420"/>
      <c r="BC14" s="421" t="s">
        <v>351</v>
      </c>
      <c r="BD14" s="421"/>
      <c r="BE14" s="419" t="s">
        <v>352</v>
      </c>
      <c r="BF14" s="420"/>
      <c r="BG14" s="196" t="s">
        <v>396</v>
      </c>
    </row>
    <row r="15" spans="1:59" s="18" customFormat="1" ht="32.5" customHeight="1" thickBot="1" x14ac:dyDescent="0.4">
      <c r="A15" s="37"/>
      <c r="B15" s="83"/>
      <c r="C15" s="197"/>
      <c r="D15" s="198"/>
      <c r="E15" s="83"/>
      <c r="F15" s="119" t="s">
        <v>370</v>
      </c>
      <c r="G15" s="120" t="s">
        <v>371</v>
      </c>
      <c r="H15" s="199" t="s">
        <v>370</v>
      </c>
      <c r="I15" s="121" t="s">
        <v>371</v>
      </c>
      <c r="J15" s="119" t="s">
        <v>370</v>
      </c>
      <c r="K15" s="120" t="s">
        <v>371</v>
      </c>
      <c r="L15" s="199" t="s">
        <v>370</v>
      </c>
      <c r="M15" s="121" t="s">
        <v>371</v>
      </c>
      <c r="N15" s="119" t="s">
        <v>370</v>
      </c>
      <c r="O15" s="120" t="s">
        <v>371</v>
      </c>
      <c r="P15" s="199" t="s">
        <v>370</v>
      </c>
      <c r="Q15" s="121" t="s">
        <v>371</v>
      </c>
      <c r="R15" s="119" t="s">
        <v>370</v>
      </c>
      <c r="S15" s="120" t="s">
        <v>371</v>
      </c>
      <c r="T15" s="199" t="s">
        <v>370</v>
      </c>
      <c r="U15" s="121" t="s">
        <v>371</v>
      </c>
      <c r="V15" s="119" t="s">
        <v>370</v>
      </c>
      <c r="W15" s="120" t="s">
        <v>371</v>
      </c>
      <c r="X15" s="199" t="s">
        <v>370</v>
      </c>
      <c r="Y15" s="121" t="s">
        <v>371</v>
      </c>
      <c r="Z15" s="119" t="s">
        <v>370</v>
      </c>
      <c r="AA15" s="120" t="s">
        <v>371</v>
      </c>
      <c r="AB15" s="199" t="s">
        <v>370</v>
      </c>
      <c r="AC15" s="121" t="s">
        <v>371</v>
      </c>
      <c r="AD15" s="119" t="s">
        <v>370</v>
      </c>
      <c r="AE15" s="120" t="s">
        <v>371</v>
      </c>
      <c r="AF15" s="22"/>
      <c r="AG15" s="119" t="s">
        <v>370</v>
      </c>
      <c r="AH15" s="120" t="s">
        <v>371</v>
      </c>
      <c r="AI15" s="199" t="s">
        <v>370</v>
      </c>
      <c r="AJ15" s="121" t="s">
        <v>371</v>
      </c>
      <c r="AK15" s="119" t="s">
        <v>370</v>
      </c>
      <c r="AL15" s="120" t="s">
        <v>371</v>
      </c>
      <c r="AM15" s="199" t="s">
        <v>370</v>
      </c>
      <c r="AN15" s="121" t="s">
        <v>371</v>
      </c>
      <c r="AO15" s="119" t="s">
        <v>370</v>
      </c>
      <c r="AP15" s="120" t="s">
        <v>371</v>
      </c>
      <c r="AQ15" s="199" t="s">
        <v>370</v>
      </c>
      <c r="AR15" s="121" t="s">
        <v>371</v>
      </c>
      <c r="AS15" s="119" t="s">
        <v>370</v>
      </c>
      <c r="AT15" s="120" t="s">
        <v>371</v>
      </c>
      <c r="AU15" s="199" t="s">
        <v>370</v>
      </c>
      <c r="AV15" s="121" t="s">
        <v>371</v>
      </c>
      <c r="AW15" s="119" t="s">
        <v>370</v>
      </c>
      <c r="AX15" s="120" t="s">
        <v>371</v>
      </c>
      <c r="AY15" s="199" t="s">
        <v>370</v>
      </c>
      <c r="AZ15" s="121" t="s">
        <v>371</v>
      </c>
      <c r="BA15" s="119" t="s">
        <v>370</v>
      </c>
      <c r="BB15" s="120" t="s">
        <v>371</v>
      </c>
      <c r="BC15" s="199" t="s">
        <v>370</v>
      </c>
      <c r="BD15" s="121" t="s">
        <v>371</v>
      </c>
      <c r="BE15" s="119" t="s">
        <v>370</v>
      </c>
      <c r="BF15" s="120" t="s">
        <v>371</v>
      </c>
      <c r="BG15" s="196"/>
    </row>
    <row r="16" spans="1:59" s="26" customFormat="1" ht="35.5" customHeight="1" thickBot="1" x14ac:dyDescent="0.4">
      <c r="A16" s="114" t="s">
        <v>10</v>
      </c>
      <c r="B16" s="200"/>
      <c r="C16" s="201" t="s">
        <v>188</v>
      </c>
      <c r="D16" s="202" t="s">
        <v>353</v>
      </c>
      <c r="E16" s="203" t="s">
        <v>330</v>
      </c>
      <c r="F16" s="81">
        <f>'Price Matrix'!G44*(1+$B$11)</f>
        <v>0</v>
      </c>
      <c r="G16" s="38">
        <f>'Price Matrix'!H44*(1+$B$11)</f>
        <v>0</v>
      </c>
      <c r="H16" s="81">
        <f>'Price Matrix'!I44*(1+$B$11)</f>
        <v>0</v>
      </c>
      <c r="I16" s="38">
        <f>'Price Matrix'!J44*(1+$B$11)</f>
        <v>0</v>
      </c>
      <c r="J16" s="81">
        <f>'Price Matrix'!K44*(1+$B$11)</f>
        <v>0</v>
      </c>
      <c r="K16" s="38">
        <f>'Price Matrix'!L44*(1+$B$11)</f>
        <v>0</v>
      </c>
      <c r="L16" s="81">
        <f>'Price Matrix'!M44*(1+$B$11)</f>
        <v>0</v>
      </c>
      <c r="M16" s="38">
        <f>'Price Matrix'!N44*(1+$B$11)</f>
        <v>0</v>
      </c>
      <c r="N16" s="81">
        <f>'Price Matrix'!O44*(1+$B$11)</f>
        <v>0</v>
      </c>
      <c r="O16" s="38">
        <f>'Price Matrix'!P44*(1+$B$11)</f>
        <v>0</v>
      </c>
      <c r="P16" s="81">
        <f>'Price Matrix'!Q44*(1+$B$11)</f>
        <v>0</v>
      </c>
      <c r="Q16" s="38">
        <f>'Price Matrix'!R44*(1+$B$11)</f>
        <v>0</v>
      </c>
      <c r="R16" s="81">
        <f>'Price Matrix'!S44*(1+$B$11)</f>
        <v>0</v>
      </c>
      <c r="S16" s="38">
        <f>'Price Matrix'!T44*(1+$B$11)</f>
        <v>0</v>
      </c>
      <c r="T16" s="81">
        <f>'Price Matrix'!U44*(1+$B$11)</f>
        <v>0</v>
      </c>
      <c r="U16" s="38">
        <f>'Price Matrix'!V44*(1+$B$11)</f>
        <v>0</v>
      </c>
      <c r="V16" s="81">
        <f>'Price Matrix'!W44*(1+$B$11)</f>
        <v>0</v>
      </c>
      <c r="W16" s="38">
        <f>'Price Matrix'!X44*(1+$B$11)</f>
        <v>0</v>
      </c>
      <c r="X16" s="81">
        <f>'Price Matrix'!Y44*(1+$B$11)</f>
        <v>0</v>
      </c>
      <c r="Y16" s="38">
        <f>'Price Matrix'!Z44*(1+$B$11)</f>
        <v>0</v>
      </c>
      <c r="Z16" s="81">
        <f>'Price Matrix'!AA44*(1+$B$11)</f>
        <v>0</v>
      </c>
      <c r="AA16" s="38">
        <f>'Price Matrix'!AB44*(1+$B$11)</f>
        <v>0</v>
      </c>
      <c r="AB16" s="81">
        <f>'Price Matrix'!AC44*(1+$B$11)</f>
        <v>0</v>
      </c>
      <c r="AC16" s="38">
        <f>'Price Matrix'!AD44*(1+$B$11)</f>
        <v>0</v>
      </c>
      <c r="AD16" s="81">
        <f>'Price Matrix'!AE44*(1+$B$11)</f>
        <v>0</v>
      </c>
      <c r="AE16" s="38">
        <f>'Price Matrix'!AF44*(1+$B$11)</f>
        <v>0</v>
      </c>
      <c r="AF16" s="39"/>
      <c r="AG16" s="40">
        <f>SUM(F16*AG$10)*AG$11</f>
        <v>0</v>
      </c>
      <c r="AH16" s="65">
        <f>SUM(G16*AG$10)*AH$11</f>
        <v>0</v>
      </c>
      <c r="AI16" s="40">
        <f>SUM(H16*AI$10)*AI$11</f>
        <v>0</v>
      </c>
      <c r="AJ16" s="65">
        <f>SUM(I16*AI$10)*AJ$11</f>
        <v>0</v>
      </c>
      <c r="AK16" s="40">
        <f>SUM(J16*AK$10)*AK$11</f>
        <v>0</v>
      </c>
      <c r="AL16" s="65">
        <f>SUM(K16*AK$10)*AL$11</f>
        <v>0</v>
      </c>
      <c r="AM16" s="40">
        <f>SUM(L16*AM$10)*AM$11</f>
        <v>0</v>
      </c>
      <c r="AN16" s="65">
        <f>SUM(M16*AM$10)*AN$11</f>
        <v>0</v>
      </c>
      <c r="AO16" s="40">
        <f>SUM(N16*AO$10)*AO$11</f>
        <v>0</v>
      </c>
      <c r="AP16" s="65">
        <f>SUM(O16*AO$10)*AP$11</f>
        <v>0</v>
      </c>
      <c r="AQ16" s="40">
        <f>SUM(P16*AQ$10)*AQ$11</f>
        <v>0</v>
      </c>
      <c r="AR16" s="65">
        <f>SUM(Q16*AQ$10)*AR$11</f>
        <v>0</v>
      </c>
      <c r="AS16" s="40">
        <f>SUM(R16*AS$10)*AS$11</f>
        <v>0</v>
      </c>
      <c r="AT16" s="65">
        <f>SUM(S16*AS$10)*AT$11</f>
        <v>0</v>
      </c>
      <c r="AU16" s="40">
        <f>SUM(T16*AU$10)*AU$11</f>
        <v>0</v>
      </c>
      <c r="AV16" s="65">
        <f>SUM(U16*AU$10)*AV$11</f>
        <v>0</v>
      </c>
      <c r="AW16" s="40">
        <f>SUM(V16*AW$10)*AW$11</f>
        <v>0</v>
      </c>
      <c r="AX16" s="65">
        <f>SUM(W16*AW$10)*AX$11</f>
        <v>0</v>
      </c>
      <c r="AY16" s="40">
        <f>SUM(X16*AY$10)*AY$11</f>
        <v>0</v>
      </c>
      <c r="AZ16" s="65">
        <f>SUM(Y16*AY$10)*AZ$11</f>
        <v>0</v>
      </c>
      <c r="BA16" s="40">
        <f>SUM(Z16*BA$10)*BA$11</f>
        <v>0</v>
      </c>
      <c r="BB16" s="65">
        <f>SUM(AA16*BA$10)*BB$11</f>
        <v>0</v>
      </c>
      <c r="BC16" s="40">
        <f>SUM(AB16*BC$10)*BC$11</f>
        <v>0</v>
      </c>
      <c r="BD16" s="65">
        <f>SUM(AC16*BC$10)*BD$11</f>
        <v>0</v>
      </c>
      <c r="BE16" s="40">
        <f>SUM(AD16*BE$10)*BE$11</f>
        <v>0</v>
      </c>
      <c r="BF16" s="65">
        <f>SUM(AE16*BE$10)*BF$11</f>
        <v>0</v>
      </c>
      <c r="BG16" s="66">
        <f>SUM(AG16:BF16)</f>
        <v>0</v>
      </c>
    </row>
    <row r="17" spans="1:60" s="32" customFormat="1" ht="15" customHeight="1" thickBot="1" x14ac:dyDescent="0.35">
      <c r="A17" s="9"/>
      <c r="B17" s="4"/>
      <c r="C17" s="4"/>
      <c r="D17" s="31"/>
      <c r="E17" s="23"/>
      <c r="F17" s="9"/>
      <c r="G17" s="9"/>
      <c r="H17" s="9"/>
      <c r="I17" s="9"/>
      <c r="J17" s="9"/>
      <c r="K17" s="9"/>
      <c r="L17" s="9"/>
      <c r="M17" s="9"/>
      <c r="N17" s="9"/>
      <c r="O17" s="9"/>
      <c r="P17" s="9"/>
      <c r="Q17" s="9"/>
      <c r="R17" s="9"/>
      <c r="S17" s="9"/>
      <c r="T17" s="9"/>
      <c r="U17" s="9"/>
      <c r="V17" s="9"/>
      <c r="W17" s="9"/>
      <c r="X17" s="9"/>
      <c r="Y17" s="9"/>
      <c r="Z17" s="9"/>
      <c r="AA17" s="9"/>
      <c r="AB17" s="9"/>
      <c r="AC17" s="9"/>
      <c r="AD17" s="9"/>
      <c r="AE17" s="9"/>
      <c r="AF17" s="4"/>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78"/>
    </row>
    <row r="18" spans="1:60" s="295" customFormat="1" ht="35.5" customHeight="1" thickBot="1" x14ac:dyDescent="0.4">
      <c r="A18" s="402" t="s">
        <v>419</v>
      </c>
      <c r="B18" s="403"/>
      <c r="C18" s="403"/>
      <c r="D18" s="403"/>
      <c r="E18" s="404"/>
      <c r="F18" s="292">
        <f>'Price Matrix'!G44</f>
        <v>0</v>
      </c>
      <c r="G18" s="292">
        <f>'Price Matrix'!H44</f>
        <v>0</v>
      </c>
      <c r="H18" s="292">
        <f>'Price Matrix'!I44</f>
        <v>0</v>
      </c>
      <c r="I18" s="292">
        <f>'Price Matrix'!J44</f>
        <v>0</v>
      </c>
      <c r="J18" s="292">
        <f>'Price Matrix'!K44</f>
        <v>0</v>
      </c>
      <c r="K18" s="292">
        <f>'Price Matrix'!L44</f>
        <v>0</v>
      </c>
      <c r="L18" s="292">
        <f>'Price Matrix'!M44</f>
        <v>0</v>
      </c>
      <c r="M18" s="292">
        <f>'Price Matrix'!N44</f>
        <v>0</v>
      </c>
      <c r="N18" s="292">
        <f>'Price Matrix'!O44</f>
        <v>0</v>
      </c>
      <c r="O18" s="292">
        <f>'Price Matrix'!P44</f>
        <v>0</v>
      </c>
      <c r="P18" s="292">
        <f>'Price Matrix'!Q44</f>
        <v>0</v>
      </c>
      <c r="Q18" s="292">
        <f>'Price Matrix'!R44</f>
        <v>0</v>
      </c>
      <c r="R18" s="292">
        <f>'Price Matrix'!S44</f>
        <v>0</v>
      </c>
      <c r="S18" s="292">
        <f>'Price Matrix'!T44</f>
        <v>0</v>
      </c>
      <c r="T18" s="292">
        <f>'Price Matrix'!U44</f>
        <v>0</v>
      </c>
      <c r="U18" s="292">
        <f>'Price Matrix'!V44</f>
        <v>0</v>
      </c>
      <c r="V18" s="292">
        <f>'Price Matrix'!W44</f>
        <v>0</v>
      </c>
      <c r="W18" s="292">
        <f>'Price Matrix'!X44</f>
        <v>0</v>
      </c>
      <c r="X18" s="292">
        <f>'Price Matrix'!Y44</f>
        <v>0</v>
      </c>
      <c r="Y18" s="292">
        <f>'Price Matrix'!Z44</f>
        <v>0</v>
      </c>
      <c r="Z18" s="292">
        <f>'Price Matrix'!AA44</f>
        <v>0</v>
      </c>
      <c r="AA18" s="292">
        <f>'Price Matrix'!AB44</f>
        <v>0</v>
      </c>
      <c r="AB18" s="292">
        <f>'Price Matrix'!AC44</f>
        <v>0</v>
      </c>
      <c r="AC18" s="292">
        <f>'Price Matrix'!AD44</f>
        <v>0</v>
      </c>
      <c r="AD18" s="292">
        <f>'Price Matrix'!AE44</f>
        <v>0</v>
      </c>
      <c r="AE18" s="292">
        <f>'Price Matrix'!AF44</f>
        <v>0</v>
      </c>
      <c r="AF18" s="293"/>
      <c r="AG18" s="294">
        <f>SUM(F18*AG$10)*AG$11</f>
        <v>0</v>
      </c>
      <c r="AH18" s="294">
        <f>SUM(G18*AG$10)*AH$11</f>
        <v>0</v>
      </c>
      <c r="AI18" s="294">
        <f>SUM(H18*AI$10)*AI$11</f>
        <v>0</v>
      </c>
      <c r="AJ18" s="294">
        <f>SUM(I18*AI$10)*AJ$11</f>
        <v>0</v>
      </c>
      <c r="AK18" s="294">
        <f>SUM(J18*AK$10)*AK$11</f>
        <v>0</v>
      </c>
      <c r="AL18" s="294">
        <f>SUM(K18*AK$10)*AL$11</f>
        <v>0</v>
      </c>
      <c r="AM18" s="294">
        <f>SUM(L18*AM$10)*AM$11</f>
        <v>0</v>
      </c>
      <c r="AN18" s="294">
        <f>SUM(M18*AM$10)*AN$11</f>
        <v>0</v>
      </c>
      <c r="AO18" s="294">
        <f>SUM(N18*AO$10)*AO$11</f>
        <v>0</v>
      </c>
      <c r="AP18" s="294">
        <f>SUM(O18*AO$10)*AP$11</f>
        <v>0</v>
      </c>
      <c r="AQ18" s="294">
        <f>SUM(P18*AQ$10)*AQ$11</f>
        <v>0</v>
      </c>
      <c r="AR18" s="294">
        <f>SUM(Q18*AQ$10)*AR$11</f>
        <v>0</v>
      </c>
      <c r="AS18" s="294">
        <f>SUM(R18*AS$10)*AS$11</f>
        <v>0</v>
      </c>
      <c r="AT18" s="294">
        <f>SUM(S18*AS$10)*AT$11</f>
        <v>0</v>
      </c>
      <c r="AU18" s="294">
        <f>SUM(T18*AU$10)*AU$11</f>
        <v>0</v>
      </c>
      <c r="AV18" s="294">
        <f>SUM(U18*AU$10)*AV$11</f>
        <v>0</v>
      </c>
      <c r="AW18" s="294">
        <f>SUM(V18*AW$10)*AW$11</f>
        <v>0</v>
      </c>
      <c r="AX18" s="294">
        <f>SUM(W18*AW$10)*AX$11</f>
        <v>0</v>
      </c>
      <c r="AY18" s="294">
        <f>SUM(X18*AY$10)*AY$11</f>
        <v>0</v>
      </c>
      <c r="AZ18" s="294">
        <f>SUM(Y18*AY$10)*AZ$11</f>
        <v>0</v>
      </c>
      <c r="BA18" s="294">
        <f>SUM(Z18*BA$10)*BA$11</f>
        <v>0</v>
      </c>
      <c r="BB18" s="294">
        <f>SUM(AA18*BA$10)*BB$11</f>
        <v>0</v>
      </c>
      <c r="BC18" s="294">
        <f>SUM(AB18*BC$10)*BC$11</f>
        <v>0</v>
      </c>
      <c r="BD18" s="294">
        <f>SUM(AC18*BC$10)*BD$11</f>
        <v>0</v>
      </c>
      <c r="BE18" s="294">
        <f>SUM(AD18*BE$10)*BE$11</f>
        <v>0</v>
      </c>
      <c r="BF18" s="294">
        <f>SUM(AE18*BE$10)*BF$11</f>
        <v>0</v>
      </c>
      <c r="BG18" s="294">
        <f>SUM(AG18:BF18)</f>
        <v>0</v>
      </c>
    </row>
    <row r="19" spans="1:60" s="26" customFormat="1" ht="14.5" thickBot="1" x14ac:dyDescent="0.4">
      <c r="A19" s="204"/>
      <c r="B19" s="205"/>
      <c r="C19" s="137"/>
      <c r="D19" s="206"/>
      <c r="E19" s="207"/>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8"/>
    </row>
    <row r="20" spans="1:60" ht="55.5" customHeight="1" thickBot="1" x14ac:dyDescent="0.35">
      <c r="A20" s="204" t="s">
        <v>147</v>
      </c>
      <c r="B20" s="208"/>
      <c r="F20" s="93" t="s">
        <v>395</v>
      </c>
      <c r="G20" s="93" t="s">
        <v>396</v>
      </c>
      <c r="AE20" s="36"/>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F20" s="42"/>
      <c r="BG20" s="42"/>
      <c r="BH20" s="42"/>
    </row>
    <row r="21" spans="1:60" ht="70.5" thickBot="1" x14ac:dyDescent="0.35">
      <c r="A21" s="114" t="s">
        <v>52</v>
      </c>
      <c r="B21" s="209"/>
      <c r="C21" s="210" t="s">
        <v>300</v>
      </c>
      <c r="D21" s="211" t="s">
        <v>54</v>
      </c>
      <c r="E21" s="212" t="s">
        <v>383</v>
      </c>
      <c r="F21" s="82">
        <f>'Price Matrix'!G157</f>
        <v>0</v>
      </c>
      <c r="G21" s="213">
        <f>(SUM(F21*$BG$18))*(1+$B$11)</f>
        <v>0</v>
      </c>
      <c r="H21" s="405" t="s">
        <v>420</v>
      </c>
      <c r="I21" s="406"/>
      <c r="J21" s="406"/>
      <c r="K21" s="406"/>
      <c r="L21" s="406"/>
      <c r="M21" s="406"/>
      <c r="N21" s="406"/>
      <c r="O21" s="406"/>
      <c r="P21" s="406"/>
      <c r="Q21" s="406"/>
      <c r="R21" s="406"/>
      <c r="AE21" s="36"/>
      <c r="AF21" s="41"/>
      <c r="AG21" s="41"/>
      <c r="AH21" s="26"/>
      <c r="AI21" s="26"/>
      <c r="AJ21" s="26"/>
      <c r="AK21" s="26"/>
    </row>
    <row r="22" spans="1:60" ht="14.5" thickBot="1" x14ac:dyDescent="0.35">
      <c r="A22" s="214"/>
      <c r="B22" s="215"/>
      <c r="C22" s="216"/>
      <c r="D22" s="217"/>
      <c r="E22" s="218"/>
      <c r="G22" s="107"/>
      <c r="AE22" s="36"/>
      <c r="AF22" s="41"/>
      <c r="AG22" s="41"/>
      <c r="AH22" s="26"/>
      <c r="AI22" s="26"/>
      <c r="AJ22" s="26"/>
      <c r="AK22" s="26"/>
    </row>
    <row r="23" spans="1:60" ht="52.5" customHeight="1" thickBot="1" x14ac:dyDescent="0.35">
      <c r="A23" s="153" t="s">
        <v>148</v>
      </c>
      <c r="B23" s="23"/>
      <c r="C23" s="118"/>
      <c r="D23" s="99"/>
      <c r="E23" s="118"/>
      <c r="F23" s="93" t="s">
        <v>395</v>
      </c>
      <c r="G23" s="93" t="s">
        <v>396</v>
      </c>
      <c r="AE23" s="36"/>
      <c r="AF23" s="42"/>
      <c r="AG23" s="42"/>
      <c r="AH23" s="26"/>
      <c r="AI23" s="26"/>
      <c r="AJ23" s="26"/>
      <c r="AK23" s="26"/>
      <c r="AP23" s="42"/>
      <c r="AQ23" s="42"/>
      <c r="AR23" s="42"/>
      <c r="AS23" s="42"/>
      <c r="AT23" s="42"/>
      <c r="AU23" s="42"/>
      <c r="AV23" s="42"/>
      <c r="AW23" s="42"/>
      <c r="BD23" s="42"/>
      <c r="BE23" s="42"/>
      <c r="BG23" s="26"/>
      <c r="BH23" s="26"/>
    </row>
    <row r="24" spans="1:60" ht="70.5" customHeight="1" thickBot="1" x14ac:dyDescent="0.35">
      <c r="A24" s="114" t="s">
        <v>53</v>
      </c>
      <c r="B24" s="209"/>
      <c r="C24" s="210" t="s">
        <v>301</v>
      </c>
      <c r="D24" s="211" t="s">
        <v>161</v>
      </c>
      <c r="E24" s="212" t="s">
        <v>383</v>
      </c>
      <c r="F24" s="82">
        <f>'Price Matrix'!G159</f>
        <v>0</v>
      </c>
      <c r="G24" s="213">
        <f>(SUM(F24*$BG$18))*(1+$B$11)</f>
        <v>0</v>
      </c>
      <c r="H24" s="405" t="s">
        <v>420</v>
      </c>
      <c r="I24" s="406"/>
      <c r="J24" s="406"/>
      <c r="K24" s="406"/>
      <c r="L24" s="406"/>
      <c r="M24" s="406"/>
      <c r="N24" s="406"/>
      <c r="O24" s="406"/>
      <c r="P24" s="406"/>
      <c r="Q24" s="406"/>
      <c r="R24" s="406"/>
      <c r="AE24" s="28"/>
      <c r="AF24" s="29"/>
    </row>
    <row r="26" spans="1:60" ht="15.5" x14ac:dyDescent="0.3">
      <c r="A26" s="90"/>
      <c r="B26" s="90"/>
      <c r="C26" s="29"/>
      <c r="D26" s="29"/>
      <c r="E26" s="26"/>
    </row>
    <row r="27" spans="1:60" ht="14.5" thickBot="1" x14ac:dyDescent="0.35">
      <c r="A27" s="91" t="s">
        <v>388</v>
      </c>
      <c r="B27" s="91"/>
      <c r="D27" s="220"/>
      <c r="E27" s="26"/>
    </row>
    <row r="28" spans="1:60" ht="41.5" customHeight="1" thickBot="1" x14ac:dyDescent="0.35">
      <c r="A28" s="68" t="s">
        <v>381</v>
      </c>
      <c r="B28" s="92" t="s">
        <v>439</v>
      </c>
      <c r="C28" s="92" t="s">
        <v>376</v>
      </c>
      <c r="D28" s="92" t="s">
        <v>337</v>
      </c>
      <c r="E28" s="26"/>
      <c r="AE28" s="28"/>
      <c r="AF28" s="29"/>
    </row>
    <row r="29" spans="1:60" ht="24.5" customHeight="1" x14ac:dyDescent="0.3">
      <c r="A29" s="302" t="s">
        <v>433</v>
      </c>
      <c r="B29" s="303">
        <f>SUM('Price Matrix'!AM9*(1+$B$10))</f>
        <v>0</v>
      </c>
      <c r="C29" s="221">
        <v>0.35</v>
      </c>
      <c r="D29" s="222">
        <f>(B29*C29)</f>
        <v>0</v>
      </c>
      <c r="E29" s="26"/>
      <c r="AE29" s="28"/>
      <c r="AF29" s="29"/>
    </row>
    <row r="30" spans="1:60" ht="24.5" customHeight="1" x14ac:dyDescent="0.3">
      <c r="A30" s="304" t="s">
        <v>434</v>
      </c>
      <c r="B30" s="305">
        <f>SUM('Price Matrix'!AM10*(1+$B$10))</f>
        <v>0</v>
      </c>
      <c r="C30" s="223">
        <v>0.15</v>
      </c>
      <c r="D30" s="224">
        <f>(B30*C30)</f>
        <v>0</v>
      </c>
      <c r="E30" s="26"/>
      <c r="AE30" s="28"/>
      <c r="AF30" s="29"/>
    </row>
    <row r="31" spans="1:60" ht="24.5" customHeight="1" x14ac:dyDescent="0.3">
      <c r="A31" s="304" t="s">
        <v>435</v>
      </c>
      <c r="B31" s="305">
        <f>SUM('Price Matrix'!AM11*(1+$B$10))</f>
        <v>0</v>
      </c>
      <c r="C31" s="223">
        <v>0.15</v>
      </c>
      <c r="D31" s="224">
        <f>(B31*C31)</f>
        <v>0</v>
      </c>
      <c r="E31" s="26"/>
      <c r="AE31" s="28"/>
      <c r="AF31" s="29"/>
    </row>
    <row r="32" spans="1:60" ht="24.5" customHeight="1" thickBot="1" x14ac:dyDescent="0.35">
      <c r="A32" s="306" t="s">
        <v>436</v>
      </c>
      <c r="B32" s="307">
        <f>SUM('Price Matrix'!AM12*(1+$B$10))</f>
        <v>0</v>
      </c>
      <c r="C32" s="225">
        <v>0.35</v>
      </c>
      <c r="D32" s="226">
        <f>(B32*C32)</f>
        <v>0</v>
      </c>
      <c r="E32" s="26"/>
      <c r="AE32" s="28"/>
      <c r="AF32" s="29"/>
    </row>
    <row r="33" spans="1:32" ht="24.5" customHeight="1" thickBot="1" x14ac:dyDescent="0.35">
      <c r="C33" s="26"/>
      <c r="D33" s="80">
        <f>SUM(D29:D32)</f>
        <v>0</v>
      </c>
      <c r="E33" s="26"/>
      <c r="AE33" s="28"/>
      <c r="AF33" s="29"/>
    </row>
    <row r="34" spans="1:32" ht="24.5" customHeight="1" x14ac:dyDescent="0.3">
      <c r="C34" s="26"/>
      <c r="D34" s="227"/>
      <c r="E34" s="26"/>
      <c r="AE34" s="28"/>
      <c r="AF34" s="29"/>
    </row>
    <row r="35" spans="1:32" ht="24.5" customHeight="1" thickBot="1" x14ac:dyDescent="0.35">
      <c r="C35" s="26"/>
      <c r="D35" s="227"/>
      <c r="E35" s="26"/>
      <c r="AE35" s="28"/>
      <c r="AF35" s="29"/>
    </row>
    <row r="36" spans="1:32" s="185" customFormat="1" ht="42" customHeight="1" thickBot="1" x14ac:dyDescent="0.6">
      <c r="A36" s="180" t="s">
        <v>417</v>
      </c>
      <c r="B36" s="181">
        <f>G24+G21+BG16</f>
        <v>0</v>
      </c>
      <c r="C36" s="182" t="s">
        <v>427</v>
      </c>
      <c r="D36" s="180"/>
      <c r="E36" s="183"/>
      <c r="F36" s="219"/>
      <c r="G36" s="184"/>
      <c r="H36" s="184"/>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4"/>
    </row>
    <row r="37" spans="1:32" ht="14.5" thickBot="1" x14ac:dyDescent="0.35">
      <c r="C37" s="26"/>
      <c r="D37" s="42"/>
      <c r="E37" s="26"/>
      <c r="AE37" s="28"/>
      <c r="AF37" s="29"/>
    </row>
    <row r="38" spans="1:32" s="185" customFormat="1" ht="42" customHeight="1" thickBot="1" x14ac:dyDescent="0.6">
      <c r="A38" s="180" t="s">
        <v>418</v>
      </c>
      <c r="B38" s="186">
        <f>D33</f>
        <v>0</v>
      </c>
      <c r="C38" s="182" t="s">
        <v>426</v>
      </c>
      <c r="D38" s="180"/>
      <c r="E38" s="187"/>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4"/>
    </row>
  </sheetData>
  <sheetProtection algorithmName="SHA-512" hashValue="Mg8WNDhnnaeLznVihTo4oOecjp7GKBkFTWeLha3bqXFBmlEQ7zpj0x6P+TYVqt4Yj4jQbPUdoGekRK/c1bBLNA==" saltValue="FMzpXHpB3z2HNO9L+m+ssg==" spinCount="100000" sheet="1" objects="1" scenarios="1"/>
  <mergeCells count="47">
    <mergeCell ref="BE14:BF14"/>
    <mergeCell ref="AG10:AH10"/>
    <mergeCell ref="AI10:AJ10"/>
    <mergeCell ref="AK10:AL10"/>
    <mergeCell ref="AM10:AN10"/>
    <mergeCell ref="AO10:AP10"/>
    <mergeCell ref="AQ10:AR10"/>
    <mergeCell ref="AS10:AT10"/>
    <mergeCell ref="AU10:AV10"/>
    <mergeCell ref="AW10:AX10"/>
    <mergeCell ref="AY10:AZ10"/>
    <mergeCell ref="BA10:BB10"/>
    <mergeCell ref="BC10:BD10"/>
    <mergeCell ref="BE10:BF10"/>
    <mergeCell ref="AW14:AX14"/>
    <mergeCell ref="AY14:AZ14"/>
    <mergeCell ref="X14:Y14"/>
    <mergeCell ref="J14:K14"/>
    <mergeCell ref="F14:G14"/>
    <mergeCell ref="BA14:BB14"/>
    <mergeCell ref="BC14:BD14"/>
    <mergeCell ref="AM14:AN14"/>
    <mergeCell ref="AO14:AP14"/>
    <mergeCell ref="AQ14:AR14"/>
    <mergeCell ref="AS14:AT14"/>
    <mergeCell ref="AU14:AV14"/>
    <mergeCell ref="H14:I14"/>
    <mergeCell ref="L14:M14"/>
    <mergeCell ref="N14:O14"/>
    <mergeCell ref="AI14:AJ14"/>
    <mergeCell ref="AK14:AL14"/>
    <mergeCell ref="A18:E18"/>
    <mergeCell ref="H21:R21"/>
    <mergeCell ref="H24:R24"/>
    <mergeCell ref="BG1:BG6"/>
    <mergeCell ref="B4:D4"/>
    <mergeCell ref="AG9:BF9"/>
    <mergeCell ref="AG13:BF13"/>
    <mergeCell ref="Z14:AA14"/>
    <mergeCell ref="AB14:AC14"/>
    <mergeCell ref="AD14:AE14"/>
    <mergeCell ref="F13:AE13"/>
    <mergeCell ref="AG14:AH14"/>
    <mergeCell ref="P14:Q14"/>
    <mergeCell ref="R14:S14"/>
    <mergeCell ref="T14:U14"/>
    <mergeCell ref="V14:W14"/>
  </mergeCells>
  <pageMargins left="0.23622047244094491" right="0.23622047244094491" top="0.74803149606299213" bottom="0.74803149606299213" header="0.31496062992125984" footer="0.31496062992125984"/>
  <pageSetup paperSize="8" scale="25" fitToHeight="0" orientation="landscape" r:id="rId1"/>
  <headerFooter>
    <oddHeader>&amp;C&amp;F</oddHeader>
    <oddFooter>&amp;R&amp;A</oddFooter>
  </headerFooter>
  <ignoredErrors>
    <ignoredError sqref="V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Alison Brown</cp:lastModifiedBy>
  <cp:lastPrinted>2018-08-10T09:56:49Z</cp:lastPrinted>
  <dcterms:created xsi:type="dcterms:W3CDTF">2017-08-10T07:24:13Z</dcterms:created>
  <dcterms:modified xsi:type="dcterms:W3CDTF">2018-09-13T14:27:14Z</dcterms:modified>
</cp:coreProperties>
</file>