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Convent Estate - Estate Entry Improvement works/RFQ ITQ ITT/Working Documents/As at 19aug21/"/>
    </mc:Choice>
  </mc:AlternateContent>
  <xr:revisionPtr revIDLastSave="271" documentId="8_{DDAC2105-EDA1-4369-A12A-B72E4D08296D}" xr6:coauthVersionLast="47" xr6:coauthVersionMax="47" xr10:uidLastSave="{916C3CCF-3132-49CC-ABFD-DAF44230A360}"/>
  <bookViews>
    <workbookView xWindow="-98" yWindow="-98" windowWidth="20715" windowHeight="13276" firstSheet="2" activeTab="2" xr2:uid="{00000000-000D-0000-FFFF-FFFF00000000}"/>
  </bookViews>
  <sheets>
    <sheet name="Pricing document Data " sheetId="2" state="hidden" r:id="rId1"/>
    <sheet name="APP 5 - PRICING INSTRUCTIONS" sheetId="3" r:id="rId2"/>
    <sheet name="Appendix 5 - Pricing Document" sheetId="1" r:id="rId3"/>
    <sheet name="Sheet3" sheetId="4" state="hidden" r:id="rId4"/>
  </sheets>
  <definedNames>
    <definedName name="_xlnm.Print_Area" localSheetId="1">'APP 5 - PRICING INSTRUCTIONS'!$A$1:$D$41</definedName>
    <definedName name="_xlnm.Print_Area" localSheetId="2">'Appendix 5 - Pricing Document'!$A$1:$K$92</definedName>
    <definedName name="_xlnm.Print_Area" localSheetId="0">'Pricing document Data '!$A$1:$C$71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1" l="1"/>
  <c r="B83" i="1"/>
  <c r="B77" i="1"/>
  <c r="B71" i="1"/>
  <c r="C71" i="1"/>
  <c r="E68" i="1" s="1"/>
  <c r="E69" i="1"/>
  <c r="I67" i="1"/>
  <c r="G67" i="1"/>
  <c r="E67" i="1"/>
  <c r="C55" i="1"/>
  <c r="C41" i="1"/>
  <c r="C82" i="1" l="1"/>
  <c r="F1" i="1"/>
  <c r="G9" i="1" s="1"/>
  <c r="F3" i="1"/>
  <c r="F9" i="1"/>
  <c r="B12" i="3"/>
  <c r="B13" i="3"/>
  <c r="E1" i="3" l="1"/>
  <c r="F13" i="1" l="1"/>
  <c r="F14" i="1"/>
  <c r="F15" i="1"/>
  <c r="F16" i="1"/>
  <c r="F17" i="1"/>
  <c r="F12" i="1"/>
  <c r="D34" i="3" l="1"/>
  <c r="I58" i="1" l="1"/>
  <c r="G58" i="1"/>
  <c r="I61" i="1"/>
  <c r="B65" i="1"/>
  <c r="B55" i="1"/>
  <c r="B41" i="1"/>
  <c r="B23" i="1"/>
  <c r="C23" i="1" l="1"/>
  <c r="F23" i="1" s="1"/>
  <c r="C81" i="1" l="1"/>
  <c r="C77" i="1"/>
  <c r="E59" i="1"/>
  <c r="F54" i="1" l="1"/>
  <c r="F55" i="1" s="1"/>
  <c r="E55" i="1" s="1"/>
  <c r="C83" i="1"/>
  <c r="C85" i="1" s="1"/>
  <c r="E58" i="1"/>
  <c r="E54" i="1" l="1"/>
  <c r="E60" i="1"/>
  <c r="E61" i="1" l="1"/>
  <c r="J61" i="1"/>
  <c r="K61" i="1" s="1"/>
  <c r="K62" i="1" s="1"/>
  <c r="J62" i="1" l="1"/>
</calcChain>
</file>

<file path=xl/sharedStrings.xml><?xml version="1.0" encoding="utf-8"?>
<sst xmlns="http://schemas.openxmlformats.org/spreadsheetml/2006/main" count="173" uniqueCount="112">
  <si>
    <t>Silchester Estate : -</t>
  </si>
  <si>
    <t>Entrance Improvement Works - Markland, Dixon and Whitstable Towers</t>
  </si>
  <si>
    <t xml:space="preserve">Pricing document details </t>
  </si>
  <si>
    <r>
      <t>5.2.2 Commercial Envelope</t>
    </r>
    <r>
      <rPr>
        <b/>
        <sz val="10"/>
        <color rgb="FF000000"/>
        <rFont val="Arial"/>
        <family val="2"/>
        <scheme val="minor"/>
      </rPr>
      <t xml:space="preserve"> (Price) (40% of total marks)</t>
    </r>
    <r>
      <rPr>
        <sz val="10"/>
        <color rgb="FF000000"/>
        <rFont val="Arial"/>
        <family val="2"/>
        <scheme val="minor"/>
      </rPr>
      <t> </t>
    </r>
  </si>
  <si>
    <r>
      <t xml:space="preserve">The Price criteria carries a weighting of 40% </t>
    </r>
    <r>
      <rPr>
        <sz val="10"/>
        <color rgb="FF000000"/>
        <rFont val="Arial"/>
        <family val="2"/>
        <scheme val="minor"/>
      </rPr>
      <t>of the overall achievable score.  </t>
    </r>
  </si>
  <si>
    <t>Please complete all highlighted Yellow Cells in the Pricing Matrix work sheet inc a %Percentage for All necessary OH&amp;P</t>
  </si>
  <si>
    <t>All bids are to be scored by reference to the lowest bid, which will be given a score of 100% of 40%. Bids will be calculated by deviation from the lowest bid in accordance with the following formula:  </t>
  </si>
  <si>
    <t>40 x (a / b) = score </t>
  </si>
  <si>
    <r>
      <t>Where -</t>
    </r>
    <r>
      <rPr>
        <sz val="10"/>
        <color rgb="FF000000"/>
        <rFont val="Arial"/>
        <family val="2"/>
        <scheme val="minor"/>
      </rPr>
      <t> </t>
    </r>
  </si>
  <si>
    <r>
      <t>a =</t>
    </r>
    <r>
      <rPr>
        <sz val="10"/>
        <color rgb="FF000000"/>
        <rFont val="Arial"/>
        <family val="2"/>
        <scheme val="minor"/>
      </rPr>
      <t xml:space="preserve"> price of lowest Bidder  </t>
    </r>
  </si>
  <si>
    <r>
      <t>b =</t>
    </r>
    <r>
      <rPr>
        <sz val="10"/>
        <color rgb="FF000000"/>
        <rFont val="Arial"/>
        <family val="2"/>
        <scheme val="minor"/>
      </rPr>
      <t xml:space="preserve"> price of tender being evaluated </t>
    </r>
  </si>
  <si>
    <r>
      <t xml:space="preserve">5.2.2.1 Prices submitted as part of this RFQ must remain open for acceptance for a </t>
    </r>
    <r>
      <rPr>
        <b/>
        <sz val="10"/>
        <color rgb="FF000000"/>
        <rFont val="Arial"/>
        <family val="2"/>
        <scheme val="minor"/>
      </rPr>
      <t xml:space="preserve">minimum of 90 days </t>
    </r>
    <r>
      <rPr>
        <sz val="10"/>
        <color rgb="FF000000"/>
        <rFont val="Arial"/>
        <family val="2"/>
        <scheme val="minor"/>
      </rPr>
      <t>from the closing date for the receipt of offers.  </t>
    </r>
  </si>
  <si>
    <r>
      <t xml:space="preserve">5.2.2.2 Prices must be </t>
    </r>
    <r>
      <rPr>
        <b/>
        <sz val="10"/>
        <color rgb="FF000000"/>
        <rFont val="Arial"/>
        <family val="2"/>
        <scheme val="minor"/>
      </rPr>
      <t>exclusive</t>
    </r>
    <r>
      <rPr>
        <sz val="10"/>
        <color rgb="FF000000"/>
        <rFont val="Arial"/>
        <family val="2"/>
        <scheme val="minor"/>
      </rPr>
      <t xml:space="preserve"> of </t>
    </r>
    <r>
      <rPr>
        <b/>
        <sz val="10"/>
        <color rgb="FF000000"/>
        <rFont val="Arial"/>
        <family val="2"/>
        <scheme val="minor"/>
      </rPr>
      <t>VAT</t>
    </r>
    <r>
      <rPr>
        <sz val="10"/>
        <color rgb="FF000000"/>
        <rFont val="Arial"/>
        <family val="2"/>
        <scheme val="minor"/>
      </rPr>
      <t>.  </t>
    </r>
  </si>
  <si>
    <r>
      <t xml:space="preserve">5.2.2.3 Prices must be </t>
    </r>
    <r>
      <rPr>
        <b/>
        <sz val="10"/>
        <color rgb="FF000000"/>
        <rFont val="Arial"/>
        <family val="2"/>
        <scheme val="minor"/>
      </rPr>
      <t>fixed</t>
    </r>
    <r>
      <rPr>
        <sz val="10"/>
        <color rgb="FF000000"/>
        <rFont val="Arial"/>
        <family val="2"/>
        <scheme val="minor"/>
      </rPr>
      <t xml:space="preserve"> for the duration of the contract.  </t>
    </r>
  </si>
  <si>
    <t>5.2.2.4 Bidders must demonstrate how their proposals represent overall value for money.  </t>
  </si>
  <si>
    <t>5.2.2.5 Bidders are expected to provide a breakdown of price as outlined within the Pricing Document (Appendix 5). </t>
  </si>
  <si>
    <r>
      <rPr>
        <b/>
        <sz val="12"/>
        <color rgb="FFFF0000"/>
        <rFont val="Arial"/>
        <family val="2"/>
      </rPr>
      <t>APPENDIX 5</t>
    </r>
    <r>
      <rPr>
        <b/>
        <sz val="12"/>
        <color theme="1"/>
        <rFont val="Arial"/>
        <family val="2"/>
      </rPr>
      <t xml:space="preserve"> - PRICING SCHEDULE INSTRUCTIONS</t>
    </r>
  </si>
  <si>
    <t xml:space="preserve">Before completing this document, Please refer to details contained in the ITT, and also note the following.  </t>
  </si>
  <si>
    <t>Please ensure that you have fully read, and understood the relevant Contract documents &amp; employers requirements, Including specification &amp; details issued &amp; as included within this tender.</t>
  </si>
  <si>
    <t xml:space="preserve">All prices to include for all works and associated works required to complete the requirements of this tender,  including the details contained within Appendix 4. </t>
  </si>
  <si>
    <t>To improve the quality of life for low paid individuals and provide for a positive impact on the local economy, The Royal Borough of Kensington and Chelsea is pleased to be an accredited Living Wage Employer. We've joined the push for fairer pay with a commitment to pay all staff, including those employed by contractors providing services to or on behalf of the Council, no less than the London Living Wage (LLW).  Contractors, and any of their sub-contractors used to deliver parts of the service for us, are required to adopt and include for this approach and pay, at least, the LLW as calculated by the Living Wage Foundation to their staff undertaking works or delivering services under this contract, whilst ensuring they continue to offer best value and quality within an affordable business model.</t>
  </si>
  <si>
    <t xml:space="preserve">Pricing must be submitted as pounds sterling (£)   but exclusive of Value Added Tax. </t>
  </si>
  <si>
    <r>
      <t xml:space="preserve">The contractor must complete All highlighted </t>
    </r>
    <r>
      <rPr>
        <b/>
        <sz val="12"/>
        <color rgb="FF000000"/>
        <rFont val="Arial"/>
        <family val="2"/>
      </rPr>
      <t>Yellow</t>
    </r>
    <r>
      <rPr>
        <sz val="12"/>
        <color rgb="FF000000"/>
        <rFont val="Arial"/>
        <family val="2"/>
      </rPr>
      <t xml:space="preserve"> Cells Within the following Price Schedule work sheets: </t>
    </r>
  </si>
  <si>
    <t>Award Criteria - Pricing 40%</t>
  </si>
  <si>
    <t xml:space="preserve">Appendix 5 - Pricing Document </t>
  </si>
  <si>
    <t xml:space="preserve">Contractors who do not fully complete the Price Schedule worksheets may be excluded from the procurement process. </t>
  </si>
  <si>
    <t xml:space="preserve">Once this Pricing Schedule has been reviewed, if a genuine error or omission is identified, the tenderer will be given the opportunity to confirm their offer or withdraw from the process. </t>
  </si>
  <si>
    <t>Any discrepancies between the tender documents or queries are to be reported via the tendering portal.</t>
  </si>
  <si>
    <t>Convent Estate : -</t>
  </si>
  <si>
    <t>ESTATE ENTRY IMPROVEMENTS PROJECT</t>
  </si>
  <si>
    <t>Please insert :  - Tenderers Name</t>
  </si>
  <si>
    <t>Appendix 5 - Pricing Document</t>
  </si>
  <si>
    <t>Preliminaries</t>
  </si>
  <si>
    <t>P1</t>
  </si>
  <si>
    <t xml:space="preserve">To  All Preliminaries as necessary to complete &amp; fulfil the requirements contained within the RFQ and tender document </t>
  </si>
  <si>
    <t xml:space="preserve">Prelims </t>
  </si>
  <si>
    <t>Construction Costs – Lowerwood Court</t>
  </si>
  <si>
    <t>M1</t>
  </si>
  <si>
    <t>Undertake the removal of current arm barrier from the Lowerwood court entrance and retain for RBKC to collect and store.</t>
  </si>
  <si>
    <t>M2</t>
  </si>
  <si>
    <t xml:space="preserve">Undertake the fabrication and installation of two manually operated vehicle gates, as per drawing App (6b). Each gate is approx. 2899mm length x 1800mm height, with associated posts. Each gate to have drop bolts to be secured by FB Padlocks. </t>
  </si>
  <si>
    <t>M3</t>
  </si>
  <si>
    <t>Installation of HB Gerda Lock (number to be confirmed) upon manually operated vehicle gates for security.</t>
  </si>
  <si>
    <t>M4</t>
  </si>
  <si>
    <t>Undertake the fabrication and installation of pedestrian gate and associated surrounding metal works to fit location approx. 1887mm length x 1800mm height. Gate aperture to open a minimum of 1200mm, hung on the left hand side to open toward the vehicle gates into the site.</t>
  </si>
  <si>
    <t>M5</t>
  </si>
  <si>
    <r>
      <t xml:space="preserve">Supply and instal subsurface self-closer device for gate and vertical pull/push handles to be a minimum of 300mm. </t>
    </r>
    <r>
      <rPr>
        <sz val="11"/>
        <color theme="1"/>
        <rFont val="Calibri"/>
        <family val="2"/>
      </rPr>
      <t>Gate specified shall be an electro Mechanical low energy automatic gate operation with on door safety sensors for both opening and closing operations with finger trap protection.</t>
    </r>
  </si>
  <si>
    <t>M6</t>
  </si>
  <si>
    <r>
      <t xml:space="preserve">Supply and install new Entrotec audio door entry system, as per equipment performance specification found within App 4a, and to be inline and compatible with, and connected to the new system already installed within Lowerwood Court. </t>
    </r>
    <r>
      <rPr>
        <sz val="11"/>
        <color theme="1"/>
        <rFont val="Calibri"/>
        <family val="2"/>
      </rPr>
      <t>Please see App 4a for further information.</t>
    </r>
  </si>
  <si>
    <t>M7</t>
  </si>
  <si>
    <t>M8</t>
  </si>
  <si>
    <t>Entrotec PTE/EPTE/YR Push to Exit where electronic exit of the door is required, this shall be either flush or surface as the installer requires to suit the block and installation. Location to be a minimum of 1000mm from the point of exit for security. Please see App 4a for further information.</t>
  </si>
  <si>
    <t>M9</t>
  </si>
  <si>
    <t>New Fire switch for any MED or controlled access where the fire service will require access. Please see App 4a for further information.</t>
  </si>
  <si>
    <t>M10</t>
  </si>
  <si>
    <r>
      <t xml:space="preserve">Supply and install </t>
    </r>
    <r>
      <rPr>
        <sz val="11"/>
        <color theme="1"/>
        <rFont val="Calibri"/>
        <family val="2"/>
      </rPr>
      <t>Entrotec ED4+ handset, one per dwelling, totalling 37 + 5 spare. Please see App 4a for further information.</t>
    </r>
  </si>
  <si>
    <t>M11</t>
  </si>
  <si>
    <t>The Contractor shall supply and install a complete new conduit system for the Entryphone cabling. The conduits shall be 20mm and 25mm Class 4 heavy gauge steel, surface fixed with all the proprietary accessories, e.g. boxes, adaptable boxes, saddles, couplings etc. necessary to provide a complete and satisfactory installation. All the system cabling shall be enclosed within the new conduit system to allow the system to be rewireable, except when the contractor installs cabling within the individual dwellings, which shall be installed in PVC miniature trunking. However the preferred method is a conduit to the handset location. The conduit installation shall be fully completed before any cables are drawn into it. Please see App 4a for further information.</t>
  </si>
  <si>
    <t>M12</t>
  </si>
  <si>
    <r>
      <t xml:space="preserve">Supply and install all associated cabling, system control units and Electrical supply. </t>
    </r>
    <r>
      <rPr>
        <sz val="11"/>
        <color theme="1"/>
        <rFont val="Calibri"/>
        <family val="2"/>
      </rPr>
      <t>Please see App 4a for further information.</t>
    </r>
  </si>
  <si>
    <t>Construction Costs – Blenheim Crescent (A)</t>
  </si>
  <si>
    <t>Option A – Undertake the Repair and Restoration of the vehicle and pedestrian gates currently on site.</t>
  </si>
  <si>
    <t>Option B - Undertake the fabrication and installation of new pedestrian and Vehicle gates as per currently on site.</t>
  </si>
  <si>
    <t>Construction Costs – Blenhiem Crescent (B)</t>
  </si>
  <si>
    <t xml:space="preserve">Commercial Evaluation </t>
  </si>
  <si>
    <t xml:space="preserve">Lowest Received tender </t>
  </si>
  <si>
    <t>Extra Costs – Site</t>
  </si>
  <si>
    <t>Supply and programme of 151 KMS system fobs with 3x fobs programmed per the 27 flat (111 in total) in 3 alternative colours, plus 40 additional KMS fobs in a 4th colour. (Please see App 4a for further information)</t>
  </si>
  <si>
    <t>Overhead and Profit ( % )</t>
  </si>
  <si>
    <t>OH&amp;P1</t>
  </si>
  <si>
    <t xml:space="preserve">The Contractor should also submit a percentage up lift (OH&amp;P) to all works </t>
  </si>
  <si>
    <t>TOTALS</t>
  </si>
  <si>
    <t>Total 1 - Preliminary costs.</t>
  </si>
  <si>
    <t>Total - 2,3,4 &amp; 5 -  Construction costs (Lowerwood Court, Blenhiem Crescent Location A, Blenhiem Crescent Location B)</t>
  </si>
  <si>
    <r>
      <t>Total exclusive of VAT</t>
    </r>
    <r>
      <rPr>
        <b/>
        <sz val="14"/>
        <color theme="1"/>
        <rFont val="Arial"/>
        <family val="2"/>
      </rPr>
      <t xml:space="preserve"> (Please transfer this figure into the space provided in the Commercial Envelope on the capitalEsourcing portal)</t>
    </r>
    <r>
      <rPr>
        <sz val="14"/>
        <color theme="1"/>
        <rFont val="Arial"/>
        <family val="2"/>
      </rPr>
      <t xml:space="preserve">. </t>
    </r>
  </si>
  <si>
    <t>Optional Extras</t>
  </si>
  <si>
    <r>
      <t>1.00</t>
    </r>
    <r>
      <rPr>
        <sz val="10"/>
        <color theme="1"/>
        <rFont val="Arial"/>
        <family val="2"/>
      </rPr>
      <t> </t>
    </r>
    <r>
      <rPr>
        <sz val="10"/>
        <color theme="1"/>
        <rFont val="Trebuchet MS"/>
        <family val="2"/>
      </rPr>
      <t> </t>
    </r>
  </si>
  <si>
    <r>
      <t>Undertake an</t>
    </r>
    <r>
      <rPr>
        <sz val="10"/>
        <color theme="1"/>
        <rFont val="Arial"/>
        <family val="2"/>
      </rPr>
      <t> </t>
    </r>
    <r>
      <rPr>
        <sz val="10"/>
        <color theme="1"/>
        <rFont val="Trebuchet MS"/>
        <family val="2"/>
      </rPr>
      <t>onsite</t>
    </r>
    <r>
      <rPr>
        <sz val="10"/>
        <color theme="1"/>
        <rFont val="Arial"/>
        <family val="2"/>
      </rPr>
      <t> </t>
    </r>
    <r>
      <rPr>
        <sz val="10"/>
        <color theme="1"/>
        <rFont val="Trebuchet MS"/>
        <family val="2"/>
      </rPr>
      <t>inspection of all internal walls and ceilings within the entrance lobby and lift lobby areas on the ground floors of Markland, Dixon and Whitstable House. Undertake an inspection of all external entrance ways on site for Markland, Dixon and Whitstable House.</t>
    </r>
    <r>
      <rPr>
        <sz val="10"/>
        <color theme="1"/>
        <rFont val="Arial"/>
        <family val="2"/>
      </rPr>
      <t> </t>
    </r>
    <r>
      <rPr>
        <sz val="10"/>
        <color theme="1"/>
        <rFont val="Trebuchet MS"/>
        <family val="2"/>
      </rPr>
      <t> </t>
    </r>
  </si>
  <si>
    <r>
      <t>2.00</t>
    </r>
    <r>
      <rPr>
        <sz val="10"/>
        <color theme="1"/>
        <rFont val="Arial"/>
        <family val="2"/>
      </rPr>
      <t> </t>
    </r>
    <r>
      <rPr>
        <sz val="10"/>
        <color theme="1"/>
        <rFont val="Trebuchet MS"/>
        <family val="2"/>
      </rPr>
      <t> </t>
    </r>
  </si>
  <si>
    <r>
      <t>Thoroughly prepare all walls and ceiling surfaces on site within the entrance lobby and lift lobby areas on the ground floors of Markland, Dixon and Whitstable House to remove all dirt and surface contaminants. Allow to Dry.</t>
    </r>
    <r>
      <rPr>
        <sz val="10"/>
        <color theme="1"/>
        <rFont val="Arial"/>
        <family val="2"/>
      </rPr>
      <t> </t>
    </r>
    <r>
      <rPr>
        <sz val="10"/>
        <color theme="1"/>
        <rFont val="Trebuchet MS"/>
        <family val="2"/>
      </rPr>
      <t> </t>
    </r>
  </si>
  <si>
    <r>
      <t> </t>
    </r>
    <r>
      <rPr>
        <sz val="10"/>
        <color theme="1"/>
        <rFont val="Trebuchet MS"/>
        <family val="2"/>
      </rPr>
      <t> </t>
    </r>
  </si>
  <si>
    <r>
      <t>Make good cracks, holes and other imperfections with an Interior Filler, allow such making good to dry out thoroughly. Rub down smooth to match surrounding area and *dust off. Bring filled areas forward with 1 coat of Wall Primer Sealer.</t>
    </r>
    <r>
      <rPr>
        <sz val="10"/>
        <color theme="1"/>
        <rFont val="Arial"/>
        <family val="2"/>
      </rPr>
      <t> </t>
    </r>
    <r>
      <rPr>
        <sz val="10"/>
        <color theme="1"/>
        <rFont val="Trebuchet MS"/>
        <family val="2"/>
      </rPr>
      <t> </t>
    </r>
  </si>
  <si>
    <r>
      <t>Prime Overall areas with a Primer Sealer. Spot prime any areas that have previously been painted if any bare metal, metal fixings nail heads etc.</t>
    </r>
    <r>
      <rPr>
        <sz val="10"/>
        <color theme="1"/>
        <rFont val="Arial"/>
        <family val="2"/>
      </rPr>
      <t> </t>
    </r>
    <r>
      <rPr>
        <sz val="10"/>
        <color theme="1"/>
        <rFont val="Trebuchet MS"/>
        <family val="2"/>
      </rPr>
      <t> </t>
    </r>
  </si>
  <si>
    <r>
      <t>Paint all walls and ceiling surfaces with 2x coats of internal gloss paint. Colour:</t>
    </r>
    <r>
      <rPr>
        <sz val="10"/>
        <color theme="1"/>
        <rFont val="Arial"/>
        <family val="2"/>
      </rPr>
      <t> </t>
    </r>
    <r>
      <rPr>
        <sz val="10"/>
        <color rgb="FF000000"/>
        <rFont val="Trebuchet MS"/>
        <family val="2"/>
      </rPr>
      <t>White – RAL 9003 / 9016</t>
    </r>
    <r>
      <rPr>
        <sz val="10"/>
        <color theme="1"/>
        <rFont val="Arial"/>
        <family val="2"/>
      </rPr>
      <t> </t>
    </r>
    <r>
      <rPr>
        <sz val="10"/>
        <color theme="1"/>
        <rFont val="Trebuchet MS"/>
        <family val="2"/>
      </rPr>
      <t> </t>
    </r>
  </si>
  <si>
    <r>
      <t>Recycle all empty cans at a can recycling service.</t>
    </r>
    <r>
      <rPr>
        <sz val="10"/>
        <color theme="1"/>
        <rFont val="Arial"/>
        <family val="2"/>
      </rPr>
      <t> </t>
    </r>
    <r>
      <rPr>
        <sz val="10"/>
        <color theme="1"/>
        <rFont val="Trebuchet MS"/>
        <family val="2"/>
      </rPr>
      <t> </t>
    </r>
  </si>
  <si>
    <r>
      <t>Please Note: *When rubbing down dry and/or dusting off, wear a suitable face mask to avoid the inhalation of dust and keep areas well ventilated.</t>
    </r>
    <r>
      <rPr>
        <sz val="10"/>
        <color theme="1"/>
        <rFont val="Arial"/>
        <family val="2"/>
      </rPr>
      <t> </t>
    </r>
    <r>
      <rPr>
        <sz val="10"/>
        <color theme="1"/>
        <rFont val="Trebuchet MS"/>
        <family val="2"/>
      </rPr>
      <t> </t>
    </r>
  </si>
  <si>
    <r>
      <t> </t>
    </r>
    <r>
      <rPr>
        <b/>
        <sz val="10"/>
        <color theme="1"/>
        <rFont val="Trebuchet MS"/>
        <family val="2"/>
      </rPr>
      <t>3.00</t>
    </r>
    <r>
      <rPr>
        <sz val="10"/>
        <color theme="1"/>
        <rFont val="Arial"/>
        <family val="2"/>
      </rPr>
      <t> </t>
    </r>
    <r>
      <rPr>
        <sz val="10"/>
        <color theme="1"/>
        <rFont val="Trebuchet MS"/>
        <family val="2"/>
      </rPr>
      <t> </t>
    </r>
  </si>
  <si>
    <r>
      <t>Thoroughly prepare all Wooden surfaces on site within the entrance lobby /lift lobby area dividing wall and the main entrance doorways on the ground floors of Markland, Dixon and Whitstable House to remove all dirt and surface contaminants including grease. Allow to Dry.</t>
    </r>
    <r>
      <rPr>
        <sz val="10"/>
        <color theme="1"/>
        <rFont val="Arial"/>
        <family val="2"/>
      </rPr>
      <t> </t>
    </r>
    <r>
      <rPr>
        <sz val="10"/>
        <color theme="1"/>
        <rFont val="Trebuchet MS"/>
        <family val="2"/>
      </rPr>
      <t> </t>
    </r>
  </si>
  <si>
    <r>
      <t>Make good cracks, holes and other imperfections with an Interior Filler, allow such making good to dry out thoroughly. Rub down smooth to match surrounding area and *dust off. Bring filled areas forward with 1 coat of undercoat primer sealer.</t>
    </r>
    <r>
      <rPr>
        <sz val="10"/>
        <color theme="1"/>
        <rFont val="Arial"/>
        <family val="2"/>
      </rPr>
      <t> </t>
    </r>
    <r>
      <rPr>
        <sz val="10"/>
        <color theme="1"/>
        <rFont val="Trebuchet MS"/>
        <family val="2"/>
      </rPr>
      <t> </t>
    </r>
  </si>
  <si>
    <r>
      <t>Use suitable primer for internal and external usage on main entrance door.</t>
    </r>
    <r>
      <rPr>
        <sz val="10"/>
        <color theme="1"/>
        <rFont val="Arial"/>
        <family val="2"/>
      </rPr>
      <t> </t>
    </r>
    <r>
      <rPr>
        <sz val="10"/>
        <color theme="1"/>
        <rFont val="Trebuchet MS"/>
        <family val="2"/>
      </rPr>
      <t> </t>
    </r>
  </si>
  <si>
    <r>
      <t>Prime Overall areas with a Primer Sealer</t>
    </r>
    <r>
      <rPr>
        <sz val="10"/>
        <color theme="1"/>
        <rFont val="Arial"/>
        <family val="2"/>
      </rPr>
      <t> </t>
    </r>
    <r>
      <rPr>
        <sz val="10"/>
        <color theme="1"/>
        <rFont val="Trebuchet MS"/>
        <family val="2"/>
      </rPr>
      <t> </t>
    </r>
  </si>
  <si>
    <r>
      <t>Paint all wooden surfaces with 2x coats of waterproof external gloss paint.</t>
    </r>
    <r>
      <rPr>
        <sz val="10"/>
        <color theme="1"/>
        <rFont val="Arial"/>
        <family val="2"/>
      </rPr>
      <t> </t>
    </r>
    <r>
      <rPr>
        <sz val="10"/>
        <color rgb="FF000000"/>
        <rFont val="Trebuchet MS"/>
        <family val="2"/>
      </rPr>
      <t>Colour: Cobalt Blue – RAL 5013</t>
    </r>
    <r>
      <rPr>
        <sz val="10"/>
        <color theme="1"/>
        <rFont val="Arial"/>
        <family val="2"/>
      </rPr>
      <t> </t>
    </r>
    <r>
      <rPr>
        <sz val="10"/>
        <color theme="1"/>
        <rFont val="Trebuchet MS"/>
        <family val="2"/>
      </rPr>
      <t> </t>
    </r>
  </si>
  <si>
    <r>
      <t>Recycle all empty cans at one of the many decorator merchant outlets operating a can recycling service</t>
    </r>
    <r>
      <rPr>
        <sz val="10"/>
        <color theme="1"/>
        <rFont val="Arial"/>
        <family val="2"/>
      </rPr>
      <t> </t>
    </r>
    <r>
      <rPr>
        <sz val="10"/>
        <color theme="1"/>
        <rFont val="Trebuchet MS"/>
        <family val="2"/>
      </rPr>
      <t> </t>
    </r>
  </si>
  <si>
    <r>
      <t>Note: *When rubbing down dry and/or dusting off wear a suitable face mask to avoid the inhalation of dust.</t>
    </r>
    <r>
      <rPr>
        <sz val="10"/>
        <color theme="1"/>
        <rFont val="Arial"/>
        <family val="2"/>
      </rPr>
      <t> </t>
    </r>
    <r>
      <rPr>
        <sz val="10"/>
        <color theme="1"/>
        <rFont val="Trebuchet MS"/>
        <family val="2"/>
      </rPr>
      <t> </t>
    </r>
  </si>
  <si>
    <r>
      <t>4.00</t>
    </r>
    <r>
      <rPr>
        <sz val="10"/>
        <color theme="1"/>
        <rFont val="Arial"/>
        <family val="2"/>
      </rPr>
      <t> </t>
    </r>
    <r>
      <rPr>
        <sz val="10"/>
        <color theme="1"/>
        <rFont val="Trebuchet MS"/>
        <family val="2"/>
      </rPr>
      <t> </t>
    </r>
  </si>
  <si>
    <r>
      <t>Thoroughly prepare all Metal stairs surfaces on site within the entrance lobby area on the ground floors of Markland, Dixon and Whitstable House Scrub the surfaces with soap and water, detergent solution or suitable solvent to remove all dirt, oil, grease etc. Rinse off with clean water and allow surface to dry.</t>
    </r>
    <r>
      <rPr>
        <sz val="10"/>
        <color theme="1"/>
        <rFont val="Arial"/>
        <family val="2"/>
      </rPr>
      <t> </t>
    </r>
    <r>
      <rPr>
        <sz val="10"/>
        <color theme="1"/>
        <rFont val="Trebuchet MS"/>
        <family val="2"/>
      </rPr>
      <t> </t>
    </r>
  </si>
  <si>
    <r>
      <t>Use suitable quick dry metal primer for internal and external usage on main entrance door. Prime Overall with 1 coat applied to a minimum wet film thickness of 66 microns giving a minimum dry film thickness of 25 microns.</t>
    </r>
    <r>
      <rPr>
        <sz val="10"/>
        <color theme="1"/>
        <rFont val="Arial"/>
        <family val="2"/>
      </rPr>
      <t> </t>
    </r>
    <r>
      <rPr>
        <sz val="10"/>
        <color theme="1"/>
        <rFont val="Trebuchet MS"/>
        <family val="2"/>
      </rPr>
      <t> </t>
    </r>
  </si>
  <si>
    <r>
      <t>Paint all metal stairs surfaces with 2x coats of metal shield gloss paint, each applied to give a minimum wet film thickness of 80 microns per coat, giving a minimum dry film thickness of 40 microns per coat.</t>
    </r>
    <r>
      <rPr>
        <sz val="10"/>
        <color theme="1"/>
        <rFont val="Arial"/>
        <family val="2"/>
      </rPr>
      <t> </t>
    </r>
    <r>
      <rPr>
        <sz val="10"/>
        <color rgb="FF000000"/>
        <rFont val="Arial"/>
        <family val="2"/>
      </rPr>
      <t> </t>
    </r>
    <r>
      <rPr>
        <sz val="10"/>
        <color rgb="FF000000"/>
        <rFont val="Trebuchet MS"/>
        <family val="2"/>
      </rPr>
      <t>Colour: Cobalt Blue – RAL 5013/ Red – RAL 5002 / 3020</t>
    </r>
    <r>
      <rPr>
        <sz val="10"/>
        <color theme="1"/>
        <rFont val="Arial"/>
        <family val="2"/>
      </rPr>
      <t> </t>
    </r>
    <r>
      <rPr>
        <sz val="10"/>
        <color theme="1"/>
        <rFont val="Trebuchet MS"/>
        <family val="2"/>
      </rPr>
      <t> </t>
    </r>
  </si>
  <si>
    <r>
      <t>5.00</t>
    </r>
    <r>
      <rPr>
        <sz val="10"/>
        <color theme="1"/>
        <rFont val="Arial"/>
        <family val="2"/>
      </rPr>
      <t> </t>
    </r>
    <r>
      <rPr>
        <sz val="10"/>
        <color theme="1"/>
        <rFont val="Trebuchet MS"/>
        <family val="2"/>
      </rPr>
      <t> </t>
    </r>
  </si>
  <si>
    <r>
      <t>Source and Purchase 3x "Tektura" wall murals for installation within lift lobby locations as confirmed by resident consultation within Markland, Dixon and Whitstable House - Mural Name: Springtime, Richard Osbourne Print. Class 0 Fire Rating.</t>
    </r>
    <r>
      <rPr>
        <sz val="10"/>
        <color theme="1"/>
        <rFont val="Arial"/>
        <family val="2"/>
      </rPr>
      <t> </t>
    </r>
    <r>
      <rPr>
        <sz val="10"/>
        <color theme="1"/>
        <rFont val="Trebuchet MS"/>
        <family val="2"/>
      </rPr>
      <t> </t>
    </r>
  </si>
  <si>
    <r>
      <t>Source, Purchase and install 3x Steel plates for backing of the 3x</t>
    </r>
    <r>
      <rPr>
        <sz val="10"/>
        <color theme="1"/>
        <rFont val="Arial"/>
        <family val="2"/>
      </rPr>
      <t> </t>
    </r>
    <r>
      <rPr>
        <sz val="10"/>
        <color theme="1"/>
        <rFont val="Trebuchet MS"/>
        <family val="2"/>
      </rPr>
      <t>Tektura</t>
    </r>
    <r>
      <rPr>
        <sz val="10"/>
        <color theme="1"/>
        <rFont val="Arial"/>
        <family val="2"/>
      </rPr>
      <t> </t>
    </r>
    <r>
      <rPr>
        <sz val="10"/>
        <color theme="1"/>
        <rFont val="Trebuchet MS"/>
        <family val="2"/>
      </rPr>
      <t>wall murals for Easy removal from walls in future.</t>
    </r>
    <r>
      <rPr>
        <sz val="10"/>
        <color theme="1"/>
        <rFont val="Arial"/>
        <family val="2"/>
      </rPr>
      <t> </t>
    </r>
    <r>
      <rPr>
        <sz val="10"/>
        <color theme="1"/>
        <rFont val="Trebuchet MS"/>
        <family val="2"/>
      </rPr>
      <t> </t>
    </r>
  </si>
  <si>
    <r>
      <t>6.00</t>
    </r>
    <r>
      <rPr>
        <sz val="10"/>
        <color theme="1"/>
        <rFont val="Arial"/>
        <family val="2"/>
      </rPr>
      <t> </t>
    </r>
    <r>
      <rPr>
        <sz val="10"/>
        <color theme="1"/>
        <rFont val="Trebuchet MS"/>
        <family val="2"/>
      </rPr>
      <t> </t>
    </r>
  </si>
  <si>
    <r>
      <t>Source, Purchase and Install 3x small stainless-steel surround frame to each installed mural for protection.</t>
    </r>
    <r>
      <rPr>
        <sz val="10"/>
        <color theme="1"/>
        <rFont val="Arial"/>
        <family val="2"/>
      </rPr>
      <t> </t>
    </r>
    <r>
      <rPr>
        <sz val="10"/>
        <color theme="1"/>
        <rFont val="Trebuchet MS"/>
        <family val="2"/>
      </rPr>
      <t> </t>
    </r>
  </si>
  <si>
    <r>
      <t>7.00</t>
    </r>
    <r>
      <rPr>
        <sz val="10"/>
        <color theme="1"/>
        <rFont val="Arial"/>
        <family val="2"/>
      </rPr>
      <t> </t>
    </r>
    <r>
      <rPr>
        <sz val="10"/>
        <color theme="1"/>
        <rFont val="Trebuchet MS"/>
        <family val="2"/>
      </rPr>
      <t> </t>
    </r>
  </si>
  <si>
    <r>
      <t>Thoroughly prepare all external Wooden surfaces on site at the main entrance doorways on the ground floors of Markland, Dixon and Whitstable House to remove all dirt and surface contaminants including grease. Abrade overall in the direction of the grain to remove any raised grain and round all sharp edges (a radius of 1 mm to 2 mm for timber other than sills and thresholds; 3mm for sills and thresholds) and *dust off. Ensure all surfaces are fully dry before proceeding. Allow to Dry.</t>
    </r>
    <r>
      <rPr>
        <sz val="10"/>
        <color theme="1"/>
        <rFont val="Arial"/>
        <family val="2"/>
      </rPr>
      <t> </t>
    </r>
    <r>
      <rPr>
        <sz val="10"/>
        <color theme="1"/>
        <rFont val="Trebuchet MS"/>
        <family val="2"/>
      </rPr>
      <t> </t>
    </r>
  </si>
  <si>
    <r>
      <t>Make good cracks, holes and other imperfections with an exterior weather shield Filler, allow such making good to dry out thoroughly. Rub down smooth to match surrounding area and *dust off. Bring filled areas forward with 1 coat of undercoat primer sealer.</t>
    </r>
    <r>
      <rPr>
        <sz val="10"/>
        <color theme="1"/>
        <rFont val="Arial"/>
        <family val="2"/>
      </rPr>
      <t> </t>
    </r>
    <r>
      <rPr>
        <sz val="10"/>
        <color theme="1"/>
        <rFont val="Trebuchet MS"/>
        <family val="2"/>
      </rPr>
      <t> </t>
    </r>
  </si>
  <si>
    <r>
      <t>Use suitable weather shield external primer for external usage on main entrance door.</t>
    </r>
    <r>
      <rPr>
        <sz val="10"/>
        <color theme="1"/>
        <rFont val="Arial"/>
        <family val="2"/>
      </rPr>
      <t> </t>
    </r>
    <r>
      <rPr>
        <sz val="10"/>
        <color theme="1"/>
        <rFont val="Trebuchet MS"/>
        <family val="2"/>
      </rPr>
      <t> </t>
    </r>
  </si>
  <si>
    <r>
      <t>Paint all wooden surfaces with 1x coat of exterior undercoat of selected</t>
    </r>
    <r>
      <rPr>
        <sz val="10"/>
        <color rgb="FF000000"/>
        <rFont val="Arial"/>
        <family val="2"/>
      </rPr>
      <t> </t>
    </r>
    <r>
      <rPr>
        <sz val="10"/>
        <color rgb="FF000000"/>
        <rFont val="Trebuchet MS"/>
        <family val="2"/>
      </rPr>
      <t>Colour: Cobalt Blue – RAL 5013</t>
    </r>
    <r>
      <rPr>
        <sz val="10"/>
        <color theme="1"/>
        <rFont val="Arial"/>
        <family val="2"/>
      </rPr>
      <t> </t>
    </r>
    <r>
      <rPr>
        <sz val="10"/>
        <color theme="1"/>
        <rFont val="Trebuchet MS"/>
        <family val="2"/>
      </rPr>
      <t> </t>
    </r>
  </si>
  <si>
    <r>
      <t>Apply 2x coats of waterproof external gloss paint to finish</t>
    </r>
    <r>
      <rPr>
        <sz val="10"/>
        <color rgb="FF000000"/>
        <rFont val="Arial"/>
        <family val="2"/>
      </rPr>
      <t> </t>
    </r>
    <r>
      <rPr>
        <sz val="10"/>
        <color rgb="FF000000"/>
        <rFont val="Trebuchet MS"/>
        <family val="2"/>
      </rPr>
      <t>Colour: Cobalt Blue – RAL 5013</t>
    </r>
    <r>
      <rPr>
        <sz val="10"/>
        <color theme="1"/>
        <rFont val="Trebuchet MS"/>
        <family val="2"/>
      </rPr>
      <t>.</t>
    </r>
    <r>
      <rPr>
        <sz val="10"/>
        <color theme="1"/>
        <rFont val="Arial"/>
        <family val="2"/>
      </rPr>
      <t> </t>
    </r>
    <r>
      <rPr>
        <sz val="10"/>
        <color theme="1"/>
        <rFont val="Trebuchet MS"/>
        <family val="2"/>
      </rPr>
      <t> </t>
    </r>
  </si>
  <si>
    <r>
      <t> </t>
    </r>
    <r>
      <rPr>
        <sz val="10"/>
        <color theme="1"/>
        <rFont val="Trebuchet MS"/>
        <family val="2"/>
      </rPr>
      <t>Recycle all empty cans at one of the many decorator merchant outlets operating a can recycling service</t>
    </r>
    <r>
      <rPr>
        <sz val="10"/>
        <color theme="1"/>
        <rFont val="Arial"/>
        <family val="2"/>
      </rPr>
      <t> </t>
    </r>
    <r>
      <rPr>
        <sz val="10"/>
        <color theme="1"/>
        <rFont val="Trebuchet MS"/>
        <family val="2"/>
      </rPr>
      <t> </t>
    </r>
  </si>
  <si>
    <t>Supply and install new Entrotec Fob reader Only, as per equipment performance specification found within App 4a, and to be inline and compatible with, and connected to the new system already installed within Lowerwood Court. Please see App 4a for further information.</t>
  </si>
  <si>
    <t>Supply and Install Call Panel - 2.5mm stainless Steel to BS316 Call Panel with Mitred Bezelled back box, Call Buttons with Yellow contrasting rings (Functional call panel only), On digital system white LED contrasting rings on the digital keypad shall be used, Visual display unit, KMS Proximity Reader. Door Entry Entrotec Apex Controllers (dependant on the size of the system), with integrated KMS controller and GPRS modem, SIM card with external high gain aerial. SIM and Host fee for 24 months. Please see App 4a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</si>
</sst>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7" x14ac:knownFonts="1">
    <font>
      <sz val="10"/>
      <color theme="1"/>
      <name val="Arial"/>
      <family val="2"/>
    </font>
    <font>
      <sz val="12"/>
      <color theme="1"/>
      <name val="Arial"/>
      <family val="2"/>
    </font>
    <font>
      <b/>
      <sz val="12"/>
      <color theme="1"/>
      <name val="Arial"/>
      <family val="2"/>
    </font>
    <font>
      <sz val="10"/>
      <color theme="1"/>
      <name val="Arial"/>
      <family val="2"/>
    </font>
    <font>
      <b/>
      <u/>
      <sz val="10"/>
      <color theme="1"/>
      <name val="Arial"/>
      <family val="2"/>
    </font>
    <font>
      <b/>
      <sz val="10"/>
      <color theme="1"/>
      <name val="Arial"/>
      <family val="2"/>
    </font>
    <font>
      <b/>
      <u/>
      <sz val="10"/>
      <color rgb="FF000000"/>
      <name val="Arial"/>
      <family val="2"/>
      <scheme val="minor"/>
    </font>
    <font>
      <b/>
      <sz val="10"/>
      <color rgb="FF000000"/>
      <name val="Arial"/>
      <family val="2"/>
      <scheme val="minor"/>
    </font>
    <font>
      <sz val="10"/>
      <color rgb="FF000000"/>
      <name val="Arial"/>
      <family val="2"/>
      <scheme val="minor"/>
    </font>
    <font>
      <b/>
      <u/>
      <sz val="14"/>
      <color theme="1"/>
      <name val="Arial"/>
      <family val="2"/>
    </font>
    <font>
      <b/>
      <sz val="14"/>
      <color theme="1"/>
      <name val="Arial"/>
      <family val="2"/>
    </font>
    <font>
      <sz val="14"/>
      <color theme="1"/>
      <name val="Arial"/>
      <family val="2"/>
    </font>
    <font>
      <sz val="8"/>
      <name val="Arial"/>
      <family val="2"/>
    </font>
    <font>
      <sz val="8"/>
      <color theme="1"/>
      <name val="Arial"/>
      <family val="2"/>
    </font>
    <font>
      <sz val="8"/>
      <color theme="1"/>
      <name val="Arial"/>
      <family val="2"/>
      <scheme val="minor"/>
    </font>
    <font>
      <sz val="12"/>
      <color rgb="FF000000"/>
      <name val="Arial"/>
      <family val="2"/>
    </font>
    <font>
      <sz val="12"/>
      <color rgb="FFFF0000"/>
      <name val="Arial"/>
      <family val="2"/>
    </font>
    <font>
      <b/>
      <sz val="12"/>
      <color rgb="FF000000"/>
      <name val="Arial"/>
      <family val="2"/>
    </font>
    <font>
      <sz val="12"/>
      <name val="Arial"/>
      <family val="2"/>
    </font>
    <font>
      <b/>
      <sz val="12"/>
      <name val="Arial"/>
      <family val="2"/>
    </font>
    <font>
      <b/>
      <sz val="12"/>
      <color rgb="FFFF0000"/>
      <name val="Arial"/>
      <family val="2"/>
    </font>
    <font>
      <sz val="11"/>
      <color theme="1"/>
      <name val="Calibri"/>
      <family val="2"/>
    </font>
    <font>
      <b/>
      <sz val="10"/>
      <color theme="1"/>
      <name val="Trebuchet MS"/>
      <family val="2"/>
    </font>
    <font>
      <sz val="10"/>
      <color theme="1"/>
      <name val="Trebuchet MS"/>
      <family val="2"/>
    </font>
    <font>
      <sz val="10"/>
      <color rgb="FF000000"/>
      <name val="Trebuchet MS"/>
      <family val="2"/>
    </font>
    <font>
      <sz val="10"/>
      <color rgb="FF000000"/>
      <name val="Arial"/>
      <family val="2"/>
    </font>
    <font>
      <sz val="11"/>
      <color rgb="FF000000"/>
      <name val="Calibri"/>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diagonal/>
    </border>
    <border>
      <left/>
      <right style="thin">
        <color rgb="FF000000"/>
      </right>
      <top/>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thin">
        <color rgb="FF000000"/>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3" fillId="0" borderId="0"/>
  </cellStyleXfs>
  <cellXfs count="145">
    <xf numFmtId="0" fontId="0" fillId="0" borderId="0" xfId="0"/>
    <xf numFmtId="0" fontId="1" fillId="0" borderId="0" xfId="0" applyFont="1"/>
    <xf numFmtId="0" fontId="1" fillId="0" borderId="0" xfId="0" applyFont="1" applyAlignment="1">
      <alignment wrapText="1"/>
    </xf>
    <xf numFmtId="0" fontId="4" fillId="0" borderId="0" xfId="0" applyFont="1"/>
    <xf numFmtId="0" fontId="0" fillId="0" borderId="0" xfId="0" applyFont="1"/>
    <xf numFmtId="0" fontId="0" fillId="0" borderId="6" xfId="0" applyFont="1" applyBorder="1" applyAlignment="1">
      <alignment horizontal="center"/>
    </xf>
    <xf numFmtId="0" fontId="0" fillId="0" borderId="5" xfId="0" applyFont="1" applyBorder="1"/>
    <xf numFmtId="164" fontId="0" fillId="0" borderId="7" xfId="0" applyNumberFormat="1" applyFont="1" applyBorder="1"/>
    <xf numFmtId="0" fontId="0" fillId="0" borderId="8" xfId="0" applyFont="1" applyBorder="1" applyAlignment="1">
      <alignment horizontal="center"/>
    </xf>
    <xf numFmtId="0" fontId="0" fillId="0" borderId="9" xfId="0" applyFont="1" applyBorder="1"/>
    <xf numFmtId="164" fontId="0" fillId="0" borderId="10" xfId="0" applyNumberFormat="1" applyFont="1" applyBorder="1"/>
    <xf numFmtId="0" fontId="4" fillId="3" borderId="2" xfId="0" applyFont="1" applyFill="1" applyBorder="1"/>
    <xf numFmtId="0" fontId="5" fillId="3" borderId="3" xfId="0" applyFont="1" applyFill="1" applyBorder="1" applyAlignment="1">
      <alignment horizontal="center" vertical="center"/>
    </xf>
    <xf numFmtId="164" fontId="0" fillId="0" borderId="0" xfId="0" applyNumberFormat="1" applyFont="1"/>
    <xf numFmtId="0" fontId="0" fillId="0" borderId="11" xfId="0" applyFont="1" applyBorder="1" applyAlignment="1">
      <alignment horizontal="center"/>
    </xf>
    <xf numFmtId="0" fontId="0" fillId="0" borderId="12" xfId="0" applyFont="1" applyBorder="1"/>
    <xf numFmtId="164" fontId="0" fillId="0" borderId="13" xfId="0" applyNumberFormat="1" applyFont="1" applyBorder="1"/>
    <xf numFmtId="0" fontId="0" fillId="3" borderId="4" xfId="0" applyFont="1" applyFill="1" applyBorder="1"/>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4" fillId="3" borderId="1" xfId="0" applyFont="1" applyFill="1" applyBorder="1" applyAlignment="1">
      <alignment horizontal="center"/>
    </xf>
    <xf numFmtId="164" fontId="5" fillId="3" borderId="1" xfId="0" applyNumberFormat="1" applyFont="1" applyFill="1" applyBorder="1"/>
    <xf numFmtId="0" fontId="9" fillId="5" borderId="2" xfId="0" applyFont="1" applyFill="1" applyBorder="1"/>
    <xf numFmtId="0" fontId="10" fillId="5" borderId="3" xfId="0" applyFont="1" applyFill="1" applyBorder="1" applyAlignment="1">
      <alignment horizontal="center" vertical="center"/>
    </xf>
    <xf numFmtId="0" fontId="11" fillId="5" borderId="4" xfId="0" applyFont="1" applyFill="1" applyBorder="1"/>
    <xf numFmtId="0" fontId="11" fillId="0" borderId="6" xfId="0" applyFont="1" applyBorder="1" applyAlignment="1">
      <alignment horizontal="center"/>
    </xf>
    <xf numFmtId="0" fontId="11" fillId="0" borderId="5" xfId="0" applyFont="1" applyBorder="1"/>
    <xf numFmtId="164" fontId="11" fillId="0" borderId="7" xfId="0" applyNumberFormat="1" applyFont="1" applyBorder="1"/>
    <xf numFmtId="0" fontId="10" fillId="0" borderId="5" xfId="0" applyFont="1" applyBorder="1"/>
    <xf numFmtId="0" fontId="11" fillId="0" borderId="14" xfId="0" applyFont="1" applyBorder="1" applyAlignment="1">
      <alignment horizontal="center"/>
    </xf>
    <xf numFmtId="0" fontId="11" fillId="0" borderId="15" xfId="0" applyFont="1" applyBorder="1"/>
    <xf numFmtId="164" fontId="11" fillId="0" borderId="16" xfId="0" applyNumberFormat="1" applyFont="1" applyBorder="1"/>
    <xf numFmtId="0" fontId="11" fillId="5" borderId="2" xfId="0" applyFont="1" applyFill="1" applyBorder="1"/>
    <xf numFmtId="0" fontId="11" fillId="5" borderId="3" xfId="0" applyFont="1" applyFill="1" applyBorder="1" applyAlignment="1">
      <alignment horizontal="center" vertical="center" wrapText="1"/>
    </xf>
    <xf numFmtId="0" fontId="10" fillId="0" borderId="5" xfId="0" applyFont="1" applyBorder="1" applyAlignment="1">
      <alignment wrapText="1"/>
    </xf>
    <xf numFmtId="164" fontId="11" fillId="0" borderId="7" xfId="0" applyNumberFormat="1" applyFont="1" applyFill="1" applyBorder="1" applyAlignment="1">
      <alignment vertical="center"/>
    </xf>
    <xf numFmtId="164" fontId="10" fillId="4" borderId="1" xfId="0" applyNumberFormat="1" applyFont="1" applyFill="1" applyBorder="1" applyAlignment="1">
      <alignment horizontal="right" vertical="center"/>
    </xf>
    <xf numFmtId="0" fontId="0" fillId="0" borderId="17" xfId="0" applyFont="1" applyBorder="1"/>
    <xf numFmtId="0" fontId="6" fillId="0" borderId="19" xfId="0" applyFont="1" applyBorder="1" applyAlignment="1">
      <alignment horizontal="justify" vertical="center" wrapText="1"/>
    </xf>
    <xf numFmtId="0" fontId="8" fillId="0" borderId="19" xfId="0" applyFont="1" applyBorder="1" applyAlignment="1">
      <alignment horizontal="justify" vertical="center" wrapText="1"/>
    </xf>
    <xf numFmtId="0" fontId="7" fillId="0" borderId="19" xfId="0" applyFont="1" applyBorder="1" applyAlignment="1">
      <alignment horizontal="justify" vertical="center" wrapText="1"/>
    </xf>
    <xf numFmtId="0" fontId="8" fillId="0" borderId="18" xfId="0" applyFont="1" applyBorder="1" applyAlignment="1">
      <alignment horizontal="justify" vertical="center" wrapText="1"/>
    </xf>
    <xf numFmtId="0" fontId="0" fillId="0" borderId="5" xfId="0" applyFont="1" applyBorder="1" applyAlignment="1">
      <alignment horizontal="center" vertical="center" wrapText="1"/>
    </xf>
    <xf numFmtId="44" fontId="5" fillId="8" borderId="23" xfId="1" applyFont="1" applyFill="1" applyBorder="1" applyAlignment="1">
      <alignment horizontal="center" vertical="center"/>
    </xf>
    <xf numFmtId="0" fontId="5" fillId="0" borderId="2" xfId="0" applyFont="1" applyBorder="1" applyAlignment="1">
      <alignment vertical="center"/>
    </xf>
    <xf numFmtId="0" fontId="5" fillId="0" borderId="3" xfId="0" applyFont="1" applyBorder="1"/>
    <xf numFmtId="0" fontId="5" fillId="0" borderId="3" xfId="0" applyFont="1" applyBorder="1" applyAlignment="1">
      <alignment vertical="center"/>
    </xf>
    <xf numFmtId="0" fontId="5" fillId="0" borderId="4" xfId="0" applyFont="1" applyBorder="1"/>
    <xf numFmtId="0" fontId="5" fillId="2" borderId="1" xfId="0" applyFont="1" applyFill="1" applyBorder="1" applyAlignment="1">
      <alignment horizontal="center" vertical="center"/>
    </xf>
    <xf numFmtId="0" fontId="5" fillId="2" borderId="18" xfId="0" applyFont="1" applyFill="1" applyBorder="1" applyAlignment="1">
      <alignment horizontal="center" vertical="center"/>
    </xf>
    <xf numFmtId="0" fontId="5" fillId="6" borderId="20" xfId="0" applyFont="1" applyFill="1" applyBorder="1" applyAlignment="1">
      <alignment horizontal="center" vertical="center" wrapText="1"/>
    </xf>
    <xf numFmtId="164" fontId="5" fillId="6" borderId="21" xfId="0" applyNumberFormat="1" applyFont="1" applyFill="1" applyBorder="1" applyAlignment="1">
      <alignment horizontal="center" vertical="center"/>
    </xf>
    <xf numFmtId="10" fontId="5" fillId="6" borderId="22" xfId="2" applyNumberFormat="1" applyFont="1" applyFill="1" applyBorder="1" applyAlignment="1">
      <alignment horizontal="center" vertical="center"/>
    </xf>
    <xf numFmtId="0" fontId="4" fillId="7" borderId="1" xfId="0" applyFont="1" applyFill="1" applyBorder="1" applyAlignment="1" applyProtection="1">
      <alignment horizontal="center"/>
      <protection locked="0"/>
    </xf>
    <xf numFmtId="0" fontId="0" fillId="0" borderId="19" xfId="0" applyFont="1" applyBorder="1"/>
    <xf numFmtId="0" fontId="1" fillId="0" borderId="0" xfId="3" applyFont="1"/>
    <xf numFmtId="0" fontId="13" fillId="0" borderId="0" xfId="3" applyFont="1" applyAlignment="1">
      <alignment horizontal="center"/>
    </xf>
    <xf numFmtId="0" fontId="14" fillId="0" borderId="0" xfId="3" applyFont="1" applyAlignment="1">
      <alignment horizontal="center"/>
    </xf>
    <xf numFmtId="0" fontId="2" fillId="0" borderId="0" xfId="3" applyFont="1"/>
    <xf numFmtId="0" fontId="1" fillId="0" borderId="24" xfId="3" applyFont="1" applyBorder="1"/>
    <xf numFmtId="0" fontId="1" fillId="0" borderId="25" xfId="3" applyFont="1" applyBorder="1"/>
    <xf numFmtId="0" fontId="1" fillId="0" borderId="26" xfId="3" applyFont="1" applyBorder="1"/>
    <xf numFmtId="0" fontId="1" fillId="0" borderId="27" xfId="3" applyFont="1" applyBorder="1"/>
    <xf numFmtId="0" fontId="1" fillId="0" borderId="28" xfId="3" applyFont="1" applyBorder="1"/>
    <xf numFmtId="0" fontId="15" fillId="0" borderId="27" xfId="0" applyFont="1" applyBorder="1" applyAlignment="1">
      <alignment horizontal="left" vertical="center" indent="1"/>
    </xf>
    <xf numFmtId="0" fontId="17" fillId="0" borderId="28" xfId="0" applyFont="1" applyBorder="1" applyAlignment="1">
      <alignment horizontal="left" vertical="center"/>
    </xf>
    <xf numFmtId="9" fontId="16" fillId="0" borderId="28" xfId="2" applyFont="1" applyBorder="1" applyAlignment="1">
      <alignment horizontal="center" vertical="center"/>
    </xf>
    <xf numFmtId="9" fontId="18" fillId="0" borderId="28" xfId="2" applyFont="1" applyBorder="1" applyAlignment="1">
      <alignment horizontal="center" vertical="center"/>
    </xf>
    <xf numFmtId="9" fontId="19" fillId="0" borderId="26" xfId="2" applyFont="1" applyBorder="1" applyAlignment="1">
      <alignment horizontal="center" vertical="center"/>
    </xf>
    <xf numFmtId="0" fontId="18" fillId="0" borderId="0" xfId="0" applyFont="1" applyAlignment="1">
      <alignment horizontal="justify" vertical="center" wrapText="1"/>
    </xf>
    <xf numFmtId="0" fontId="15" fillId="0" borderId="29" xfId="0" applyFont="1" applyBorder="1" applyAlignment="1">
      <alignment horizontal="left" vertical="center" indent="1"/>
    </xf>
    <xf numFmtId="0" fontId="1" fillId="0" borderId="30" xfId="3" applyFont="1" applyBorder="1"/>
    <xf numFmtId="0" fontId="1" fillId="0" borderId="31" xfId="3" applyFont="1" applyBorder="1"/>
    <xf numFmtId="0" fontId="0" fillId="0" borderId="0" xfId="0" applyFill="1"/>
    <xf numFmtId="0" fontId="0" fillId="0" borderId="5" xfId="0" applyFont="1" applyBorder="1" applyAlignment="1">
      <alignment wrapText="1"/>
    </xf>
    <xf numFmtId="0" fontId="0" fillId="0" borderId="6" xfId="0" applyFont="1" applyBorder="1" applyAlignment="1">
      <alignment horizontal="center" vertical="center"/>
    </xf>
    <xf numFmtId="164" fontId="0" fillId="7" borderId="7" xfId="0" applyNumberFormat="1" applyFont="1" applyFill="1" applyBorder="1" applyAlignment="1" applyProtection="1">
      <alignment vertical="center"/>
      <protection locked="0"/>
    </xf>
    <xf numFmtId="9" fontId="0" fillId="7" borderId="7" xfId="2" applyFont="1" applyFill="1" applyBorder="1" applyAlignment="1" applyProtection="1">
      <alignment horizontal="center" vertical="center"/>
      <protection locked="0"/>
    </xf>
    <xf numFmtId="0" fontId="10" fillId="0" borderId="15" xfId="0" applyFont="1" applyBorder="1" applyAlignment="1">
      <alignment wrapText="1"/>
    </xf>
    <xf numFmtId="164" fontId="11" fillId="0" borderId="16" xfId="0" applyNumberFormat="1" applyFont="1" applyFill="1" applyBorder="1" applyAlignment="1">
      <alignment vertical="center"/>
    </xf>
    <xf numFmtId="0" fontId="0" fillId="0" borderId="15" xfId="0" applyFont="1" applyBorder="1" applyAlignment="1">
      <alignment horizontal="center" vertical="center"/>
    </xf>
    <xf numFmtId="0" fontId="0" fillId="0" borderId="15" xfId="0" applyFont="1" applyBorder="1" applyAlignment="1">
      <alignment horizontal="center" vertical="center" wrapText="1"/>
    </xf>
    <xf numFmtId="9" fontId="0" fillId="0" borderId="15" xfId="2" applyFont="1" applyFill="1" applyBorder="1" applyAlignment="1" applyProtection="1">
      <alignment horizontal="center" vertical="center"/>
      <protection locked="0"/>
    </xf>
    <xf numFmtId="44" fontId="0" fillId="0" borderId="0" xfId="1" applyFont="1"/>
    <xf numFmtId="0" fontId="22" fillId="0" borderId="35" xfId="0" applyFont="1" applyBorder="1" applyAlignment="1">
      <alignment horizontal="center" vertical="center" wrapText="1"/>
    </xf>
    <xf numFmtId="0" fontId="23" fillId="0" borderId="36" xfId="0" applyFont="1" applyBorder="1" applyAlignment="1">
      <alignment horizontal="justify" vertical="center" wrapText="1"/>
    </xf>
    <xf numFmtId="0" fontId="23" fillId="0" borderId="38"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2" xfId="0" applyFont="1" applyBorder="1" applyAlignment="1">
      <alignment horizontal="justify" vertical="center" wrapText="1"/>
    </xf>
    <xf numFmtId="0" fontId="21" fillId="0" borderId="0" xfId="0" applyFont="1" applyAlignment="1">
      <alignment vertical="center"/>
    </xf>
    <xf numFmtId="0" fontId="22" fillId="0" borderId="43" xfId="0" applyFont="1" applyBorder="1" applyAlignment="1">
      <alignment vertical="center" wrapText="1"/>
    </xf>
    <xf numFmtId="0" fontId="22" fillId="0" borderId="37" xfId="0" applyFont="1" applyBorder="1" applyAlignment="1">
      <alignment vertical="center" wrapText="1"/>
    </xf>
    <xf numFmtId="0" fontId="22" fillId="0" borderId="41" xfId="0" applyFont="1" applyBorder="1" applyAlignment="1">
      <alignment vertical="center" wrapText="1"/>
    </xf>
    <xf numFmtId="0" fontId="22" fillId="0" borderId="39" xfId="0" applyFont="1" applyBorder="1" applyAlignment="1">
      <alignment vertical="center" wrapText="1"/>
    </xf>
    <xf numFmtId="0" fontId="5" fillId="0" borderId="43" xfId="0" applyFont="1" applyBorder="1" applyAlignment="1">
      <alignment vertical="center" wrapText="1"/>
    </xf>
    <xf numFmtId="0" fontId="5" fillId="0" borderId="37" xfId="0" applyFont="1" applyBorder="1" applyAlignment="1">
      <alignment vertical="center" wrapText="1"/>
    </xf>
    <xf numFmtId="0" fontId="5" fillId="0" borderId="39" xfId="0" applyFont="1" applyBorder="1" applyAlignment="1">
      <alignment vertical="center" wrapText="1"/>
    </xf>
    <xf numFmtId="0" fontId="0" fillId="0" borderId="0" xfId="0" applyAlignment="1">
      <alignment wrapText="1"/>
    </xf>
    <xf numFmtId="0" fontId="5" fillId="0" borderId="12" xfId="0" applyFont="1" applyBorder="1" applyAlignment="1">
      <alignment wrapText="1"/>
    </xf>
    <xf numFmtId="0" fontId="0" fillId="0" borderId="11" xfId="0" applyFont="1" applyBorder="1"/>
    <xf numFmtId="0" fontId="0" fillId="0" borderId="13" xfId="0" applyFont="1" applyBorder="1"/>
    <xf numFmtId="0" fontId="0" fillId="0" borderId="5" xfId="0" applyFont="1" applyBorder="1" applyAlignment="1">
      <alignment horizontal="center"/>
    </xf>
    <xf numFmtId="164" fontId="0" fillId="7" borderId="5" xfId="0" applyNumberFormat="1" applyFont="1" applyFill="1" applyBorder="1" applyProtection="1">
      <protection locked="0"/>
    </xf>
    <xf numFmtId="0" fontId="21" fillId="0" borderId="5" xfId="0" applyFont="1" applyBorder="1" applyAlignment="1">
      <alignment vertical="center" wrapText="1"/>
    </xf>
    <xf numFmtId="0" fontId="15" fillId="0" borderId="27" xfId="0" applyFont="1" applyBorder="1" applyAlignment="1">
      <alignment horizontal="left" vertical="top" wrapText="1"/>
    </xf>
    <xf numFmtId="0" fontId="15" fillId="0" borderId="0" xfId="0" applyFont="1" applyAlignment="1">
      <alignment horizontal="left" vertical="top" wrapText="1"/>
    </xf>
    <xf numFmtId="0" fontId="15" fillId="0" borderId="28" xfId="0" applyFont="1" applyBorder="1" applyAlignment="1">
      <alignment horizontal="left" vertical="top" wrapText="1"/>
    </xf>
    <xf numFmtId="0" fontId="15" fillId="0" borderId="27" xfId="0" applyFont="1" applyBorder="1" applyAlignment="1">
      <alignment horizontal="left" vertical="top"/>
    </xf>
    <xf numFmtId="0" fontId="15" fillId="0" borderId="0" xfId="0" applyFont="1" applyAlignment="1">
      <alignment horizontal="left" vertical="top"/>
    </xf>
    <xf numFmtId="0" fontId="15" fillId="0" borderId="28" xfId="0" applyFont="1" applyBorder="1" applyAlignment="1">
      <alignment horizontal="left" vertical="top"/>
    </xf>
    <xf numFmtId="0" fontId="15" fillId="0" borderId="27" xfId="0" applyFont="1" applyBorder="1" applyAlignment="1">
      <alignment horizontal="left" vertical="center"/>
    </xf>
    <xf numFmtId="0" fontId="15" fillId="0" borderId="0" xfId="0" applyFont="1" applyAlignment="1">
      <alignment horizontal="left" vertical="center"/>
    </xf>
    <xf numFmtId="0" fontId="26" fillId="0" borderId="5" xfId="0" applyFont="1" applyBorder="1" applyAlignment="1">
      <alignment horizontal="justify" vertical="center" wrapText="1"/>
    </xf>
    <xf numFmtId="0" fontId="26" fillId="0" borderId="5" xfId="0" applyFont="1" applyBorder="1" applyAlignment="1">
      <alignment vertical="center" wrapText="1"/>
    </xf>
    <xf numFmtId="0" fontId="21" fillId="0" borderId="5" xfId="0" applyFont="1" applyBorder="1" applyAlignment="1">
      <alignment horizontal="justify" vertical="center" wrapText="1"/>
    </xf>
    <xf numFmtId="0" fontId="26" fillId="0" borderId="5" xfId="0" applyFont="1" applyBorder="1" applyAlignment="1">
      <alignment vertical="center" wrapText="1"/>
    </xf>
    <xf numFmtId="0" fontId="15" fillId="0" borderId="27" xfId="0" applyFont="1" applyBorder="1" applyAlignment="1">
      <alignment horizontal="left" vertical="top" wrapText="1"/>
    </xf>
    <xf numFmtId="0" fontId="15" fillId="0" borderId="0" xfId="0" applyFont="1" applyAlignment="1">
      <alignment horizontal="left" vertical="top" wrapText="1"/>
    </xf>
    <xf numFmtId="0" fontId="15" fillId="0" borderId="28" xfId="0" applyFont="1" applyBorder="1" applyAlignment="1">
      <alignment horizontal="left" vertical="top" wrapText="1"/>
    </xf>
    <xf numFmtId="0" fontId="2" fillId="3" borderId="24" xfId="3" applyFont="1" applyFill="1" applyBorder="1" applyAlignment="1">
      <alignment horizontal="center" vertical="center"/>
    </xf>
    <xf numFmtId="0" fontId="2" fillId="3" borderId="25" xfId="3" applyFont="1" applyFill="1" applyBorder="1" applyAlignment="1">
      <alignment horizontal="center" vertical="center"/>
    </xf>
    <xf numFmtId="0" fontId="2" fillId="3" borderId="26" xfId="3" applyFont="1" applyFill="1" applyBorder="1" applyAlignment="1">
      <alignment horizontal="center" vertical="center"/>
    </xf>
    <xf numFmtId="0" fontId="2" fillId="3" borderId="27" xfId="3" applyFont="1" applyFill="1" applyBorder="1" applyAlignment="1">
      <alignment horizontal="center" vertical="center"/>
    </xf>
    <xf numFmtId="0" fontId="2" fillId="3" borderId="0" xfId="3" applyFont="1" applyFill="1" applyBorder="1" applyAlignment="1">
      <alignment horizontal="center" vertical="center"/>
    </xf>
    <xf numFmtId="0" fontId="2" fillId="3" borderId="28" xfId="3" applyFont="1" applyFill="1" applyBorder="1" applyAlignment="1">
      <alignment horizontal="center" vertical="center"/>
    </xf>
    <xf numFmtId="0" fontId="2" fillId="3" borderId="29" xfId="3" applyFont="1" applyFill="1" applyBorder="1" applyAlignment="1">
      <alignment horizontal="center" vertical="center"/>
    </xf>
    <xf numFmtId="0" fontId="2" fillId="3" borderId="30" xfId="3" applyFont="1" applyFill="1" applyBorder="1" applyAlignment="1">
      <alignment horizontal="center" vertical="center"/>
    </xf>
    <xf numFmtId="0" fontId="2" fillId="3" borderId="31" xfId="3" applyFont="1" applyFill="1" applyBorder="1" applyAlignment="1">
      <alignment horizontal="center" vertical="center"/>
    </xf>
    <xf numFmtId="0" fontId="2" fillId="3" borderId="32" xfId="3" applyFont="1" applyFill="1" applyBorder="1" applyAlignment="1">
      <alignment horizontal="center"/>
    </xf>
    <xf numFmtId="0" fontId="2" fillId="3" borderId="33" xfId="3" applyFont="1" applyFill="1" applyBorder="1" applyAlignment="1">
      <alignment horizontal="center"/>
    </xf>
    <xf numFmtId="0" fontId="2" fillId="3" borderId="34" xfId="3" applyFont="1" applyFill="1" applyBorder="1" applyAlignment="1">
      <alignment horizontal="center"/>
    </xf>
    <xf numFmtId="0" fontId="15" fillId="0" borderId="27" xfId="0" applyFont="1" applyBorder="1" applyAlignment="1">
      <alignment horizontal="left" vertical="top"/>
    </xf>
    <xf numFmtId="0" fontId="15" fillId="0" borderId="0" xfId="0" applyFont="1" applyAlignment="1">
      <alignment horizontal="left" vertical="top"/>
    </xf>
    <xf numFmtId="0" fontId="15" fillId="0" borderId="28" xfId="0" applyFont="1" applyBorder="1" applyAlignment="1">
      <alignment horizontal="left" vertical="top"/>
    </xf>
    <xf numFmtId="0" fontId="15" fillId="0" borderId="0" xfId="0" applyFont="1" applyAlignment="1">
      <alignment horizontal="left" vertical="center" wrapText="1"/>
    </xf>
    <xf numFmtId="0" fontId="15" fillId="0" borderId="27" xfId="0" applyFont="1" applyBorder="1" applyAlignment="1">
      <alignment horizontal="left" vertical="center"/>
    </xf>
    <xf numFmtId="0" fontId="15" fillId="0" borderId="0" xfId="0" applyFont="1" applyAlignment="1">
      <alignment horizontal="left" vertical="center"/>
    </xf>
    <xf numFmtId="0" fontId="15" fillId="0" borderId="28" xfId="0" applyFont="1" applyBorder="1" applyAlignment="1">
      <alignment horizontal="left" vertical="center"/>
    </xf>
    <xf numFmtId="0" fontId="18" fillId="0" borderId="27" xfId="0" applyFont="1" applyBorder="1" applyAlignment="1">
      <alignment horizontal="left" vertical="top" wrapText="1"/>
    </xf>
    <xf numFmtId="0" fontId="18" fillId="0" borderId="0" xfId="0" applyFont="1" applyAlignment="1">
      <alignment horizontal="left" vertical="top" wrapText="1"/>
    </xf>
    <xf numFmtId="0" fontId="18" fillId="0" borderId="28" xfId="0" applyFont="1" applyBorder="1" applyAlignment="1">
      <alignment horizontal="left" vertical="top" wrapText="1"/>
    </xf>
    <xf numFmtId="0" fontId="16" fillId="0" borderId="0" xfId="0" applyFont="1" applyAlignment="1">
      <alignment horizontal="left" vertical="top" wrapText="1"/>
    </xf>
    <xf numFmtId="0" fontId="26" fillId="0" borderId="5" xfId="0" applyFont="1" applyBorder="1" applyAlignment="1">
      <alignment horizontal="left" vertical="center" wrapText="1"/>
    </xf>
    <xf numFmtId="0" fontId="21" fillId="0" borderId="5" xfId="0" applyFont="1" applyBorder="1" applyAlignment="1">
      <alignment horizontal="left" vertical="top" wrapText="1"/>
    </xf>
  </cellXfs>
  <cellStyles count="4">
    <cellStyle name="Currency" xfId="1" builtinId="4"/>
    <cellStyle name="Normal" xfId="0" builtinId="0"/>
    <cellStyle name="Normal 2" xfId="3" xr:uid="{926089F7-26AE-444D-87C6-86CFB8133856}"/>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2" Type="http://schemas.openxmlformats.org/officeDocument/2006/relationships/customXml" Target="../ink/ink2.xml"/><Relationship Id="rId1" Type="http://schemas.openxmlformats.org/officeDocument/2006/relationships/image" Target="../media/image1.jpg"/><Relationship Id="rId5"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2003820</xdr:colOff>
      <xdr:row>51</xdr:row>
      <xdr:rowOff>92220</xdr:rowOff>
    </xdr:from>
    <xdr:to>
      <xdr:col>1</xdr:col>
      <xdr:colOff>2277420</xdr:colOff>
      <xdr:row>51</xdr:row>
      <xdr:rowOff>114900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 name="Ink 4">
              <a:extLst>
                <a:ext uri="{FF2B5EF4-FFF2-40B4-BE49-F238E27FC236}">
                  <a16:creationId xmlns:a16="http://schemas.microsoft.com/office/drawing/2014/main" id="{6AA8829E-45F0-4D3E-AFAA-7CB3088F70B3}"/>
                </a:ext>
              </a:extLst>
            </xdr14:cNvPr>
            <xdr14:cNvContentPartPr/>
          </xdr14:nvContentPartPr>
          <xdr14:nvPr macro=""/>
          <xdr14:xfrm>
            <a:off x="2636280" y="2142000"/>
            <a:ext cx="273600" cy="22680"/>
          </xdr14:xfrm>
        </xdr:contentPart>
      </mc:Choice>
      <mc:Fallback xmlns="">
        <xdr:pic>
          <xdr:nvPicPr>
            <xdr:cNvPr id="5" name="Ink 4">
              <a:extLst>
                <a:ext uri="{FF2B5EF4-FFF2-40B4-BE49-F238E27FC236}">
                  <a16:creationId xmlns:a16="http://schemas.microsoft.com/office/drawing/2014/main" id="{6AA8829E-45F0-4D3E-AFAA-7CB3088F70B3}"/>
                </a:ext>
              </a:extLst>
            </xdr:cNvPr>
            <xdr:cNvPicPr/>
          </xdr:nvPicPr>
          <xdr:blipFill>
            <a:blip xmlns:r="http://schemas.openxmlformats.org/officeDocument/2006/relationships" r:embed="rId2"/>
            <a:stretch>
              <a:fillRect/>
            </a:stretch>
          </xdr:blipFill>
          <xdr:spPr>
            <a:xfrm>
              <a:off x="2582280" y="2034360"/>
              <a:ext cx="381240" cy="23832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304800</xdr:colOff>
      <xdr:row>5</xdr:row>
      <xdr:rowOff>121920</xdr:rowOff>
    </xdr:to>
    <xdr:sp macro="" textlink="">
      <xdr:nvSpPr>
        <xdr:cNvPr id="2" name="AutoShape 1">
          <a:extLst>
            <a:ext uri="{FF2B5EF4-FFF2-40B4-BE49-F238E27FC236}">
              <a16:creationId xmlns:a16="http://schemas.microsoft.com/office/drawing/2014/main" id="{08B9CB79-52F6-4C98-BF23-A4E3AEFF9396}"/>
            </a:ext>
          </a:extLst>
        </xdr:cNvPr>
        <xdr:cNvSpPr>
          <a:spLocks noChangeAspect="1" noChangeArrowheads="1"/>
        </xdr:cNvSpPr>
      </xdr:nvSpPr>
      <xdr:spPr bwMode="auto">
        <a:xfrm>
          <a:off x="3352800" y="54102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xdr:row>
      <xdr:rowOff>0</xdr:rowOff>
    </xdr:from>
    <xdr:to>
      <xdr:col>2</xdr:col>
      <xdr:colOff>304800</xdr:colOff>
      <xdr:row>5</xdr:row>
      <xdr:rowOff>121920</xdr:rowOff>
    </xdr:to>
    <xdr:sp macro="" textlink="">
      <xdr:nvSpPr>
        <xdr:cNvPr id="3" name="AutoShape 2">
          <a:extLst>
            <a:ext uri="{FF2B5EF4-FFF2-40B4-BE49-F238E27FC236}">
              <a16:creationId xmlns:a16="http://schemas.microsoft.com/office/drawing/2014/main" id="{FE9C987E-0F6A-4DD1-83DA-3761F4011589}"/>
            </a:ext>
          </a:extLst>
        </xdr:cNvPr>
        <xdr:cNvSpPr>
          <a:spLocks noChangeAspect="1" noChangeArrowheads="1"/>
        </xdr:cNvSpPr>
      </xdr:nvSpPr>
      <xdr:spPr bwMode="auto">
        <a:xfrm>
          <a:off x="3352800" y="54102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15</xdr:row>
      <xdr:rowOff>0</xdr:rowOff>
    </xdr:from>
    <xdr:to>
      <xdr:col>6</xdr:col>
      <xdr:colOff>304800</xdr:colOff>
      <xdr:row>16</xdr:row>
      <xdr:rowOff>121920</xdr:rowOff>
    </xdr:to>
    <xdr:sp macro="" textlink="">
      <xdr:nvSpPr>
        <xdr:cNvPr id="4" name="AutoShape 5">
          <a:extLst>
            <a:ext uri="{FF2B5EF4-FFF2-40B4-BE49-F238E27FC236}">
              <a16:creationId xmlns:a16="http://schemas.microsoft.com/office/drawing/2014/main" id="{41B68E73-DDAE-466E-9D5F-253E4D5DA0BC}"/>
            </a:ext>
          </a:extLst>
        </xdr:cNvPr>
        <xdr:cNvSpPr>
          <a:spLocks noChangeAspect="1" noChangeArrowheads="1"/>
        </xdr:cNvSpPr>
      </xdr:nvSpPr>
      <xdr:spPr bwMode="auto">
        <a:xfrm>
          <a:off x="9532620" y="264414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1394460</xdr:colOff>
      <xdr:row>3</xdr:row>
      <xdr:rowOff>31750</xdr:rowOff>
    </xdr:from>
    <xdr:to>
      <xdr:col>2</xdr:col>
      <xdr:colOff>2658110</xdr:colOff>
      <xdr:row>10</xdr:row>
      <xdr:rowOff>44450</xdr:rowOff>
    </xdr:to>
    <xdr:pic>
      <xdr:nvPicPr>
        <xdr:cNvPr id="5" name="Picture 4">
          <a:extLst>
            <a:ext uri="{FF2B5EF4-FFF2-40B4-BE49-F238E27FC236}">
              <a16:creationId xmlns:a16="http://schemas.microsoft.com/office/drawing/2014/main" id="{BEE2A013-9AE2-4101-8B88-75E1B02837F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7260" y="382270"/>
          <a:ext cx="1263650" cy="1338580"/>
        </a:xfrm>
        <a:prstGeom prst="rect">
          <a:avLst/>
        </a:prstGeom>
      </xdr:spPr>
    </xdr:pic>
    <xdr:clientData/>
  </xdr:twoCellAnchor>
  <xdr:twoCellAnchor editAs="oneCell">
    <xdr:from>
      <xdr:col>2</xdr:col>
      <xdr:colOff>644718</xdr:colOff>
      <xdr:row>29</xdr:row>
      <xdr:rowOff>126916</xdr:rowOff>
    </xdr:from>
    <xdr:to>
      <xdr:col>2</xdr:col>
      <xdr:colOff>1101682</xdr:colOff>
      <xdr:row>29</xdr:row>
      <xdr:rowOff>127276</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6" name="Ink 5">
              <a:extLst>
                <a:ext uri="{FF2B5EF4-FFF2-40B4-BE49-F238E27FC236}">
                  <a16:creationId xmlns:a16="http://schemas.microsoft.com/office/drawing/2014/main" id="{E3C47E09-6F46-470A-B2FA-4982274E92B2}"/>
                </a:ext>
              </a:extLst>
            </xdr14:cNvPr>
            <xdr14:cNvContentPartPr/>
          </xdr14:nvContentPartPr>
          <xdr14:nvPr macro=""/>
          <xdr14:xfrm>
            <a:off x="3415627" y="8952261"/>
            <a:ext cx="456964" cy="360"/>
          </xdr14:xfrm>
        </xdr:contentPart>
      </mc:Choice>
      <mc:Fallback xmlns="">
        <xdr:pic>
          <xdr:nvPicPr>
            <xdr:cNvPr id="4" name="Ink 3">
              <a:extLst>
                <a:ext uri="{FF2B5EF4-FFF2-40B4-BE49-F238E27FC236}">
                  <a16:creationId xmlns:a16="http://schemas.microsoft.com/office/drawing/2014/main" id="{64805C8E-CF00-4E87-B3EC-FC32461A08AF}"/>
                </a:ext>
              </a:extLst>
            </xdr:cNvPr>
            <xdr:cNvPicPr/>
          </xdr:nvPicPr>
          <xdr:blipFill>
            <a:blip xmlns:r="http://schemas.openxmlformats.org/officeDocument/2006/relationships" r:embed="rId5"/>
            <a:stretch>
              <a:fillRect/>
            </a:stretch>
          </xdr:blipFill>
          <xdr:spPr>
            <a:xfrm>
              <a:off x="3713038" y="6449405"/>
              <a:ext cx="564633" cy="216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1883229</xdr:colOff>
      <xdr:row>1</xdr:row>
      <xdr:rowOff>32658</xdr:rowOff>
    </xdr:from>
    <xdr:to>
      <xdr:col>1</xdr:col>
      <xdr:colOff>3151641</xdr:colOff>
      <xdr:row>9</xdr:row>
      <xdr:rowOff>106863</xdr:rowOff>
    </xdr:to>
    <xdr:pic>
      <xdr:nvPicPr>
        <xdr:cNvPr id="2" name="Picture 1">
          <a:extLst>
            <a:ext uri="{FF2B5EF4-FFF2-40B4-BE49-F238E27FC236}">
              <a16:creationId xmlns:a16="http://schemas.microsoft.com/office/drawing/2014/main" id="{3E909D39-E6D8-4E8E-848F-6BF81F95074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14600" y="195944"/>
          <a:ext cx="1263650" cy="1376680"/>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17T11:28:38.498"/>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0 40,'38'2,"-1"1,4 3,-4-1,0-2,7-1,23-1,-8 0,26-4,-69 1,-1-1,1 0,-1-1,0 0,0-1,0-1,-1 0,9-7,-16 11,-1-1,1 1,0 0,0 1,0 0,0 0,-1 0,1 1,0 0,0 0,0 1,0 0,0 0,0 0,5 3,25 2,-19-4</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17T12:24:08.423"/>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1 0,'1268'0,"-1268"0</inkml:trace>
</inkml:ink>
</file>

<file path=xl/theme/theme1.xml><?xml version="1.0" encoding="utf-8"?>
<a:theme xmlns:a="http://schemas.openxmlformats.org/drawingml/2006/main" name="R.B.K.C. Corporate">
  <a:themeElements>
    <a:clrScheme name="R.B.K.C. Corporate">
      <a:dk1>
        <a:srgbClr val="000000"/>
      </a:dk1>
      <a:lt1>
        <a:srgbClr val="FFFFFF"/>
      </a:lt1>
      <a:dk2>
        <a:srgbClr val="00209F"/>
      </a:dk2>
      <a:lt2>
        <a:srgbClr val="FFFFFF"/>
      </a:lt2>
      <a:accent1>
        <a:srgbClr val="00209F"/>
      </a:accent1>
      <a:accent2>
        <a:srgbClr val="96004B"/>
      </a:accent2>
      <a:accent3>
        <a:srgbClr val="B2BC00"/>
      </a:accent3>
      <a:accent4>
        <a:srgbClr val="948DD0"/>
      </a:accent4>
      <a:accent5>
        <a:srgbClr val="32D3CB"/>
      </a:accent5>
      <a:accent6>
        <a:srgbClr val="FF7300"/>
      </a:accent6>
      <a:hlink>
        <a:srgbClr val="0000FF"/>
      </a:hlink>
      <a:folHlink>
        <a:srgbClr val="800080"/>
      </a:folHlink>
    </a:clrScheme>
    <a:fontScheme name="R.B.K.C. Corporat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CF46E-9904-48F8-A6CF-C7FABFD6283C}">
  <dimension ref="B17:B71"/>
  <sheetViews>
    <sheetView showGridLines="0" view="pageBreakPreview" topLeftCell="A49" zoomScaleNormal="100" zoomScaleSheetLayoutView="100" workbookViewId="0">
      <selection activeCell="I52" sqref="I52"/>
    </sheetView>
  </sheetViews>
  <sheetFormatPr defaultColWidth="9.1328125" defaultRowHeight="12.75" x14ac:dyDescent="0.35"/>
  <cols>
    <col min="1" max="1" width="2.59765625" style="4" customWidth="1"/>
    <col min="2" max="2" width="62.86328125" style="4" customWidth="1"/>
    <col min="3" max="3" width="3.59765625" style="4" customWidth="1"/>
    <col min="4" max="16384" width="9.1328125" style="4"/>
  </cols>
  <sheetData>
    <row r="17" spans="2:2" ht="13.15" thickBot="1" x14ac:dyDescent="0.4"/>
    <row r="18" spans="2:2" ht="13.15" x14ac:dyDescent="0.35">
      <c r="B18" s="18" t="s">
        <v>0</v>
      </c>
    </row>
    <row r="19" spans="2:2" ht="13.5" thickBot="1" x14ac:dyDescent="0.4">
      <c r="B19" s="19" t="s">
        <v>1</v>
      </c>
    </row>
    <row r="20" spans="2:2" ht="13.15" thickBot="1" x14ac:dyDescent="0.4"/>
    <row r="21" spans="2:2" ht="13.5" thickBot="1" x14ac:dyDescent="0.45">
      <c r="B21" s="20" t="s">
        <v>2</v>
      </c>
    </row>
    <row r="22" spans="2:2" ht="13.15" thickBot="1" x14ac:dyDescent="0.4"/>
    <row r="23" spans="2:2" x14ac:dyDescent="0.35">
      <c r="B23" s="37"/>
    </row>
    <row r="24" spans="2:2" x14ac:dyDescent="0.35">
      <c r="B24" s="54"/>
    </row>
    <row r="25" spans="2:2" x14ac:dyDescent="0.35">
      <c r="B25" s="54"/>
    </row>
    <row r="26" spans="2:2" x14ac:dyDescent="0.35">
      <c r="B26" s="54"/>
    </row>
    <row r="27" spans="2:2" x14ac:dyDescent="0.35">
      <c r="B27" s="54"/>
    </row>
    <row r="28" spans="2:2" x14ac:dyDescent="0.35">
      <c r="B28" s="54"/>
    </row>
    <row r="29" spans="2:2" x14ac:dyDescent="0.35">
      <c r="B29" s="54"/>
    </row>
    <row r="30" spans="2:2" x14ac:dyDescent="0.35">
      <c r="B30" s="54"/>
    </row>
    <row r="31" spans="2:2" x14ac:dyDescent="0.35">
      <c r="B31" s="54"/>
    </row>
    <row r="32" spans="2:2" x14ac:dyDescent="0.35">
      <c r="B32" s="54"/>
    </row>
    <row r="33" spans="2:2" x14ac:dyDescent="0.35">
      <c r="B33" s="54"/>
    </row>
    <row r="34" spans="2:2" x14ac:dyDescent="0.35">
      <c r="B34" s="54"/>
    </row>
    <row r="35" spans="2:2" x14ac:dyDescent="0.35">
      <c r="B35" s="54"/>
    </row>
    <row r="36" spans="2:2" x14ac:dyDescent="0.35">
      <c r="B36" s="54"/>
    </row>
    <row r="37" spans="2:2" x14ac:dyDescent="0.35">
      <c r="B37" s="54"/>
    </row>
    <row r="38" spans="2:2" x14ac:dyDescent="0.35">
      <c r="B38" s="54"/>
    </row>
    <row r="39" spans="2:2" x14ac:dyDescent="0.35">
      <c r="B39" s="54"/>
    </row>
    <row r="40" spans="2:2" x14ac:dyDescent="0.35">
      <c r="B40" s="54"/>
    </row>
    <row r="41" spans="2:2" x14ac:dyDescent="0.35">
      <c r="B41" s="54"/>
    </row>
    <row r="42" spans="2:2" x14ac:dyDescent="0.35">
      <c r="B42" s="54"/>
    </row>
    <row r="43" spans="2:2" x14ac:dyDescent="0.35">
      <c r="B43" s="54"/>
    </row>
    <row r="44" spans="2:2" x14ac:dyDescent="0.35">
      <c r="B44" s="54"/>
    </row>
    <row r="45" spans="2:2" x14ac:dyDescent="0.35">
      <c r="B45" s="54"/>
    </row>
    <row r="46" spans="2:2" x14ac:dyDescent="0.35">
      <c r="B46" s="54"/>
    </row>
    <row r="47" spans="2:2" x14ac:dyDescent="0.35">
      <c r="B47" s="54"/>
    </row>
    <row r="48" spans="2:2" ht="13.15" x14ac:dyDescent="0.35">
      <c r="B48" s="38" t="s">
        <v>3</v>
      </c>
    </row>
    <row r="49" spans="2:2" x14ac:dyDescent="0.35">
      <c r="B49" s="39"/>
    </row>
    <row r="50" spans="2:2" ht="25.9" x14ac:dyDescent="0.35">
      <c r="B50" s="40" t="s">
        <v>4</v>
      </c>
    </row>
    <row r="51" spans="2:2" ht="13.15" x14ac:dyDescent="0.35">
      <c r="B51" s="40"/>
    </row>
    <row r="52" spans="2:2" ht="26.25" x14ac:dyDescent="0.35">
      <c r="B52" s="40" t="s">
        <v>5</v>
      </c>
    </row>
    <row r="53" spans="2:2" ht="13.15" x14ac:dyDescent="0.35">
      <c r="B53" s="40"/>
    </row>
    <row r="54" spans="2:2" x14ac:dyDescent="0.35">
      <c r="B54" s="39"/>
    </row>
    <row r="55" spans="2:2" ht="38.25" x14ac:dyDescent="0.35">
      <c r="B55" s="39" t="s">
        <v>6</v>
      </c>
    </row>
    <row r="56" spans="2:2" x14ac:dyDescent="0.35">
      <c r="B56" s="39"/>
    </row>
    <row r="57" spans="2:2" x14ac:dyDescent="0.35">
      <c r="B57" s="39" t="s">
        <v>7</v>
      </c>
    </row>
    <row r="58" spans="2:2" x14ac:dyDescent="0.35">
      <c r="B58" s="39"/>
    </row>
    <row r="59" spans="2:2" ht="13.15" x14ac:dyDescent="0.35">
      <c r="B59" s="40" t="s">
        <v>8</v>
      </c>
    </row>
    <row r="60" spans="2:2" ht="13.15" x14ac:dyDescent="0.35">
      <c r="B60" s="40" t="s">
        <v>9</v>
      </c>
    </row>
    <row r="61" spans="2:2" ht="13.15" x14ac:dyDescent="0.35">
      <c r="B61" s="40" t="s">
        <v>10</v>
      </c>
    </row>
    <row r="62" spans="2:2" x14ac:dyDescent="0.35">
      <c r="B62" s="39"/>
    </row>
    <row r="63" spans="2:2" ht="38.65" x14ac:dyDescent="0.35">
      <c r="B63" s="39" t="s">
        <v>11</v>
      </c>
    </row>
    <row r="64" spans="2:2" x14ac:dyDescent="0.35">
      <c r="B64" s="39"/>
    </row>
    <row r="65" spans="2:2" ht="13.15" x14ac:dyDescent="0.35">
      <c r="B65" s="39" t="s">
        <v>12</v>
      </c>
    </row>
    <row r="66" spans="2:2" x14ac:dyDescent="0.35">
      <c r="B66" s="39"/>
    </row>
    <row r="67" spans="2:2" ht="13.15" x14ac:dyDescent="0.35">
      <c r="B67" s="39" t="s">
        <v>13</v>
      </c>
    </row>
    <row r="68" spans="2:2" x14ac:dyDescent="0.35">
      <c r="B68" s="39"/>
    </row>
    <row r="69" spans="2:2" ht="25.5" x14ac:dyDescent="0.35">
      <c r="B69" s="39" t="s">
        <v>14</v>
      </c>
    </row>
    <row r="70" spans="2:2" x14ac:dyDescent="0.35">
      <c r="B70" s="39"/>
    </row>
    <row r="71" spans="2:2" ht="25.9" thickBot="1" x14ac:dyDescent="0.4">
      <c r="B71" s="41" t="s">
        <v>15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3C0F-B41B-418C-BDFA-F98D48EADA85}">
  <sheetPr>
    <tabColor rgb="FFFF0000"/>
  </sheetPr>
  <dimension ref="B1:Q41"/>
  <sheetViews>
    <sheetView showGridLines="0" view="pageBreakPreview" zoomScale="55" zoomScaleNormal="70" zoomScaleSheetLayoutView="55" workbookViewId="0">
      <selection activeCell="C61" sqref="C60:C61"/>
    </sheetView>
  </sheetViews>
  <sheetFormatPr defaultColWidth="9.1328125" defaultRowHeight="15" x14ac:dyDescent="0.4"/>
  <cols>
    <col min="1" max="1" width="0.86328125" style="55" customWidth="1"/>
    <col min="2" max="2" width="39.73046875" style="55" customWidth="1"/>
    <col min="3" max="3" width="58.3984375" style="55" customWidth="1"/>
    <col min="4" max="4" width="40.3984375" style="55" customWidth="1"/>
    <col min="5" max="5" width="72" style="55" customWidth="1"/>
    <col min="6" max="6" width="31.1328125" style="55" customWidth="1"/>
    <col min="7" max="7" width="26.73046875" style="55" customWidth="1"/>
    <col min="8" max="8" width="43.59765625" style="55" customWidth="1"/>
    <col min="9" max="9" width="16.73046875" style="55" customWidth="1"/>
    <col min="10" max="10" width="21" style="55" customWidth="1"/>
    <col min="11" max="15" width="9.1328125" style="55" customWidth="1"/>
    <col min="16" max="16384" width="9.1328125" style="55"/>
  </cols>
  <sheetData>
    <row r="1" spans="2:7" ht="15.6" customHeight="1" x14ac:dyDescent="0.4">
      <c r="C1" s="56"/>
      <c r="E1" s="57" t="str">
        <f ca="1">'Appendix 5 - Pricing Document'!F1</f>
        <v>App 5 - Convent Estate Pricing doc.xlsx</v>
      </c>
    </row>
    <row r="2" spans="2:7" ht="10.9" customHeight="1" x14ac:dyDescent="0.4"/>
    <row r="3" spans="2:7" ht="26.65" customHeight="1" x14ac:dyDescent="0.4"/>
    <row r="5" spans="2:7" x14ac:dyDescent="0.4">
      <c r="C5"/>
    </row>
    <row r="12" spans="2:7" x14ac:dyDescent="0.4">
      <c r="B12" s="120" t="str">
        <f>'Appendix 5 - Pricing Document'!B12</f>
        <v>Convent Estate : -</v>
      </c>
      <c r="C12" s="121"/>
      <c r="D12" s="122"/>
    </row>
    <row r="13" spans="2:7" x14ac:dyDescent="0.4">
      <c r="B13" s="123" t="str">
        <f>'Appendix 5 - Pricing Document'!B13</f>
        <v>ESTATE ENTRY IMPROVEMENTS PROJECT</v>
      </c>
      <c r="C13" s="124"/>
      <c r="D13" s="125"/>
    </row>
    <row r="14" spans="2:7" x14ac:dyDescent="0.4">
      <c r="B14" s="126"/>
      <c r="C14" s="127"/>
      <c r="D14" s="128"/>
    </row>
    <row r="15" spans="2:7" x14ac:dyDescent="0.4">
      <c r="B15" s="58"/>
    </row>
    <row r="16" spans="2:7" x14ac:dyDescent="0.4">
      <c r="G16"/>
    </row>
    <row r="17" spans="2:10" x14ac:dyDescent="0.4">
      <c r="B17" s="129" t="s">
        <v>16</v>
      </c>
      <c r="C17" s="130"/>
      <c r="D17" s="131"/>
    </row>
    <row r="19" spans="2:10" x14ac:dyDescent="0.4">
      <c r="B19" s="59"/>
      <c r="C19" s="60"/>
      <c r="D19" s="61"/>
    </row>
    <row r="20" spans="2:10" x14ac:dyDescent="0.4">
      <c r="B20" s="62"/>
      <c r="D20" s="63"/>
    </row>
    <row r="21" spans="2:10" ht="31.35" customHeight="1" x14ac:dyDescent="0.4">
      <c r="B21" s="132" t="s">
        <v>17</v>
      </c>
      <c r="C21" s="133"/>
      <c r="D21" s="134"/>
    </row>
    <row r="22" spans="2:10" ht="17.649999999999999" customHeight="1" x14ac:dyDescent="0.4">
      <c r="B22" s="108"/>
      <c r="C22" s="109"/>
      <c r="D22" s="110"/>
    </row>
    <row r="23" spans="2:10" ht="51.6" customHeight="1" x14ac:dyDescent="0.4">
      <c r="B23" s="117" t="s">
        <v>18</v>
      </c>
      <c r="C23" s="118"/>
      <c r="D23" s="119"/>
    </row>
    <row r="24" spans="2:10" ht="23.65" customHeight="1" x14ac:dyDescent="0.4">
      <c r="B24" s="105"/>
      <c r="C24" s="106"/>
      <c r="D24" s="107"/>
    </row>
    <row r="25" spans="2:10" ht="49.9" customHeight="1" x14ac:dyDescent="0.4">
      <c r="B25" s="117" t="s">
        <v>19</v>
      </c>
      <c r="C25" s="118"/>
      <c r="D25" s="119"/>
    </row>
    <row r="26" spans="2:10" ht="137.65" customHeight="1" x14ac:dyDescent="0.4">
      <c r="B26" s="139" t="s">
        <v>20</v>
      </c>
      <c r="C26" s="140"/>
      <c r="D26" s="141"/>
      <c r="H26" s="142"/>
      <c r="I26" s="142"/>
      <c r="J26" s="142"/>
    </row>
    <row r="27" spans="2:10" x14ac:dyDescent="0.4">
      <c r="B27" s="105"/>
      <c r="C27" s="106"/>
      <c r="D27" s="107"/>
    </row>
    <row r="28" spans="2:10" ht="41.65" customHeight="1" x14ac:dyDescent="0.4">
      <c r="B28" s="117" t="s">
        <v>21</v>
      </c>
      <c r="C28" s="118"/>
      <c r="D28" s="119"/>
    </row>
    <row r="29" spans="2:10" x14ac:dyDescent="0.4">
      <c r="B29" s="64"/>
      <c r="D29" s="63"/>
    </row>
    <row r="30" spans="2:10" x14ac:dyDescent="0.4">
      <c r="B30" s="136" t="s">
        <v>22</v>
      </c>
      <c r="C30" s="137"/>
      <c r="D30" s="138"/>
    </row>
    <row r="31" spans="2:10" x14ac:dyDescent="0.4">
      <c r="B31" s="111"/>
      <c r="C31" s="112"/>
      <c r="D31" s="65" t="s">
        <v>23</v>
      </c>
    </row>
    <row r="32" spans="2:10" x14ac:dyDescent="0.4">
      <c r="B32" s="111"/>
      <c r="C32" s="73"/>
      <c r="D32" s="66"/>
    </row>
    <row r="33" spans="2:17" x14ac:dyDescent="0.4">
      <c r="B33" s="64"/>
      <c r="C33" s="73" t="s">
        <v>24</v>
      </c>
      <c r="D33" s="67">
        <v>0.4</v>
      </c>
    </row>
    <row r="34" spans="2:17" x14ac:dyDescent="0.4">
      <c r="B34" s="64"/>
      <c r="D34" s="68">
        <f>SUM(D33:D33)</f>
        <v>0.4</v>
      </c>
      <c r="F34" s="58"/>
      <c r="G34" s="58"/>
      <c r="H34" s="58"/>
    </row>
    <row r="35" spans="2:17" ht="23.85" customHeight="1" x14ac:dyDescent="0.4">
      <c r="B35" s="117" t="s">
        <v>25</v>
      </c>
      <c r="C35" s="118"/>
      <c r="D35" s="119"/>
      <c r="Q35" s="69"/>
    </row>
    <row r="36" spans="2:17" ht="19.149999999999999" customHeight="1" x14ac:dyDescent="0.4">
      <c r="B36" s="64"/>
      <c r="D36" s="63"/>
      <c r="Q36" s="69"/>
    </row>
    <row r="37" spans="2:17" x14ac:dyDescent="0.4">
      <c r="B37" s="64"/>
      <c r="D37" s="63"/>
    </row>
    <row r="38" spans="2:17" ht="48.6" customHeight="1" x14ac:dyDescent="0.4">
      <c r="B38" s="117" t="s">
        <v>26</v>
      </c>
      <c r="C38" s="118"/>
      <c r="D38" s="119"/>
      <c r="H38" s="135"/>
      <c r="I38" s="135"/>
      <c r="J38" s="135"/>
    </row>
    <row r="39" spans="2:17" x14ac:dyDescent="0.4">
      <c r="B39" s="64"/>
      <c r="D39" s="63"/>
    </row>
    <row r="40" spans="2:17" x14ac:dyDescent="0.4">
      <c r="B40" s="136" t="s">
        <v>27</v>
      </c>
      <c r="C40" s="137"/>
      <c r="D40" s="138"/>
    </row>
    <row r="41" spans="2:17" x14ac:dyDescent="0.4">
      <c r="B41" s="70"/>
      <c r="C41" s="71"/>
      <c r="D41" s="72"/>
    </row>
  </sheetData>
  <mergeCells count="15">
    <mergeCell ref="B38:D38"/>
    <mergeCell ref="H38:J38"/>
    <mergeCell ref="B40:D40"/>
    <mergeCell ref="B25:D25"/>
    <mergeCell ref="B26:D26"/>
    <mergeCell ref="H26:J26"/>
    <mergeCell ref="B28:D28"/>
    <mergeCell ref="B30:D30"/>
    <mergeCell ref="B35:D35"/>
    <mergeCell ref="B23:D23"/>
    <mergeCell ref="B12:D12"/>
    <mergeCell ref="B13:D13"/>
    <mergeCell ref="B14:D14"/>
    <mergeCell ref="B17:D17"/>
    <mergeCell ref="B21:D21"/>
  </mergeCells>
  <pageMargins left="0.7" right="0.7" top="0.75" bottom="0.75" header="0.3" footer="0.3"/>
  <pageSetup paperSize="9" scale="56"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91"/>
  <sheetViews>
    <sheetView showGridLines="0" tabSelected="1" view="pageBreakPreview" topLeftCell="A82" zoomScale="120" zoomScaleNormal="85" zoomScaleSheetLayoutView="120" workbookViewId="0">
      <selection activeCell="L79" sqref="L79"/>
    </sheetView>
  </sheetViews>
  <sheetFormatPr defaultColWidth="9.1328125" defaultRowHeight="12.75" outlineLevelCol="2" x14ac:dyDescent="0.35"/>
  <cols>
    <col min="1" max="1" width="9.1328125" style="4"/>
    <col min="2" max="2" width="73.86328125" style="4" bestFit="1" customWidth="1"/>
    <col min="3" max="3" width="18.1328125" style="4" customWidth="1"/>
    <col min="4" max="4" width="2" style="4" customWidth="1"/>
    <col min="5" max="5" width="10.3984375" style="4" hidden="1" customWidth="1" outlineLevel="1"/>
    <col min="6" max="6" width="34.73046875" style="4" hidden="1" customWidth="1" outlineLevel="2"/>
    <col min="7" max="7" width="9.1328125" style="4" hidden="1" customWidth="1" outlineLevel="2"/>
    <col min="8" max="8" width="27.265625" style="4" hidden="1" customWidth="1" outlineLevel="2"/>
    <col min="9" max="9" width="24.73046875" style="4" hidden="1" customWidth="1" outlineLevel="2"/>
    <col min="10" max="10" width="15.1328125" style="4" hidden="1" customWidth="1" outlineLevel="2"/>
    <col min="11" max="11" width="27.86328125" style="4" hidden="1" customWidth="1" outlineLevel="2"/>
    <col min="12" max="12" width="9.1328125" style="4" collapsed="1"/>
    <col min="13" max="16384" width="9.1328125" style="4"/>
  </cols>
  <sheetData>
    <row r="1" spans="1:7" x14ac:dyDescent="0.35">
      <c r="F1" s="4" t="str">
        <f ca="1">MID(CELL("filename"),SEARCH("[",CELL("filename"))+1, SEARCH("]",CELL("filename"))-SEARCH("[",CELL("filename"))-1)</f>
        <v>App 5 - Convent Estate Pricing doc.xlsx</v>
      </c>
    </row>
    <row r="3" spans="1:7" x14ac:dyDescent="0.35">
      <c r="F3" s="4" t="str">
        <f ca="1">CELL("filename")</f>
        <v>https://officesharedservice-my.sharepoint.com/personal/ernest_raw_rbkc_gov_uk/Documents/Documents/My Stuff/Contracts/Convent Estate - Estate Entry Improvement works/RFQ ITQ ITT/Working Documents/As at 19aug21/[App 5 - Convent Estate Pricing doc.xlsx]Appendix 5 - Pricing Document</v>
      </c>
    </row>
    <row r="9" spans="1:7" x14ac:dyDescent="0.35">
      <c r="F9" s="4" t="str">
        <f>"Jc Commercial -"</f>
        <v>Jc Commercial -</v>
      </c>
      <c r="G9" s="4" t="str">
        <f ca="1">F1</f>
        <v>App 5 - Convent Estate Pricing doc.xlsx</v>
      </c>
    </row>
    <row r="11" spans="1:7" ht="13.15" thickBot="1" x14ac:dyDescent="0.4"/>
    <row r="12" spans="1:7" ht="13.15" x14ac:dyDescent="0.4">
      <c r="A12" s="3"/>
      <c r="B12" s="18" t="s">
        <v>28</v>
      </c>
      <c r="F12" s="4" t="str">
        <f>B12</f>
        <v>Convent Estate : -</v>
      </c>
    </row>
    <row r="13" spans="1:7" ht="13.5" thickBot="1" x14ac:dyDescent="0.45">
      <c r="A13" s="3"/>
      <c r="B13" s="19" t="s">
        <v>29</v>
      </c>
      <c r="F13" s="4" t="str">
        <f t="shared" ref="F13:F17" si="0">B13</f>
        <v>ESTATE ENTRY IMPROVEMENTS PROJECT</v>
      </c>
    </row>
    <row r="14" spans="1:7" ht="13.15" thickBot="1" x14ac:dyDescent="0.4">
      <c r="F14" s="4">
        <f t="shared" si="0"/>
        <v>0</v>
      </c>
    </row>
    <row r="15" spans="1:7" ht="13.5" thickBot="1" x14ac:dyDescent="0.45">
      <c r="B15" s="53" t="s">
        <v>30</v>
      </c>
      <c r="F15" s="4" t="str">
        <f t="shared" si="0"/>
        <v>Please insert :  - Tenderers Name</v>
      </c>
    </row>
    <row r="16" spans="1:7" ht="13.15" thickBot="1" x14ac:dyDescent="0.4">
      <c r="F16" s="4">
        <f t="shared" si="0"/>
        <v>0</v>
      </c>
    </row>
    <row r="17" spans="1:6" ht="13.5" thickBot="1" x14ac:dyDescent="0.45">
      <c r="A17" s="3"/>
      <c r="B17" s="20" t="s">
        <v>31</v>
      </c>
      <c r="F17" s="4" t="str">
        <f t="shared" si="0"/>
        <v>Appendix 5 - Pricing Document</v>
      </c>
    </row>
    <row r="18" spans="1:6" ht="13.5" thickBot="1" x14ac:dyDescent="0.45">
      <c r="A18" s="3"/>
    </row>
    <row r="19" spans="1:6" ht="13.5" thickBot="1" x14ac:dyDescent="0.45">
      <c r="A19" s="11"/>
      <c r="B19" s="12" t="s">
        <v>32</v>
      </c>
      <c r="C19" s="17"/>
    </row>
    <row r="20" spans="1:6" ht="26.25" x14ac:dyDescent="0.4">
      <c r="A20" s="100"/>
      <c r="B20" s="99" t="s">
        <v>19</v>
      </c>
      <c r="C20" s="101"/>
    </row>
    <row r="21" spans="1:6" ht="25.5" x14ac:dyDescent="0.35">
      <c r="A21" s="75" t="s">
        <v>33</v>
      </c>
      <c r="B21" s="74" t="s">
        <v>34</v>
      </c>
      <c r="C21" s="76">
        <v>0</v>
      </c>
    </row>
    <row r="22" spans="1:6" ht="13.15" thickBot="1" x14ac:dyDescent="0.4">
      <c r="A22" s="8"/>
      <c r="B22" s="9"/>
      <c r="C22" s="10"/>
    </row>
    <row r="23" spans="1:6" ht="13.5" thickBot="1" x14ac:dyDescent="0.45">
      <c r="A23" s="11"/>
      <c r="B23" s="12" t="str">
        <f>" Total 1 - "&amp;B19</f>
        <v xml:space="preserve"> Total 1 - Preliminaries</v>
      </c>
      <c r="C23" s="21">
        <f>SUM(C21:C21)</f>
        <v>0</v>
      </c>
      <c r="E23" s="4" t="s">
        <v>35</v>
      </c>
      <c r="F23" s="13">
        <f>C23</f>
        <v>0</v>
      </c>
    </row>
    <row r="24" spans="1:6" x14ac:dyDescent="0.35">
      <c r="C24" s="13"/>
    </row>
    <row r="25" spans="1:6" ht="13.15" thickBot="1" x14ac:dyDescent="0.4">
      <c r="C25" s="13"/>
    </row>
    <row r="26" spans="1:6" ht="13.5" thickBot="1" x14ac:dyDescent="0.45">
      <c r="A26" s="11"/>
      <c r="B26" s="12" t="s">
        <v>36</v>
      </c>
      <c r="C26" s="17"/>
    </row>
    <row r="27" spans="1:6" ht="26.25" x14ac:dyDescent="0.4">
      <c r="A27" s="14"/>
      <c r="B27" s="99" t="s">
        <v>19</v>
      </c>
      <c r="C27" s="16"/>
    </row>
    <row r="28" spans="1:6" ht="28.5" x14ac:dyDescent="0.35">
      <c r="A28" s="102" t="s">
        <v>37</v>
      </c>
      <c r="B28" s="114" t="s">
        <v>38</v>
      </c>
      <c r="C28" s="103">
        <v>0</v>
      </c>
    </row>
    <row r="29" spans="1:6" ht="42.75" x14ac:dyDescent="0.35">
      <c r="A29" s="102" t="s">
        <v>39</v>
      </c>
      <c r="B29" s="114" t="s">
        <v>40</v>
      </c>
      <c r="C29" s="103">
        <v>0</v>
      </c>
    </row>
    <row r="30" spans="1:6" ht="28.5" x14ac:dyDescent="0.35">
      <c r="A30" s="102" t="s">
        <v>41</v>
      </c>
      <c r="B30" s="114" t="s">
        <v>42</v>
      </c>
      <c r="C30" s="103">
        <v>0</v>
      </c>
    </row>
    <row r="31" spans="1:6" ht="57" x14ac:dyDescent="0.35">
      <c r="A31" s="102" t="s">
        <v>43</v>
      </c>
      <c r="B31" s="114" t="s">
        <v>44</v>
      </c>
      <c r="C31" s="103">
        <v>0</v>
      </c>
    </row>
    <row r="32" spans="1:6" ht="57" x14ac:dyDescent="0.35">
      <c r="A32" s="102" t="s">
        <v>45</v>
      </c>
      <c r="B32" s="113" t="s">
        <v>46</v>
      </c>
      <c r="C32" s="103">
        <v>0</v>
      </c>
    </row>
    <row r="33" spans="1:3" ht="57" x14ac:dyDescent="0.35">
      <c r="A33" s="102" t="s">
        <v>47</v>
      </c>
      <c r="B33" s="114" t="s">
        <v>48</v>
      </c>
      <c r="C33" s="103">
        <v>0</v>
      </c>
    </row>
    <row r="34" spans="1:3" ht="99.75" x14ac:dyDescent="0.35">
      <c r="A34" s="102" t="s">
        <v>49</v>
      </c>
      <c r="B34" s="144" t="s">
        <v>111</v>
      </c>
      <c r="C34" s="103">
        <v>0</v>
      </c>
    </row>
    <row r="35" spans="1:3" ht="57" x14ac:dyDescent="0.35">
      <c r="A35" s="102" t="s">
        <v>50</v>
      </c>
      <c r="B35" s="115" t="s">
        <v>51</v>
      </c>
      <c r="C35" s="103">
        <v>0</v>
      </c>
    </row>
    <row r="36" spans="1:3" ht="28.5" x14ac:dyDescent="0.35">
      <c r="A36" s="102" t="s">
        <v>52</v>
      </c>
      <c r="B36" s="115" t="s">
        <v>53</v>
      </c>
      <c r="C36" s="103">
        <v>0</v>
      </c>
    </row>
    <row r="37" spans="1:3" ht="28.5" x14ac:dyDescent="0.35">
      <c r="A37" s="102" t="s">
        <v>54</v>
      </c>
      <c r="B37" s="114" t="s">
        <v>55</v>
      </c>
      <c r="C37" s="103">
        <v>0</v>
      </c>
    </row>
    <row r="38" spans="1:3" ht="128.25" x14ac:dyDescent="0.35">
      <c r="A38" s="102" t="s">
        <v>56</v>
      </c>
      <c r="B38" s="104" t="s">
        <v>57</v>
      </c>
      <c r="C38" s="103">
        <v>0</v>
      </c>
    </row>
    <row r="39" spans="1:3" ht="28.5" x14ac:dyDescent="0.35">
      <c r="A39" s="102" t="s">
        <v>58</v>
      </c>
      <c r="B39" s="113" t="s">
        <v>59</v>
      </c>
      <c r="C39" s="103">
        <v>0</v>
      </c>
    </row>
    <row r="40" spans="1:3" ht="13.15" thickBot="1" x14ac:dyDescent="0.4">
      <c r="A40" s="5"/>
      <c r="B40" s="74"/>
      <c r="C40" s="7"/>
    </row>
    <row r="41" spans="1:3" ht="13.5" thickBot="1" x14ac:dyDescent="0.45">
      <c r="A41" s="11"/>
      <c r="B41" s="12" t="str">
        <f>" Total  2- "&amp;B26</f>
        <v xml:space="preserve"> Total  2- Construction Costs – Lowerwood Court</v>
      </c>
      <c r="C41" s="21">
        <f>SUM(C28:C39)</f>
        <v>0</v>
      </c>
    </row>
    <row r="42" spans="1:3" x14ac:dyDescent="0.35">
      <c r="C42" s="13"/>
    </row>
    <row r="43" spans="1:3" ht="13.15" thickBot="1" x14ac:dyDescent="0.4">
      <c r="C43" s="13"/>
    </row>
    <row r="44" spans="1:3" ht="13.5" thickBot="1" x14ac:dyDescent="0.45">
      <c r="A44" s="11"/>
      <c r="B44" s="12" t="s">
        <v>60</v>
      </c>
      <c r="C44" s="17"/>
    </row>
    <row r="45" spans="1:3" ht="26.25" x14ac:dyDescent="0.4">
      <c r="A45" s="14"/>
      <c r="B45" s="99" t="s">
        <v>19</v>
      </c>
      <c r="C45" s="16"/>
    </row>
    <row r="46" spans="1:3" ht="28.5" x14ac:dyDescent="0.35">
      <c r="A46" s="102" t="s">
        <v>37</v>
      </c>
      <c r="B46" s="114" t="s">
        <v>61</v>
      </c>
      <c r="C46" s="103">
        <v>0</v>
      </c>
    </row>
    <row r="47" spans="1:3" ht="28.5" x14ac:dyDescent="0.35">
      <c r="A47" s="102" t="s">
        <v>39</v>
      </c>
      <c r="B47" s="114" t="s">
        <v>42</v>
      </c>
      <c r="C47" s="103">
        <v>0</v>
      </c>
    </row>
    <row r="48" spans="1:3" ht="57" x14ac:dyDescent="0.35">
      <c r="A48" s="102" t="s">
        <v>41</v>
      </c>
      <c r="B48" s="143" t="s">
        <v>46</v>
      </c>
      <c r="C48" s="103">
        <v>0</v>
      </c>
    </row>
    <row r="49" spans="1:11" ht="57" x14ac:dyDescent="0.35">
      <c r="A49" s="102" t="s">
        <v>43</v>
      </c>
      <c r="B49" s="116" t="s">
        <v>110</v>
      </c>
      <c r="C49" s="103">
        <v>0</v>
      </c>
    </row>
    <row r="50" spans="1:11" ht="57" x14ac:dyDescent="0.35">
      <c r="A50" s="102" t="s">
        <v>45</v>
      </c>
      <c r="B50" s="116" t="s">
        <v>51</v>
      </c>
      <c r="C50" s="103">
        <v>0</v>
      </c>
    </row>
    <row r="51" spans="1:11" ht="57" x14ac:dyDescent="0.35">
      <c r="A51" s="102" t="s">
        <v>47</v>
      </c>
      <c r="B51" s="116" t="s">
        <v>51</v>
      </c>
      <c r="C51" s="103">
        <v>0</v>
      </c>
    </row>
    <row r="52" spans="1:11" ht="28.5" x14ac:dyDescent="0.35">
      <c r="A52" s="102" t="s">
        <v>49</v>
      </c>
      <c r="B52" s="116" t="s">
        <v>59</v>
      </c>
      <c r="C52" s="103">
        <v>0</v>
      </c>
    </row>
    <row r="53" spans="1:11" ht="28.5" x14ac:dyDescent="0.35">
      <c r="A53" s="102" t="s">
        <v>50</v>
      </c>
      <c r="B53" s="104" t="s">
        <v>53</v>
      </c>
      <c r="C53" s="103">
        <v>0</v>
      </c>
    </row>
    <row r="54" spans="1:11" ht="13.15" thickBot="1" x14ac:dyDescent="0.4">
      <c r="A54" s="5"/>
      <c r="B54" s="6"/>
      <c r="C54" s="7"/>
      <c r="E54" s="4" t="b">
        <f>C83=C77</f>
        <v>1</v>
      </c>
      <c r="F54" s="13">
        <f>C77</f>
        <v>0</v>
      </c>
    </row>
    <row r="55" spans="1:11" ht="13.5" thickBot="1" x14ac:dyDescent="0.45">
      <c r="A55" s="11"/>
      <c r="B55" s="12" t="str">
        <f>" Total 3 - "&amp;B44</f>
        <v xml:space="preserve"> Total 3 - Construction Costs – Blenheim Crescent (A)</v>
      </c>
      <c r="C55" s="21">
        <f>SUM(C46:C53)</f>
        <v>0</v>
      </c>
      <c r="E55" s="4" t="b">
        <f>F55=C65+C55+C41+C23+C77</f>
        <v>1</v>
      </c>
      <c r="F55" s="83">
        <f>SUM(F23:F54)</f>
        <v>0</v>
      </c>
    </row>
    <row r="56" spans="1:11" x14ac:dyDescent="0.35">
      <c r="C56" s="13"/>
    </row>
    <row r="57" spans="1:11" ht="13.15" thickBot="1" x14ac:dyDescent="0.4">
      <c r="C57" s="13"/>
    </row>
    <row r="58" spans="1:11" ht="13.5" thickBot="1" x14ac:dyDescent="0.45">
      <c r="A58" s="11"/>
      <c r="B58" s="12" t="s">
        <v>63</v>
      </c>
      <c r="C58" s="17"/>
      <c r="E58" s="4" t="b">
        <f>C81=C23</f>
        <v>1</v>
      </c>
      <c r="F58" s="48" t="s">
        <v>64</v>
      </c>
      <c r="G58" s="44" t="str">
        <f>B12</f>
        <v>Convent Estate : -</v>
      </c>
      <c r="H58" s="45"/>
      <c r="I58" s="46" t="str">
        <f>B13</f>
        <v>ESTATE ENTRY IMPROVEMENTS PROJECT</v>
      </c>
      <c r="J58" s="45"/>
      <c r="K58" s="47"/>
    </row>
    <row r="59" spans="1:11" ht="26.25" x14ac:dyDescent="0.4">
      <c r="A59" s="14"/>
      <c r="B59" s="99" t="s">
        <v>19</v>
      </c>
      <c r="C59" s="16"/>
      <c r="E59" s="13" t="b">
        <f>C82=C65+C55+C41</f>
        <v>1</v>
      </c>
    </row>
    <row r="60" spans="1:11" ht="28.9" thickBot="1" x14ac:dyDescent="0.4">
      <c r="A60" s="102" t="s">
        <v>37</v>
      </c>
      <c r="B60" s="114" t="s">
        <v>61</v>
      </c>
      <c r="C60" s="103">
        <v>0</v>
      </c>
      <c r="E60" s="4" t="b">
        <f>C83=C77</f>
        <v>1</v>
      </c>
    </row>
    <row r="61" spans="1:11" ht="28.9" thickBot="1" x14ac:dyDescent="0.4">
      <c r="A61" s="102" t="s">
        <v>41</v>
      </c>
      <c r="B61" s="114" t="s">
        <v>42</v>
      </c>
      <c r="C61" s="103">
        <v>0</v>
      </c>
      <c r="E61" s="4" t="b">
        <f>C85=C83+C82+C81</f>
        <v>1</v>
      </c>
      <c r="F61" s="49" t="s">
        <v>65</v>
      </c>
      <c r="G61" s="43">
        <v>15</v>
      </c>
      <c r="I61" s="50" t="str">
        <f>B15</f>
        <v>Please insert :  - Tenderers Name</v>
      </c>
      <c r="J61" s="51">
        <f>C85</f>
        <v>0</v>
      </c>
      <c r="K61" s="52" t="e">
        <f>G61/J61*#REF!</f>
        <v>#DIV/0!</v>
      </c>
    </row>
    <row r="62" spans="1:11" ht="57" x14ac:dyDescent="0.35">
      <c r="A62" s="102" t="s">
        <v>41</v>
      </c>
      <c r="B62" s="116" t="s">
        <v>46</v>
      </c>
      <c r="C62" s="103">
        <v>0</v>
      </c>
      <c r="J62" s="4" t="b">
        <f>J61&gt;G61</f>
        <v>0</v>
      </c>
      <c r="K62" s="4" t="e">
        <f>K61&lt;#REF!</f>
        <v>#DIV/0!</v>
      </c>
    </row>
    <row r="63" spans="1:11" ht="57" x14ac:dyDescent="0.35">
      <c r="A63" s="102" t="s">
        <v>43</v>
      </c>
      <c r="B63" s="116" t="s">
        <v>48</v>
      </c>
      <c r="C63" s="103">
        <v>0</v>
      </c>
    </row>
    <row r="64" spans="1:11" ht="13.15" thickBot="1" x14ac:dyDescent="0.4">
      <c r="A64" s="5"/>
      <c r="B64" s="6"/>
      <c r="C64" s="7"/>
    </row>
    <row r="65" spans="1:11" ht="13.5" thickBot="1" x14ac:dyDescent="0.45">
      <c r="A65" s="11"/>
      <c r="B65" s="12" t="str">
        <f>" Total 4- "&amp;B58</f>
        <v xml:space="preserve"> Total 4- Construction Costs – Blenhiem Crescent (B)</v>
      </c>
      <c r="C65" s="21">
        <f>SUM(C60+C61+C62+C63)</f>
        <v>0</v>
      </c>
    </row>
    <row r="66" spans="1:11" ht="13.15" thickBot="1" x14ac:dyDescent="0.4">
      <c r="C66" s="13"/>
    </row>
    <row r="67" spans="1:11" ht="13.5" thickBot="1" x14ac:dyDescent="0.45">
      <c r="A67" s="11"/>
      <c r="B67" s="12" t="s">
        <v>66</v>
      </c>
      <c r="C67" s="17"/>
      <c r="E67" s="4" t="b">
        <f>C99=C35</f>
        <v>1</v>
      </c>
      <c r="F67" s="48" t="s">
        <v>64</v>
      </c>
      <c r="G67" s="44">
        <f>B24</f>
        <v>0</v>
      </c>
      <c r="H67" s="45"/>
      <c r="I67" s="46">
        <f>B25</f>
        <v>0</v>
      </c>
      <c r="J67" s="45"/>
      <c r="K67" s="47"/>
    </row>
    <row r="68" spans="1:11" ht="26.25" x14ac:dyDescent="0.4">
      <c r="A68" s="14"/>
      <c r="B68" s="99" t="s">
        <v>19</v>
      </c>
      <c r="C68" s="16"/>
      <c r="E68" s="13" t="b">
        <f>C100=C71+C64+C52</f>
        <v>1</v>
      </c>
    </row>
    <row r="69" spans="1:11" ht="42.75" x14ac:dyDescent="0.35">
      <c r="A69" s="102" t="s">
        <v>37</v>
      </c>
      <c r="B69" s="114" t="s">
        <v>67</v>
      </c>
      <c r="C69" s="103">
        <v>0</v>
      </c>
      <c r="E69" s="4" t="b">
        <f>C101=C95</f>
        <v>1</v>
      </c>
    </row>
    <row r="70" spans="1:11" ht="13.15" thickBot="1" x14ac:dyDescent="0.4">
      <c r="A70" s="5"/>
      <c r="B70" s="6"/>
      <c r="C70" s="7"/>
    </row>
    <row r="71" spans="1:11" ht="13.5" thickBot="1" x14ac:dyDescent="0.45">
      <c r="A71" s="11"/>
      <c r="B71" s="12" t="str">
        <f>" Total 5- "&amp;B67</f>
        <v xml:space="preserve"> Total 5- Extra Costs – Site</v>
      </c>
      <c r="C71" s="21">
        <f>SUM(C69:C69)</f>
        <v>0</v>
      </c>
    </row>
    <row r="72" spans="1:11" ht="13.15" thickBot="1" x14ac:dyDescent="0.4">
      <c r="C72" s="13"/>
    </row>
    <row r="73" spans="1:11" ht="13.5" thickBot="1" x14ac:dyDescent="0.45">
      <c r="A73" s="11"/>
      <c r="B73" s="12" t="s">
        <v>68</v>
      </c>
      <c r="C73" s="17"/>
    </row>
    <row r="74" spans="1:11" x14ac:dyDescent="0.35">
      <c r="A74" s="14"/>
      <c r="B74" s="15"/>
      <c r="C74" s="16"/>
    </row>
    <row r="75" spans="1:11" x14ac:dyDescent="0.35">
      <c r="A75" s="75" t="s">
        <v>69</v>
      </c>
      <c r="B75" s="42" t="s">
        <v>70</v>
      </c>
      <c r="C75" s="77">
        <v>0</v>
      </c>
    </row>
    <row r="76" spans="1:11" ht="13.15" thickBot="1" x14ac:dyDescent="0.4">
      <c r="A76" s="80"/>
      <c r="B76" s="81"/>
      <c r="C76" s="82"/>
    </row>
    <row r="77" spans="1:11" ht="13.5" thickBot="1" x14ac:dyDescent="0.45">
      <c r="A77" s="11"/>
      <c r="B77" s="12" t="str">
        <f>" Total 6- "&amp;B73</f>
        <v xml:space="preserve"> Total 6- Overhead and Profit ( % )</v>
      </c>
      <c r="C77" s="21">
        <f>(C65+C55+C41+C23)*C75</f>
        <v>0</v>
      </c>
    </row>
    <row r="78" spans="1:11" ht="13.15" thickBot="1" x14ac:dyDescent="0.4">
      <c r="C78" s="13"/>
    </row>
    <row r="79" spans="1:11" ht="18" thickBot="1" x14ac:dyDescent="0.55000000000000004">
      <c r="A79" s="22"/>
      <c r="B79" s="23" t="s">
        <v>71</v>
      </c>
      <c r="C79" s="24"/>
    </row>
    <row r="80" spans="1:11" ht="17.25" x14ac:dyDescent="0.45">
      <c r="A80" s="25"/>
      <c r="B80" s="26"/>
      <c r="C80" s="27"/>
    </row>
    <row r="81" spans="1:3" ht="17.649999999999999" x14ac:dyDescent="0.5">
      <c r="A81" s="25"/>
      <c r="B81" s="28" t="s">
        <v>72</v>
      </c>
      <c r="C81" s="35">
        <f>C23</f>
        <v>0</v>
      </c>
    </row>
    <row r="82" spans="1:3" ht="52.9" x14ac:dyDescent="0.5">
      <c r="A82" s="25"/>
      <c r="B82" s="34" t="s">
        <v>73</v>
      </c>
      <c r="C82" s="35">
        <f>SUM(C41+C55+C65+C71)</f>
        <v>0</v>
      </c>
    </row>
    <row r="83" spans="1:3" ht="17.649999999999999" x14ac:dyDescent="0.5">
      <c r="A83" s="29"/>
      <c r="B83" s="78" t="str">
        <f>"Total 6 - "&amp;B73</f>
        <v>Total 6 - Overhead and Profit ( % )</v>
      </c>
      <c r="C83" s="79">
        <f>C77</f>
        <v>0</v>
      </c>
    </row>
    <row r="84" spans="1:3" ht="17.649999999999999" thickBot="1" x14ac:dyDescent="0.5">
      <c r="A84" s="29"/>
      <c r="B84" s="30"/>
      <c r="C84" s="31"/>
    </row>
    <row r="85" spans="1:3" ht="53.25" thickBot="1" x14ac:dyDescent="0.5">
      <c r="A85" s="32"/>
      <c r="B85" s="33" t="s">
        <v>74</v>
      </c>
      <c r="C85" s="36">
        <f>SUM(C81:C83)</f>
        <v>0</v>
      </c>
    </row>
    <row r="86" spans="1:3" ht="17.649999999999999" x14ac:dyDescent="0.5">
      <c r="A86" s="25"/>
      <c r="B86" s="28" t="s">
        <v>75</v>
      </c>
      <c r="C86" s="35"/>
    </row>
    <row r="87" spans="1:3" ht="17.25" x14ac:dyDescent="0.45">
      <c r="A87" s="25"/>
      <c r="B87" s="12" t="s">
        <v>60</v>
      </c>
      <c r="C87" s="35"/>
    </row>
    <row r="88" spans="1:3" ht="28.5" x14ac:dyDescent="0.45">
      <c r="A88" s="25"/>
      <c r="B88" s="114" t="s">
        <v>62</v>
      </c>
      <c r="C88" s="35">
        <v>0</v>
      </c>
    </row>
    <row r="89" spans="1:3" ht="17.649999999999999" x14ac:dyDescent="0.5">
      <c r="A89" s="25"/>
      <c r="B89" s="28"/>
      <c r="C89" s="35"/>
    </row>
    <row r="90" spans="1:3" ht="17.25" x14ac:dyDescent="0.45">
      <c r="A90" s="25"/>
      <c r="B90" s="12" t="s">
        <v>63</v>
      </c>
      <c r="C90" s="35"/>
    </row>
    <row r="91" spans="1:3" ht="28.5" x14ac:dyDescent="0.45">
      <c r="A91" s="25"/>
      <c r="B91" s="114" t="s">
        <v>62</v>
      </c>
      <c r="C91" s="35">
        <v>0</v>
      </c>
    </row>
  </sheetData>
  <phoneticPr fontId="12" type="noConversion"/>
  <pageMargins left="0.7" right="0.7" top="0.75" bottom="0.75" header="0.3" footer="0.3"/>
  <pageSetup paperSize="9" scale="55" orientation="portrait" r:id="rId1"/>
  <colBreaks count="1" manualBreakCount="1">
    <brk id="4" max="12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C801-F856-4704-839D-96717D3425E5}">
  <dimension ref="A3:B58"/>
  <sheetViews>
    <sheetView workbookViewId="0">
      <selection activeCell="B12" sqref="B12"/>
    </sheetView>
  </sheetViews>
  <sheetFormatPr defaultColWidth="9.1328125" defaultRowHeight="25.35" customHeight="1" x14ac:dyDescent="0.4"/>
  <cols>
    <col min="1" max="1" width="30" style="1" customWidth="1"/>
    <col min="2" max="2" width="119.3984375" style="2" customWidth="1"/>
    <col min="3" max="16384" width="9.1328125" style="1"/>
  </cols>
  <sheetData>
    <row r="3" spans="1:2" ht="25.35" customHeight="1" thickBot="1" x14ac:dyDescent="0.45">
      <c r="A3" s="84" t="s">
        <v>76</v>
      </c>
      <c r="B3" s="85" t="s">
        <v>77</v>
      </c>
    </row>
    <row r="4" spans="1:2" ht="25.35" customHeight="1" x14ac:dyDescent="0.4">
      <c r="A4" s="91" t="s">
        <v>78</v>
      </c>
      <c r="B4" s="86" t="s">
        <v>79</v>
      </c>
    </row>
    <row r="5" spans="1:2" ht="25.35" customHeight="1" x14ac:dyDescent="0.4">
      <c r="A5" s="92"/>
      <c r="B5" s="87" t="s">
        <v>80</v>
      </c>
    </row>
    <row r="6" spans="1:2" ht="25.35" customHeight="1" x14ac:dyDescent="0.4">
      <c r="A6" s="92"/>
      <c r="B6" s="86" t="s">
        <v>81</v>
      </c>
    </row>
    <row r="7" spans="1:2" ht="25.35" customHeight="1" x14ac:dyDescent="0.4">
      <c r="A7" s="92"/>
      <c r="B7" s="87" t="s">
        <v>80</v>
      </c>
    </row>
    <row r="8" spans="1:2" ht="25.35" customHeight="1" x14ac:dyDescent="0.4">
      <c r="A8" s="92"/>
      <c r="B8" s="86" t="s">
        <v>82</v>
      </c>
    </row>
    <row r="9" spans="1:2" ht="25.35" customHeight="1" x14ac:dyDescent="0.4">
      <c r="A9" s="92"/>
      <c r="B9" s="86" t="s">
        <v>83</v>
      </c>
    </row>
    <row r="10" spans="1:2" ht="25.35" customHeight="1" x14ac:dyDescent="0.4">
      <c r="A10" s="92"/>
      <c r="B10" s="87" t="s">
        <v>80</v>
      </c>
    </row>
    <row r="11" spans="1:2" ht="25.35" customHeight="1" x14ac:dyDescent="0.4">
      <c r="A11" s="92"/>
      <c r="B11" s="86" t="s">
        <v>84</v>
      </c>
    </row>
    <row r="12" spans="1:2" ht="25.35" customHeight="1" x14ac:dyDescent="0.4">
      <c r="A12" s="92"/>
      <c r="B12" s="87" t="s">
        <v>80</v>
      </c>
    </row>
    <row r="13" spans="1:2" ht="25.35" customHeight="1" x14ac:dyDescent="0.4">
      <c r="A13" s="92"/>
      <c r="B13" s="86" t="s">
        <v>85</v>
      </c>
    </row>
    <row r="14" spans="1:2" ht="25.35" customHeight="1" thickBot="1" x14ac:dyDescent="0.45">
      <c r="A14" s="94"/>
      <c r="B14" s="88" t="s">
        <v>80</v>
      </c>
    </row>
    <row r="15" spans="1:2" ht="25.35" customHeight="1" x14ac:dyDescent="0.4">
      <c r="A15" s="95" t="s">
        <v>86</v>
      </c>
      <c r="B15" s="86" t="s">
        <v>87</v>
      </c>
    </row>
    <row r="16" spans="1:2" ht="25.35" customHeight="1" x14ac:dyDescent="0.4">
      <c r="A16" s="96"/>
      <c r="B16" s="87" t="s">
        <v>80</v>
      </c>
    </row>
    <row r="17" spans="1:2" ht="25.35" customHeight="1" x14ac:dyDescent="0.4">
      <c r="A17" s="96"/>
      <c r="B17" s="86" t="s">
        <v>88</v>
      </c>
    </row>
    <row r="18" spans="1:2" ht="25.35" customHeight="1" x14ac:dyDescent="0.4">
      <c r="A18" s="96"/>
      <c r="B18" s="87" t="s">
        <v>80</v>
      </c>
    </row>
    <row r="19" spans="1:2" ht="25.35" customHeight="1" x14ac:dyDescent="0.4">
      <c r="A19" s="96"/>
      <c r="B19" s="86" t="s">
        <v>89</v>
      </c>
    </row>
    <row r="20" spans="1:2" ht="25.35" customHeight="1" x14ac:dyDescent="0.4">
      <c r="A20" s="96"/>
      <c r="B20" s="87" t="s">
        <v>80</v>
      </c>
    </row>
    <row r="21" spans="1:2" ht="25.35" customHeight="1" x14ac:dyDescent="0.4">
      <c r="A21" s="96"/>
      <c r="B21" s="86" t="s">
        <v>90</v>
      </c>
    </row>
    <row r="22" spans="1:2" ht="25.35" customHeight="1" x14ac:dyDescent="0.4">
      <c r="A22" s="96"/>
      <c r="B22" s="87" t="s">
        <v>80</v>
      </c>
    </row>
    <row r="23" spans="1:2" ht="25.35" customHeight="1" x14ac:dyDescent="0.4">
      <c r="A23" s="96"/>
      <c r="B23" s="86" t="s">
        <v>91</v>
      </c>
    </row>
    <row r="24" spans="1:2" ht="25.35" customHeight="1" x14ac:dyDescent="0.4">
      <c r="A24" s="96"/>
      <c r="B24" s="87" t="s">
        <v>80</v>
      </c>
    </row>
    <row r="25" spans="1:2" ht="25.35" customHeight="1" x14ac:dyDescent="0.4">
      <c r="A25" s="96"/>
      <c r="B25" s="86" t="s">
        <v>92</v>
      </c>
    </row>
    <row r="26" spans="1:2" ht="25.35" customHeight="1" x14ac:dyDescent="0.4">
      <c r="A26" s="96"/>
      <c r="B26" s="87" t="s">
        <v>80</v>
      </c>
    </row>
    <row r="27" spans="1:2" ht="25.35" customHeight="1" x14ac:dyDescent="0.4">
      <c r="A27" s="96"/>
      <c r="B27" s="86" t="s">
        <v>93</v>
      </c>
    </row>
    <row r="28" spans="1:2" ht="25.35" customHeight="1" thickBot="1" x14ac:dyDescent="0.45">
      <c r="A28" s="97"/>
      <c r="B28" s="88" t="s">
        <v>80</v>
      </c>
    </row>
    <row r="29" spans="1:2" ht="25.35" customHeight="1" x14ac:dyDescent="0.4">
      <c r="A29" s="91" t="s">
        <v>94</v>
      </c>
      <c r="B29" s="87" t="s">
        <v>80</v>
      </c>
    </row>
    <row r="30" spans="1:2" ht="25.35" customHeight="1" x14ac:dyDescent="0.4">
      <c r="A30" s="92"/>
      <c r="B30" s="86" t="s">
        <v>95</v>
      </c>
    </row>
    <row r="31" spans="1:2" ht="25.35" customHeight="1" x14ac:dyDescent="0.4">
      <c r="A31" s="92"/>
      <c r="B31" s="87" t="s">
        <v>80</v>
      </c>
    </row>
    <row r="32" spans="1:2" ht="25.35" customHeight="1" x14ac:dyDescent="0.4">
      <c r="A32" s="92"/>
      <c r="B32" s="86" t="s">
        <v>96</v>
      </c>
    </row>
    <row r="33" spans="1:2" ht="25.35" customHeight="1" x14ac:dyDescent="0.4">
      <c r="A33" s="92"/>
      <c r="B33" s="87" t="s">
        <v>80</v>
      </c>
    </row>
    <row r="34" spans="1:2" ht="25.35" customHeight="1" x14ac:dyDescent="0.4">
      <c r="A34" s="92"/>
      <c r="B34" s="86" t="s">
        <v>97</v>
      </c>
    </row>
    <row r="35" spans="1:2" ht="25.35" customHeight="1" x14ac:dyDescent="0.4">
      <c r="A35" s="92"/>
      <c r="B35" s="87" t="s">
        <v>80</v>
      </c>
    </row>
    <row r="36" spans="1:2" ht="25.35" customHeight="1" x14ac:dyDescent="0.4">
      <c r="A36" s="92"/>
      <c r="B36" s="86" t="s">
        <v>92</v>
      </c>
    </row>
    <row r="37" spans="1:2" ht="25.35" customHeight="1" thickBot="1" x14ac:dyDescent="0.45">
      <c r="A37" s="94"/>
      <c r="B37" s="88" t="s">
        <v>80</v>
      </c>
    </row>
    <row r="38" spans="1:2" ht="25.35" customHeight="1" x14ac:dyDescent="0.4">
      <c r="A38" s="91" t="s">
        <v>98</v>
      </c>
      <c r="B38" s="86" t="s">
        <v>99</v>
      </c>
    </row>
    <row r="39" spans="1:2" ht="25.35" customHeight="1" thickBot="1" x14ac:dyDescent="0.45">
      <c r="A39" s="94"/>
      <c r="B39" s="88" t="s">
        <v>80</v>
      </c>
    </row>
    <row r="40" spans="1:2" ht="25.35" customHeight="1" x14ac:dyDescent="0.4">
      <c r="A40" s="91" t="s">
        <v>98</v>
      </c>
      <c r="B40" s="86" t="s">
        <v>100</v>
      </c>
    </row>
    <row r="41" spans="1:2" ht="25.35" customHeight="1" thickBot="1" x14ac:dyDescent="0.45">
      <c r="A41" s="94"/>
      <c r="B41" s="88" t="s">
        <v>80</v>
      </c>
    </row>
    <row r="42" spans="1:2" ht="25.35" customHeight="1" x14ac:dyDescent="0.4">
      <c r="A42" s="91" t="s">
        <v>101</v>
      </c>
      <c r="B42" s="86" t="s">
        <v>102</v>
      </c>
    </row>
    <row r="43" spans="1:2" ht="25.35" customHeight="1" thickBot="1" x14ac:dyDescent="0.45">
      <c r="A43" s="94"/>
      <c r="B43" s="88" t="s">
        <v>80</v>
      </c>
    </row>
    <row r="44" spans="1:2" ht="25.35" customHeight="1" x14ac:dyDescent="0.4">
      <c r="A44" s="91" t="s">
        <v>103</v>
      </c>
      <c r="B44" s="86" t="s">
        <v>104</v>
      </c>
    </row>
    <row r="45" spans="1:2" ht="25.35" customHeight="1" x14ac:dyDescent="0.4">
      <c r="A45" s="92"/>
      <c r="B45" s="87" t="s">
        <v>80</v>
      </c>
    </row>
    <row r="46" spans="1:2" ht="25.35" customHeight="1" x14ac:dyDescent="0.4">
      <c r="A46" s="92"/>
      <c r="B46" s="86" t="s">
        <v>105</v>
      </c>
    </row>
    <row r="47" spans="1:2" ht="25.35" customHeight="1" x14ac:dyDescent="0.4">
      <c r="A47" s="92"/>
      <c r="B47" s="87" t="s">
        <v>80</v>
      </c>
    </row>
    <row r="48" spans="1:2" ht="25.35" customHeight="1" x14ac:dyDescent="0.4">
      <c r="A48" s="92"/>
      <c r="B48" s="86" t="s">
        <v>106</v>
      </c>
    </row>
    <row r="49" spans="1:2" ht="25.35" customHeight="1" x14ac:dyDescent="0.4">
      <c r="A49" s="92"/>
      <c r="B49" s="87" t="s">
        <v>80</v>
      </c>
    </row>
    <row r="50" spans="1:2" ht="25.35" customHeight="1" x14ac:dyDescent="0.4">
      <c r="A50" s="92"/>
      <c r="B50" s="86" t="s">
        <v>107</v>
      </c>
    </row>
    <row r="51" spans="1:2" ht="25.35" customHeight="1" x14ac:dyDescent="0.4">
      <c r="A51" s="92"/>
      <c r="B51" s="87" t="s">
        <v>80</v>
      </c>
    </row>
    <row r="52" spans="1:2" ht="25.35" customHeight="1" x14ac:dyDescent="0.4">
      <c r="A52" s="92"/>
      <c r="B52" s="86" t="s">
        <v>108</v>
      </c>
    </row>
    <row r="53" spans="1:2" ht="25.35" customHeight="1" x14ac:dyDescent="0.4">
      <c r="A53" s="92"/>
      <c r="B53" s="87" t="s">
        <v>80</v>
      </c>
    </row>
    <row r="54" spans="1:2" ht="25.35" customHeight="1" x14ac:dyDescent="0.4">
      <c r="A54" s="92"/>
      <c r="B54" s="87" t="s">
        <v>109</v>
      </c>
    </row>
    <row r="55" spans="1:2" ht="25.35" customHeight="1" x14ac:dyDescent="0.4">
      <c r="A55" s="92"/>
      <c r="B55" s="87" t="s">
        <v>80</v>
      </c>
    </row>
    <row r="56" spans="1:2" ht="25.35" customHeight="1" x14ac:dyDescent="0.4">
      <c r="A56" s="92"/>
      <c r="B56" s="86" t="s">
        <v>93</v>
      </c>
    </row>
    <row r="57" spans="1:2" ht="25.35" customHeight="1" x14ac:dyDescent="0.4">
      <c r="A57" s="93"/>
      <c r="B57" s="89" t="s">
        <v>80</v>
      </c>
    </row>
    <row r="58" spans="1:2" ht="25.35" customHeight="1" x14ac:dyDescent="0.4">
      <c r="A58" s="90"/>
      <c r="B58" s="9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3524603868314BBDAE833BE1662443" ma:contentTypeVersion="13" ma:contentTypeDescription="Create a new document." ma:contentTypeScope="" ma:versionID="5ba0751cbb01e45ee7507fd269a1be61">
  <xsd:schema xmlns:xsd="http://www.w3.org/2001/XMLSchema" xmlns:xs="http://www.w3.org/2001/XMLSchema" xmlns:p="http://schemas.microsoft.com/office/2006/metadata/properties" xmlns:ns2="94a86ceb-0e58-4cf6-8c54-96ae37a46409" xmlns:ns3="dffa02ff-1dfe-4937-9683-5fd918ccd914" targetNamespace="http://schemas.microsoft.com/office/2006/metadata/properties" ma:root="true" ma:fieldsID="fd120558a0382475a07aee617cdeebf3" ns2:_="" ns3:_="">
    <xsd:import namespace="94a86ceb-0e58-4cf6-8c54-96ae37a46409"/>
    <xsd:import namespace="dffa02ff-1dfe-4937-9683-5fd918ccd9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86ceb-0e58-4cf6-8c54-96ae37a4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fa02ff-1dfe-4937-9683-5fd918ccd91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5A96B1-1CF2-4612-81B0-E7F1665F9782}">
  <ds:schemaRefs>
    <ds:schemaRef ds:uri="http://schemas.microsoft.com/sharepoint/v3/contenttype/forms"/>
  </ds:schemaRefs>
</ds:datastoreItem>
</file>

<file path=customXml/itemProps2.xml><?xml version="1.0" encoding="utf-8"?>
<ds:datastoreItem xmlns:ds="http://schemas.openxmlformats.org/officeDocument/2006/customXml" ds:itemID="{43D9ABF3-981A-42CE-8667-A76ADCE1A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86ceb-0e58-4cf6-8c54-96ae37a46409"/>
    <ds:schemaRef ds:uri="dffa02ff-1dfe-4937-9683-5fd918ccd9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4C44DC-9027-4206-A23D-50E337790B3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Pricing document Data </vt:lpstr>
      <vt:lpstr>APP 5 - PRICING INSTRUCTIONS</vt:lpstr>
      <vt:lpstr>Appendix 5 - Pricing Document</vt:lpstr>
      <vt:lpstr>Sheet3</vt:lpstr>
      <vt:lpstr>'APP 5 - PRICING INSTRUCTIONS'!Print_Area</vt:lpstr>
      <vt:lpstr>'Appendix 5 - Pricing Document'!Print_Area</vt:lpstr>
      <vt:lpstr>'Pricing document Data '!Print_Area</vt:lpstr>
    </vt:vector>
  </TitlesOfParts>
  <Manager/>
  <Company>R.B.K.C.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R.B.K.C. Corporate Templates</dc:title>
  <dc:subject>Document Template</dc:subject>
  <dc:creator>Raw, Ernest: CP</dc:creator>
  <cp:keywords/>
  <dc:description>V16.00 - 04/01/2016</dc:description>
  <cp:lastModifiedBy>Raw, Ernest: RBKC</cp:lastModifiedBy>
  <cp:revision/>
  <dcterms:created xsi:type="dcterms:W3CDTF">2009-05-11T13:13:55Z</dcterms:created>
  <dcterms:modified xsi:type="dcterms:W3CDTF">2021-09-20T13:59:19Z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0x0101008C3524603868314BBDAE833BE1662443</vt:lpwstr>
  </property>
</Properties>
</file>