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test\"/>
    </mc:Choice>
  </mc:AlternateContent>
  <xr:revisionPtr revIDLastSave="0" documentId="13_ncr:1_{89570A03-D9A1-4BBF-B31B-12DA7E38E0EA}" xr6:coauthVersionLast="36" xr6:coauthVersionMax="46" xr10:uidLastSave="{00000000-0000-0000-0000-000000000000}"/>
  <bookViews>
    <workbookView xWindow="0" yWindow="0" windowWidth="23040" windowHeight="9060" tabRatio="688"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4" l="1"/>
  <c r="E11" i="4" l="1"/>
  <c r="D31" i="3" l="1"/>
  <c r="E31" i="3"/>
  <c r="E8" i="3"/>
  <c r="D8" i="3"/>
  <c r="D10" i="4"/>
  <c r="D9" i="3" l="1"/>
  <c r="D15" i="3"/>
  <c r="D11" i="4" l="1"/>
  <c r="D13" i="4" l="1"/>
  <c r="G8" i="3" l="1"/>
  <c r="N10" i="4"/>
  <c r="O11" i="4" l="1"/>
  <c r="F9" i="17" s="1"/>
  <c r="O10" i="4"/>
  <c r="D9" i="17" s="1"/>
  <c r="N11" i="4"/>
  <c r="E9" i="17" s="1"/>
  <c r="C9" i="17"/>
  <c r="D10" i="3" l="1"/>
  <c r="D11" i="3"/>
  <c r="D12" i="3"/>
  <c r="D13" i="3"/>
  <c r="D14" i="3"/>
  <c r="D16" i="3"/>
  <c r="D17" i="3"/>
  <c r="D18" i="3"/>
  <c r="D19" i="3"/>
  <c r="D20" i="3"/>
  <c r="D21" i="3"/>
  <c r="D22" i="3"/>
  <c r="D23" i="3"/>
  <c r="D24" i="3"/>
  <c r="D25" i="3"/>
  <c r="D26" i="3"/>
  <c r="D27" i="3"/>
  <c r="D28" i="3"/>
  <c r="D29" i="3"/>
  <c r="D30" i="3"/>
  <c r="E9" i="3"/>
  <c r="E10" i="3"/>
  <c r="E11" i="3"/>
  <c r="E12" i="3"/>
  <c r="E13" i="3"/>
  <c r="E14" i="3"/>
  <c r="E15" i="3"/>
  <c r="E16" i="3"/>
  <c r="E17" i="3"/>
  <c r="E18" i="3"/>
  <c r="E19" i="3"/>
  <c r="E20" i="3"/>
  <c r="E21" i="3"/>
  <c r="E22" i="3"/>
  <c r="E23" i="3"/>
  <c r="E24" i="3"/>
  <c r="E25" i="3"/>
  <c r="E26" i="3"/>
  <c r="E27" i="3"/>
  <c r="E28" i="3"/>
  <c r="E29" i="3"/>
  <c r="E30" i="3"/>
  <c r="G6" i="17" l="1"/>
  <c r="K9" i="3" l="1"/>
  <c r="K8" i="3" l="1"/>
  <c r="K33" i="3" s="1"/>
  <c r="K35" i="3" s="1"/>
  <c r="G9" i="17"/>
  <c r="F6" i="17" l="1"/>
  <c r="C6" i="17"/>
  <c r="A1" i="17" l="1"/>
  <c r="A1" i="11"/>
  <c r="A1" i="10"/>
  <c r="A1" i="3"/>
  <c r="A1" i="5"/>
  <c r="A1" i="4"/>
  <c r="B6" i="17" l="1"/>
  <c r="A3" i="13"/>
  <c r="A1" i="13"/>
  <c r="K15" i="3" l="1"/>
  <c r="K20" i="3"/>
  <c r="K11" i="3"/>
  <c r="K10" i="3"/>
  <c r="K16" i="3"/>
  <c r="K19" i="3"/>
  <c r="L16" i="3"/>
  <c r="L8" i="3"/>
  <c r="L33" i="3" s="1"/>
  <c r="L35" i="3" s="1"/>
  <c r="K36" i="3" s="1"/>
  <c r="K27" i="3"/>
  <c r="L9" i="3"/>
  <c r="L10" i="3"/>
  <c r="L11" i="3"/>
  <c r="L12" i="3"/>
  <c r="L13" i="3"/>
  <c r="L14" i="3"/>
  <c r="L15" i="3"/>
  <c r="L17" i="3"/>
  <c r="L18" i="3"/>
  <c r="L19" i="3"/>
  <c r="L20" i="3"/>
  <c r="L21" i="3"/>
  <c r="L22" i="3"/>
  <c r="L23" i="3"/>
  <c r="L24" i="3"/>
  <c r="L25" i="3"/>
  <c r="L26" i="3"/>
  <c r="L27" i="3"/>
  <c r="L28" i="3"/>
  <c r="L29" i="3"/>
  <c r="L30" i="3"/>
  <c r="L31" i="3"/>
  <c r="K14" i="3"/>
  <c r="K18" i="3"/>
  <c r="K22" i="3"/>
  <c r="K26" i="3"/>
  <c r="K30" i="3"/>
  <c r="K23" i="3"/>
  <c r="K24" i="3"/>
  <c r="K31" i="3"/>
  <c r="K12" i="3"/>
  <c r="K17" i="3"/>
  <c r="K25" i="3"/>
  <c r="K13" i="3"/>
  <c r="K21" i="3"/>
  <c r="K29" i="3"/>
  <c r="K28" i="3"/>
  <c r="G11" i="17" l="1"/>
</calcChain>
</file>

<file path=xl/sharedStrings.xml><?xml version="1.0" encoding="utf-8"?>
<sst xmlns="http://schemas.openxmlformats.org/spreadsheetml/2006/main" count="124" uniqueCount="95">
  <si>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</si>
  <si>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</si>
  <si>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</si>
  <si>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</si>
  <si>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</si>
  <si>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</si>
  <si>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</si>
  <si>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</si>
  <si>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</si>
  <si>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</si>
  <si>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</si>
  <si>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 xml:space="preserve">a) Company Name: </t>
  </si>
  <si>
    <t>Weighting</t>
  </si>
  <si>
    <t>&lt;&lt;&lt;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</si>
  <si>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</si>
  <si>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</si>
  <si>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</si>
  <si>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</si>
  <si>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</si>
  <si>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</si>
  <si>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</si>
  <si>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</si>
  <si>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</si>
  <si>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</si>
  <si>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</si>
  <si>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</si>
  <si>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</si>
  <si>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</si>
  <si>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</si>
  <si>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</si>
  <si>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</si>
  <si>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As identified term in the Contract Data</t>
  </si>
  <si>
    <t>Maximum percentage additions to be applied in the following Project Contract scenarios:</t>
  </si>
  <si>
    <t>Y</t>
  </si>
  <si>
    <t>[Max 24%</t>
  </si>
  <si>
    <t>contribution to overall 30% Quantitative element] (a)</t>
  </si>
  <si>
    <t>24%</t>
  </si>
  <si>
    <t>[Max 6%</t>
  </si>
  <si>
    <t>contribution to overall 30% Quantitative element]</t>
  </si>
  <si>
    <t>(a) 
Weighting of Contribution to 24% Quantitative Assessment</t>
  </si>
  <si>
    <t>NEC4 - Option A</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</si>
  <si>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</si>
  <si>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</si>
  <si>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</si>
  <si>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</si>
  <si>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</si>
  <si>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</si>
  <si>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</si>
  <si>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</si>
  <si>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</si>
  <si>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</si>
  <si>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</si>
  <si>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</si>
  <si>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</si>
  <si>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</si>
  <si>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</si>
  <si>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NEC4 - Option C</t>
  </si>
  <si>
    <t>Rate Card Averages (weighted):</t>
  </si>
  <si>
    <t>Note: sheet 8 is no longer used. All content addressed in sheet 7.</t>
  </si>
  <si>
    <t>Note: sheet 9 is no longer used. All content addressed in sheet 7.</t>
  </si>
  <si>
    <t>CONSTRUCTION WORKS AND ASSOCIATED SERVICES 2 / PROCURE 23</t>
  </si>
  <si>
    <t>Healthcare Solution Provider (&gt;£70m)</t>
  </si>
  <si>
    <t>Lot 3 - P23</t>
  </si>
  <si>
    <t>Note: this Lot applies to all England regions: NUTS codes UKC - UKK</t>
  </si>
  <si>
    <t>source: Dr Greg and Nilfanion. Contains Ordnance Survey data © Crown copyright and database right 2011</t>
  </si>
  <si>
    <t>Fee percentage</t>
  </si>
  <si>
    <t>Weighted Fee Percentage</t>
  </si>
  <si>
    <t>Additions (weighted)</t>
  </si>
  <si>
    <t>Regional Weighting</t>
  </si>
  <si>
    <t>Regional Weightings</t>
  </si>
  <si>
    <t>Average</t>
  </si>
  <si>
    <t>Weighted Hourly Rates</t>
  </si>
  <si>
    <t>Lot 3 - P23: Fee percentage</t>
  </si>
  <si>
    <t>Lot 3 - P23: Staff &amp; Management</t>
  </si>
  <si>
    <t>NEC4 - Option C: Weighted fee percentage. London</t>
  </si>
  <si>
    <t>Regional Weighted Hourly Rate</t>
  </si>
  <si>
    <t>Average Regional  Weighted Hourly Rate</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</si>
  <si>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</si>
  <si>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</si>
  <si>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</si>
  <si>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</si>
  <si>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 refer to Attachment 3f - Price Model and Price Evaluation Guidance, Section 8.2 for definitions of Overhead and Profit</t>
  </si>
  <si>
    <t>Weighted hourly rates</t>
  </si>
  <si>
    <t>Weighted Fee Percentages</t>
  </si>
  <si>
    <t>Average of Weighted Fee percentage</t>
  </si>
  <si>
    <t>England Excluding London
(UK C,D,E,F,G,H,J&amp;K)</t>
  </si>
  <si>
    <t>London as a region
(UK I)</t>
  </si>
  <si>
    <t>NEC4 - Option A: Weighted fee percentage. England Excl London</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</si>
  <si>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</si>
  <si>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</si>
  <si>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24.00**</t>
  </si>
  <si>
    <t>Design Engineer / Co-ordinator</t>
  </si>
  <si>
    <t>Contract / Construction Manager</t>
  </si>
  <si>
    <t>Site / Trade Foreman</t>
  </si>
  <si>
    <t>** For the purposes of evaluation, Regional Weightings will be first applied and then total average of Fee percentage will be calculated which has a weighting of 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</si>
</sst>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0" x14ac:knownFonts="1">
    <font>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6" fillId="0" borderId="0"/>
    <xf numFmtId="44" fontId="16" fillId="0" borderId="0" applyFont="0" applyFill="0" applyBorder="0" applyAlignment="0" applyProtection="0"/>
    <xf numFmtId="43" fontId="16" fillId="0" borderId="0" applyFont="0" applyFill="0" applyBorder="0" applyAlignment="0" applyProtection="0"/>
    <xf numFmtId="0" fontId="19" fillId="0" borderId="0"/>
  </cellStyleXfs>
  <cellXfs count="116">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7" fillId="0" borderId="1" xfId="0" applyFont="1" applyFill="1" applyBorder="1" applyAlignment="1">
      <alignment wrapText="1"/>
    </xf>
    <xf numFmtId="0" fontId="7" fillId="0" borderId="1" xfId="0" applyFont="1" applyBorder="1"/>
    <xf numFmtId="0" fontId="7" fillId="0" borderId="1" xfId="0" applyFont="1" applyFill="1" applyBorder="1" applyAlignment="1">
      <alignment horizontal="center" vertical="top" wrapText="1"/>
    </xf>
    <xf numFmtId="0" fontId="7" fillId="0" borderId="5" xfId="0" applyFont="1" applyBorder="1"/>
    <xf numFmtId="0" fontId="7" fillId="0" borderId="0" xfId="0" applyFont="1" applyBorder="1"/>
    <xf numFmtId="0" fontId="7" fillId="0" borderId="6" xfId="0" applyFont="1" applyBorder="1"/>
    <xf numFmtId="0" fontId="7" fillId="0" borderId="5" xfId="0" applyFont="1" applyBorder="1" applyAlignment="1">
      <alignment horizontal="left" indent="1"/>
    </xf>
    <xf numFmtId="0" fontId="8" fillId="4" borderId="0" xfId="0" applyFont="1" applyFill="1" applyAlignment="1" applyProtection="1">
      <alignment horizontal="left"/>
    </xf>
    <xf numFmtId="0" fontId="7" fillId="4" borderId="0" xfId="0" applyFont="1" applyFill="1" applyProtection="1"/>
    <xf numFmtId="0" fontId="7" fillId="4" borderId="0" xfId="0" applyFont="1" applyFill="1" applyBorder="1" applyProtection="1"/>
    <xf numFmtId="0" fontId="13" fillId="4" borderId="0" xfId="0" applyFont="1" applyFill="1" applyProtection="1"/>
    <xf numFmtId="0" fontId="12" fillId="0" borderId="1" xfId="0" applyFont="1" applyFill="1" applyBorder="1" applyAlignment="1">
      <alignment horizontal="left" vertical="top"/>
    </xf>
    <xf numFmtId="0" fontId="1" fillId="0" borderId="0" xfId="0" applyFont="1" applyAlignment="1">
      <alignment horizontal="right"/>
    </xf>
    <xf numFmtId="0" fontId="7" fillId="0" borderId="7" xfId="0" applyFont="1" applyBorder="1"/>
    <xf numFmtId="2" fontId="7" fillId="2" borderId="1" xfId="0" applyNumberFormat="1" applyFont="1" applyFill="1" applyBorder="1" applyAlignment="1" applyProtection="1">
      <alignment horizontal="center"/>
      <protection locked="0"/>
    </xf>
    <xf numFmtId="2" fontId="7" fillId="0" borderId="1" xfId="0" applyNumberFormat="1" applyFont="1" applyBorder="1"/>
    <xf numFmtId="0" fontId="5"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7" fillId="4" borderId="0" xfId="0" applyFont="1" applyFill="1"/>
    <xf numFmtId="0" fontId="0" fillId="4" borderId="0" xfId="0" applyFont="1" applyFill="1"/>
    <xf numFmtId="2" fontId="7" fillId="2" borderId="16" xfId="0" applyNumberFormat="1" applyFont="1" applyFill="1" applyBorder="1" applyAlignment="1" applyProtection="1">
      <alignment horizontal="center" vertical="center"/>
      <protection locked="0"/>
    </xf>
    <xf numFmtId="0" fontId="7" fillId="0" borderId="5" xfId="0" applyFont="1" applyBorder="1" applyAlignment="1">
      <alignment horizontal="left" wrapText="1" indent="1"/>
    </xf>
    <xf numFmtId="0" fontId="4" fillId="0" borderId="0" xfId="0" applyFont="1" applyAlignment="1">
      <alignment vertical="top"/>
    </xf>
    <xf numFmtId="0" fontId="7" fillId="0" borderId="1" xfId="0" applyFont="1" applyBorder="1" applyAlignment="1">
      <alignment horizontal="center" vertical="top" wrapText="1"/>
    </xf>
    <xf numFmtId="0" fontId="7" fillId="0" borderId="0" xfId="0" applyFont="1" applyProtection="1"/>
    <xf numFmtId="0" fontId="8" fillId="0" borderId="0" xfId="0" applyFont="1" applyAlignment="1" applyProtection="1">
      <alignment horizontal="left"/>
    </xf>
    <xf numFmtId="0" fontId="0" fillId="0" borderId="0" xfId="0" applyProtection="1"/>
    <xf numFmtId="0" fontId="8" fillId="0" borderId="0" xfId="0" applyFont="1" applyProtection="1"/>
    <xf numFmtId="0" fontId="1" fillId="0" borderId="0" xfId="0" applyFont="1" applyAlignment="1" applyProtection="1">
      <alignment horizontal="right"/>
    </xf>
    <xf numFmtId="0" fontId="1" fillId="0" borderId="0" xfId="0" applyFont="1" applyProtection="1"/>
    <xf numFmtId="0" fontId="2" fillId="0" borderId="0" xfId="0" applyFont="1" applyProtection="1"/>
    <xf numFmtId="0" fontId="1" fillId="0" borderId="0" xfId="0" applyFont="1" applyAlignment="1" applyProtection="1">
      <alignment horizontal="left" indent="2"/>
    </xf>
    <xf numFmtId="0" fontId="1" fillId="0" borderId="0" xfId="0" applyFont="1" applyAlignment="1" applyProtection="1"/>
    <xf numFmtId="0" fontId="7" fillId="0" borderId="1" xfId="0" applyFont="1" applyBorder="1" applyAlignment="1" applyProtection="1">
      <alignment horizontal="center" vertical="top" wrapText="1"/>
    </xf>
    <xf numFmtId="0" fontId="10" fillId="0" borderId="0" xfId="0" applyFont="1" applyAlignment="1" applyProtection="1">
      <alignment horizontal="center" vertical="center"/>
    </xf>
    <xf numFmtId="0" fontId="0" fillId="0" borderId="1" xfId="0" applyFont="1" applyBorder="1" applyAlignment="1" applyProtection="1">
      <alignment horizontal="center" vertical="top" wrapText="1"/>
    </xf>
    <xf numFmtId="0" fontId="7" fillId="0" borderId="1" xfId="0" applyFont="1" applyBorder="1" applyProtection="1"/>
    <xf numFmtId="0" fontId="7" fillId="0" borderId="2" xfId="0" applyFont="1" applyBorder="1" applyAlignment="1" applyProtection="1">
      <alignment horizontal="left" wrapText="1"/>
    </xf>
    <xf numFmtId="0" fontId="7" fillId="0" borderId="3" xfId="0" applyFont="1" applyBorder="1" applyAlignment="1" applyProtection="1">
      <alignment horizontal="left" wrapText="1"/>
    </xf>
    <xf numFmtId="0" fontId="7" fillId="0" borderId="4" xfId="0" applyFont="1" applyBorder="1" applyAlignment="1" applyProtection="1">
      <alignment horizontal="left" wrapText="1"/>
    </xf>
    <xf numFmtId="0" fontId="7" fillId="0" borderId="1" xfId="0" applyFont="1" applyBorder="1" applyAlignment="1" applyProtection="1">
      <alignment horizontal="center"/>
    </xf>
    <xf numFmtId="0" fontId="11" fillId="0" borderId="2" xfId="0" applyFont="1" applyBorder="1" applyAlignment="1" applyProtection="1"/>
    <xf numFmtId="0" fontId="11" fillId="0" borderId="3" xfId="0" applyFont="1" applyBorder="1" applyAlignment="1" applyProtection="1"/>
    <xf numFmtId="0" fontId="11" fillId="0" borderId="4" xfId="0" applyFont="1" applyBorder="1" applyAlignment="1" applyProtection="1"/>
    <xf numFmtId="43" fontId="7" fillId="0" borderId="1" xfId="3" applyFont="1" applyBorder="1" applyProtection="1"/>
    <xf numFmtId="2" fontId="7" fillId="0" borderId="1" xfId="0" applyNumberFormat="1" applyFont="1" applyBorder="1" applyProtection="1"/>
    <xf numFmtId="0" fontId="9" fillId="0" borderId="0" xfId="0" applyFont="1" applyProtection="1"/>
    <xf numFmtId="0" fontId="0" fillId="0" borderId="0" xfId="0" applyFont="1" applyProtection="1"/>
    <xf numFmtId="0" fontId="10" fillId="0" borderId="0" xfId="0" applyFont="1" applyAlignment="1" applyProtection="1">
      <alignment horizontal="center" vertical="center" wrapText="1"/>
    </xf>
    <xf numFmtId="0" fontId="7" fillId="0" borderId="8" xfId="0" applyFont="1" applyBorder="1" applyProtection="1"/>
    <xf numFmtId="0" fontId="1" fillId="0" borderId="9" xfId="0" applyFont="1" applyBorder="1" applyAlignment="1" applyProtection="1">
      <alignment vertical="center" wrapText="1"/>
    </xf>
    <xf numFmtId="0" fontId="0" fillId="0" borderId="10" xfId="0" applyFont="1" applyBorder="1" applyAlignment="1" applyProtection="1">
      <alignment vertical="center" wrapText="1"/>
    </xf>
    <xf numFmtId="0" fontId="0" fillId="0" borderId="11" xfId="0" applyFont="1" applyBorder="1" applyAlignment="1" applyProtection="1">
      <alignment horizontal="justify" vertical="center" wrapText="1"/>
    </xf>
    <xf numFmtId="0" fontId="7" fillId="0" borderId="14" xfId="0" applyFont="1" applyBorder="1" applyAlignment="1" applyProtection="1">
      <alignment horizontal="center"/>
    </xf>
    <xf numFmtId="0" fontId="7" fillId="0" borderId="15" xfId="0" applyFont="1" applyBorder="1" applyAlignment="1" applyProtection="1">
      <alignment horizontal="center"/>
    </xf>
    <xf numFmtId="0" fontId="1" fillId="0" borderId="12" xfId="0" applyFont="1" applyBorder="1" applyAlignment="1" applyProtection="1">
      <alignment horizontal="left" vertical="center" wrapText="1"/>
    </xf>
    <xf numFmtId="0" fontId="0" fillId="0" borderId="13" xfId="0" applyFont="1" applyBorder="1" applyAlignment="1" applyProtection="1">
      <alignment horizontal="justify" vertical="center" wrapText="1"/>
    </xf>
    <xf numFmtId="0" fontId="0" fillId="0" borderId="17" xfId="0" applyFont="1" applyBorder="1" applyAlignment="1" applyProtection="1">
      <alignment horizontal="justify" vertical="center" wrapText="1"/>
    </xf>
    <xf numFmtId="0" fontId="7" fillId="0" borderId="1" xfId="0" applyFont="1" applyBorder="1" applyAlignment="1" applyProtection="1">
      <alignment horizontal="center" vertical="center"/>
    </xf>
    <xf numFmtId="2" fontId="7" fillId="0" borderId="1" xfId="0" applyNumberFormat="1" applyFont="1" applyBorder="1" applyAlignment="1" applyProtection="1">
      <alignment horizontal="center" vertical="center"/>
    </xf>
    <xf numFmtId="0" fontId="1" fillId="0" borderId="14" xfId="0" applyFont="1" applyBorder="1" applyAlignment="1" applyProtection="1">
      <alignment horizontal="left" vertical="center" wrapText="1"/>
    </xf>
    <xf numFmtId="0" fontId="0" fillId="0" borderId="15" xfId="0" applyFont="1" applyBorder="1" applyAlignment="1" applyProtection="1">
      <alignment horizontal="justify" vertical="center" wrapText="1"/>
    </xf>
    <xf numFmtId="0" fontId="0" fillId="0" borderId="0" xfId="0" applyAlignment="1" applyProtection="1">
      <alignment horizontal="left" vertical="center" indent="2"/>
    </xf>
    <xf numFmtId="0" fontId="0" fillId="0" borderId="0" xfId="0" applyFont="1" applyAlignment="1" applyProtection="1">
      <alignment horizontal="left" vertical="center" indent="2"/>
    </xf>
    <xf numFmtId="1" fontId="0" fillId="0" borderId="19" xfId="0" quotePrefix="1" applyNumberFormat="1" applyBorder="1" applyAlignment="1" applyProtection="1">
      <alignment horizontal="center"/>
    </xf>
    <xf numFmtId="0" fontId="10" fillId="0" borderId="0" xfId="0" applyFont="1" applyProtection="1"/>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wrapText="1"/>
    </xf>
    <xf numFmtId="0" fontId="14"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0" fillId="3" borderId="0" xfId="0" applyFill="1" applyAlignment="1" applyProtection="1">
      <alignment horizontal="left" wrapText="1"/>
      <protection locked="0"/>
    </xf>
    <xf numFmtId="0" fontId="2"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pplyProtection="1">
      <alignment vertical="top" wrapText="1"/>
    </xf>
    <xf numFmtId="0" fontId="7" fillId="0" borderId="0" xfId="0" applyFont="1" applyBorder="1" applyAlignment="1" applyProtection="1">
      <alignment horizontal="center" wrapText="1"/>
    </xf>
    <xf numFmtId="0" fontId="7" fillId="0" borderId="2" xfId="0" applyFont="1" applyBorder="1" applyAlignment="1" applyProtection="1">
      <alignment horizontal="center"/>
    </xf>
    <xf numFmtId="0" fontId="7" fillId="0" borderId="4" xfId="0" applyFont="1" applyBorder="1" applyAlignment="1" applyProtection="1">
      <alignment horizontal="center"/>
    </xf>
    <xf numFmtId="0" fontId="7" fillId="0" borderId="2" xfId="0" applyFont="1" applyBorder="1" applyAlignment="1" applyProtection="1">
      <alignment horizontal="center" wrapText="1"/>
    </xf>
    <xf numFmtId="0" fontId="7" fillId="0" borderId="4" xfId="0" applyFont="1" applyBorder="1" applyAlignment="1" applyProtection="1">
      <alignment horizontal="center" wrapText="1"/>
    </xf>
    <xf numFmtId="0" fontId="14" fillId="0" borderId="0" xfId="0" applyFont="1" applyFill="1" applyBorder="1" applyAlignment="1" applyProtection="1">
      <alignment horizontal="left" vertical="top" wrapText="1"/>
    </xf>
    <xf numFmtId="0" fontId="7" fillId="0" borderId="8"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0" fillId="0" borderId="0" xfId="0" applyFont="1" applyAlignment="1" applyProtection="1">
      <alignment horizontal="left" wrapText="1"/>
    </xf>
    <xf numFmtId="2" fontId="0" fillId="0" borderId="21" xfId="0" quotePrefix="1" applyNumberFormat="1" applyFont="1" applyBorder="1" applyAlignment="1" applyProtection="1">
      <alignment horizontal="center" vertical="center"/>
    </xf>
    <xf numFmtId="2" fontId="0" fillId="0" borderId="22" xfId="0" quotePrefix="1" applyNumberFormat="1" applyFont="1" applyBorder="1" applyAlignment="1" applyProtection="1">
      <alignment horizontal="center" vertical="center"/>
    </xf>
    <xf numFmtId="0" fontId="0" fillId="0" borderId="0" xfId="0" applyAlignment="1" applyProtection="1">
      <alignment horizontal="left" vertical="top" wrapText="1"/>
    </xf>
    <xf numFmtId="0" fontId="7" fillId="0" borderId="1" xfId="0" applyFont="1" applyBorder="1" applyAlignment="1" applyProtection="1">
      <alignment horizontal="center" vertical="center" wrapText="1"/>
    </xf>
    <xf numFmtId="0" fontId="18" fillId="0" borderId="0" xfId="0" applyFont="1" applyAlignment="1" applyProtection="1">
      <alignment horizontal="left" wrapText="1"/>
    </xf>
    <xf numFmtId="0" fontId="10" fillId="0" borderId="0" xfId="0" applyFont="1" applyAlignment="1" applyProtection="1">
      <alignment horizontal="left" vertical="top" wrapText="1"/>
    </xf>
    <xf numFmtId="0" fontId="8" fillId="0" borderId="1" xfId="0" applyFont="1" applyFill="1" applyBorder="1" applyAlignment="1" applyProtection="1">
      <alignment horizontal="left" vertical="center" wrapText="1"/>
    </xf>
    <xf numFmtId="0" fontId="7" fillId="0" borderId="1" xfId="0" applyFont="1" applyBorder="1" applyAlignment="1" applyProtection="1">
      <alignment horizontal="left" wrapText="1"/>
    </xf>
    <xf numFmtId="0" fontId="7" fillId="0" borderId="1" xfId="0" applyFont="1" applyBorder="1" applyAlignment="1" applyProtection="1">
      <alignment horizontal="center" wrapText="1"/>
    </xf>
    <xf numFmtId="0" fontId="7" fillId="0" borderId="8"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10" fillId="0" borderId="6" xfId="0" applyFont="1" applyBorder="1" applyAlignment="1" applyProtection="1">
      <alignment horizontal="left" vertical="top" wrapText="1"/>
    </xf>
  </cellXfs>
  <cellStyles count="5">
    <cellStyle name="Comma" xfId="3" builtinId="3"/>
    <cellStyle name="Currency 2" xfId="2" xr:uid="{00000000-0005-0000-0000-000000000000}"/>
    <cellStyle name="Normal" xfId="0" builtinId="0"/>
    <cellStyle name="Normal 2" xfId="1" xr:uid="{00000000-0005-0000-0000-000002000000}"/>
    <cellStyle name="Normal 3" xfId="4" xr:uid="{6BA7EF8A-64A0-4B77-A3A1-4E29A587EA4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510540</xdr:colOff>
      <xdr:row>0</xdr:row>
      <xdr:rowOff>144780</xdr:rowOff>
    </xdr:from>
    <xdr:to>
      <xdr:col>11</xdr:col>
      <xdr:colOff>480059</xdr:colOff>
      <xdr:row>17</xdr:row>
      <xdr:rowOff>3340</xdr:rowOff>
    </xdr:to>
    <xdr:pic>
      <xdr:nvPicPr>
        <xdr:cNvPr id="3" name="Picture 2">
          <a:extLst>
            <a:ext uri="{FF2B5EF4-FFF2-40B4-BE49-F238E27FC236}">
              <a16:creationId xmlns:a16="http://schemas.microsoft.com/office/drawing/2014/main" id="{48397FA8-90E4-487F-9166-0B25237A84C6}"/>
            </a:ext>
          </a:extLst>
        </xdr:cNvPr>
        <xdr:cNvPicPr>
          <a:picLocks noChangeAspect="1"/>
        </xdr:cNvPicPr>
      </xdr:nvPicPr>
      <xdr:blipFill>
        <a:blip xmlns:r="http://schemas.openxmlformats.org/officeDocument/2006/relationships" r:embed="rId1"/>
        <a:stretch>
          <a:fillRect/>
        </a:stretch>
      </xdr:blipFill>
      <xdr:spPr>
        <a:xfrm>
          <a:off x="5303520" y="144780"/>
          <a:ext cx="2407919" cy="3432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9</xdr:row>
      <xdr:rowOff>38100</xdr:rowOff>
    </xdr:from>
    <xdr:to>
      <xdr:col>5</xdr:col>
      <xdr:colOff>258445</xdr:colOff>
      <xdr:row>10</xdr:row>
      <xdr:rowOff>300990</xdr:rowOff>
    </xdr:to>
    <xdr:sp macro="" textlink="">
      <xdr:nvSpPr>
        <xdr:cNvPr id="2" name="Right Brace 1">
          <a:extLst>
            <a:ext uri="{FF2B5EF4-FFF2-40B4-BE49-F238E27FC236}">
              <a16:creationId xmlns:a16="http://schemas.microsoft.com/office/drawing/2014/main" id="{14CD5A21-BBDD-490E-AF57-B63A4A0C73C7}"/>
            </a:ext>
          </a:extLst>
        </xdr:cNvPr>
        <xdr:cNvSpPr/>
      </xdr:nvSpPr>
      <xdr:spPr>
        <a:xfrm>
          <a:off x="8696325" y="2562225"/>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election activeCell="A6" sqref="A6:K6"/>
    </sheetView>
  </sheetViews>
  <sheetFormatPr defaultRowHeight="14.4" x14ac:dyDescent="0.3"/>
  <sheetData>
    <row r="1" spans="1:11" s="32" customFormat="1" x14ac:dyDescent="0.3">
      <c r="A1" s="1" t="s">
        <v>19</v>
      </c>
    </row>
    <row r="2" spans="1:11" s="32" customFormat="1" x14ac:dyDescent="0.3">
      <c r="A2" s="30"/>
      <c r="B2" s="30"/>
      <c r="C2" s="30"/>
      <c r="D2" s="30"/>
      <c r="E2" s="30"/>
      <c r="F2" s="30"/>
      <c r="G2" s="30"/>
      <c r="H2" s="30"/>
      <c r="I2" s="30"/>
      <c r="J2" s="30"/>
      <c r="K2" s="30"/>
    </row>
    <row r="3" spans="1:11" s="32" customFormat="1" ht="90" customHeight="1" x14ac:dyDescent="0.3">
      <c r="A3" s="86" t="s">
        <v>24</v>
      </c>
      <c r="B3" s="86"/>
      <c r="C3" s="86"/>
      <c r="D3" s="86"/>
      <c r="E3" s="86"/>
      <c r="F3" s="86"/>
      <c r="G3" s="86"/>
      <c r="H3" s="86"/>
      <c r="I3" s="86"/>
      <c r="J3" s="86"/>
      <c r="K3" s="86"/>
    </row>
    <row r="4" spans="1:11" s="32" customFormat="1" ht="45" customHeight="1" x14ac:dyDescent="0.3">
      <c r="A4" s="87" t="s">
        <v>20</v>
      </c>
      <c r="B4" s="87"/>
      <c r="C4" s="87"/>
      <c r="D4" s="87"/>
      <c r="E4" s="87"/>
      <c r="F4" s="87"/>
      <c r="G4" s="87"/>
      <c r="H4" s="87"/>
      <c r="I4" s="87"/>
      <c r="J4" s="87"/>
      <c r="K4" s="87"/>
    </row>
    <row r="5" spans="1:11" s="32" customFormat="1" ht="60" customHeight="1" x14ac:dyDescent="0.3">
      <c r="A5" s="88" t="s">
        <v>21</v>
      </c>
      <c r="B5" s="88"/>
      <c r="C5" s="88"/>
      <c r="D5" s="88"/>
      <c r="E5" s="88"/>
      <c r="F5" s="88"/>
      <c r="G5" s="88"/>
      <c r="H5" s="88"/>
      <c r="I5" s="88"/>
      <c r="J5" s="88"/>
      <c r="K5" s="88"/>
    </row>
    <row r="6" spans="1:11" s="32" customFormat="1" ht="75" customHeight="1" x14ac:dyDescent="0.3">
      <c r="A6" s="86" t="s">
        <v>25</v>
      </c>
      <c r="B6" s="86"/>
      <c r="C6" s="86"/>
      <c r="D6" s="86"/>
      <c r="E6" s="86"/>
      <c r="F6" s="86"/>
      <c r="G6" s="86"/>
      <c r="H6" s="86"/>
      <c r="I6" s="86"/>
      <c r="J6" s="86"/>
      <c r="K6" s="86"/>
    </row>
    <row r="7" spans="1:11" s="32" customFormat="1" ht="120" customHeight="1" x14ac:dyDescent="0.3">
      <c r="A7" s="86" t="s">
        <v>88</v>
      </c>
      <c r="B7" s="86"/>
      <c r="C7" s="86"/>
      <c r="D7" s="86"/>
      <c r="E7" s="86"/>
      <c r="F7" s="86"/>
      <c r="G7" s="86"/>
      <c r="H7" s="86"/>
      <c r="I7" s="86"/>
      <c r="J7" s="86"/>
      <c r="K7" s="86"/>
    </row>
    <row r="8" spans="1:11" ht="45" customHeight="1" x14ac:dyDescent="0.3"/>
    <row r="9" spans="1:11" x14ac:dyDescent="0.3">
      <c r="A9" s="31"/>
      <c r="B9" s="31"/>
      <c r="C9" s="31"/>
      <c r="D9" s="31"/>
      <c r="E9" s="31"/>
      <c r="F9" s="31"/>
      <c r="G9" s="31"/>
      <c r="H9" s="31"/>
      <c r="I9" s="30"/>
      <c r="J9" s="30"/>
      <c r="K9" s="30"/>
    </row>
    <row r="10" spans="1:11" x14ac:dyDescent="0.3">
      <c r="A10" s="35"/>
      <c r="B10" s="31"/>
      <c r="C10" s="31"/>
      <c r="D10" s="31"/>
      <c r="E10" s="31"/>
      <c r="F10" s="31"/>
      <c r="G10" s="31"/>
      <c r="H10" s="31"/>
      <c r="I10" s="30"/>
      <c r="J10" s="30"/>
      <c r="K10" s="30"/>
    </row>
    <row r="11" spans="1:11" x14ac:dyDescent="0.3">
      <c r="A11" s="33"/>
      <c r="B11" s="31"/>
      <c r="C11" s="31"/>
      <c r="D11" s="31"/>
      <c r="E11" s="31"/>
      <c r="F11" s="31"/>
      <c r="G11" s="31"/>
      <c r="H11" s="31"/>
      <c r="I11" s="30"/>
      <c r="J11" s="30"/>
      <c r="K11" s="30"/>
    </row>
    <row r="12" spans="1:11" x14ac:dyDescent="0.3">
      <c r="A12" s="31"/>
      <c r="B12" s="31"/>
      <c r="C12" s="31"/>
      <c r="D12" s="31"/>
      <c r="E12" s="31"/>
      <c r="F12" s="31"/>
      <c r="G12" s="31"/>
      <c r="H12" s="31"/>
      <c r="I12" s="30"/>
      <c r="J12" s="30"/>
      <c r="K12" s="30"/>
    </row>
    <row r="13" spans="1:11" x14ac:dyDescent="0.3">
      <c r="A13" s="34"/>
      <c r="B13" s="30"/>
      <c r="C13" s="30"/>
      <c r="D13" s="30"/>
      <c r="E13" s="30"/>
      <c r="F13" s="30"/>
      <c r="G13" s="30"/>
      <c r="H13" s="30"/>
      <c r="I13" s="30"/>
      <c r="J13" s="30"/>
      <c r="K13" s="30"/>
    </row>
    <row r="14" spans="1:11" x14ac:dyDescent="0.3">
      <c r="A14" s="35"/>
      <c r="B14" s="29"/>
      <c r="C14" s="29"/>
      <c r="D14" s="29"/>
      <c r="E14" s="29"/>
      <c r="F14" s="29"/>
      <c r="G14" s="29"/>
      <c r="H14" s="29"/>
      <c r="I14" s="29"/>
      <c r="J14" s="29"/>
      <c r="K14" s="29"/>
    </row>
    <row r="15" spans="1:11" x14ac:dyDescent="0.3">
      <c r="A15" s="35"/>
      <c r="B15" s="29"/>
      <c r="C15" s="29"/>
      <c r="D15" s="29"/>
      <c r="E15" s="29"/>
      <c r="F15" s="29"/>
      <c r="G15" s="29"/>
      <c r="H15" s="29"/>
      <c r="I15" s="29"/>
      <c r="J15" s="29"/>
      <c r="K15" s="29"/>
    </row>
    <row r="16" spans="1:11" x14ac:dyDescent="0.3">
      <c r="A16" s="33"/>
      <c r="B16" s="29"/>
      <c r="C16" s="29"/>
      <c r="D16" s="29"/>
      <c r="E16" s="29"/>
      <c r="F16" s="29"/>
      <c r="G16" s="29"/>
      <c r="H16" s="29"/>
      <c r="I16" s="29"/>
      <c r="J16" s="29"/>
      <c r="K16" s="29"/>
    </row>
    <row r="17" spans="1:11" x14ac:dyDescent="0.3">
      <c r="A17" s="33"/>
      <c r="B17" s="29"/>
      <c r="C17" s="29"/>
      <c r="D17" s="29"/>
      <c r="E17" s="29"/>
      <c r="F17" s="29"/>
      <c r="G17" s="29"/>
      <c r="H17" s="29"/>
      <c r="I17" s="29"/>
      <c r="J17" s="29"/>
      <c r="K17" s="29"/>
    </row>
    <row r="18" spans="1:11" x14ac:dyDescent="0.3">
      <c r="A18" s="33"/>
      <c r="B18" s="29"/>
      <c r="C18" s="29"/>
      <c r="D18" s="29"/>
      <c r="E18" s="29"/>
      <c r="F18" s="29"/>
      <c r="G18" s="29"/>
      <c r="H18" s="29"/>
      <c r="I18" s="29"/>
      <c r="J18" s="29"/>
      <c r="K18" s="29"/>
    </row>
    <row r="19" spans="1:11" x14ac:dyDescent="0.3">
      <c r="A19" s="33"/>
      <c r="B19" s="29"/>
      <c r="C19" s="29"/>
      <c r="D19" s="29"/>
      <c r="E19" s="29"/>
      <c r="F19" s="29"/>
      <c r="G19" s="29"/>
      <c r="H19" s="29"/>
      <c r="I19" s="29"/>
      <c r="J19" s="29"/>
      <c r="K19" s="29"/>
    </row>
    <row r="20" spans="1:11" x14ac:dyDescent="0.3">
      <c r="A20" s="33"/>
      <c r="B20" s="29"/>
      <c r="C20" s="29"/>
      <c r="D20" s="29"/>
      <c r="E20" s="29"/>
      <c r="F20" s="29"/>
      <c r="G20" s="29"/>
      <c r="H20" s="29"/>
      <c r="I20" s="29"/>
      <c r="J20" s="29"/>
      <c r="K20" s="29"/>
    </row>
    <row r="21" spans="1:11" x14ac:dyDescent="0.3">
      <c r="A21" s="33"/>
      <c r="B21" s="29"/>
      <c r="C21" s="29"/>
      <c r="D21" s="29"/>
      <c r="E21" s="29"/>
      <c r="F21" s="29"/>
      <c r="G21" s="29"/>
      <c r="H21" s="29"/>
      <c r="I21" s="29"/>
      <c r="J21" s="29"/>
      <c r="K21" s="29"/>
    </row>
    <row r="22" spans="1:11" x14ac:dyDescent="0.3">
      <c r="A22" s="29"/>
      <c r="B22" s="29"/>
      <c r="C22" s="29"/>
      <c r="D22" s="29"/>
      <c r="E22" s="29"/>
      <c r="F22" s="29"/>
      <c r="G22" s="29"/>
      <c r="H22" s="29"/>
      <c r="I22" s="29"/>
      <c r="J22" s="29"/>
      <c r="K22" s="29"/>
    </row>
    <row r="23" spans="1:11" x14ac:dyDescent="0.3">
      <c r="A23" s="29"/>
      <c r="B23" s="29"/>
      <c r="C23" s="29"/>
      <c r="D23" s="29"/>
      <c r="E23" s="29"/>
      <c r="F23" s="29"/>
      <c r="G23" s="29"/>
      <c r="H23" s="29"/>
      <c r="I23" s="29"/>
      <c r="J23" s="29"/>
      <c r="K23" s="29"/>
    </row>
    <row r="24" spans="1:11" x14ac:dyDescent="0.3">
      <c r="A24" s="29"/>
      <c r="B24" s="29"/>
      <c r="C24" s="29"/>
      <c r="D24" s="29"/>
      <c r="E24" s="29"/>
      <c r="F24" s="29"/>
      <c r="G24" s="29"/>
      <c r="H24" s="29"/>
      <c r="I24" s="29"/>
      <c r="J24" s="29"/>
      <c r="K24" s="29"/>
    </row>
    <row r="25" spans="1:11" x14ac:dyDescent="0.3">
      <c r="A25" s="29"/>
      <c r="B25" s="29"/>
      <c r="C25" s="29"/>
      <c r="D25" s="29"/>
      <c r="E25" s="29"/>
      <c r="F25" s="29"/>
      <c r="G25" s="29"/>
      <c r="H25" s="29"/>
      <c r="I25" s="29"/>
      <c r="J25" s="29"/>
      <c r="K25" s="29"/>
    </row>
    <row r="26" spans="1:11" x14ac:dyDescent="0.3">
      <c r="A26" s="29"/>
      <c r="B26" s="29"/>
      <c r="C26" s="29"/>
      <c r="D26" s="29"/>
      <c r="E26" s="29"/>
      <c r="F26" s="29"/>
      <c r="G26" s="29"/>
      <c r="H26" s="29"/>
      <c r="I26" s="29"/>
      <c r="J26" s="29"/>
      <c r="K26" s="29"/>
    </row>
    <row r="27" spans="1:11" x14ac:dyDescent="0.3">
      <c r="A27" s="29"/>
      <c r="B27" s="29"/>
      <c r="C27" s="29"/>
      <c r="D27" s="29"/>
      <c r="E27" s="29"/>
      <c r="F27" s="29"/>
      <c r="G27" s="29"/>
      <c r="H27" s="29"/>
      <c r="I27" s="29"/>
      <c r="J27" s="29"/>
      <c r="K27" s="29"/>
    </row>
    <row r="28" spans="1:11" x14ac:dyDescent="0.3">
      <c r="A28" s="29"/>
      <c r="B28" s="29"/>
      <c r="C28" s="29"/>
      <c r="D28" s="29"/>
      <c r="E28" s="29"/>
      <c r="F28" s="29"/>
      <c r="G28" s="29"/>
      <c r="H28" s="29"/>
      <c r="I28" s="29"/>
      <c r="J28" s="29"/>
      <c r="K28" s="29"/>
    </row>
    <row r="29" spans="1:11" x14ac:dyDescent="0.3">
      <c r="A29" s="29"/>
      <c r="B29" s="29"/>
      <c r="C29" s="29"/>
      <c r="D29" s="29"/>
      <c r="E29" s="29"/>
      <c r="F29" s="29"/>
      <c r="G29" s="29"/>
      <c r="H29" s="29"/>
      <c r="I29" s="29"/>
      <c r="J29" s="29"/>
      <c r="K29" s="29"/>
    </row>
    <row r="30" spans="1:11" x14ac:dyDescent="0.3">
      <c r="A30" s="29"/>
      <c r="B30" s="29"/>
      <c r="C30" s="29"/>
      <c r="D30" s="29"/>
      <c r="E30" s="29"/>
      <c r="F30" s="29"/>
      <c r="G30" s="29"/>
      <c r="H30" s="29"/>
      <c r="I30" s="29"/>
      <c r="J30" s="29"/>
      <c r="K30" s="29"/>
    </row>
    <row r="31" spans="1:11" x14ac:dyDescent="0.3">
      <c r="A31" s="29"/>
      <c r="B31" s="29"/>
      <c r="C31" s="29"/>
      <c r="D31" s="29"/>
      <c r="E31" s="29"/>
      <c r="F31" s="29"/>
      <c r="G31" s="29"/>
      <c r="H31" s="29"/>
      <c r="I31" s="29"/>
      <c r="J31" s="29"/>
      <c r="K31" s="29"/>
    </row>
    <row r="32" spans="1:11" x14ac:dyDescent="0.3">
      <c r="A32" s="29"/>
      <c r="B32" s="29"/>
      <c r="C32" s="29"/>
      <c r="D32" s="29"/>
      <c r="E32" s="29"/>
      <c r="F32" s="29"/>
      <c r="G32" s="29"/>
      <c r="H32" s="29"/>
      <c r="I32" s="29"/>
      <c r="J32" s="29"/>
      <c r="K32" s="29"/>
    </row>
    <row r="33" spans="1:11" x14ac:dyDescent="0.3">
      <c r="A33" s="29"/>
      <c r="B33" s="29"/>
      <c r="C33" s="29"/>
      <c r="D33" s="29"/>
      <c r="E33" s="29"/>
      <c r="F33" s="29"/>
      <c r="G33" s="29"/>
      <c r="H33" s="29"/>
      <c r="I33" s="29"/>
      <c r="J33" s="29"/>
      <c r="K33" s="29"/>
    </row>
    <row r="34" spans="1:11" x14ac:dyDescent="0.3">
      <c r="A34" s="29"/>
      <c r="B34" s="29"/>
      <c r="C34" s="29"/>
      <c r="D34" s="29"/>
      <c r="E34" s="29"/>
      <c r="F34" s="29"/>
      <c r="G34" s="29"/>
      <c r="H34" s="29"/>
      <c r="I34" s="29"/>
      <c r="J34" s="29"/>
      <c r="K34" s="29"/>
    </row>
    <row r="35" spans="1:11" x14ac:dyDescent="0.3">
      <c r="A35" s="29"/>
      <c r="B35" s="29"/>
      <c r="C35" s="29"/>
      <c r="D35" s="29"/>
      <c r="E35" s="29"/>
      <c r="F35" s="29"/>
      <c r="G35" s="29"/>
      <c r="H35" s="29"/>
      <c r="I35" s="29"/>
      <c r="J35" s="29"/>
      <c r="K35" s="29"/>
    </row>
    <row r="36" spans="1:11" x14ac:dyDescent="0.3">
      <c r="A36" s="29"/>
      <c r="B36" s="29"/>
      <c r="C36" s="29"/>
      <c r="D36" s="29"/>
      <c r="E36" s="29"/>
      <c r="F36" s="29"/>
      <c r="G36" s="29"/>
      <c r="H36" s="29"/>
      <c r="I36" s="29"/>
      <c r="J36" s="29"/>
      <c r="K36" s="29"/>
    </row>
    <row r="37" spans="1:11" x14ac:dyDescent="0.3">
      <c r="A37" s="29"/>
      <c r="B37" s="29"/>
      <c r="C37" s="29"/>
      <c r="D37" s="29"/>
      <c r="E37" s="29"/>
      <c r="F37" s="29"/>
      <c r="G37" s="29"/>
      <c r="H37" s="29"/>
      <c r="I37" s="29"/>
      <c r="J37" s="29"/>
      <c r="K37" s="29"/>
    </row>
    <row r="38" spans="1:11" x14ac:dyDescent="0.3">
      <c r="A38" s="29"/>
      <c r="B38" s="29"/>
      <c r="C38" s="29"/>
      <c r="D38" s="29"/>
      <c r="E38" s="29"/>
      <c r="F38" s="29"/>
      <c r="G38" s="29"/>
      <c r="H38" s="29"/>
      <c r="I38" s="29"/>
      <c r="J38" s="29"/>
      <c r="K38" s="29"/>
    </row>
    <row r="39" spans="1:11" x14ac:dyDescent="0.3">
      <c r="A39" s="29"/>
      <c r="B39" s="29"/>
      <c r="C39" s="29"/>
      <c r="D39" s="29"/>
      <c r="E39" s="29"/>
      <c r="F39" s="29"/>
      <c r="G39" s="29"/>
      <c r="H39" s="29"/>
      <c r="I39" s="29"/>
      <c r="J39" s="29"/>
      <c r="K39" s="29"/>
    </row>
    <row r="40" spans="1:11" x14ac:dyDescent="0.3">
      <c r="A40" s="29"/>
      <c r="B40" s="29"/>
      <c r="C40" s="29"/>
      <c r="D40" s="29"/>
      <c r="E40" s="29"/>
      <c r="F40" s="29"/>
      <c r="G40" s="29"/>
      <c r="H40" s="29"/>
      <c r="I40" s="29"/>
      <c r="J40" s="29"/>
      <c r="K40" s="29"/>
    </row>
    <row r="41" spans="1:11" x14ac:dyDescent="0.3">
      <c r="A41" s="29"/>
      <c r="B41" s="29"/>
      <c r="C41" s="29"/>
      <c r="D41" s="29"/>
      <c r="E41" s="29"/>
      <c r="F41" s="29"/>
      <c r="G41" s="29"/>
      <c r="H41" s="29"/>
      <c r="I41" s="29"/>
      <c r="J41" s="29"/>
      <c r="K41" s="29"/>
    </row>
    <row r="42" spans="1:11" x14ac:dyDescent="0.3">
      <c r="A42" s="29"/>
      <c r="B42" s="29"/>
      <c r="C42" s="29"/>
      <c r="D42" s="29"/>
      <c r="E42" s="29"/>
      <c r="F42" s="29"/>
      <c r="G42" s="29"/>
      <c r="H42" s="29"/>
      <c r="I42" s="29"/>
      <c r="J42" s="29"/>
      <c r="K42" s="29"/>
    </row>
    <row r="43" spans="1:11" x14ac:dyDescent="0.3">
      <c r="A43" s="29"/>
      <c r="B43" s="29"/>
      <c r="C43" s="29"/>
      <c r="D43" s="29"/>
      <c r="E43" s="29"/>
      <c r="F43" s="29"/>
      <c r="G43" s="29"/>
      <c r="H43" s="29"/>
      <c r="I43" s="29"/>
      <c r="J43" s="29"/>
      <c r="K43" s="29"/>
    </row>
    <row r="44" spans="1:11" x14ac:dyDescent="0.3">
      <c r="A44" s="29"/>
      <c r="B44" s="29"/>
      <c r="C44" s="29"/>
      <c r="D44" s="29"/>
      <c r="E44" s="29"/>
      <c r="F44" s="29"/>
      <c r="G44" s="29"/>
      <c r="H44" s="29"/>
      <c r="I44" s="29"/>
      <c r="J44" s="29"/>
      <c r="K44" s="29"/>
    </row>
  </sheetData>
  <sheetProtection algorithmName="SHA-512" hashValue="7llclBaqkrwPdLPFILslKe7xQYVQeEy2c9wQV2s575TE593XcD5syySJ3GmueuAkFHmx/crc7hkF49dSZwyg7Q==" saltValue="wWMQ8C1+V3y1bxClkHJN+w=="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20" sqref="A20"/>
    </sheetView>
  </sheetViews>
  <sheetFormatPr defaultRowHeight="14.4" x14ac:dyDescent="0.3"/>
  <cols>
    <col min="1" max="1" width="117.6640625" style="3" customWidth="1"/>
  </cols>
  <sheetData>
    <row r="5" spans="1:1" x14ac:dyDescent="0.3">
      <c r="A5" s="28" t="s">
        <v>60</v>
      </c>
    </row>
    <row r="7" spans="1:1" x14ac:dyDescent="0.3">
      <c r="A7" s="4" t="s">
        <v>89</v>
      </c>
    </row>
    <row r="9" spans="1:1" x14ac:dyDescent="0.3">
      <c r="A9" s="4" t="s">
        <v>18</v>
      </c>
    </row>
    <row r="11" spans="1:1" x14ac:dyDescent="0.3">
      <c r="A11" s="26"/>
    </row>
    <row r="12" spans="1:1" x14ac:dyDescent="0.3">
      <c r="A12" s="27"/>
    </row>
    <row r="13" spans="1:1" x14ac:dyDescent="0.3">
      <c r="A13" s="26" t="s">
        <v>62</v>
      </c>
    </row>
    <row r="14" spans="1:1" x14ac:dyDescent="0.3">
      <c r="A14" s="26"/>
    </row>
    <row r="15" spans="1:1" x14ac:dyDescent="0.3">
      <c r="A15" s="26" t="s">
        <v>61</v>
      </c>
    </row>
  </sheetData>
  <sheetProtection algorithmName="SHA-512" hashValue="xCFyO3Fc9gdh4jm8tQKxDofoOqjHyUJazE93mjSRIzWgA2FaI0wEOy/JdPCklUV075Y9gGOw/7FTKdze1tMbww==" saltValue="ajvLW7krqRHd4BGN8FiIoA=="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showGridLines="0" workbookViewId="0">
      <selection activeCell="B5" sqref="B5:E5"/>
    </sheetView>
  </sheetViews>
  <sheetFormatPr defaultRowHeight="14.4" x14ac:dyDescent="0.3"/>
  <cols>
    <col min="1" max="1" width="17" customWidth="1"/>
    <col min="2" max="2" width="10.6640625" customWidth="1"/>
    <col min="3" max="3" width="6.6640625" customWidth="1"/>
  </cols>
  <sheetData>
    <row r="1" spans="1:6" x14ac:dyDescent="0.3">
      <c r="A1" s="2" t="str">
        <f>'1. Title Page'!A13</f>
        <v>Lot 3 - P23</v>
      </c>
      <c r="B1" s="2"/>
    </row>
    <row r="2" spans="1:6" x14ac:dyDescent="0.3">
      <c r="A2" s="1"/>
      <c r="B2" s="1"/>
    </row>
    <row r="3" spans="1:6" ht="29.7" customHeight="1" x14ac:dyDescent="0.3">
      <c r="A3" s="89" t="str">
        <f>'1. Title Page'!A15</f>
        <v>Healthcare Solution Provider (&gt;£70m)</v>
      </c>
      <c r="B3" s="89"/>
      <c r="C3" s="89"/>
      <c r="D3" s="89"/>
      <c r="E3" s="89"/>
      <c r="F3" s="89"/>
    </row>
    <row r="5" spans="1:6" x14ac:dyDescent="0.3">
      <c r="A5" s="1" t="s">
        <v>11</v>
      </c>
      <c r="B5" s="90"/>
      <c r="C5" s="90"/>
      <c r="D5" s="90"/>
      <c r="E5" s="90"/>
    </row>
    <row r="7" spans="1:6" x14ac:dyDescent="0.3">
      <c r="A7" s="32" t="s">
        <v>63</v>
      </c>
      <c r="B7" s="32"/>
      <c r="C7" s="32"/>
      <c r="D7" s="32"/>
      <c r="E7" s="32"/>
      <c r="F7" s="32"/>
    </row>
    <row r="8" spans="1:6" x14ac:dyDescent="0.3">
      <c r="A8" s="32"/>
      <c r="B8" s="32"/>
      <c r="C8" s="32"/>
      <c r="D8" s="32"/>
      <c r="E8" s="32"/>
      <c r="F8" s="32"/>
    </row>
    <row r="9" spans="1:6" x14ac:dyDescent="0.3">
      <c r="A9" s="32"/>
      <c r="B9" s="32"/>
      <c r="C9" s="32"/>
      <c r="D9" s="32"/>
      <c r="E9" s="32"/>
      <c r="F9" s="32"/>
    </row>
    <row r="10" spans="1:6" x14ac:dyDescent="0.3">
      <c r="A10" s="32"/>
      <c r="B10" s="32"/>
      <c r="C10" s="32"/>
      <c r="D10" s="32"/>
      <c r="E10" s="32"/>
      <c r="F10" s="32"/>
    </row>
    <row r="11" spans="1:6" ht="36.450000000000003" customHeight="1" x14ac:dyDescent="0.3">
      <c r="A11" s="32"/>
      <c r="B11" s="32"/>
      <c r="C11" s="32"/>
      <c r="D11" s="32"/>
      <c r="E11" s="32"/>
      <c r="F11" s="32"/>
    </row>
    <row r="12" spans="1:6" x14ac:dyDescent="0.3">
      <c r="D12" s="32"/>
      <c r="E12" s="32"/>
      <c r="F12" s="32"/>
    </row>
    <row r="13" spans="1:6" x14ac:dyDescent="0.3">
      <c r="D13" s="91"/>
      <c r="E13" s="91"/>
      <c r="F13" s="91"/>
    </row>
    <row r="14" spans="1:6" ht="14.7" customHeight="1" x14ac:dyDescent="0.3">
      <c r="D14" s="91"/>
      <c r="E14" s="91"/>
      <c r="F14" s="91"/>
    </row>
    <row r="17" spans="8:12" ht="14.7" customHeight="1" x14ac:dyDescent="0.3"/>
    <row r="19" spans="8:12" ht="15" customHeight="1" x14ac:dyDescent="0.3">
      <c r="H19" s="38"/>
      <c r="I19" s="92" t="s">
        <v>64</v>
      </c>
      <c r="J19" s="92"/>
      <c r="K19" s="92"/>
      <c r="L19" s="92"/>
    </row>
    <row r="20" spans="8:12" x14ac:dyDescent="0.3">
      <c r="H20" s="38"/>
      <c r="I20" s="92"/>
      <c r="J20" s="92"/>
      <c r="K20" s="92"/>
      <c r="L20" s="92"/>
    </row>
    <row r="21" spans="8:12" x14ac:dyDescent="0.3">
      <c r="H21" s="5"/>
      <c r="I21" s="5"/>
      <c r="J21" s="5"/>
      <c r="K21" s="5"/>
    </row>
  </sheetData>
  <sheetProtection algorithmName="SHA-512" hashValue="mtua09Shl4t4ycbFUpAlpeN5KxXiTN2s/KAJ5sT4aCfBUkaVCzgAGqDZSUKohhpv+2kChDZArpgXoptPwEQYMg==" saltValue="8OQ4uqeugid292SZwO516A==" spinCount="100000" sheet="1" objects="1" scenarios="1" selectLockedCells="1"/>
  <mergeCells count="4">
    <mergeCell ref="A3:F3"/>
    <mergeCell ref="B5:E5"/>
    <mergeCell ref="D13:F14"/>
    <mergeCell ref="I19:L20"/>
  </mergeCells>
  <conditionalFormatting sqref="G12">
    <cfRule type="containsText" dxfId="12" priority="32" operator="containsText" text="N">
      <formula>NOT(ISERROR(SEARCH("N",G12)))</formula>
    </cfRule>
    <cfRule type="containsText" dxfId="11" priority="33" operator="containsText" text="Y">
      <formula>NOT(ISERROR(SEARCH("Y",G12)))</formula>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6"/>
  <sheetViews>
    <sheetView showGridLines="0" zoomScale="80" zoomScaleNormal="80" workbookViewId="0">
      <selection activeCell="D10" sqref="D10"/>
    </sheetView>
  </sheetViews>
  <sheetFormatPr defaultRowHeight="14.4" x14ac:dyDescent="0.3"/>
  <cols>
    <col min="1" max="1" width="23.6640625" style="42" customWidth="1"/>
    <col min="2" max="2" width="26.44140625" style="42" customWidth="1"/>
    <col min="3" max="3" width="44.33203125" style="42" customWidth="1"/>
    <col min="4" max="4" width="15.5546875" style="42" customWidth="1"/>
    <col min="5" max="5" width="15.44140625" style="42" customWidth="1"/>
    <col min="6" max="6" width="19" style="42" customWidth="1"/>
    <col min="7" max="10" width="8.88671875" style="42"/>
    <col min="11" max="11" width="17.33203125" style="42" customWidth="1"/>
    <col min="12" max="12" width="15" style="42" customWidth="1"/>
    <col min="13" max="13" width="11" style="42" customWidth="1"/>
    <col min="14" max="15" width="14.6640625" style="42" customWidth="1"/>
    <col min="16" max="16384" width="8.88671875" style="42"/>
  </cols>
  <sheetData>
    <row r="1" spans="1:15" ht="18" x14ac:dyDescent="0.35">
      <c r="A1" s="41" t="str">
        <f>'1. Title Page'!A13</f>
        <v>Lot 3 - P23</v>
      </c>
      <c r="B1" s="41"/>
      <c r="C1" s="41"/>
    </row>
    <row r="2" spans="1:15" ht="18" x14ac:dyDescent="0.35">
      <c r="A2" s="62"/>
      <c r="B2" s="62"/>
      <c r="C2" s="62"/>
    </row>
    <row r="3" spans="1:15" ht="18" x14ac:dyDescent="0.35">
      <c r="A3" s="43" t="s">
        <v>27</v>
      </c>
      <c r="B3" s="43"/>
      <c r="C3" s="43"/>
      <c r="D3" s="44" t="s">
        <v>34</v>
      </c>
      <c r="E3" s="45" t="s">
        <v>35</v>
      </c>
      <c r="L3" s="46" t="s">
        <v>14</v>
      </c>
      <c r="N3" s="45" t="s">
        <v>83</v>
      </c>
    </row>
    <row r="5" spans="1:15" ht="15.6" x14ac:dyDescent="0.3">
      <c r="A5" s="40" t="s">
        <v>32</v>
      </c>
      <c r="B5" s="40"/>
      <c r="C5" s="40"/>
      <c r="D5" s="40"/>
      <c r="E5" s="40"/>
    </row>
    <row r="6" spans="1:15" ht="15.6" x14ac:dyDescent="0.3">
      <c r="A6" s="40"/>
      <c r="B6" s="40"/>
      <c r="C6" s="40"/>
      <c r="D6" s="40"/>
      <c r="E6" s="40"/>
      <c r="L6" s="94"/>
      <c r="M6" s="94"/>
    </row>
    <row r="7" spans="1:15" s="40" customFormat="1" ht="81" customHeight="1" x14ac:dyDescent="0.3">
      <c r="A7" s="42"/>
      <c r="B7" s="63"/>
      <c r="D7" s="51" t="s">
        <v>85</v>
      </c>
      <c r="E7" s="49" t="s">
        <v>86</v>
      </c>
      <c r="F7" s="100" t="s">
        <v>39</v>
      </c>
      <c r="G7" s="64" t="s">
        <v>13</v>
      </c>
      <c r="H7" s="102"/>
      <c r="I7" s="102"/>
      <c r="J7" s="102"/>
      <c r="K7" s="102"/>
      <c r="L7" s="51" t="s">
        <v>85</v>
      </c>
      <c r="M7" s="49" t="s">
        <v>86</v>
      </c>
      <c r="N7" s="51" t="s">
        <v>85</v>
      </c>
      <c r="O7" s="49" t="s">
        <v>86</v>
      </c>
    </row>
    <row r="8" spans="1:15" s="40" customFormat="1" ht="1.8" customHeight="1" thickBot="1" x14ac:dyDescent="0.35">
      <c r="A8" s="42"/>
      <c r="B8" s="63"/>
      <c r="C8" s="63"/>
      <c r="D8" s="65" t="s">
        <v>33</v>
      </c>
      <c r="E8" s="65" t="s">
        <v>33</v>
      </c>
      <c r="F8" s="101"/>
      <c r="L8" s="52" t="s">
        <v>33</v>
      </c>
      <c r="M8" s="52" t="s">
        <v>33</v>
      </c>
      <c r="N8" s="52" t="s">
        <v>33</v>
      </c>
      <c r="O8" s="52" t="s">
        <v>33</v>
      </c>
    </row>
    <row r="9" spans="1:15" s="40" customFormat="1" ht="16.2" thickBot="1" x14ac:dyDescent="0.35">
      <c r="A9" s="66" t="s">
        <v>28</v>
      </c>
      <c r="B9" s="67" t="s">
        <v>29</v>
      </c>
      <c r="C9" s="68" t="s">
        <v>30</v>
      </c>
      <c r="D9" s="69" t="s">
        <v>6</v>
      </c>
      <c r="E9" s="70" t="s">
        <v>6</v>
      </c>
      <c r="F9" s="101"/>
      <c r="L9" s="95" t="s">
        <v>68</v>
      </c>
      <c r="M9" s="96"/>
      <c r="N9" s="97" t="s">
        <v>66</v>
      </c>
      <c r="O9" s="98"/>
    </row>
    <row r="10" spans="1:15" s="40" customFormat="1" ht="30" customHeight="1" thickBot="1" x14ac:dyDescent="0.35">
      <c r="A10" s="71" t="s">
        <v>40</v>
      </c>
      <c r="B10" s="72" t="s">
        <v>65</v>
      </c>
      <c r="C10" s="73" t="s">
        <v>31</v>
      </c>
      <c r="D10" s="36" t="str">
        <f>IF(NOT(D$8="Y"),"n/a","Insert %")</f>
        <v>Insert %</v>
      </c>
      <c r="E10" s="36" t="str">
        <f>IF(NOT(E$8="Y"),"n/a","Insert %")</f>
        <v>Insert %</v>
      </c>
      <c r="F10" s="103" t="s">
        <v>90</v>
      </c>
      <c r="L10" s="74">
        <v>1</v>
      </c>
      <c r="M10" s="74">
        <v>0.18</v>
      </c>
      <c r="N10" s="75" t="str">
        <f>IF(D10="n/a","n/a",IF(D10="Insert %","",ROUND(D10*$L10,2)))</f>
        <v/>
      </c>
      <c r="O10" s="75" t="str">
        <f>IF(E10="n/a","n/a",IF(E10="Insert %","",ROUND(E10*$M10,2)))</f>
        <v/>
      </c>
    </row>
    <row r="11" spans="1:15" s="40" customFormat="1" ht="30" customHeight="1" thickBot="1" x14ac:dyDescent="0.35">
      <c r="A11" s="76" t="s">
        <v>56</v>
      </c>
      <c r="B11" s="77" t="s">
        <v>65</v>
      </c>
      <c r="C11" s="77" t="s">
        <v>31</v>
      </c>
      <c r="D11" s="36" t="str">
        <f>IF(NOT(D$8="Y"),"n/a","Insert %")</f>
        <v>Insert %</v>
      </c>
      <c r="E11" s="36" t="str">
        <f>IF(NOT(E$8="Y"),"n/a","Insert %")</f>
        <v>Insert %</v>
      </c>
      <c r="F11" s="104"/>
      <c r="L11" s="74">
        <v>1</v>
      </c>
      <c r="M11" s="74">
        <v>0.18</v>
      </c>
      <c r="N11" s="75" t="str">
        <f>IF(D11="n/a","n/a",IF(D11="Insert %","",ROUND(D11*$L11,2)))</f>
        <v/>
      </c>
      <c r="O11" s="75" t="str">
        <f>IF(E11="n/a","n/a",IF(E11="Insert %","",ROUND(E11*$M11,2)))</f>
        <v/>
      </c>
    </row>
    <row r="12" spans="1:15" ht="15" thickBot="1" x14ac:dyDescent="0.35">
      <c r="A12" s="78"/>
      <c r="B12" s="79"/>
      <c r="C12" s="79"/>
      <c r="F12" s="80" t="s">
        <v>36</v>
      </c>
    </row>
    <row r="13" spans="1:15" ht="16.2" customHeight="1" thickTop="1" x14ac:dyDescent="0.3">
      <c r="A13" s="99" t="s">
        <v>81</v>
      </c>
      <c r="B13" s="99"/>
      <c r="C13" s="63"/>
      <c r="D13" s="81" t="str">
        <f>IF(OR(D8=0,E8=0),"Please complete Sub-Lot Selection sheet before continuing","Please complete all green fields containing Insert % above")</f>
        <v>Please complete all green fields containing Insert % above</v>
      </c>
      <c r="E13" s="40"/>
    </row>
    <row r="14" spans="1:15" ht="29.7" customHeight="1" x14ac:dyDescent="0.3">
      <c r="A14" s="99"/>
      <c r="B14" s="99"/>
      <c r="D14" s="81" t="s">
        <v>77</v>
      </c>
    </row>
    <row r="15" spans="1:15" x14ac:dyDescent="0.3">
      <c r="A15" s="105" t="s">
        <v>94</v>
      </c>
      <c r="B15" s="105"/>
    </row>
    <row r="16" spans="1:15" ht="42" customHeight="1" x14ac:dyDescent="0.3">
      <c r="A16" s="105"/>
      <c r="B16" s="105"/>
      <c r="D16" s="93" t="s">
        <v>78</v>
      </c>
      <c r="E16" s="93"/>
      <c r="F16" s="93"/>
      <c r="G16" s="93"/>
      <c r="H16" s="93"/>
      <c r="I16" s="93"/>
      <c r="J16" s="93"/>
      <c r="K16" s="93"/>
      <c r="L16" s="93"/>
    </row>
  </sheetData>
  <sheetProtection algorithmName="SHA-512" hashValue="sfpb2z0i2RGn1ebozKk6rpXK5VjXX5wtSKPArpCcMUDu88tAJy9U2QdwZCpn+Po2ma75SbwjXIVMld6UZqfwDw==" saltValue="r9qhxufxn8xZ1WzaErfAoQ==" spinCount="100000" sheet="1" objects="1" scenarios="1" selectLockedCells="1"/>
  <mergeCells count="9">
    <mergeCell ref="D16:L16"/>
    <mergeCell ref="L6:M6"/>
    <mergeCell ref="L9:M9"/>
    <mergeCell ref="N9:O9"/>
    <mergeCell ref="A13:B14"/>
    <mergeCell ref="F7:F9"/>
    <mergeCell ref="H7:K7"/>
    <mergeCell ref="F10:F11"/>
    <mergeCell ref="A15:B16"/>
  </mergeCells>
  <conditionalFormatting sqref="D10:E11">
    <cfRule type="expression" dxfId="10" priority="10">
      <formula>D$8="N"</formula>
    </cfRule>
    <cfRule type="expression" dxfId="9" priority="12">
      <formula>D$8="Y"</formula>
    </cfRule>
  </conditionalFormatting>
  <conditionalFormatting sqref="D7:E7">
    <cfRule type="expression" dxfId="8" priority="3">
      <formula>AND(D8="N", SUM(D$10:D$10)&gt;0)</formula>
    </cfRule>
  </conditionalFormatting>
  <conditionalFormatting sqref="L7:M7">
    <cfRule type="expression" dxfId="7" priority="2">
      <formula>AND(L8="N", SUM(L$10:L$10)&gt;0)</formula>
    </cfRule>
  </conditionalFormatting>
  <conditionalFormatting sqref="N7:O7">
    <cfRule type="expression" dxfId="6" priority="1">
      <formula>AND(N8="N", SUM(N$10:N$10)&gt;0)</formula>
    </cfRule>
  </conditionalFormatting>
  <dataValidations count="1">
    <dataValidation type="custom" allowBlank="1" showInputMessage="1" showErrorMessage="1" errorTitle="Note" error="Insert a number containing upto two decimal places only." sqref="D10:E11" xr:uid="{E143C818-9249-4D11-B3AC-9EA0BD63BF73}">
      <formula1>INT(D10*100)=(D10*100)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heetViews>
  <sheetFormatPr defaultRowHeight="14.4" x14ac:dyDescent="0.3"/>
  <cols>
    <col min="1" max="1" width="48.33203125" style="32" customWidth="1"/>
    <col min="2" max="6" width="10.6640625" style="32" customWidth="1"/>
    <col min="7" max="16384" width="8.88671875" style="32"/>
  </cols>
  <sheetData>
    <row r="1" spans="1:3" ht="18" x14ac:dyDescent="0.35">
      <c r="A1" s="7" t="str">
        <f>'1. Title Page'!A13</f>
        <v>Lot 3 - P23</v>
      </c>
    </row>
    <row r="2" spans="1:3" ht="18" x14ac:dyDescent="0.35">
      <c r="A2" s="8"/>
    </row>
    <row r="3" spans="1:3" ht="18" x14ac:dyDescent="0.35">
      <c r="A3" s="9" t="s">
        <v>26</v>
      </c>
      <c r="B3" s="22"/>
      <c r="C3" s="1"/>
    </row>
  </sheetData>
  <sheetProtection algorithmName="SHA-512" hashValue="1Uaca3wMP9FJoPkjYlLsD2YE955IREHAGguU8WRj5ZZo1pY94aGSDr4q5Y96kiXQdkl23c01vZIxyss+a7hMWg==" saltValue="lxGVGQ7SKRU3URrZhs5hSQ=="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workbookViewId="0">
      <selection activeCell="D31" sqref="D31"/>
    </sheetView>
  </sheetViews>
  <sheetFormatPr defaultRowHeight="14.4" x14ac:dyDescent="0.3"/>
  <cols>
    <col min="1" max="2" width="10.6640625" style="42" customWidth="1"/>
    <col min="3" max="3" width="22.88671875" style="42" customWidth="1"/>
    <col min="4" max="4" width="15.109375" style="42" customWidth="1"/>
    <col min="5" max="5" width="13.109375" style="42" customWidth="1"/>
    <col min="6" max="6" width="8.88671875" style="42"/>
    <col min="7" max="9" width="12.6640625" style="42" customWidth="1"/>
    <col min="10" max="10" width="10.6640625" style="42" customWidth="1"/>
    <col min="11" max="11" width="15.44140625" style="42" customWidth="1"/>
    <col min="12" max="12" width="13.33203125" style="42" customWidth="1"/>
    <col min="13" max="16384" width="8.88671875" style="42"/>
  </cols>
  <sheetData>
    <row r="1" spans="1:12" ht="18" x14ac:dyDescent="0.35">
      <c r="A1" s="41" t="str">
        <f>'1. Title Page'!A13</f>
        <v>Lot 3 - P23</v>
      </c>
      <c r="D1" s="44" t="s">
        <v>37</v>
      </c>
      <c r="E1" s="45" t="s">
        <v>38</v>
      </c>
      <c r="J1" s="46" t="s">
        <v>14</v>
      </c>
      <c r="L1" s="45" t="s">
        <v>82</v>
      </c>
    </row>
    <row r="2" spans="1:12" ht="4.8" customHeight="1" x14ac:dyDescent="0.35">
      <c r="A2" s="41"/>
      <c r="D2" s="47"/>
      <c r="E2" s="48"/>
      <c r="H2" s="48"/>
      <c r="I2" s="48"/>
      <c r="J2" s="46"/>
      <c r="L2" s="45"/>
    </row>
    <row r="3" spans="1:12" ht="6.6" customHeight="1" x14ac:dyDescent="0.35">
      <c r="A3" s="41"/>
      <c r="D3" s="47"/>
      <c r="E3" s="48"/>
      <c r="H3" s="48"/>
      <c r="I3" s="48"/>
      <c r="J3" s="46"/>
      <c r="L3" s="45"/>
    </row>
    <row r="4" spans="1:12" s="40" customFormat="1" ht="61.8" customHeight="1" x14ac:dyDescent="0.3">
      <c r="A4" s="109" t="s">
        <v>9</v>
      </c>
      <c r="B4" s="109"/>
      <c r="C4" s="109"/>
      <c r="D4" s="51" t="s">
        <v>85</v>
      </c>
      <c r="E4" s="49" t="s">
        <v>86</v>
      </c>
      <c r="F4" s="50" t="s">
        <v>13</v>
      </c>
      <c r="G4" s="102"/>
      <c r="H4" s="102"/>
      <c r="I4" s="102"/>
      <c r="J4" s="112" t="s">
        <v>12</v>
      </c>
      <c r="K4" s="51" t="s">
        <v>85</v>
      </c>
      <c r="L4" s="49" t="s">
        <v>86</v>
      </c>
    </row>
    <row r="5" spans="1:12" s="40" customFormat="1" ht="15.45" hidden="1" customHeight="1" x14ac:dyDescent="0.3">
      <c r="A5" s="110" t="s">
        <v>0</v>
      </c>
      <c r="B5" s="110"/>
      <c r="C5" s="110"/>
      <c r="D5" s="52" t="s">
        <v>33</v>
      </c>
      <c r="E5" s="52" t="s">
        <v>33</v>
      </c>
      <c r="G5" s="102"/>
      <c r="H5" s="102"/>
      <c r="I5" s="102"/>
      <c r="J5" s="113"/>
      <c r="K5" s="52" t="s">
        <v>33</v>
      </c>
      <c r="L5" s="52" t="s">
        <v>33</v>
      </c>
    </row>
    <row r="6" spans="1:12" s="40" customFormat="1" ht="35.4" customHeight="1" x14ac:dyDescent="0.3">
      <c r="A6" s="53"/>
      <c r="B6" s="54"/>
      <c r="C6" s="55"/>
      <c r="D6" s="111" t="s">
        <v>10</v>
      </c>
      <c r="E6" s="111"/>
      <c r="G6" s="102"/>
      <c r="H6" s="102"/>
      <c r="I6" s="102"/>
      <c r="J6" s="114"/>
      <c r="K6" s="106" t="s">
        <v>71</v>
      </c>
      <c r="L6" s="106"/>
    </row>
    <row r="7" spans="1:12" s="40" customFormat="1" ht="15.6" x14ac:dyDescent="0.3">
      <c r="A7" s="53"/>
      <c r="B7" s="54"/>
      <c r="C7" s="55"/>
      <c r="D7" s="56" t="s">
        <v>8</v>
      </c>
      <c r="E7" s="56" t="s">
        <v>8</v>
      </c>
      <c r="J7" s="52"/>
      <c r="K7" s="56" t="s">
        <v>8</v>
      </c>
      <c r="L7" s="56" t="s">
        <v>8</v>
      </c>
    </row>
    <row r="8" spans="1:12" s="40" customFormat="1" ht="15.45" customHeight="1" x14ac:dyDescent="0.3">
      <c r="A8" s="57" t="s">
        <v>1</v>
      </c>
      <c r="B8" s="58"/>
      <c r="C8" s="59"/>
      <c r="D8" s="24" t="str">
        <f>IF(NOT(D$5="Y"),"n/a","Insert £")</f>
        <v>Insert £</v>
      </c>
      <c r="E8" s="24" t="str">
        <f>IF(NOT(E$5="Y"),"n/a","Insert £")</f>
        <v>Insert £</v>
      </c>
      <c r="G8" s="108" t="str">
        <f>IF(OR(D5=0,E5=0),"Please complete Sub-Lot Selection sheet before continuing","Please complete all green fields containing Insert £")</f>
        <v>Please complete all green fields containing Insert £</v>
      </c>
      <c r="H8" s="108"/>
      <c r="I8" s="108"/>
      <c r="J8" s="60">
        <v>1</v>
      </c>
      <c r="K8" s="61" t="str">
        <f t="shared" ref="K8:K31" si="0">IF(D8="n/a","n/a",IF(D8="Insert £","",ROUND(D8*$J8,2)))</f>
        <v/>
      </c>
      <c r="L8" s="61" t="str">
        <f t="shared" ref="L8:L31" si="1">IF(E8="n/a","n/a",IF(E8="Insert £","",ROUND(E8*$J8,2)))</f>
        <v/>
      </c>
    </row>
    <row r="9" spans="1:12" s="40" customFormat="1" ht="15.6" x14ac:dyDescent="0.3">
      <c r="A9" s="57" t="s">
        <v>41</v>
      </c>
      <c r="B9" s="58"/>
      <c r="C9" s="59"/>
      <c r="D9" s="24" t="str">
        <f t="shared" ref="D9:D31" si="2">IF(NOT(D$5="Y"),"n/a","Insert £")</f>
        <v>Insert £</v>
      </c>
      <c r="E9" s="24" t="str">
        <f t="shared" ref="E9:E31" si="3">IF(NOT(E$5="Y"),"n/a","Insert £")</f>
        <v>Insert £</v>
      </c>
      <c r="G9" s="108"/>
      <c r="H9" s="108"/>
      <c r="I9" s="108"/>
      <c r="J9" s="60">
        <v>1</v>
      </c>
      <c r="K9" s="61" t="str">
        <f t="shared" si="0"/>
        <v/>
      </c>
      <c r="L9" s="61" t="str">
        <f t="shared" si="1"/>
        <v/>
      </c>
    </row>
    <row r="10" spans="1:12" s="40" customFormat="1" ht="15.6" x14ac:dyDescent="0.3">
      <c r="A10" s="57" t="s">
        <v>42</v>
      </c>
      <c r="B10" s="58"/>
      <c r="C10" s="59"/>
      <c r="D10" s="24" t="str">
        <f t="shared" si="2"/>
        <v>Insert £</v>
      </c>
      <c r="E10" s="24" t="str">
        <f t="shared" si="3"/>
        <v>Insert £</v>
      </c>
      <c r="G10" s="108"/>
      <c r="H10" s="108"/>
      <c r="I10" s="108"/>
      <c r="J10" s="60">
        <v>1</v>
      </c>
      <c r="K10" s="61" t="str">
        <f t="shared" si="0"/>
        <v/>
      </c>
      <c r="L10" s="61" t="str">
        <f t="shared" si="1"/>
        <v/>
      </c>
    </row>
    <row r="11" spans="1:12" s="40" customFormat="1" ht="15.6" x14ac:dyDescent="0.3">
      <c r="A11" s="57" t="s">
        <v>43</v>
      </c>
      <c r="B11" s="58"/>
      <c r="C11" s="59"/>
      <c r="D11" s="24" t="str">
        <f t="shared" si="2"/>
        <v>Insert £</v>
      </c>
      <c r="E11" s="24" t="str">
        <f t="shared" si="3"/>
        <v>Insert £</v>
      </c>
      <c r="G11" s="108" t="s">
        <v>79</v>
      </c>
      <c r="H11" s="108"/>
      <c r="I11" s="115"/>
      <c r="J11" s="60">
        <v>1</v>
      </c>
      <c r="K11" s="61" t="str">
        <f t="shared" si="0"/>
        <v/>
      </c>
      <c r="L11" s="61" t="str">
        <f t="shared" si="1"/>
        <v/>
      </c>
    </row>
    <row r="12" spans="1:12" s="40" customFormat="1" ht="15.6" x14ac:dyDescent="0.3">
      <c r="A12" s="57" t="s">
        <v>4</v>
      </c>
      <c r="B12" s="58"/>
      <c r="C12" s="59"/>
      <c r="D12" s="24" t="str">
        <f t="shared" si="2"/>
        <v>Insert £</v>
      </c>
      <c r="E12" s="24" t="str">
        <f t="shared" si="3"/>
        <v>Insert £</v>
      </c>
      <c r="G12" s="108"/>
      <c r="H12" s="108"/>
      <c r="I12" s="115"/>
      <c r="J12" s="60">
        <v>1</v>
      </c>
      <c r="K12" s="61" t="str">
        <f t="shared" si="0"/>
        <v/>
      </c>
      <c r="L12" s="61" t="str">
        <f t="shared" si="1"/>
        <v/>
      </c>
    </row>
    <row r="13" spans="1:12" s="40" customFormat="1" ht="15.6" x14ac:dyDescent="0.3">
      <c r="A13" s="57" t="s">
        <v>44</v>
      </c>
      <c r="B13" s="58"/>
      <c r="C13" s="59"/>
      <c r="D13" s="24" t="str">
        <f t="shared" si="2"/>
        <v>Insert £</v>
      </c>
      <c r="E13" s="24" t="str">
        <f t="shared" si="3"/>
        <v>Insert £</v>
      </c>
      <c r="G13" s="108"/>
      <c r="H13" s="108"/>
      <c r="I13" s="115"/>
      <c r="J13" s="60">
        <v>0.5</v>
      </c>
      <c r="K13" s="61" t="str">
        <f t="shared" si="0"/>
        <v/>
      </c>
      <c r="L13" s="61" t="str">
        <f t="shared" si="1"/>
        <v/>
      </c>
    </row>
    <row r="14" spans="1:12" s="40" customFormat="1" ht="15.6" x14ac:dyDescent="0.3">
      <c r="A14" s="57" t="s">
        <v>2</v>
      </c>
      <c r="B14" s="58"/>
      <c r="C14" s="59"/>
      <c r="D14" s="24" t="str">
        <f t="shared" si="2"/>
        <v>Insert £</v>
      </c>
      <c r="E14" s="24" t="str">
        <f t="shared" si="3"/>
        <v>Insert £</v>
      </c>
      <c r="J14" s="60">
        <v>1</v>
      </c>
      <c r="K14" s="61" t="str">
        <f t="shared" si="0"/>
        <v/>
      </c>
      <c r="L14" s="61" t="str">
        <f t="shared" si="1"/>
        <v/>
      </c>
    </row>
    <row r="15" spans="1:12" s="40" customFormat="1" ht="15.6" x14ac:dyDescent="0.3">
      <c r="A15" s="57" t="s">
        <v>45</v>
      </c>
      <c r="B15" s="58"/>
      <c r="C15" s="59"/>
      <c r="D15" s="24" t="str">
        <f t="shared" si="2"/>
        <v>Insert £</v>
      </c>
      <c r="E15" s="24" t="str">
        <f t="shared" si="3"/>
        <v>Insert £</v>
      </c>
      <c r="G15" s="108" t="s">
        <v>80</v>
      </c>
      <c r="H15" s="108"/>
      <c r="I15" s="115"/>
      <c r="J15" s="60">
        <v>1</v>
      </c>
      <c r="K15" s="61" t="str">
        <f t="shared" si="0"/>
        <v/>
      </c>
      <c r="L15" s="61" t="str">
        <f t="shared" si="1"/>
        <v/>
      </c>
    </row>
    <row r="16" spans="1:12" s="40" customFormat="1" ht="15.6" x14ac:dyDescent="0.3">
      <c r="A16" s="57" t="s">
        <v>3</v>
      </c>
      <c r="B16" s="58"/>
      <c r="C16" s="59"/>
      <c r="D16" s="24" t="str">
        <f t="shared" si="2"/>
        <v>Insert £</v>
      </c>
      <c r="E16" s="24" t="str">
        <f t="shared" si="3"/>
        <v>Insert £</v>
      </c>
      <c r="G16" s="108"/>
      <c r="H16" s="108"/>
      <c r="I16" s="115"/>
      <c r="J16" s="60">
        <v>1</v>
      </c>
      <c r="K16" s="61" t="str">
        <f t="shared" si="0"/>
        <v/>
      </c>
      <c r="L16" s="61" t="str">
        <f t="shared" si="1"/>
        <v/>
      </c>
    </row>
    <row r="17" spans="1:12" s="40" customFormat="1" ht="15.6" x14ac:dyDescent="0.3">
      <c r="A17" s="57" t="s">
        <v>92</v>
      </c>
      <c r="B17" s="58"/>
      <c r="C17" s="59"/>
      <c r="D17" s="24" t="str">
        <f t="shared" si="2"/>
        <v>Insert £</v>
      </c>
      <c r="E17" s="24" t="str">
        <f t="shared" si="3"/>
        <v>Insert £</v>
      </c>
      <c r="G17" s="108"/>
      <c r="H17" s="108"/>
      <c r="I17" s="115"/>
      <c r="J17" s="60">
        <v>1</v>
      </c>
      <c r="K17" s="61" t="str">
        <f t="shared" si="0"/>
        <v/>
      </c>
      <c r="L17" s="61" t="str">
        <f t="shared" si="1"/>
        <v/>
      </c>
    </row>
    <row r="18" spans="1:12" s="40" customFormat="1" ht="15.6" x14ac:dyDescent="0.3">
      <c r="A18" s="57" t="s">
        <v>5</v>
      </c>
      <c r="B18" s="58"/>
      <c r="C18" s="59"/>
      <c r="D18" s="24" t="str">
        <f t="shared" si="2"/>
        <v>Insert £</v>
      </c>
      <c r="E18" s="24" t="str">
        <f t="shared" si="3"/>
        <v>Insert £</v>
      </c>
      <c r="G18" s="108"/>
      <c r="H18" s="108"/>
      <c r="I18" s="115"/>
      <c r="J18" s="60">
        <v>1</v>
      </c>
      <c r="K18" s="61" t="str">
        <f t="shared" si="0"/>
        <v/>
      </c>
      <c r="L18" s="61" t="str">
        <f t="shared" si="1"/>
        <v/>
      </c>
    </row>
    <row r="19" spans="1:12" s="40" customFormat="1" ht="15.6" x14ac:dyDescent="0.3">
      <c r="A19" s="57" t="s">
        <v>46</v>
      </c>
      <c r="B19" s="58"/>
      <c r="C19" s="59"/>
      <c r="D19" s="24" t="str">
        <f t="shared" si="2"/>
        <v>Insert £</v>
      </c>
      <c r="E19" s="24" t="str">
        <f t="shared" si="3"/>
        <v>Insert £</v>
      </c>
      <c r="G19" s="108"/>
      <c r="H19" s="108"/>
      <c r="I19" s="115"/>
      <c r="J19" s="60">
        <v>0.5</v>
      </c>
      <c r="K19" s="61" t="str">
        <f t="shared" si="0"/>
        <v/>
      </c>
      <c r="L19" s="61" t="str">
        <f t="shared" si="1"/>
        <v/>
      </c>
    </row>
    <row r="20" spans="1:12" s="40" customFormat="1" ht="15.6" x14ac:dyDescent="0.3">
      <c r="A20" s="57" t="s">
        <v>47</v>
      </c>
      <c r="B20" s="58"/>
      <c r="C20" s="59"/>
      <c r="D20" s="24" t="str">
        <f t="shared" si="2"/>
        <v>Insert £</v>
      </c>
      <c r="E20" s="24" t="str">
        <f t="shared" si="3"/>
        <v>Insert £</v>
      </c>
      <c r="G20" s="108"/>
      <c r="H20" s="108"/>
      <c r="I20" s="115"/>
      <c r="J20" s="60">
        <v>0.75</v>
      </c>
      <c r="K20" s="61" t="str">
        <f t="shared" si="0"/>
        <v/>
      </c>
      <c r="L20" s="61" t="str">
        <f t="shared" si="1"/>
        <v/>
      </c>
    </row>
    <row r="21" spans="1:12" s="40" customFormat="1" ht="15.6" x14ac:dyDescent="0.3">
      <c r="A21" s="57" t="s">
        <v>91</v>
      </c>
      <c r="B21" s="58"/>
      <c r="C21" s="59"/>
      <c r="D21" s="24" t="str">
        <f t="shared" si="2"/>
        <v>Insert £</v>
      </c>
      <c r="E21" s="24" t="str">
        <f t="shared" si="3"/>
        <v>Insert £</v>
      </c>
      <c r="G21" s="108"/>
      <c r="H21" s="108"/>
      <c r="I21" s="115"/>
      <c r="J21" s="60">
        <v>0.75</v>
      </c>
      <c r="K21" s="61" t="str">
        <f t="shared" si="0"/>
        <v/>
      </c>
      <c r="L21" s="61" t="str">
        <f t="shared" si="1"/>
        <v/>
      </c>
    </row>
    <row r="22" spans="1:12" s="40" customFormat="1" ht="15.6" x14ac:dyDescent="0.3">
      <c r="A22" s="57" t="s">
        <v>48</v>
      </c>
      <c r="B22" s="58"/>
      <c r="C22" s="59"/>
      <c r="D22" s="24" t="str">
        <f t="shared" si="2"/>
        <v>Insert £</v>
      </c>
      <c r="E22" s="24" t="str">
        <f t="shared" si="3"/>
        <v>Insert £</v>
      </c>
      <c r="J22" s="60">
        <v>0.5</v>
      </c>
      <c r="K22" s="61" t="str">
        <f t="shared" si="0"/>
        <v/>
      </c>
      <c r="L22" s="61" t="str">
        <f t="shared" si="1"/>
        <v/>
      </c>
    </row>
    <row r="23" spans="1:12" s="40" customFormat="1" ht="15.6" x14ac:dyDescent="0.3">
      <c r="A23" s="57" t="s">
        <v>49</v>
      </c>
      <c r="B23" s="58"/>
      <c r="C23" s="59"/>
      <c r="D23" s="24" t="str">
        <f t="shared" si="2"/>
        <v>Insert £</v>
      </c>
      <c r="E23" s="24" t="str">
        <f t="shared" si="3"/>
        <v>Insert £</v>
      </c>
      <c r="J23" s="60">
        <v>0.5</v>
      </c>
      <c r="K23" s="61" t="str">
        <f t="shared" si="0"/>
        <v/>
      </c>
      <c r="L23" s="61" t="str">
        <f t="shared" si="1"/>
        <v/>
      </c>
    </row>
    <row r="24" spans="1:12" s="40" customFormat="1" ht="15.6" x14ac:dyDescent="0.3">
      <c r="A24" s="57" t="s">
        <v>50</v>
      </c>
      <c r="B24" s="58"/>
      <c r="C24" s="59"/>
      <c r="D24" s="24" t="str">
        <f t="shared" si="2"/>
        <v>Insert £</v>
      </c>
      <c r="E24" s="24" t="str">
        <f t="shared" si="3"/>
        <v>Insert £</v>
      </c>
      <c r="J24" s="60">
        <v>0.5</v>
      </c>
      <c r="K24" s="61" t="str">
        <f t="shared" si="0"/>
        <v/>
      </c>
      <c r="L24" s="61" t="str">
        <f t="shared" si="1"/>
        <v/>
      </c>
    </row>
    <row r="25" spans="1:12" s="40" customFormat="1" ht="15.6" x14ac:dyDescent="0.3">
      <c r="A25" s="57" t="s">
        <v>51</v>
      </c>
      <c r="B25" s="58"/>
      <c r="C25" s="59"/>
      <c r="D25" s="24" t="str">
        <f t="shared" si="2"/>
        <v>Insert £</v>
      </c>
      <c r="E25" s="24" t="str">
        <f t="shared" si="3"/>
        <v>Insert £</v>
      </c>
      <c r="J25" s="60">
        <v>0.5</v>
      </c>
      <c r="K25" s="61" t="str">
        <f t="shared" si="0"/>
        <v/>
      </c>
      <c r="L25" s="61" t="str">
        <f t="shared" si="1"/>
        <v/>
      </c>
    </row>
    <row r="26" spans="1:12" s="40" customFormat="1" ht="15.6" x14ac:dyDescent="0.3">
      <c r="A26" s="57" t="s">
        <v>7</v>
      </c>
      <c r="B26" s="58"/>
      <c r="C26" s="59"/>
      <c r="D26" s="24" t="str">
        <f t="shared" si="2"/>
        <v>Insert £</v>
      </c>
      <c r="E26" s="24" t="str">
        <f t="shared" si="3"/>
        <v>Insert £</v>
      </c>
      <c r="J26" s="60">
        <v>0.5</v>
      </c>
      <c r="K26" s="61" t="str">
        <f t="shared" si="0"/>
        <v/>
      </c>
      <c r="L26" s="61" t="str">
        <f t="shared" si="1"/>
        <v/>
      </c>
    </row>
    <row r="27" spans="1:12" s="40" customFormat="1" ht="15.6" x14ac:dyDescent="0.3">
      <c r="A27" s="57" t="s">
        <v>52</v>
      </c>
      <c r="B27" s="58"/>
      <c r="C27" s="59"/>
      <c r="D27" s="24" t="str">
        <f t="shared" si="2"/>
        <v>Insert £</v>
      </c>
      <c r="E27" s="24" t="str">
        <f t="shared" si="3"/>
        <v>Insert £</v>
      </c>
      <c r="J27" s="60">
        <v>0.75</v>
      </c>
      <c r="K27" s="61" t="str">
        <f t="shared" si="0"/>
        <v/>
      </c>
      <c r="L27" s="61" t="str">
        <f t="shared" si="1"/>
        <v/>
      </c>
    </row>
    <row r="28" spans="1:12" s="40" customFormat="1" ht="15.6" x14ac:dyDescent="0.3">
      <c r="A28" s="57" t="s">
        <v>53</v>
      </c>
      <c r="B28" s="58"/>
      <c r="C28" s="59"/>
      <c r="D28" s="24" t="str">
        <f t="shared" si="2"/>
        <v>Insert £</v>
      </c>
      <c r="E28" s="24" t="str">
        <f t="shared" si="3"/>
        <v>Insert £</v>
      </c>
      <c r="J28" s="60">
        <v>0.75</v>
      </c>
      <c r="K28" s="61" t="str">
        <f t="shared" si="0"/>
        <v/>
      </c>
      <c r="L28" s="61" t="str">
        <f t="shared" si="1"/>
        <v/>
      </c>
    </row>
    <row r="29" spans="1:12" s="40" customFormat="1" ht="15.6" x14ac:dyDescent="0.3">
      <c r="A29" s="57" t="s">
        <v>93</v>
      </c>
      <c r="B29" s="58"/>
      <c r="C29" s="59"/>
      <c r="D29" s="24" t="str">
        <f t="shared" si="2"/>
        <v>Insert £</v>
      </c>
      <c r="E29" s="24" t="str">
        <f t="shared" si="3"/>
        <v>Insert £</v>
      </c>
      <c r="J29" s="60">
        <v>0.75</v>
      </c>
      <c r="K29" s="61" t="str">
        <f t="shared" si="0"/>
        <v/>
      </c>
      <c r="L29" s="61" t="str">
        <f t="shared" si="1"/>
        <v/>
      </c>
    </row>
    <row r="30" spans="1:12" s="40" customFormat="1" ht="15.6" x14ac:dyDescent="0.3">
      <c r="A30" s="57" t="s">
        <v>54</v>
      </c>
      <c r="B30" s="58"/>
      <c r="C30" s="59"/>
      <c r="D30" s="24" t="str">
        <f t="shared" si="2"/>
        <v>Insert £</v>
      </c>
      <c r="E30" s="24" t="str">
        <f t="shared" si="3"/>
        <v>Insert £</v>
      </c>
      <c r="J30" s="60">
        <v>0.75</v>
      </c>
      <c r="K30" s="61" t="str">
        <f t="shared" si="0"/>
        <v/>
      </c>
      <c r="L30" s="61" t="str">
        <f t="shared" si="1"/>
        <v/>
      </c>
    </row>
    <row r="31" spans="1:12" s="40" customFormat="1" ht="15.6" x14ac:dyDescent="0.3">
      <c r="A31" s="57" t="s">
        <v>55</v>
      </c>
      <c r="B31" s="58"/>
      <c r="C31" s="59"/>
      <c r="D31" s="24" t="str">
        <f t="shared" si="2"/>
        <v>Insert £</v>
      </c>
      <c r="E31" s="24" t="str">
        <f t="shared" si="3"/>
        <v>Insert £</v>
      </c>
      <c r="J31" s="60">
        <v>0.75</v>
      </c>
      <c r="K31" s="61" t="str">
        <f t="shared" si="0"/>
        <v/>
      </c>
      <c r="L31" s="61" t="str">
        <f t="shared" si="1"/>
        <v/>
      </c>
    </row>
    <row r="32" spans="1:12" s="40" customFormat="1" ht="15.6" x14ac:dyDescent="0.3"/>
    <row r="33" spans="1:12" s="40" customFormat="1" ht="27.6" customHeight="1" x14ac:dyDescent="0.3">
      <c r="A33" s="107" t="s">
        <v>22</v>
      </c>
      <c r="B33" s="107"/>
      <c r="C33" s="107"/>
      <c r="D33" s="107"/>
      <c r="E33" s="107"/>
      <c r="J33" s="74" t="s">
        <v>70</v>
      </c>
      <c r="K33" s="75" t="str">
        <f>IF(K8="","",AVERAGE(K8:K31))</f>
        <v/>
      </c>
      <c r="L33" s="75" t="str">
        <f>IF(L8="","",AVERAGE(L8:L31))</f>
        <v/>
      </c>
    </row>
    <row r="34" spans="1:12" ht="42.6" customHeight="1" x14ac:dyDescent="0.3">
      <c r="A34" s="107"/>
      <c r="B34" s="107"/>
      <c r="C34" s="107"/>
      <c r="D34" s="107"/>
      <c r="E34" s="107"/>
      <c r="J34" s="85" t="s">
        <v>69</v>
      </c>
      <c r="K34" s="82">
        <v>1</v>
      </c>
      <c r="L34" s="82">
        <v>0.18</v>
      </c>
    </row>
    <row r="35" spans="1:12" ht="41.4" customHeight="1" x14ac:dyDescent="0.3">
      <c r="J35" s="85" t="s">
        <v>75</v>
      </c>
      <c r="K35" s="82" t="str">
        <f>IF(K33="","",K33*K34)</f>
        <v/>
      </c>
      <c r="L35" s="82" t="str">
        <f>IF(L33="","",L33*L34)</f>
        <v/>
      </c>
    </row>
    <row r="36" spans="1:12" ht="57.6" customHeight="1" x14ac:dyDescent="0.3">
      <c r="J36" s="85" t="s">
        <v>76</v>
      </c>
      <c r="K36" s="83" t="str">
        <f>IF(K35="","",ROUND(AVERAGE(K35,L35),2))</f>
        <v/>
      </c>
      <c r="L36" s="84"/>
    </row>
  </sheetData>
  <sheetProtection algorithmName="SHA-512" hashValue="M5dAFbcAiR7nwysqgiSQDPKdw/pa/FON7NdisD974TgAAp26pc+x5STyAtWrY3ZMJnraQL6v/vfNaHSLzttchw==" saltValue="NnJ1Ht0f1SvKgj+TXY8Nog==" spinCount="100000" sheet="1" objects="1" scenarios="1" selectLockedCells="1"/>
  <mergeCells count="10">
    <mergeCell ref="K6:L6"/>
    <mergeCell ref="A33:E34"/>
    <mergeCell ref="G4:I6"/>
    <mergeCell ref="G8:I10"/>
    <mergeCell ref="A4:C4"/>
    <mergeCell ref="A5:C5"/>
    <mergeCell ref="D6:E6"/>
    <mergeCell ref="J4:J6"/>
    <mergeCell ref="G11:I13"/>
    <mergeCell ref="G15:I21"/>
  </mergeCells>
  <conditionalFormatting sqref="D8:E31">
    <cfRule type="expression" dxfId="5" priority="9">
      <formula>D$5="N"</formula>
    </cfRule>
    <cfRule type="expression" dxfId="4" priority="10">
      <formula>D$5="Y"</formula>
    </cfRule>
  </conditionalFormatting>
  <conditionalFormatting sqref="D4:E4">
    <cfRule type="expression" dxfId="3" priority="3">
      <formula>AND(D5="N", SUM(D$10:D$10)&gt;0)</formula>
    </cfRule>
  </conditionalFormatting>
  <conditionalFormatting sqref="K4:L4">
    <cfRule type="expression" dxfId="2" priority="1">
      <formula>AND(K5="N", SUM(K$10:K$10)&gt;0)</formula>
    </cfRule>
  </conditionalFormatting>
  <dataValidations count="1">
    <dataValidation type="custom" allowBlank="1" showInputMessage="1" showErrorMessage="1" errorTitle="Note" error="Insert a number containing upto two decimal places only." sqref="D8:E31" xr:uid="{F7777D34-F2ED-4F43-ACC0-BBD24E1C5F44}">
      <formula1>INT(D8*100)=(D8*100)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I25" sqref="I25"/>
    </sheetView>
  </sheetViews>
  <sheetFormatPr defaultRowHeight="14.4" x14ac:dyDescent="0.3"/>
  <cols>
    <col min="1" max="2" width="10.6640625" style="42" customWidth="1"/>
    <col min="3" max="16384" width="8.88671875" style="42"/>
  </cols>
  <sheetData>
    <row r="1" spans="1:1" ht="18" x14ac:dyDescent="0.35">
      <c r="A1" s="41" t="str">
        <f>'1. Title Page'!A13</f>
        <v>Lot 3 - P23</v>
      </c>
    </row>
    <row r="2" spans="1:1" ht="18" x14ac:dyDescent="0.35">
      <c r="A2" s="41"/>
    </row>
    <row r="3" spans="1:1" ht="18" x14ac:dyDescent="0.35">
      <c r="A3" s="43" t="s">
        <v>58</v>
      </c>
    </row>
  </sheetData>
  <sheetProtection algorithmName="SHA-512" hashValue="tjlpNgsSNghz4kr3wX47DaKSszCIvwJVZKGP21uqGi4olkoGrgezQWa2hbFTqS9ePSsGLRZqiztjOVV3UVtlcw==" saltValue="U8iS5oNH+vGB0IGXwURBtQ==" spinCount="100000" sheet="1" objects="1" scenarios="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A6" sqref="A6"/>
    </sheetView>
  </sheetViews>
  <sheetFormatPr defaultRowHeight="14.4" x14ac:dyDescent="0.3"/>
  <cols>
    <col min="1" max="2" width="10.6640625" style="42" customWidth="1"/>
    <col min="3" max="16384" width="8.88671875" style="42"/>
  </cols>
  <sheetData>
    <row r="1" spans="1:1" ht="18" x14ac:dyDescent="0.35">
      <c r="A1" s="41" t="str">
        <f>'1. Title Page'!A13</f>
        <v>Lot 3 - P23</v>
      </c>
    </row>
    <row r="2" spans="1:1" ht="18" x14ac:dyDescent="0.35">
      <c r="A2" s="41"/>
    </row>
    <row r="3" spans="1:1" ht="18" x14ac:dyDescent="0.35">
      <c r="A3" s="43" t="s">
        <v>59</v>
      </c>
    </row>
  </sheetData>
  <sheetProtection algorithmName="SHA-512" hashValue="7foo68K41aMTVI9IYI185w5JbYEvEa4XngpFlDda+kvf8DhjpiN7HAQOC81ujbfri7mqHrVaFRh6XTCKcQ/hrA==" saltValue="s3e9VYmxKKGI8R0xbZIHBw==" spinCount="100000" sheet="1" objects="1" scenarios="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
  <sheetViews>
    <sheetView showGridLines="0" zoomScale="103" zoomScaleNormal="100" workbookViewId="0">
      <selection activeCell="C1" sqref="C1:F1048576"/>
    </sheetView>
  </sheetViews>
  <sheetFormatPr defaultRowHeight="14.4" x14ac:dyDescent="0.3"/>
  <cols>
    <col min="2" max="2" width="38.5546875" customWidth="1"/>
    <col min="3" max="3" width="12.6640625" hidden="1" customWidth="1"/>
    <col min="4" max="5" width="12.6640625" style="32" hidden="1" customWidth="1"/>
    <col min="6" max="6" width="12.6640625" hidden="1" customWidth="1"/>
    <col min="7" max="7" width="18.88671875" customWidth="1"/>
  </cols>
  <sheetData>
    <row r="1" spans="1:7" ht="18" x14ac:dyDescent="0.35">
      <c r="A1" s="7" t="str">
        <f>'1. Title Page'!A13</f>
        <v>Lot 3 - P23</v>
      </c>
      <c r="C1" s="32"/>
    </row>
    <row r="3" spans="1:7" ht="18" x14ac:dyDescent="0.35">
      <c r="A3" s="17" t="s">
        <v>16</v>
      </c>
      <c r="B3" s="18"/>
      <c r="C3" s="19"/>
      <c r="D3" s="19"/>
      <c r="E3" s="19"/>
      <c r="G3" s="20" t="s">
        <v>15</v>
      </c>
    </row>
    <row r="5" spans="1:7" s="6" customFormat="1" ht="109.2" x14ac:dyDescent="0.3">
      <c r="B5" s="11" t="s">
        <v>17</v>
      </c>
      <c r="C5" s="39" t="s">
        <v>87</v>
      </c>
      <c r="D5" s="39" t="s">
        <v>74</v>
      </c>
      <c r="E5" s="39" t="s">
        <v>87</v>
      </c>
      <c r="F5" s="39" t="s">
        <v>74</v>
      </c>
      <c r="G5" s="12" t="s">
        <v>84</v>
      </c>
    </row>
    <row r="6" spans="1:7" s="6" customFormat="1" ht="15.6" x14ac:dyDescent="0.3">
      <c r="B6" s="13" t="str">
        <f>A1&amp;": Bidder"</f>
        <v>Lot 3 - P23: Bidder</v>
      </c>
      <c r="C6" s="21">
        <f>'2. ID'!$B5</f>
        <v>0</v>
      </c>
      <c r="D6" s="21"/>
      <c r="E6" s="21"/>
      <c r="F6" s="21">
        <f>'2. ID'!$B5</f>
        <v>0</v>
      </c>
      <c r="G6" s="21">
        <f>'2. ID'!$B5</f>
        <v>0</v>
      </c>
    </row>
    <row r="7" spans="1:7" s="6" customFormat="1" ht="15.6" hidden="1" x14ac:dyDescent="0.3">
      <c r="B7" s="13" t="s">
        <v>23</v>
      </c>
      <c r="C7" s="10" t="s">
        <v>33</v>
      </c>
      <c r="D7" s="10"/>
      <c r="E7" s="10"/>
      <c r="F7" s="10" t="s">
        <v>33</v>
      </c>
      <c r="G7" s="10"/>
    </row>
    <row r="8" spans="1:7" s="6" customFormat="1" ht="15.6" x14ac:dyDescent="0.3">
      <c r="B8" s="13" t="s">
        <v>67</v>
      </c>
      <c r="C8" s="14"/>
      <c r="D8" s="14"/>
      <c r="E8" s="14"/>
      <c r="F8" s="14"/>
      <c r="G8" s="15"/>
    </row>
    <row r="9" spans="1:7" s="6" customFormat="1" ht="15.6" x14ac:dyDescent="0.3">
      <c r="B9" s="37" t="s">
        <v>72</v>
      </c>
      <c r="C9" s="25" t="str">
        <f>'3. Additions'!N10</f>
        <v/>
      </c>
      <c r="D9" s="25" t="str">
        <f>'3. Additions'!O10</f>
        <v/>
      </c>
      <c r="E9" s="25" t="str">
        <f>'3. Additions'!N11</f>
        <v/>
      </c>
      <c r="F9" s="25" t="str">
        <f>'3. Additions'!O11</f>
        <v/>
      </c>
      <c r="G9" s="25" t="str">
        <f>IF(SUM(C9:F9)=0,"",ROUND(AVERAGE(C9:F9),2))</f>
        <v/>
      </c>
    </row>
    <row r="10" spans="1:7" s="6" customFormat="1" ht="15.6" x14ac:dyDescent="0.3">
      <c r="B10" s="13" t="s">
        <v>57</v>
      </c>
      <c r="C10" s="14"/>
      <c r="D10" s="14"/>
      <c r="E10" s="14"/>
      <c r="F10" s="14"/>
      <c r="G10" s="15"/>
    </row>
    <row r="11" spans="1:7" s="6" customFormat="1" ht="15.6" x14ac:dyDescent="0.3">
      <c r="B11" s="16" t="s">
        <v>73</v>
      </c>
      <c r="C11" s="25"/>
      <c r="D11" s="25"/>
      <c r="E11" s="25"/>
      <c r="F11" s="25"/>
      <c r="G11" s="25" t="str">
        <f>'7. Rate Card - Staff &amp; Mgmt'!K36</f>
        <v/>
      </c>
    </row>
    <row r="12" spans="1:7" s="6" customFormat="1" ht="15.6" x14ac:dyDescent="0.3">
      <c r="B12" s="23"/>
      <c r="C12" s="23"/>
      <c r="D12" s="23"/>
      <c r="E12" s="23"/>
      <c r="F12" s="23"/>
    </row>
  </sheetData>
  <sheetProtection algorithmName="SHA-512" hashValue="05eAr/sNFWUKr+dAJc3ouaWWZIehO+bBEM/VF8oonPKyObRr+fqqPg+tct3ACzySUpJNMB3J/GWB9+d2xRsmtQ==" saltValue="vf4oZ8WF09R4XfCA0n3Iog==" spinCount="100000" sheet="1" objects="1" scenarios="1" selectLockedCells="1" selectUnlockedCells="1"/>
  <conditionalFormatting sqref="C11:G11 C9:G9">
    <cfRule type="expression" dxfId="1" priority="7">
      <formula>AND(C$7="N",VALUE(C9)&gt;0)</formula>
    </cfRule>
  </conditionalFormatting>
  <conditionalFormatting sqref="C5:F5">
    <cfRule type="expression" dxfId="0" priority="1">
      <formula>AND(C6="N", SUM(C$9:C$9)&gt;0)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2021-10-29T09:47:43Z</dcterms:modified>
</cp:coreProperties>
</file>