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Z72603\Folders\CD ESTATES\FM\14. Strata\5. Life Sevices Solution Post June 2021\Bid Documentation\Draft Documents\Final Draft\"/>
    </mc:Choice>
  </mc:AlternateContent>
  <bookViews>
    <workbookView xWindow="0" yWindow="0" windowWidth="28800" windowHeight="11010" tabRatio="377"/>
  </bookViews>
  <sheets>
    <sheet name="Performance Criteria" sheetId="31" r:id="rId1"/>
    <sheet name="Measures" sheetId="22" r:id="rId2"/>
    <sheet name="Lookup" sheetId="37" state="hidden" r:id="rId3"/>
    <sheet name="Scoring Scales" sheetId="30" r:id="rId4"/>
  </sheets>
  <definedNames>
    <definedName name="_xlnm._FilterDatabase" localSheetId="1" hidden="1">Measures!$A$3:$K$3</definedName>
    <definedName name="_xlnm._FilterDatabase" localSheetId="3" hidden="1">'Scoring Scales'!#REF!</definedName>
    <definedName name="Lookup.AchievementValueQualitative">Lookup!$J$3:$J$4</definedName>
    <definedName name="Lookup.Number">Lookup!$B$3:$B$5</definedName>
    <definedName name="Lookup.Percentage">Lookup!$C$3:$C$5</definedName>
    <definedName name="Lookup.Qualitative">Lookup!$D$3</definedName>
    <definedName name="Lookup.ReportingProcess">Lookup!#REF!</definedName>
    <definedName name="Lookup.UnitofMeasurementType">Lookup!$F$4:$H$5</definedName>
    <definedName name="Lookup.UnitofMeasurementTypeSelected">Lookup!$F$4:$H$4</definedName>
    <definedName name="ScoringScales.NumberHigh">'Scoring Scales'!$H$7:$I$107</definedName>
    <definedName name="ScoringScales.NumberLow">'Scoring Scales'!$B$7:$C$107</definedName>
    <definedName name="ScoringScales.NumberMed">'Scoring Scales'!$E$7:$F$107</definedName>
    <definedName name="ScoringScales.PercentageHigh">'Scoring Scales'!$Q$7:$R$107</definedName>
    <definedName name="ScoringScales.PercentageLow">'Scoring Scales'!$K$7:$L$107</definedName>
    <definedName name="ScoringScales.PercentageMed">'Scoring Scales'!$N$7:$O$107</definedName>
    <definedName name="ScoringScales.QualitativePassFail">'Scoring Scales'!$T$5:$U$6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22" l="1"/>
  <c r="A5" i="22"/>
  <c r="A6" i="22"/>
  <c r="A7" i="22"/>
  <c r="A8" i="22"/>
  <c r="B4" i="22"/>
  <c r="B5" i="22"/>
  <c r="B6" i="22"/>
  <c r="B7" i="22"/>
  <c r="A9" i="22"/>
  <c r="B8" i="22"/>
  <c r="B9" i="22"/>
  <c r="J8" i="22"/>
  <c r="J9" i="22"/>
  <c r="J5" i="22"/>
  <c r="J7" i="22"/>
  <c r="J6" i="22"/>
  <c r="K9" i="22" l="1"/>
  <c r="E24" i="31" s="1"/>
  <c r="K8" i="22"/>
  <c r="E23" i="31" s="1"/>
  <c r="K6" i="22"/>
  <c r="E21" i="31" s="1"/>
  <c r="K7" i="22"/>
  <c r="E22" i="31" s="1"/>
  <c r="K5" i="22"/>
  <c r="E20" i="31" s="1"/>
  <c r="C25" i="31" l="1"/>
  <c r="B10" i="22" l="1"/>
  <c r="C8" i="31" l="1"/>
  <c r="A10" i="22" l="1"/>
  <c r="C13" i="31"/>
  <c r="C14" i="31"/>
  <c r="B15" i="31"/>
  <c r="J4" i="22"/>
  <c r="J10" i="22"/>
  <c r="D24" i="31" l="1"/>
  <c r="D20" i="31"/>
  <c r="D22" i="31"/>
  <c r="D21" i="31"/>
  <c r="D23" i="31"/>
  <c r="D19" i="31"/>
  <c r="K10" i="22"/>
  <c r="K4" i="22"/>
  <c r="D25" i="31" l="1"/>
  <c r="E19" i="31"/>
  <c r="D13" i="31" l="1"/>
  <c r="D14" i="31"/>
</calcChain>
</file>

<file path=xl/sharedStrings.xml><?xml version="1.0" encoding="utf-8"?>
<sst xmlns="http://schemas.openxmlformats.org/spreadsheetml/2006/main" count="125" uniqueCount="77">
  <si>
    <t>Measure Reference</t>
  </si>
  <si>
    <t>KPI Name</t>
  </si>
  <si>
    <t>Deduction %</t>
  </si>
  <si>
    <t>Percentage</t>
  </si>
  <si>
    <t>Percentage of the Call Off Contract value at risk</t>
  </si>
  <si>
    <t>Low</t>
  </si>
  <si>
    <t>Medium</t>
  </si>
  <si>
    <t>High</t>
  </si>
  <si>
    <t>Value Achieved</t>
  </si>
  <si>
    <t>Score Table 1</t>
  </si>
  <si>
    <t>Score Table 2</t>
  </si>
  <si>
    <t>Score Table 3</t>
  </si>
  <si>
    <t>Score Table 4</t>
  </si>
  <si>
    <t>Score Table 5</t>
  </si>
  <si>
    <t>Score Table 6</t>
  </si>
  <si>
    <t>Contractor Score</t>
  </si>
  <si>
    <t>Measure requirement</t>
  </si>
  <si>
    <t>Number</t>
  </si>
  <si>
    <t>Achievement 
Unit of Measure</t>
  </si>
  <si>
    <t>Scoring Scale</t>
  </si>
  <si>
    <t>Measure achievement calculation</t>
  </si>
  <si>
    <t>Financial overview</t>
  </si>
  <si>
    <t>Value of variation events in this month</t>
  </si>
  <si>
    <t>Score</t>
  </si>
  <si>
    <t>Achievement value (%)</t>
  </si>
  <si>
    <t>Achievement value (number)</t>
  </si>
  <si>
    <t>Med</t>
  </si>
  <si>
    <t>H</t>
  </si>
  <si>
    <t>G</t>
  </si>
  <si>
    <t>UnitofMeasurementType</t>
  </si>
  <si>
    <t>UnitofMeasurementTypeSelected</t>
  </si>
  <si>
    <t>Is the Supplier fully complying to the processes defined in the contract, when raising Pricing Variations.</t>
  </si>
  <si>
    <t>KPI Deduction</t>
  </si>
  <si>
    <t>Qualitative</t>
  </si>
  <si>
    <t>KPI Weighting</t>
  </si>
  <si>
    <t>KPI Value at Risk</t>
  </si>
  <si>
    <t>Measure Weighting</t>
  </si>
  <si>
    <t>Measure Value at Risk</t>
  </si>
  <si>
    <t>Measure Deduction</t>
  </si>
  <si>
    <t>Maintenance Services</t>
  </si>
  <si>
    <t>Total Value at risk for the month</t>
  </si>
  <si>
    <t>Table 1. Financials</t>
  </si>
  <si>
    <t>Table 2. KPIs</t>
  </si>
  <si>
    <t>Table 3. Measures</t>
  </si>
  <si>
    <r>
      <t xml:space="preserve">Scoring Scales for Unit of Measure: </t>
    </r>
    <r>
      <rPr>
        <b/>
        <sz val="11"/>
        <color rgb="FFFF0000"/>
        <rFont val="Arial"/>
        <family val="2"/>
      </rPr>
      <t>Number</t>
    </r>
  </si>
  <si>
    <r>
      <t xml:space="preserve">Scoring Scales for Unit of Measure: </t>
    </r>
    <r>
      <rPr>
        <b/>
        <sz val="11"/>
        <color rgb="FFFF0000"/>
        <rFont val="Arial"/>
        <family val="2"/>
      </rPr>
      <t>Percentage (%)</t>
    </r>
  </si>
  <si>
    <t>Score Table 7</t>
  </si>
  <si>
    <t>AchievementValueQualitative</t>
  </si>
  <si>
    <t>Pass</t>
  </si>
  <si>
    <t>Fail</t>
  </si>
  <si>
    <t>Pass/Fail</t>
  </si>
  <si>
    <r>
      <t xml:space="preserve">Scoring Scales for Unit of Measure: </t>
    </r>
    <r>
      <rPr>
        <b/>
        <sz val="11"/>
        <color rgb="FFFF0000"/>
        <rFont val="Arial"/>
        <family val="2"/>
      </rPr>
      <t>Qualitative</t>
    </r>
  </si>
  <si>
    <t>Achievement value (Input either 'Pass' or 'Fail')</t>
  </si>
  <si>
    <t>F</t>
  </si>
  <si>
    <t>MAINT M2</t>
  </si>
  <si>
    <t>MAINT M3</t>
  </si>
  <si>
    <t>MAINT M4</t>
  </si>
  <si>
    <t>MAINT M5</t>
  </si>
  <si>
    <t>Call Off Contract Current Month Value</t>
  </si>
  <si>
    <t xml:space="preserve">CAFM and Coordination and Communication with the Intergrator </t>
  </si>
  <si>
    <t>Amber - to be included as a PI but no money at risk against these.</t>
  </si>
  <si>
    <t>MAINT M1</t>
  </si>
  <si>
    <t>Contract Process Compliance</t>
  </si>
  <si>
    <t>Add into description for each KPI AND IN Accordance with the [reference contract]</t>
  </si>
  <si>
    <t>CFM M1</t>
  </si>
  <si>
    <t>MI Reports must be provided by the required date, in the correct format and be fully populated with all required information in accordance with the contract.
The Supplier will have 2 Working Days to re-submit any reports when the Buyer or their Representative asks them to do so due to signifcant inaccuracies.</t>
  </si>
  <si>
    <t xml:space="preserve">Provision of a complete and accurate MI Reports in accordance with the contractual requirements (to include written and raw data reports) 
</t>
  </si>
  <si>
    <t>No occasion where Contracting Authority / Supply Chain Integrator audit identifies non-compliance of adding the required Remedial Works tasks to the remedial works programme within contractual timetable of  working days of the PPM task.</t>
  </si>
  <si>
    <t xml:space="preserve">Total number of remedials identified where cost and /or Estimated Time of Completion has not been added within the timeframe divided by the number of Remedials where this data should be input in period to the Remedial Work Plan. </t>
  </si>
  <si>
    <t xml:space="preserve">98% of PPM tasks completed  as per PPMS either on the due date or up to [14 days] prior,
</t>
  </si>
  <si>
    <t xml:space="preserve">Calculated by the number of PPM tasks undertaken divided by the total number of PPM's due that month in accordance with the PPMS.
       Evidence of the visit being undertaken will be as the date recorded by the Supplier on CAFM System and as assured by the Buyer's Integrator.              </t>
  </si>
  <si>
    <r>
      <t xml:space="preserve">100% Upload all Relevant Documentation to the CAFM system within the required time period of one calendar month of each completed PPM Task   
</t>
    </r>
    <r>
      <rPr>
        <sz val="10"/>
        <color rgb="FFFF0000"/>
        <rFont val="Arial"/>
        <family val="2"/>
      </rPr>
      <t/>
    </r>
  </si>
  <si>
    <t xml:space="preserve">
The number of the PPMs completed that had Documentation uploaded by the Supplier to the CAFM System divided by the number of the PPMs completed that required Documentation uploaded to CAFM System (assured by the Buyer's Integrator).</t>
  </si>
  <si>
    <t xml:space="preserve">Add 98% of Remedial Works arising from PPM Tasks to Remedial Work Programme  within specified timescales appropriate to the PPM task as defined in XY table. 
</t>
  </si>
  <si>
    <t xml:space="preserve">95% of Estimated Time of Completion plus associated Costs to complete the Remedial Task to be added to the Remedial Work Programme within 10 working days of the PPM  Completion Date.
</t>
  </si>
  <si>
    <t xml:space="preserve">95% of Remedial Works tasks that have achieved Completion in accordance with the Remedial Work Programme 
</t>
  </si>
  <si>
    <t xml:space="preserve">% of Remedial works marked as completed within the timescales on the Remedial Works Programme.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</si>
</sst>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64" formatCode="&quot;£&quot;#,##0"/>
    <numFmt numFmtId="165" formatCode="&quot;£&quot;#,##0.00"/>
  </numFmts>
  <fonts count="19" x14ac:knownFonts="1">
    <font>
      <sz val="10"/>
      <name val="Arial"/>
    </font>
    <font>
      <sz val="10"/>
      <color theme="1"/>
      <name val="Arial"/>
      <family val="2"/>
    </font>
    <font>
      <b/>
      <sz val="10"/>
      <name val="Arial"/>
      <family val="2"/>
    </font>
    <font>
      <b/>
      <sz val="12"/>
      <name val="Arial"/>
      <family val="2"/>
    </font>
    <font>
      <b/>
      <sz val="18"/>
      <color indexed="18"/>
      <name val="Arial"/>
      <family val="2"/>
    </font>
    <font>
      <sz val="10"/>
      <name val="Arial"/>
      <family val="2"/>
    </font>
    <font>
      <sz val="10"/>
      <color theme="0"/>
      <name val="Arial"/>
      <family val="2"/>
    </font>
    <font>
      <sz val="9"/>
      <name val="Arial"/>
      <family val="2"/>
    </font>
    <font>
      <b/>
      <sz val="9"/>
      <name val="Arial"/>
      <family val="2"/>
    </font>
    <font>
      <b/>
      <sz val="9"/>
      <color theme="1"/>
      <name val="Arial"/>
      <family val="2"/>
    </font>
    <font>
      <sz val="9"/>
      <color theme="1"/>
      <name val="Arial"/>
      <family val="2"/>
    </font>
    <font>
      <b/>
      <u/>
      <sz val="9"/>
      <color theme="1"/>
      <name val="Arial"/>
      <family val="2"/>
    </font>
    <font>
      <sz val="9"/>
      <color theme="0"/>
      <name val="Arial"/>
      <family val="2"/>
    </font>
    <font>
      <b/>
      <sz val="10"/>
      <color theme="1"/>
      <name val="Arial"/>
      <family val="2"/>
    </font>
    <font>
      <b/>
      <u/>
      <sz val="11"/>
      <color theme="1"/>
      <name val="Arial"/>
      <family val="2"/>
    </font>
    <font>
      <sz val="10"/>
      <color indexed="8"/>
      <name val="Arial"/>
      <family val="2"/>
    </font>
    <font>
      <b/>
      <sz val="11"/>
      <color rgb="FFFF0000"/>
      <name val="Arial"/>
      <family val="2"/>
    </font>
    <font>
      <sz val="10"/>
      <color rgb="FFFF0000"/>
      <name val="Arial"/>
      <family val="2"/>
    </font>
    <font>
      <sz val="8"/>
      <color rgb="FF222222"/>
      <name val="Arial"/>
      <family val="2"/>
    </font>
  </fonts>
  <fills count="10">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rgb="FFFFCCCC"/>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s>
  <cellStyleXfs count="2">
    <xf numFmtId="0" fontId="0" fillId="0" borderId="0"/>
    <xf numFmtId="0" fontId="5" fillId="0" borderId="0"/>
  </cellStyleXfs>
  <cellXfs count="105">
    <xf numFmtId="0" fontId="0" fillId="0" borderId="0" xfId="0"/>
    <xf numFmtId="0" fontId="7" fillId="0" borderId="0" xfId="0" applyFont="1"/>
    <xf numFmtId="0" fontId="7" fillId="4" borderId="1" xfId="0" applyFont="1" applyFill="1" applyBorder="1" applyAlignment="1">
      <alignment horizontal="center"/>
    </xf>
    <xf numFmtId="0" fontId="7" fillId="4" borderId="17" xfId="0" applyFont="1" applyFill="1" applyBorder="1" applyAlignment="1">
      <alignment horizontal="center"/>
    </xf>
    <xf numFmtId="0" fontId="7" fillId="4" borderId="2" xfId="0" applyFont="1" applyFill="1" applyBorder="1" applyAlignment="1">
      <alignment horizontal="centerContinuous"/>
    </xf>
    <xf numFmtId="0" fontId="7" fillId="4" borderId="3" xfId="0" applyFont="1" applyFill="1" applyBorder="1" applyAlignment="1">
      <alignment horizontal="centerContinuous"/>
    </xf>
    <xf numFmtId="0" fontId="7" fillId="4" borderId="20" xfId="0" applyFont="1" applyFill="1" applyBorder="1" applyAlignment="1">
      <alignment horizontal="centerContinuous"/>
    </xf>
    <xf numFmtId="0" fontId="7" fillId="4" borderId="1" xfId="0" applyFont="1" applyFill="1" applyBorder="1"/>
    <xf numFmtId="0" fontId="7" fillId="0" borderId="17" xfId="0" applyFont="1" applyBorder="1"/>
    <xf numFmtId="0" fontId="7" fillId="0" borderId="1" xfId="0" applyFont="1" applyBorder="1"/>
    <xf numFmtId="0" fontId="7" fillId="0" borderId="18" xfId="0" applyFont="1" applyBorder="1"/>
    <xf numFmtId="0" fontId="7" fillId="0" borderId="0" xfId="0" applyFont="1" applyBorder="1"/>
    <xf numFmtId="0" fontId="7" fillId="0" borderId="7" xfId="0" applyFont="1" applyFill="1" applyBorder="1" applyAlignment="1"/>
    <xf numFmtId="0" fontId="7" fillId="0" borderId="7" xfId="0" applyFont="1" applyBorder="1"/>
    <xf numFmtId="0" fontId="7" fillId="0" borderId="1" xfId="0" applyFont="1" applyFill="1" applyBorder="1"/>
    <xf numFmtId="0" fontId="7" fillId="0" borderId="0" xfId="0" applyFont="1" applyFill="1" applyBorder="1"/>
    <xf numFmtId="0" fontId="10" fillId="0" borderId="0" xfId="0" applyFont="1" applyFill="1" applyBorder="1" applyProtection="1"/>
    <xf numFmtId="0" fontId="10" fillId="0" borderId="0" xfId="0" applyFont="1" applyFill="1" applyBorder="1" applyAlignment="1" applyProtection="1">
      <alignment horizontal="center"/>
    </xf>
    <xf numFmtId="0" fontId="11" fillId="0" borderId="0" xfId="0" applyFont="1" applyFill="1" applyBorder="1" applyAlignment="1" applyProtection="1"/>
    <xf numFmtId="9" fontId="10" fillId="0" borderId="0" xfId="0" applyNumberFormat="1" applyFont="1" applyFill="1" applyBorder="1" applyAlignment="1" applyProtection="1">
      <alignment horizontal="center"/>
    </xf>
    <xf numFmtId="0" fontId="1" fillId="0" borderId="0" xfId="0" applyFont="1" applyFill="1" applyBorder="1" applyAlignment="1" applyProtection="1">
      <alignment vertical="center"/>
    </xf>
    <xf numFmtId="10" fontId="10" fillId="0" borderId="0" xfId="0" applyNumberFormat="1" applyFont="1" applyFill="1" applyBorder="1" applyAlignment="1" applyProtection="1">
      <alignment horizontal="center"/>
    </xf>
    <xf numFmtId="165" fontId="10" fillId="0" borderId="0" xfId="0" applyNumberFormat="1" applyFont="1" applyFill="1" applyBorder="1" applyAlignment="1" applyProtection="1">
      <alignment horizontal="center"/>
    </xf>
    <xf numFmtId="0" fontId="14" fillId="0" borderId="0" xfId="0" applyFont="1" applyFill="1" applyBorder="1" applyAlignment="1" applyProtection="1"/>
    <xf numFmtId="0" fontId="14" fillId="0" borderId="0" xfId="0" applyFont="1" applyFill="1" applyBorder="1" applyProtection="1"/>
    <xf numFmtId="0" fontId="5" fillId="2" borderId="10"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center" vertical="center"/>
    </xf>
    <xf numFmtId="0" fontId="1" fillId="0" borderId="0" xfId="0" applyFont="1" applyFill="1" applyBorder="1" applyAlignment="1" applyProtection="1">
      <alignment horizontal="center"/>
    </xf>
    <xf numFmtId="0" fontId="1" fillId="0" borderId="0" xfId="0" applyFont="1" applyFill="1" applyBorder="1" applyProtection="1"/>
    <xf numFmtId="9" fontId="1" fillId="0" borderId="0" xfId="0" applyNumberFormat="1" applyFont="1" applyFill="1" applyBorder="1" applyAlignment="1" applyProtection="1">
      <alignment horizontal="center" vertical="center"/>
    </xf>
    <xf numFmtId="164" fontId="13" fillId="0" borderId="0" xfId="0" applyNumberFormat="1" applyFont="1" applyFill="1" applyBorder="1" applyAlignment="1" applyProtection="1">
      <alignment horizontal="center" vertical="center"/>
    </xf>
    <xf numFmtId="6" fontId="1" fillId="0" borderId="1" xfId="0" applyNumberFormat="1" applyFont="1" applyFill="1" applyBorder="1" applyAlignment="1" applyProtection="1">
      <alignment horizontal="center" vertical="center"/>
    </xf>
    <xf numFmtId="0" fontId="13" fillId="3" borderId="9" xfId="0" applyFont="1" applyFill="1" applyBorder="1" applyAlignment="1" applyProtection="1">
      <alignment horizontal="center"/>
    </xf>
    <xf numFmtId="9" fontId="13" fillId="3" borderId="11" xfId="0" applyNumberFormat="1" applyFont="1" applyFill="1" applyBorder="1" applyAlignment="1" applyProtection="1">
      <alignment horizontal="center"/>
    </xf>
    <xf numFmtId="9" fontId="13" fillId="3" borderId="13" xfId="0" applyNumberFormat="1" applyFont="1" applyFill="1" applyBorder="1" applyAlignment="1" applyProtection="1">
      <alignment horizontal="center"/>
    </xf>
    <xf numFmtId="9" fontId="13" fillId="3" borderId="19" xfId="0" applyNumberFormat="1" applyFont="1" applyFill="1" applyBorder="1" applyAlignment="1" applyProtection="1">
      <alignment horizontal="center"/>
    </xf>
    <xf numFmtId="9" fontId="1" fillId="2" borderId="14" xfId="0" applyNumberFormat="1" applyFont="1" applyFill="1" applyBorder="1" applyAlignment="1" applyProtection="1">
      <alignment horizontal="center"/>
      <protection locked="0"/>
    </xf>
    <xf numFmtId="164" fontId="1" fillId="0" borderId="16" xfId="0" applyNumberFormat="1" applyFont="1" applyFill="1" applyBorder="1" applyAlignment="1" applyProtection="1">
      <alignment horizontal="center"/>
    </xf>
    <xf numFmtId="164" fontId="1" fillId="0" borderId="5" xfId="0" applyNumberFormat="1" applyFont="1" applyFill="1" applyBorder="1" applyAlignment="1" applyProtection="1">
      <alignment horizontal="center"/>
    </xf>
    <xf numFmtId="9" fontId="1" fillId="2" borderId="4" xfId="0" applyNumberFormat="1" applyFont="1" applyFill="1" applyBorder="1" applyAlignment="1" applyProtection="1">
      <alignment horizontal="center"/>
      <protection locked="0"/>
    </xf>
    <xf numFmtId="164" fontId="1" fillId="0" borderId="2" xfId="0" applyNumberFormat="1" applyFont="1" applyFill="1" applyBorder="1" applyAlignment="1" applyProtection="1">
      <alignment horizontal="center"/>
    </xf>
    <xf numFmtId="164" fontId="1" fillId="0" borderId="6" xfId="0" applyNumberFormat="1" applyFont="1" applyFill="1" applyBorder="1" applyAlignment="1" applyProtection="1">
      <alignment horizontal="center"/>
    </xf>
    <xf numFmtId="0" fontId="13" fillId="3" borderId="21" xfId="0" applyFont="1" applyFill="1" applyBorder="1" applyAlignment="1" applyProtection="1">
      <alignment horizontal="center"/>
    </xf>
    <xf numFmtId="0" fontId="13" fillId="3" borderId="8" xfId="0" applyFont="1" applyFill="1" applyBorder="1" applyAlignment="1" applyProtection="1">
      <alignment horizontal="center"/>
    </xf>
    <xf numFmtId="9" fontId="13" fillId="3" borderId="22" xfId="0" applyNumberFormat="1" applyFont="1" applyFill="1" applyBorder="1" applyAlignment="1" applyProtection="1">
      <alignment horizontal="center"/>
    </xf>
    <xf numFmtId="0" fontId="1" fillId="2" borderId="4" xfId="0" applyFont="1" applyFill="1" applyBorder="1" applyProtection="1">
      <protection locked="0"/>
    </xf>
    <xf numFmtId="0" fontId="1" fillId="2" borderId="1" xfId="0" applyFont="1" applyFill="1" applyBorder="1" applyProtection="1">
      <protection locked="0"/>
    </xf>
    <xf numFmtId="9" fontId="1" fillId="2" borderId="1" xfId="0" applyNumberFormat="1" applyFont="1" applyFill="1" applyBorder="1" applyAlignment="1" applyProtection="1">
      <alignment horizontal="center"/>
      <protection locked="0"/>
    </xf>
    <xf numFmtId="164" fontId="1" fillId="0" borderId="1" xfId="0" applyNumberFormat="1" applyFont="1" applyFill="1" applyBorder="1" applyAlignment="1" applyProtection="1">
      <alignment horizontal="center"/>
    </xf>
    <xf numFmtId="5" fontId="1" fillId="0" borderId="6" xfId="0" applyNumberFormat="1" applyFont="1" applyFill="1" applyBorder="1" applyAlignment="1" applyProtection="1">
      <alignment horizontal="center"/>
    </xf>
    <xf numFmtId="0" fontId="13" fillId="3" borderId="11" xfId="0" applyFont="1" applyFill="1" applyBorder="1" applyAlignment="1" applyProtection="1">
      <alignment horizontal="left" vertical="center" wrapText="1"/>
    </xf>
    <xf numFmtId="0" fontId="13" fillId="3" borderId="12"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protection locked="0"/>
    </xf>
    <xf numFmtId="9" fontId="15" fillId="0" borderId="1" xfId="0" applyNumberFormat="1" applyFont="1" applyFill="1" applyBorder="1" applyAlignment="1" applyProtection="1">
      <alignment horizontal="center" vertical="center" wrapText="1"/>
      <protection locked="0"/>
    </xf>
    <xf numFmtId="1" fontId="15" fillId="0" borderId="1" xfId="0" applyNumberFormat="1" applyFont="1" applyFill="1" applyBorder="1" applyAlignment="1" applyProtection="1">
      <alignment horizontal="center" vertical="center" wrapText="1"/>
      <protection locked="0"/>
    </xf>
    <xf numFmtId="0" fontId="11" fillId="0" borderId="0" xfId="0" applyFont="1" applyFill="1" applyProtection="1"/>
    <xf numFmtId="0" fontId="3" fillId="0" borderId="0" xfId="0" applyFont="1" applyAlignment="1" applyProtection="1">
      <alignment horizontal="center" vertical="top"/>
    </xf>
    <xf numFmtId="0" fontId="4" fillId="0" borderId="0" xfId="0" applyFont="1" applyFill="1" applyBorder="1" applyAlignment="1" applyProtection="1">
      <alignment horizontal="center" vertical="center" wrapText="1"/>
    </xf>
    <xf numFmtId="0" fontId="0" fillId="0" borderId="0" xfId="0" applyAlignment="1" applyProtection="1">
      <alignment horizontal="center"/>
    </xf>
    <xf numFmtId="0" fontId="6" fillId="0" borderId="0" xfId="0" applyFont="1" applyAlignment="1" applyProtection="1">
      <alignment horizontal="center"/>
    </xf>
    <xf numFmtId="0" fontId="0" fillId="0" borderId="0" xfId="0" applyAlignment="1" applyProtection="1"/>
    <xf numFmtId="0" fontId="8" fillId="0" borderId="0" xfId="0" applyFont="1" applyAlignment="1" applyProtection="1">
      <alignment horizontal="center" vertical="center"/>
    </xf>
    <xf numFmtId="0" fontId="7" fillId="0" borderId="0" xfId="0" applyFont="1" applyAlignment="1" applyProtection="1">
      <alignment horizontal="center" vertical="center"/>
    </xf>
    <xf numFmtId="0" fontId="12" fillId="0" borderId="0" xfId="0" applyFont="1" applyAlignment="1" applyProtection="1">
      <alignment horizontal="center" vertical="center"/>
    </xf>
    <xf numFmtId="0" fontId="2" fillId="3" borderId="12" xfId="0" applyFont="1" applyFill="1" applyBorder="1" applyAlignment="1" applyProtection="1">
      <alignment horizontal="center" vertical="center" wrapText="1"/>
    </xf>
    <xf numFmtId="0" fontId="5" fillId="0" borderId="0" xfId="0" applyFont="1" applyAlignment="1" applyProtection="1">
      <alignment horizontal="center" vertical="center"/>
    </xf>
    <xf numFmtId="9" fontId="15" fillId="0" borderId="23" xfId="0" applyNumberFormat="1" applyFont="1" applyFill="1" applyBorder="1" applyAlignment="1" applyProtection="1">
      <alignment horizontal="center" vertical="center" wrapText="1"/>
    </xf>
    <xf numFmtId="0" fontId="1" fillId="0" borderId="4" xfId="0" applyFont="1" applyFill="1" applyBorder="1" applyAlignment="1" applyProtection="1">
      <alignment vertical="center" wrapText="1"/>
    </xf>
    <xf numFmtId="9" fontId="15" fillId="0" borderId="1" xfId="0" applyNumberFormat="1" applyFont="1" applyFill="1" applyBorder="1" applyAlignment="1" applyProtection="1">
      <alignment horizontal="center" vertical="center" wrapText="1"/>
    </xf>
    <xf numFmtId="0" fontId="3" fillId="0" borderId="0" xfId="0" applyFont="1" applyAlignment="1" applyProtection="1">
      <alignment horizontal="center" vertical="center"/>
    </xf>
    <xf numFmtId="164" fontId="13" fillId="5"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Fill="1" applyProtection="1">
      <protection locked="0"/>
    </xf>
    <xf numFmtId="0" fontId="7" fillId="0" borderId="0" xfId="0" applyFont="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 xfId="0" applyFont="1" applyBorder="1" applyAlignment="1" applyProtection="1">
      <alignment horizontal="center"/>
      <protection locked="0"/>
    </xf>
    <xf numFmtId="9" fontId="7" fillId="0" borderId="1" xfId="0" applyNumberFormat="1" applyFont="1" applyBorder="1" applyAlignment="1" applyProtection="1">
      <alignment horizontal="center"/>
      <protection locked="0"/>
    </xf>
    <xf numFmtId="0" fontId="7" fillId="0" borderId="0" xfId="0" applyFont="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9" fontId="7" fillId="0" borderId="1" xfId="0" applyNumberFormat="1"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1" fontId="10" fillId="5" borderId="1" xfId="0" applyNumberFormat="1" applyFont="1" applyFill="1" applyBorder="1" applyAlignment="1" applyProtection="1">
      <alignment horizontal="center"/>
      <protection locked="0"/>
    </xf>
    <xf numFmtId="9" fontId="10" fillId="0" borderId="1" xfId="0" applyNumberFormat="1" applyFont="1" applyFill="1" applyBorder="1" applyProtection="1">
      <protection locked="0"/>
    </xf>
    <xf numFmtId="9" fontId="10" fillId="5" borderId="1" xfId="0" applyNumberFormat="1" applyFont="1" applyFill="1" applyBorder="1" applyAlignment="1" applyProtection="1">
      <alignment horizontal="center"/>
      <protection locked="0"/>
    </xf>
    <xf numFmtId="10" fontId="10" fillId="0" borderId="0" xfId="0" applyNumberFormat="1" applyFont="1" applyFill="1" applyBorder="1" applyProtection="1">
      <protection locked="0"/>
    </xf>
    <xf numFmtId="9" fontId="10" fillId="0" borderId="0" xfId="0" applyNumberFormat="1" applyFont="1" applyFill="1" applyBorder="1" applyProtection="1">
      <protection locked="0"/>
    </xf>
    <xf numFmtId="10" fontId="1" fillId="2" borderId="1" xfId="0" applyNumberFormat="1" applyFont="1" applyFill="1" applyBorder="1" applyAlignment="1" applyProtection="1">
      <alignment horizontal="center" vertical="center"/>
      <protection locked="0"/>
    </xf>
    <xf numFmtId="0" fontId="18" fillId="0" borderId="0" xfId="0" applyFont="1"/>
    <xf numFmtId="0" fontId="5" fillId="2" borderId="15" xfId="0" applyFont="1" applyFill="1" applyBorder="1" applyAlignment="1" applyProtection="1">
      <alignment wrapText="1"/>
      <protection locked="0"/>
    </xf>
    <xf numFmtId="0" fontId="3" fillId="6" borderId="0" xfId="0" applyFont="1" applyFill="1" applyAlignment="1" applyProtection="1">
      <alignment horizontal="center" vertical="center" wrapText="1"/>
    </xf>
    <xf numFmtId="0" fontId="5" fillId="2" borderId="7" xfId="0" applyFont="1" applyFill="1" applyBorder="1" applyAlignment="1" applyProtection="1">
      <alignment horizontal="center" vertical="center" wrapText="1"/>
      <protection locked="0"/>
    </xf>
    <xf numFmtId="0" fontId="5" fillId="0" borderId="0" xfId="0" applyFont="1" applyFill="1" applyAlignment="1" applyProtection="1">
      <alignment horizontal="center" vertical="center"/>
    </xf>
    <xf numFmtId="0" fontId="3" fillId="7" borderId="0" xfId="0" applyFont="1" applyFill="1" applyAlignment="1" applyProtection="1">
      <alignment horizontal="left" vertical="center"/>
    </xf>
    <xf numFmtId="0" fontId="1" fillId="8" borderId="1" xfId="0" applyFont="1" applyFill="1" applyBorder="1" applyAlignment="1" applyProtection="1">
      <alignment horizontal="center" vertical="center" wrapText="1"/>
    </xf>
    <xf numFmtId="0" fontId="1" fillId="9" borderId="1"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vertical="center" wrapText="1"/>
    </xf>
    <xf numFmtId="0" fontId="8" fillId="3" borderId="0" xfId="0" applyFont="1" applyFill="1" applyBorder="1" applyAlignment="1" applyProtection="1">
      <alignment horizontal="center"/>
      <protection locked="0"/>
    </xf>
    <xf numFmtId="0" fontId="8" fillId="3" borderId="0" xfId="0" applyFont="1" applyFill="1" applyAlignment="1" applyProtection="1">
      <alignment horizont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protection locked="0"/>
    </xf>
  </cellXfs>
  <cellStyles count="2">
    <cellStyle name="Normal" xfId="0" builtinId="0"/>
    <cellStyle name="Normal 2" xfId="1"/>
  </cellStyles>
  <dxfs count="13">
    <dxf>
      <fill>
        <patternFill>
          <bgColor rgb="FF92D050"/>
        </patternFill>
      </fill>
    </dxf>
    <dxf>
      <fill>
        <patternFill patternType="lightDown"/>
      </fill>
    </dxf>
    <dxf>
      <fill>
        <patternFill patternType="lightDown"/>
      </fill>
    </dxf>
    <dxf>
      <fill>
        <patternFill>
          <bgColor rgb="FF92D050"/>
        </patternFill>
      </fill>
    </dxf>
    <dxf>
      <fill>
        <patternFill patternType="lightDown"/>
      </fill>
    </dxf>
    <dxf>
      <fill>
        <patternFill>
          <bgColor rgb="FF92D050"/>
        </patternFill>
      </fill>
    </dxf>
    <dxf>
      <fill>
        <patternFill>
          <bgColor rgb="FF92D050"/>
        </patternFill>
      </fill>
    </dxf>
    <dxf>
      <fill>
        <patternFill patternType="lightDown"/>
      </fill>
    </dxf>
    <dxf>
      <fill>
        <patternFill patternType="lightDown"/>
      </fill>
    </dxf>
    <dxf>
      <fill>
        <patternFill>
          <bgColor rgb="FF92D050"/>
        </patternFill>
      </fill>
    </dxf>
    <dxf>
      <fill>
        <patternFill patternType="lightDown"/>
      </fill>
    </dxf>
    <dxf>
      <fill>
        <patternFill>
          <bgColor rgb="FF92D050"/>
        </patternFill>
      </fill>
    </dxf>
    <dxf>
      <font>
        <color rgb="FFC00000"/>
      </font>
      <fill>
        <patternFill>
          <bgColor rgb="FFFFCCCC"/>
        </patternFill>
      </fill>
    </dxf>
  </dxfs>
  <tableStyles count="0" defaultTableStyle="TableStyleMedium9" defaultPivotStyle="PivotStyleLight16"/>
  <colors>
    <mruColors>
      <color rgb="FFFFCCCC"/>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2:E27"/>
  <sheetViews>
    <sheetView tabSelected="1" zoomScaleNormal="100" zoomScaleSheetLayoutView="100" workbookViewId="0">
      <selection activeCell="A31" sqref="A31"/>
    </sheetView>
  </sheetViews>
  <sheetFormatPr defaultColWidth="9.140625" defaultRowHeight="12" x14ac:dyDescent="0.2"/>
  <cols>
    <col min="1" max="1" width="54.7109375" style="16" customWidth="1"/>
    <col min="2" max="2" width="18.85546875" style="16" bestFit="1" customWidth="1"/>
    <col min="3" max="5" width="22.140625" style="17" customWidth="1"/>
    <col min="6" max="16384" width="9.140625" style="16"/>
  </cols>
  <sheetData>
    <row r="2" spans="1:5" ht="15" x14ac:dyDescent="0.25">
      <c r="A2" s="24" t="s">
        <v>41</v>
      </c>
    </row>
    <row r="4" spans="1:5" s="28" customFormat="1" ht="12.75" customHeight="1" x14ac:dyDescent="0.2">
      <c r="A4" s="97" t="s">
        <v>21</v>
      </c>
      <c r="B4" s="97"/>
      <c r="C4" s="97"/>
      <c r="D4" s="26"/>
      <c r="E4" s="27"/>
    </row>
    <row r="5" spans="1:5" s="28" customFormat="1" ht="12.6" customHeight="1" x14ac:dyDescent="0.2">
      <c r="A5" s="98" t="s">
        <v>4</v>
      </c>
      <c r="B5" s="98"/>
      <c r="C5" s="87">
        <v>0.06</v>
      </c>
      <c r="D5" s="29"/>
      <c r="E5" s="27"/>
    </row>
    <row r="6" spans="1:5" s="28" customFormat="1" ht="12.6" customHeight="1" x14ac:dyDescent="0.2">
      <c r="A6" s="98" t="s">
        <v>58</v>
      </c>
      <c r="B6" s="98"/>
      <c r="C6" s="70"/>
      <c r="D6" s="30"/>
      <c r="E6" s="27"/>
    </row>
    <row r="7" spans="1:5" s="28" customFormat="1" ht="12.6" customHeight="1" x14ac:dyDescent="0.2">
      <c r="A7" s="99" t="s">
        <v>22</v>
      </c>
      <c r="B7" s="99"/>
      <c r="C7" s="70"/>
      <c r="D7" s="30"/>
      <c r="E7" s="27"/>
    </row>
    <row r="8" spans="1:5" s="28" customFormat="1" ht="12.6" customHeight="1" x14ac:dyDescent="0.2">
      <c r="A8" s="98" t="s">
        <v>40</v>
      </c>
      <c r="B8" s="98"/>
      <c r="C8" s="31">
        <f>(C6+C7)*C5</f>
        <v>0</v>
      </c>
      <c r="D8" s="30"/>
      <c r="E8" s="27"/>
    </row>
    <row r="10" spans="1:5" ht="15" x14ac:dyDescent="0.25">
      <c r="A10" s="23" t="s">
        <v>42</v>
      </c>
      <c r="B10" s="18"/>
      <c r="C10" s="18"/>
      <c r="D10" s="18"/>
      <c r="E10" s="18"/>
    </row>
    <row r="11" spans="1:5" ht="12.75" thickBot="1" x14ac:dyDescent="0.25">
      <c r="A11" s="17"/>
      <c r="B11" s="17"/>
    </row>
    <row r="12" spans="1:5" s="28" customFormat="1" ht="12.6" customHeight="1" thickBot="1" x14ac:dyDescent="0.25">
      <c r="A12" s="32" t="s">
        <v>1</v>
      </c>
      <c r="B12" s="33" t="s">
        <v>34</v>
      </c>
      <c r="C12" s="34" t="s">
        <v>35</v>
      </c>
      <c r="D12" s="35" t="s">
        <v>32</v>
      </c>
    </row>
    <row r="13" spans="1:5" s="28" customFormat="1" ht="12.6" customHeight="1" x14ac:dyDescent="0.2">
      <c r="A13" s="89" t="s">
        <v>59</v>
      </c>
      <c r="B13" s="36">
        <v>0.05</v>
      </c>
      <c r="C13" s="37">
        <f t="shared" ref="C13:C14" si="0">B13*$C$8</f>
        <v>0</v>
      </c>
      <c r="D13" s="38">
        <f ca="1">SUMPRODUCT(--($A$19:$A$24=A13),$E$19:$E$24)</f>
        <v>0</v>
      </c>
    </row>
    <row r="14" spans="1:5" s="28" customFormat="1" ht="12.6" customHeight="1" x14ac:dyDescent="0.2">
      <c r="A14" s="25" t="s">
        <v>39</v>
      </c>
      <c r="B14" s="39">
        <v>0.95</v>
      </c>
      <c r="C14" s="40">
        <f t="shared" si="0"/>
        <v>0</v>
      </c>
      <c r="D14" s="41">
        <f ca="1">SUMPRODUCT(--($A$19:$A$24=A14),$E$19:$E$24)</f>
        <v>0</v>
      </c>
    </row>
    <row r="15" spans="1:5" x14ac:dyDescent="0.2">
      <c r="B15" s="17" t="str">
        <f>IF(SUM(B13:B14)&lt;&gt;1,"REVISE WEIGHTINGS","")</f>
        <v/>
      </c>
      <c r="C15" s="19"/>
    </row>
    <row r="16" spans="1:5" ht="15" x14ac:dyDescent="0.25">
      <c r="A16" s="23" t="s">
        <v>43</v>
      </c>
      <c r="B16" s="20"/>
      <c r="C16" s="20"/>
      <c r="D16" s="20"/>
      <c r="E16" s="20"/>
    </row>
    <row r="17" spans="1:5" ht="12.75" thickBot="1" x14ac:dyDescent="0.25"/>
    <row r="18" spans="1:5" s="28" customFormat="1" ht="12.75" x14ac:dyDescent="0.2">
      <c r="A18" s="42" t="s">
        <v>1</v>
      </c>
      <c r="B18" s="43" t="s">
        <v>0</v>
      </c>
      <c r="C18" s="44" t="s">
        <v>36</v>
      </c>
      <c r="D18" s="35" t="s">
        <v>37</v>
      </c>
      <c r="E18" s="35" t="s">
        <v>38</v>
      </c>
    </row>
    <row r="19" spans="1:5" s="28" customFormat="1" ht="12.75" x14ac:dyDescent="0.2">
      <c r="A19" s="45" t="s">
        <v>59</v>
      </c>
      <c r="B19" s="46" t="s">
        <v>64</v>
      </c>
      <c r="C19" s="47">
        <v>1</v>
      </c>
      <c r="D19" s="48">
        <f t="shared" ref="D19:D24" si="1">IFERROR(INDEX($C$13:$C$14,MATCH(A19,$A$13:$A$14,0))*C19,"")</f>
        <v>0</v>
      </c>
      <c r="E19" s="49" t="str">
        <f ca="1">IFERROR(INDEX(Measures!$K$4:$K$9,MATCH(B19,Measures!$B$4:$B$9,0))*D19,"")</f>
        <v/>
      </c>
    </row>
    <row r="20" spans="1:5" s="28" customFormat="1" ht="12.75" x14ac:dyDescent="0.2">
      <c r="A20" s="45" t="s">
        <v>39</v>
      </c>
      <c r="B20" s="46" t="s">
        <v>61</v>
      </c>
      <c r="C20" s="47">
        <v>0.3</v>
      </c>
      <c r="D20" s="48">
        <f t="shared" si="1"/>
        <v>0</v>
      </c>
      <c r="E20" s="49" t="str">
        <f ca="1">IFERROR(INDEX(Measures!$K$4:$K$9,MATCH(B20,Measures!$B$4:$B$9,0))*D20,"")</f>
        <v/>
      </c>
    </row>
    <row r="21" spans="1:5" s="28" customFormat="1" ht="12.75" x14ac:dyDescent="0.2">
      <c r="A21" s="45" t="s">
        <v>39</v>
      </c>
      <c r="B21" s="46" t="s">
        <v>54</v>
      </c>
      <c r="C21" s="47">
        <v>0.3</v>
      </c>
      <c r="D21" s="48">
        <f t="shared" si="1"/>
        <v>0</v>
      </c>
      <c r="E21" s="49" t="str">
        <f ca="1">IFERROR(INDEX(Measures!$K$4:$K$9,MATCH(B21,Measures!$B$4:$B$9,0))*D21,"")</f>
        <v/>
      </c>
    </row>
    <row r="22" spans="1:5" s="28" customFormat="1" ht="12.75" x14ac:dyDescent="0.2">
      <c r="A22" s="45" t="s">
        <v>39</v>
      </c>
      <c r="B22" s="46" t="s">
        <v>55</v>
      </c>
      <c r="C22" s="47">
        <v>0.1</v>
      </c>
      <c r="D22" s="48">
        <f t="shared" si="1"/>
        <v>0</v>
      </c>
      <c r="E22" s="49" t="str">
        <f ca="1">IFERROR(INDEX(Measures!$K$4:$K$9,MATCH(B22,Measures!$B$4:$B$9,0))*D22,"")</f>
        <v/>
      </c>
    </row>
    <row r="23" spans="1:5" s="28" customFormat="1" ht="12.75" x14ac:dyDescent="0.2">
      <c r="A23" s="45" t="s">
        <v>39</v>
      </c>
      <c r="B23" s="46" t="s">
        <v>56</v>
      </c>
      <c r="C23" s="47">
        <v>0.1</v>
      </c>
      <c r="D23" s="48">
        <f t="shared" si="1"/>
        <v>0</v>
      </c>
      <c r="E23" s="49" t="str">
        <f ca="1">IFERROR(INDEX(Measures!$K$4:$K$9,MATCH(B23,Measures!$B$4:$B$9,0))*D23,"")</f>
        <v/>
      </c>
    </row>
    <row r="24" spans="1:5" s="28" customFormat="1" ht="12.75" x14ac:dyDescent="0.2">
      <c r="A24" s="45" t="s">
        <v>39</v>
      </c>
      <c r="B24" s="46" t="s">
        <v>57</v>
      </c>
      <c r="C24" s="47">
        <v>0.2</v>
      </c>
      <c r="D24" s="48">
        <f t="shared" si="1"/>
        <v>0</v>
      </c>
      <c r="E24" s="49" t="str">
        <f ca="1">IFERROR(INDEX(Measures!$K$4:$K$9,MATCH(B24,Measures!$B$4:$B$9,0))*D24,"")</f>
        <v/>
      </c>
    </row>
    <row r="25" spans="1:5" x14ac:dyDescent="0.2">
      <c r="C25" s="17" t="str">
        <f>IF(SUMPRODUCT(--(1/SUMIF(A19:A24,A19:A24,C19:C24)&lt;&gt;1))=0,"","REVISE WEIGHTINGS")</f>
        <v/>
      </c>
      <c r="D25" s="17" t="str">
        <f>IF(ROUND(SUM($D$19:$D$24),2)=ROUND(C8,2),"","REVISE WEIGHTINGS")</f>
        <v/>
      </c>
    </row>
    <row r="26" spans="1:5" x14ac:dyDescent="0.2">
      <c r="C26" s="21"/>
      <c r="D26" s="22"/>
    </row>
    <row r="27" spans="1:5" x14ac:dyDescent="0.2">
      <c r="D27" s="88"/>
    </row>
  </sheetData>
  <mergeCells count="5">
    <mergeCell ref="A4:C4"/>
    <mergeCell ref="A5:B5"/>
    <mergeCell ref="A6:B6"/>
    <mergeCell ref="A8:B8"/>
    <mergeCell ref="A7:B7"/>
  </mergeCells>
  <conditionalFormatting sqref="B15 C25:D25">
    <cfRule type="containsText" dxfId="12" priority="1" operator="containsText" text="REVISE WEIGHTINGS">
      <formula>NOT(ISERROR(SEARCH("REVISE WEIGHTINGS",B15)))</formula>
    </cfRule>
  </conditionalFormatting>
  <dataValidations count="2">
    <dataValidation type="decimal" allowBlank="1" showInputMessage="1" showErrorMessage="1" errorTitle="Input Error" error="Value must be no greater than 6%." sqref="C5">
      <formula1>0</formula1>
      <formula2>0.06</formula2>
    </dataValidation>
    <dataValidation type="list" allowBlank="1" showInputMessage="1" showErrorMessage="1" sqref="A19:A24">
      <formula1>$A$13:$A$14</formula1>
    </dataValidation>
  </dataValidations>
  <pageMargins left="0.7" right="0.7" top="0.75" bottom="0.75" header="0.3" footer="0.3"/>
  <pageSetup paperSize="9"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K16"/>
  <sheetViews>
    <sheetView showGridLines="0" zoomScaleNormal="100" workbookViewId="0">
      <pane ySplit="3" topLeftCell="A4" activePane="bottomLeft" state="frozen"/>
      <selection pane="bottomLeft" activeCell="C4" sqref="C4:C9"/>
    </sheetView>
  </sheetViews>
  <sheetFormatPr defaultColWidth="8.85546875" defaultRowHeight="15.75" x14ac:dyDescent="0.2"/>
  <cols>
    <col min="1" max="1" width="35.85546875" style="69" customWidth="1"/>
    <col min="2" max="2" width="20.42578125" style="56" customWidth="1"/>
    <col min="3" max="3" width="63.42578125" style="58" customWidth="1"/>
    <col min="4" max="4" width="55.5703125" style="58" customWidth="1"/>
    <col min="5" max="5" width="19.85546875" style="58" bestFit="1" customWidth="1"/>
    <col min="6" max="6" width="17.42578125" style="58" bestFit="1" customWidth="1"/>
    <col min="7" max="7" width="19.42578125" style="58" bestFit="1" customWidth="1"/>
    <col min="8" max="8" width="19" style="58" bestFit="1" customWidth="1"/>
    <col min="9" max="9" width="12.5703125" style="58" bestFit="1" customWidth="1"/>
    <col min="10" max="10" width="10.85546875" style="58" bestFit="1" customWidth="1"/>
    <col min="11" max="11" width="14.7109375" style="58" bestFit="1" customWidth="1"/>
    <col min="12" max="16384" width="8.85546875" style="58"/>
  </cols>
  <sheetData>
    <row r="1" spans="1:11" ht="13.15" customHeight="1" x14ac:dyDescent="0.2">
      <c r="A1" s="55"/>
      <c r="C1" s="57"/>
      <c r="D1" s="57"/>
      <c r="H1" s="59" t="s">
        <v>48</v>
      </c>
    </row>
    <row r="2" spans="1:11" s="62" customFormat="1" ht="13.15" customHeight="1" thickBot="1" x14ac:dyDescent="0.25">
      <c r="A2" s="61"/>
      <c r="B2" s="61"/>
      <c r="H2" s="63" t="s">
        <v>49</v>
      </c>
    </row>
    <row r="3" spans="1:11" s="65" customFormat="1" ht="65.099999999999994" customHeight="1" thickBot="1" x14ac:dyDescent="0.25">
      <c r="A3" s="50" t="s">
        <v>1</v>
      </c>
      <c r="B3" s="51" t="s">
        <v>0</v>
      </c>
      <c r="C3" s="51" t="s">
        <v>16</v>
      </c>
      <c r="D3" s="51" t="s">
        <v>20</v>
      </c>
      <c r="E3" s="51" t="s">
        <v>18</v>
      </c>
      <c r="F3" s="51" t="s">
        <v>24</v>
      </c>
      <c r="G3" s="51" t="s">
        <v>25</v>
      </c>
      <c r="H3" s="51" t="s">
        <v>52</v>
      </c>
      <c r="I3" s="64" t="s">
        <v>19</v>
      </c>
      <c r="J3" s="64" t="s">
        <v>23</v>
      </c>
      <c r="K3" s="96" t="s">
        <v>2</v>
      </c>
    </row>
    <row r="4" spans="1:11" s="92" customFormat="1" ht="89.25" x14ac:dyDescent="0.2">
      <c r="A4" s="95" t="str">
        <f>'Performance Criteria'!A19</f>
        <v xml:space="preserve">CAFM and Coordination and Communication with the Intergrator </v>
      </c>
      <c r="B4" s="94" t="str">
        <f>'Performance Criteria'!B19</f>
        <v>CFM M1</v>
      </c>
      <c r="C4" s="52" t="s">
        <v>66</v>
      </c>
      <c r="D4" s="52" t="s">
        <v>65</v>
      </c>
      <c r="E4" s="52" t="s">
        <v>33</v>
      </c>
      <c r="F4" s="53"/>
      <c r="G4" s="54"/>
      <c r="H4" s="54"/>
      <c r="I4" s="52" t="s">
        <v>50</v>
      </c>
      <c r="J4" s="68" t="str">
        <f t="shared" ref="J4:J10" ca="1" si="0">IFERROR(IF(INDIRECT(HLOOKUP(E4,Lookup.UnitofMeasurementType,2,0)&amp;ROW())="","",VLOOKUP(INDIRECT(HLOOKUP(E4,Lookup.UnitofMeasurementType,2,0)&amp;ROW()),INDIRECT("ScoringScales."&amp;SUBSTITUTE(E4&amp;I4,"/","")),2,0)),"")</f>
        <v/>
      </c>
      <c r="K4" s="68" t="str">
        <f ca="1">IF(J4="","",1-J4)</f>
        <v/>
      </c>
    </row>
    <row r="5" spans="1:11" s="65" customFormat="1" ht="76.5" x14ac:dyDescent="0.2">
      <c r="A5" s="95" t="str">
        <f>'Performance Criteria'!A20</f>
        <v>Maintenance Services</v>
      </c>
      <c r="B5" s="94" t="str">
        <f>'Performance Criteria'!B20</f>
        <v>MAINT M1</v>
      </c>
      <c r="C5" s="52" t="s">
        <v>69</v>
      </c>
      <c r="D5" s="52" t="s">
        <v>70</v>
      </c>
      <c r="E5" s="52" t="s">
        <v>3</v>
      </c>
      <c r="F5" s="53"/>
      <c r="G5" s="54"/>
      <c r="H5" s="54"/>
      <c r="I5" s="52" t="s">
        <v>26</v>
      </c>
      <c r="J5" s="68" t="str">
        <f t="shared" ca="1" si="0"/>
        <v/>
      </c>
      <c r="K5" s="68" t="str">
        <f t="shared" ref="K5:K9" ca="1" si="1">IF(J5="","",1-J5)</f>
        <v/>
      </c>
    </row>
    <row r="6" spans="1:11" s="65" customFormat="1" ht="63.75" x14ac:dyDescent="0.2">
      <c r="A6" s="95" t="str">
        <f>'Performance Criteria'!A21</f>
        <v>Maintenance Services</v>
      </c>
      <c r="B6" s="94" t="str">
        <f>'Performance Criteria'!B21</f>
        <v>MAINT M2</v>
      </c>
      <c r="C6" s="91" t="s">
        <v>71</v>
      </c>
      <c r="D6" s="52" t="s">
        <v>72</v>
      </c>
      <c r="E6" s="52" t="s">
        <v>3</v>
      </c>
      <c r="F6" s="53"/>
      <c r="G6" s="54"/>
      <c r="H6" s="54"/>
      <c r="I6" s="52" t="s">
        <v>7</v>
      </c>
      <c r="J6" s="68" t="str">
        <f t="shared" ca="1" si="0"/>
        <v/>
      </c>
      <c r="K6" s="68" t="str">
        <f t="shared" ca="1" si="1"/>
        <v/>
      </c>
    </row>
    <row r="7" spans="1:11" s="65" customFormat="1" ht="63.75" x14ac:dyDescent="0.2">
      <c r="A7" s="95" t="str">
        <f>'Performance Criteria'!A22</f>
        <v>Maintenance Services</v>
      </c>
      <c r="B7" s="94" t="str">
        <f>'Performance Criteria'!B22</f>
        <v>MAINT M3</v>
      </c>
      <c r="C7" s="52" t="s">
        <v>73</v>
      </c>
      <c r="D7" s="52" t="s">
        <v>67</v>
      </c>
      <c r="E7" s="52" t="s">
        <v>3</v>
      </c>
      <c r="F7" s="53"/>
      <c r="G7" s="54"/>
      <c r="H7" s="54"/>
      <c r="I7" s="52" t="s">
        <v>26</v>
      </c>
      <c r="J7" s="68" t="str">
        <f t="shared" ca="1" si="0"/>
        <v/>
      </c>
      <c r="K7" s="68" t="str">
        <f t="shared" ca="1" si="1"/>
        <v/>
      </c>
    </row>
    <row r="8" spans="1:11" s="65" customFormat="1" ht="63.75" x14ac:dyDescent="0.2">
      <c r="A8" s="95" t="str">
        <f>'Performance Criteria'!A23</f>
        <v>Maintenance Services</v>
      </c>
      <c r="B8" s="94" t="str">
        <f>'Performance Criteria'!B23</f>
        <v>MAINT M4</v>
      </c>
      <c r="C8" s="52" t="s">
        <v>74</v>
      </c>
      <c r="D8" s="52" t="s">
        <v>68</v>
      </c>
      <c r="E8" s="52" t="s">
        <v>3</v>
      </c>
      <c r="F8" s="53"/>
      <c r="G8" s="54"/>
      <c r="H8" s="54"/>
      <c r="I8" s="52" t="s">
        <v>5</v>
      </c>
      <c r="J8" s="68" t="str">
        <f t="shared" ca="1" si="0"/>
        <v/>
      </c>
      <c r="K8" s="68" t="str">
        <f t="shared" ca="1" si="1"/>
        <v/>
      </c>
    </row>
    <row r="9" spans="1:11" s="92" customFormat="1" ht="51" x14ac:dyDescent="0.2">
      <c r="A9" s="95" t="str">
        <f>'Performance Criteria'!A24</f>
        <v>Maintenance Services</v>
      </c>
      <c r="B9" s="94" t="str">
        <f>'Performance Criteria'!B24</f>
        <v>MAINT M5</v>
      </c>
      <c r="C9" s="52" t="s">
        <v>75</v>
      </c>
      <c r="D9" s="52" t="s">
        <v>76</v>
      </c>
      <c r="E9" s="52" t="s">
        <v>3</v>
      </c>
      <c r="F9" s="53"/>
      <c r="G9" s="54"/>
      <c r="H9" s="54"/>
      <c r="I9" s="52" t="s">
        <v>5</v>
      </c>
      <c r="J9" s="68" t="str">
        <f t="shared" ca="1" si="0"/>
        <v/>
      </c>
      <c r="K9" s="68" t="str">
        <f t="shared" ca="1" si="1"/>
        <v/>
      </c>
    </row>
    <row r="10" spans="1:11" s="92" customFormat="1" ht="25.5" hidden="1" x14ac:dyDescent="0.2">
      <c r="A10" s="67" t="e">
        <f>'Performance Criteria'!#REF!</f>
        <v>#REF!</v>
      </c>
      <c r="B10" s="94" t="e">
        <f>'Performance Criteria'!#REF!</f>
        <v>#REF!</v>
      </c>
      <c r="C10" s="52" t="s">
        <v>62</v>
      </c>
      <c r="D10" s="52" t="s">
        <v>31</v>
      </c>
      <c r="E10" s="52" t="s">
        <v>33</v>
      </c>
      <c r="F10" s="53"/>
      <c r="G10" s="54"/>
      <c r="H10" s="54"/>
      <c r="I10" s="52" t="s">
        <v>50</v>
      </c>
      <c r="J10" s="68" t="str">
        <f t="shared" ca="1" si="0"/>
        <v/>
      </c>
      <c r="K10" s="66" t="str">
        <f ca="1">IF(J10="","",1-J10)</f>
        <v/>
      </c>
    </row>
    <row r="12" spans="1:11" x14ac:dyDescent="0.2">
      <c r="A12" s="93" t="s">
        <v>63</v>
      </c>
    </row>
    <row r="14" spans="1:11" ht="47.25" x14ac:dyDescent="0.2">
      <c r="A14" s="90" t="s">
        <v>60</v>
      </c>
    </row>
    <row r="16" spans="1:11" x14ac:dyDescent="0.2">
      <c r="A16" s="56"/>
      <c r="B16" s="58"/>
      <c r="K16" s="60"/>
    </row>
  </sheetData>
  <sheetProtection selectLockedCells="1"/>
  <autoFilter ref="A3:K3"/>
  <sortState ref="A6:L10">
    <sortCondition ref="B6:B10"/>
  </sortState>
  <conditionalFormatting sqref="F4:F9">
    <cfRule type="expression" dxfId="11" priority="9">
      <formula>$E4="Percentage"</formula>
    </cfRule>
    <cfRule type="expression" dxfId="10" priority="28">
      <formula>$E4&lt;&gt;"Percentage"</formula>
    </cfRule>
  </conditionalFormatting>
  <conditionalFormatting sqref="G4:G9">
    <cfRule type="expression" dxfId="9" priority="8">
      <formula>$E4="Number"</formula>
    </cfRule>
    <cfRule type="expression" dxfId="8" priority="27">
      <formula>$E4&lt;&gt;"Number"</formula>
    </cfRule>
  </conditionalFormatting>
  <conditionalFormatting sqref="H4:H9">
    <cfRule type="expression" dxfId="7" priority="7">
      <formula>$E4&lt;&gt;"Qualitative"</formula>
    </cfRule>
    <cfRule type="expression" dxfId="6" priority="10">
      <formula>$E4="Qualitative"</formula>
    </cfRule>
  </conditionalFormatting>
  <conditionalFormatting sqref="F10">
    <cfRule type="expression" dxfId="5" priority="3">
      <formula>$E10="Percentage"</formula>
    </cfRule>
    <cfRule type="expression" dxfId="4" priority="6">
      <formula>$E10&lt;&gt;"Percentage"</formula>
    </cfRule>
  </conditionalFormatting>
  <conditionalFormatting sqref="G10">
    <cfRule type="expression" dxfId="3" priority="2">
      <formula>$E10="Number"</formula>
    </cfRule>
    <cfRule type="expression" dxfId="2" priority="5">
      <formula>$E10&lt;&gt;"Number"</formula>
    </cfRule>
  </conditionalFormatting>
  <conditionalFormatting sqref="H10">
    <cfRule type="expression" dxfId="1" priority="1">
      <formula>$E10&lt;&gt;"Qualitative"</formula>
    </cfRule>
    <cfRule type="expression" dxfId="0" priority="4">
      <formula>$E10="Qualitative"</formula>
    </cfRule>
  </conditionalFormatting>
  <dataValidations count="5">
    <dataValidation type="list" allowBlank="1" showInputMessage="1" showErrorMessage="1" sqref="E4:E11">
      <formula1>Lookup.UnitofMeasurementTypeSelected</formula1>
    </dataValidation>
    <dataValidation type="list" allowBlank="1" showInputMessage="1" showErrorMessage="1" sqref="I4:I11">
      <formula1>INDIRECT("Lookup."&amp;E4)</formula1>
    </dataValidation>
    <dataValidation type="custom" showInputMessage="1" showErrorMessage="1" errorTitle="Error:" error="Data input not necessary based on previous criteria selected." sqref="F4:F11">
      <formula1>$E4="Percentage"</formula1>
    </dataValidation>
    <dataValidation type="custom" showInputMessage="1" showErrorMessage="1" errorTitle="Error:" error="Data input not necessary based on previous criteria selected." sqref="G4:G11">
      <formula1>$E4="Number"</formula1>
    </dataValidation>
    <dataValidation type="custom" allowBlank="1" showInputMessage="1" showErrorMessage="1" sqref="H4:H11">
      <formula1>$E4="Qualitative"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B2:J6"/>
  <sheetViews>
    <sheetView workbookViewId="0">
      <selection activeCell="H6" sqref="H6"/>
    </sheetView>
  </sheetViews>
  <sheetFormatPr defaultColWidth="9.140625" defaultRowHeight="12" x14ac:dyDescent="0.2"/>
  <cols>
    <col min="1" max="1" width="3.85546875" style="1" customWidth="1"/>
    <col min="2" max="3" width="12.42578125" style="1" bestFit="1" customWidth="1"/>
    <col min="4" max="4" width="12.42578125" style="1" customWidth="1"/>
    <col min="5" max="5" width="3.85546875" style="1" customWidth="1"/>
    <col min="6" max="6" width="18.85546875" style="1" bestFit="1" customWidth="1"/>
    <col min="7" max="7" width="21.85546875" style="1" bestFit="1" customWidth="1"/>
    <col min="8" max="8" width="9.140625" style="1"/>
    <col min="9" max="9" width="3.85546875" style="1" customWidth="1"/>
    <col min="10" max="10" width="24.85546875" style="1" bestFit="1" customWidth="1"/>
    <col min="11" max="16384" width="9.140625" style="1"/>
  </cols>
  <sheetData>
    <row r="2" spans="2:10" x14ac:dyDescent="0.2">
      <c r="B2" s="2" t="s">
        <v>17</v>
      </c>
      <c r="C2" s="2" t="s">
        <v>3</v>
      </c>
      <c r="D2" s="3" t="s">
        <v>33</v>
      </c>
      <c r="F2" s="4" t="s">
        <v>29</v>
      </c>
      <c r="G2" s="5"/>
      <c r="H2" s="6"/>
      <c r="J2" s="7" t="s">
        <v>47</v>
      </c>
    </row>
    <row r="3" spans="2:10" x14ac:dyDescent="0.2">
      <c r="B3" s="8" t="s">
        <v>5</v>
      </c>
      <c r="C3" s="8" t="s">
        <v>5</v>
      </c>
      <c r="D3" s="9" t="s">
        <v>50</v>
      </c>
      <c r="F3" s="4" t="s">
        <v>30</v>
      </c>
      <c r="G3" s="5"/>
      <c r="H3" s="6"/>
      <c r="J3" s="8" t="s">
        <v>48</v>
      </c>
    </row>
    <row r="4" spans="2:10" x14ac:dyDescent="0.2">
      <c r="B4" s="10" t="s">
        <v>26</v>
      </c>
      <c r="C4" s="10" t="s">
        <v>26</v>
      </c>
      <c r="D4" s="11"/>
      <c r="F4" s="12" t="s">
        <v>17</v>
      </c>
      <c r="G4" s="12" t="s">
        <v>3</v>
      </c>
      <c r="H4" s="13" t="s">
        <v>33</v>
      </c>
      <c r="J4" s="13" t="s">
        <v>49</v>
      </c>
    </row>
    <row r="5" spans="2:10" x14ac:dyDescent="0.2">
      <c r="B5" s="13" t="s">
        <v>7</v>
      </c>
      <c r="C5" s="13" t="s">
        <v>7</v>
      </c>
      <c r="D5" s="11"/>
      <c r="F5" s="9" t="s">
        <v>28</v>
      </c>
      <c r="G5" s="9" t="s">
        <v>53</v>
      </c>
      <c r="H5" s="14" t="s">
        <v>27</v>
      </c>
    </row>
    <row r="6" spans="2:10" x14ac:dyDescent="0.2">
      <c r="B6" s="15"/>
      <c r="C6" s="15"/>
      <c r="D6" s="15"/>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107"/>
  <sheetViews>
    <sheetView zoomScale="115" zoomScaleNormal="115" workbookViewId="0">
      <pane ySplit="6" topLeftCell="A7" activePane="bottomLeft" state="frozen"/>
      <selection pane="bottomLeft" activeCell="J1" sqref="A1:J108"/>
    </sheetView>
  </sheetViews>
  <sheetFormatPr defaultColWidth="9.140625" defaultRowHeight="12" x14ac:dyDescent="0.2"/>
  <cols>
    <col min="1" max="1" width="3.85546875" style="71" customWidth="1"/>
    <col min="2" max="2" width="13.140625" style="71" customWidth="1"/>
    <col min="3" max="3" width="13.140625" style="72" customWidth="1"/>
    <col min="4" max="4" width="2.140625" style="71" customWidth="1"/>
    <col min="5" max="5" width="13.140625" style="71" customWidth="1"/>
    <col min="6" max="6" width="13.140625" style="72" customWidth="1"/>
    <col min="7" max="7" width="2.140625" style="71" customWidth="1"/>
    <col min="8" max="8" width="13.140625" style="71" customWidth="1"/>
    <col min="9" max="9" width="13.140625" style="72" customWidth="1"/>
    <col min="10" max="10" width="3.85546875" style="71" customWidth="1"/>
    <col min="11" max="11" width="13.140625" style="71" customWidth="1"/>
    <col min="12" max="12" width="13.140625" style="72" customWidth="1"/>
    <col min="13" max="13" width="2.42578125" style="71" customWidth="1"/>
    <col min="14" max="14" width="13.140625" style="71" customWidth="1"/>
    <col min="15" max="15" width="13.140625" style="72" customWidth="1"/>
    <col min="16" max="16" width="2.140625" style="71" customWidth="1"/>
    <col min="17" max="17" width="13.140625" style="71" customWidth="1"/>
    <col min="18" max="18" width="13.140625" style="72" customWidth="1"/>
    <col min="19" max="19" width="3.85546875" style="71" customWidth="1"/>
    <col min="20" max="20" width="20.85546875" style="71" customWidth="1"/>
    <col min="21" max="21" width="21.5703125" style="71" customWidth="1"/>
    <col min="22" max="16384" width="9.140625" style="71"/>
  </cols>
  <sheetData>
    <row r="2" spans="2:21" ht="15" x14ac:dyDescent="0.25">
      <c r="B2" s="101" t="s">
        <v>44</v>
      </c>
      <c r="C2" s="101"/>
      <c r="D2" s="101"/>
      <c r="E2" s="101"/>
      <c r="F2" s="101"/>
      <c r="G2" s="101"/>
      <c r="H2" s="101"/>
      <c r="I2" s="101"/>
      <c r="K2" s="101" t="s">
        <v>45</v>
      </c>
      <c r="L2" s="101"/>
      <c r="M2" s="101"/>
      <c r="N2" s="101"/>
      <c r="O2" s="101"/>
      <c r="P2" s="101"/>
      <c r="Q2" s="101"/>
      <c r="R2" s="101"/>
      <c r="T2" s="100" t="s">
        <v>51</v>
      </c>
      <c r="U2" s="100"/>
    </row>
    <row r="4" spans="2:21" s="73" customFormat="1" ht="16.5" customHeight="1" x14ac:dyDescent="0.2">
      <c r="B4" s="102" t="s">
        <v>9</v>
      </c>
      <c r="C4" s="102"/>
      <c r="E4" s="102" t="s">
        <v>10</v>
      </c>
      <c r="F4" s="102"/>
      <c r="H4" s="102" t="s">
        <v>11</v>
      </c>
      <c r="I4" s="102"/>
      <c r="K4" s="102" t="s">
        <v>12</v>
      </c>
      <c r="L4" s="102"/>
      <c r="M4" s="74"/>
      <c r="N4" s="102" t="s">
        <v>13</v>
      </c>
      <c r="O4" s="102"/>
      <c r="P4" s="74"/>
      <c r="Q4" s="102" t="s">
        <v>14</v>
      </c>
      <c r="R4" s="102"/>
      <c r="T4" s="104" t="s">
        <v>46</v>
      </c>
      <c r="U4" s="104"/>
    </row>
    <row r="5" spans="2:21" ht="13.35" customHeight="1" x14ac:dyDescent="0.2">
      <c r="B5" s="103" t="s">
        <v>5</v>
      </c>
      <c r="C5" s="103"/>
      <c r="E5" s="103" t="s">
        <v>6</v>
      </c>
      <c r="F5" s="103"/>
      <c r="H5" s="103" t="s">
        <v>7</v>
      </c>
      <c r="I5" s="103"/>
      <c r="K5" s="103" t="s">
        <v>5</v>
      </c>
      <c r="L5" s="103"/>
      <c r="M5" s="77"/>
      <c r="N5" s="103" t="s">
        <v>6</v>
      </c>
      <c r="O5" s="103"/>
      <c r="P5" s="77"/>
      <c r="Q5" s="103" t="s">
        <v>7</v>
      </c>
      <c r="R5" s="103"/>
      <c r="T5" s="75" t="s">
        <v>48</v>
      </c>
      <c r="U5" s="76">
        <v>1</v>
      </c>
    </row>
    <row r="6" spans="2:21" ht="24" x14ac:dyDescent="0.2">
      <c r="B6" s="80" t="s">
        <v>8</v>
      </c>
      <c r="C6" s="80" t="s">
        <v>15</v>
      </c>
      <c r="E6" s="80" t="s">
        <v>8</v>
      </c>
      <c r="F6" s="80" t="s">
        <v>15</v>
      </c>
      <c r="H6" s="80" t="s">
        <v>8</v>
      </c>
      <c r="I6" s="80" t="s">
        <v>15</v>
      </c>
      <c r="K6" s="80" t="s">
        <v>8</v>
      </c>
      <c r="L6" s="80" t="s">
        <v>15</v>
      </c>
      <c r="M6" s="81"/>
      <c r="N6" s="80" t="s">
        <v>8</v>
      </c>
      <c r="O6" s="80" t="s">
        <v>15</v>
      </c>
      <c r="P6" s="81"/>
      <c r="Q6" s="80" t="s">
        <v>8</v>
      </c>
      <c r="R6" s="80" t="s">
        <v>15</v>
      </c>
      <c r="T6" s="78" t="s">
        <v>49</v>
      </c>
      <c r="U6" s="79">
        <v>0</v>
      </c>
    </row>
    <row r="7" spans="2:21" x14ac:dyDescent="0.2">
      <c r="B7" s="82">
        <v>0</v>
      </c>
      <c r="C7" s="83">
        <v>1</v>
      </c>
      <c r="E7" s="82">
        <v>0</v>
      </c>
      <c r="F7" s="83">
        <v>1</v>
      </c>
      <c r="H7" s="82">
        <v>0</v>
      </c>
      <c r="I7" s="83">
        <v>1</v>
      </c>
      <c r="K7" s="84">
        <v>0</v>
      </c>
      <c r="L7" s="83">
        <v>0</v>
      </c>
      <c r="M7" s="85"/>
      <c r="N7" s="84">
        <v>0</v>
      </c>
      <c r="O7" s="83">
        <v>0</v>
      </c>
      <c r="P7" s="86"/>
      <c r="Q7" s="84">
        <v>0</v>
      </c>
      <c r="R7" s="83">
        <v>0</v>
      </c>
    </row>
    <row r="8" spans="2:21" x14ac:dyDescent="0.2">
      <c r="B8" s="82">
        <v>1</v>
      </c>
      <c r="C8" s="83">
        <v>0.95</v>
      </c>
      <c r="E8" s="82">
        <v>1</v>
      </c>
      <c r="F8" s="83">
        <v>0.9</v>
      </c>
      <c r="H8" s="82">
        <v>1</v>
      </c>
      <c r="I8" s="83">
        <v>0.8</v>
      </c>
      <c r="K8" s="84">
        <v>0.01</v>
      </c>
      <c r="L8" s="83">
        <v>0</v>
      </c>
      <c r="M8" s="86"/>
      <c r="N8" s="84">
        <v>0.01</v>
      </c>
      <c r="O8" s="83">
        <v>0</v>
      </c>
      <c r="P8" s="86"/>
      <c r="Q8" s="84">
        <v>0.01</v>
      </c>
      <c r="R8" s="83">
        <v>0</v>
      </c>
    </row>
    <row r="9" spans="2:21" x14ac:dyDescent="0.2">
      <c r="B9" s="82">
        <v>2</v>
      </c>
      <c r="C9" s="83">
        <v>0.95</v>
      </c>
      <c r="E9" s="82">
        <v>2</v>
      </c>
      <c r="F9" s="83">
        <v>0.8</v>
      </c>
      <c r="H9" s="82">
        <v>2</v>
      </c>
      <c r="I9" s="83">
        <v>0.5</v>
      </c>
      <c r="K9" s="84">
        <v>0.02</v>
      </c>
      <c r="L9" s="83">
        <v>0</v>
      </c>
      <c r="M9" s="86"/>
      <c r="N9" s="84">
        <v>0.02</v>
      </c>
      <c r="O9" s="83">
        <v>0</v>
      </c>
      <c r="P9" s="86"/>
      <c r="Q9" s="84">
        <v>0.02</v>
      </c>
      <c r="R9" s="83">
        <v>0</v>
      </c>
    </row>
    <row r="10" spans="2:21" x14ac:dyDescent="0.2">
      <c r="B10" s="82">
        <v>3</v>
      </c>
      <c r="C10" s="83">
        <v>0.9</v>
      </c>
      <c r="E10" s="82">
        <v>3</v>
      </c>
      <c r="F10" s="83">
        <v>0.7</v>
      </c>
      <c r="H10" s="82">
        <v>3</v>
      </c>
      <c r="I10" s="83">
        <v>0</v>
      </c>
      <c r="K10" s="84">
        <v>0.03</v>
      </c>
      <c r="L10" s="83">
        <v>0</v>
      </c>
      <c r="M10" s="86"/>
      <c r="N10" s="84">
        <v>0.03</v>
      </c>
      <c r="O10" s="83">
        <v>0</v>
      </c>
      <c r="P10" s="86"/>
      <c r="Q10" s="84">
        <v>0.03</v>
      </c>
      <c r="R10" s="83">
        <v>0</v>
      </c>
    </row>
    <row r="11" spans="2:21" x14ac:dyDescent="0.2">
      <c r="B11" s="82">
        <v>4</v>
      </c>
      <c r="C11" s="83">
        <v>0.9</v>
      </c>
      <c r="E11" s="82">
        <v>4</v>
      </c>
      <c r="F11" s="83">
        <v>0.6</v>
      </c>
      <c r="H11" s="82">
        <v>4</v>
      </c>
      <c r="I11" s="83">
        <v>0</v>
      </c>
      <c r="K11" s="84">
        <v>0.04</v>
      </c>
      <c r="L11" s="83">
        <v>0</v>
      </c>
      <c r="M11" s="86"/>
      <c r="N11" s="84">
        <v>0.04</v>
      </c>
      <c r="O11" s="83">
        <v>0</v>
      </c>
      <c r="P11" s="86"/>
      <c r="Q11" s="84">
        <v>0.04</v>
      </c>
      <c r="R11" s="83">
        <v>0</v>
      </c>
    </row>
    <row r="12" spans="2:21" x14ac:dyDescent="0.2">
      <c r="B12" s="82">
        <v>5</v>
      </c>
      <c r="C12" s="83">
        <v>0.8</v>
      </c>
      <c r="E12" s="82">
        <v>5</v>
      </c>
      <c r="F12" s="83">
        <v>0.5</v>
      </c>
      <c r="H12" s="82">
        <v>5</v>
      </c>
      <c r="I12" s="83">
        <v>0</v>
      </c>
      <c r="K12" s="84">
        <v>0.05</v>
      </c>
      <c r="L12" s="83">
        <v>0</v>
      </c>
      <c r="M12" s="86"/>
      <c r="N12" s="84">
        <v>0.05</v>
      </c>
      <c r="O12" s="83">
        <v>0</v>
      </c>
      <c r="P12" s="86"/>
      <c r="Q12" s="84">
        <v>0.05</v>
      </c>
      <c r="R12" s="83">
        <v>0</v>
      </c>
    </row>
    <row r="13" spans="2:21" x14ac:dyDescent="0.2">
      <c r="B13" s="82">
        <v>6</v>
      </c>
      <c r="C13" s="83">
        <v>0.8</v>
      </c>
      <c r="E13" s="82">
        <v>6</v>
      </c>
      <c r="F13" s="83">
        <v>0.25</v>
      </c>
      <c r="H13" s="82">
        <v>6</v>
      </c>
      <c r="I13" s="83">
        <v>0</v>
      </c>
      <c r="K13" s="84">
        <v>0.06</v>
      </c>
      <c r="L13" s="83">
        <v>0</v>
      </c>
      <c r="M13" s="86"/>
      <c r="N13" s="84">
        <v>0.06</v>
      </c>
      <c r="O13" s="83">
        <v>0</v>
      </c>
      <c r="P13" s="86"/>
      <c r="Q13" s="84">
        <v>0.06</v>
      </c>
      <c r="R13" s="83">
        <v>0</v>
      </c>
    </row>
    <row r="14" spans="2:21" x14ac:dyDescent="0.2">
      <c r="B14" s="82">
        <v>7</v>
      </c>
      <c r="C14" s="83">
        <v>0.7</v>
      </c>
      <c r="E14" s="82">
        <v>7</v>
      </c>
      <c r="F14" s="83">
        <v>0.1</v>
      </c>
      <c r="H14" s="82">
        <v>7</v>
      </c>
      <c r="I14" s="83">
        <v>0</v>
      </c>
      <c r="K14" s="84">
        <v>7.0000000000000007E-2</v>
      </c>
      <c r="L14" s="83">
        <v>0</v>
      </c>
      <c r="M14" s="86"/>
      <c r="N14" s="84">
        <v>7.0000000000000007E-2</v>
      </c>
      <c r="O14" s="83">
        <v>0</v>
      </c>
      <c r="P14" s="86"/>
      <c r="Q14" s="84">
        <v>7.0000000000000007E-2</v>
      </c>
      <c r="R14" s="83">
        <v>0</v>
      </c>
    </row>
    <row r="15" spans="2:21" x14ac:dyDescent="0.2">
      <c r="B15" s="82">
        <v>8</v>
      </c>
      <c r="C15" s="83">
        <v>0.7</v>
      </c>
      <c r="E15" s="82">
        <v>8</v>
      </c>
      <c r="F15" s="83">
        <v>0.05</v>
      </c>
      <c r="H15" s="82">
        <v>8</v>
      </c>
      <c r="I15" s="83">
        <v>0</v>
      </c>
      <c r="K15" s="84">
        <v>0.08</v>
      </c>
      <c r="L15" s="83">
        <v>0</v>
      </c>
      <c r="M15" s="86"/>
      <c r="N15" s="84">
        <v>0.08</v>
      </c>
      <c r="O15" s="83">
        <v>0</v>
      </c>
      <c r="P15" s="86"/>
      <c r="Q15" s="84">
        <v>0.08</v>
      </c>
      <c r="R15" s="83">
        <v>0</v>
      </c>
    </row>
    <row r="16" spans="2:21" x14ac:dyDescent="0.2">
      <c r="B16" s="82">
        <v>9</v>
      </c>
      <c r="C16" s="83">
        <v>0.6</v>
      </c>
      <c r="E16" s="82">
        <v>9</v>
      </c>
      <c r="F16" s="83">
        <v>0</v>
      </c>
      <c r="H16" s="82">
        <v>9</v>
      </c>
      <c r="I16" s="83">
        <v>0</v>
      </c>
      <c r="K16" s="84">
        <v>0.09</v>
      </c>
      <c r="L16" s="83">
        <v>0</v>
      </c>
      <c r="M16" s="86"/>
      <c r="N16" s="84">
        <v>0.09</v>
      </c>
      <c r="O16" s="83">
        <v>0</v>
      </c>
      <c r="P16" s="86"/>
      <c r="Q16" s="84">
        <v>0.09</v>
      </c>
      <c r="R16" s="83">
        <v>0</v>
      </c>
    </row>
    <row r="17" spans="2:18" x14ac:dyDescent="0.2">
      <c r="B17" s="82">
        <v>10</v>
      </c>
      <c r="C17" s="83">
        <v>0.6</v>
      </c>
      <c r="E17" s="82">
        <v>10</v>
      </c>
      <c r="F17" s="83">
        <v>0</v>
      </c>
      <c r="H17" s="82">
        <v>10</v>
      </c>
      <c r="I17" s="83">
        <v>0</v>
      </c>
      <c r="K17" s="84">
        <v>0.1</v>
      </c>
      <c r="L17" s="83">
        <v>0</v>
      </c>
      <c r="M17" s="86"/>
      <c r="N17" s="84">
        <v>0.1</v>
      </c>
      <c r="O17" s="83">
        <v>0</v>
      </c>
      <c r="P17" s="86"/>
      <c r="Q17" s="84">
        <v>0.1</v>
      </c>
      <c r="R17" s="83">
        <v>0</v>
      </c>
    </row>
    <row r="18" spans="2:18" x14ac:dyDescent="0.2">
      <c r="B18" s="82">
        <v>11</v>
      </c>
      <c r="C18" s="83">
        <v>0.5</v>
      </c>
      <c r="E18" s="82">
        <v>11</v>
      </c>
      <c r="F18" s="83">
        <v>0</v>
      </c>
      <c r="H18" s="82">
        <v>11</v>
      </c>
      <c r="I18" s="83">
        <v>0</v>
      </c>
      <c r="K18" s="84">
        <v>0.11</v>
      </c>
      <c r="L18" s="83">
        <v>0</v>
      </c>
      <c r="M18" s="86"/>
      <c r="N18" s="84">
        <v>0.11</v>
      </c>
      <c r="O18" s="83">
        <v>0</v>
      </c>
      <c r="P18" s="86"/>
      <c r="Q18" s="84">
        <v>0.11</v>
      </c>
      <c r="R18" s="83">
        <v>0</v>
      </c>
    </row>
    <row r="19" spans="2:18" x14ac:dyDescent="0.2">
      <c r="B19" s="82">
        <v>12</v>
      </c>
      <c r="C19" s="83">
        <v>0.5</v>
      </c>
      <c r="E19" s="82">
        <v>12</v>
      </c>
      <c r="F19" s="83">
        <v>0</v>
      </c>
      <c r="H19" s="82">
        <v>12</v>
      </c>
      <c r="I19" s="83">
        <v>0</v>
      </c>
      <c r="K19" s="84">
        <v>0.12</v>
      </c>
      <c r="L19" s="83">
        <v>0</v>
      </c>
      <c r="M19" s="86"/>
      <c r="N19" s="84">
        <v>0.12</v>
      </c>
      <c r="O19" s="83">
        <v>0</v>
      </c>
      <c r="P19" s="86"/>
      <c r="Q19" s="84">
        <v>0.12</v>
      </c>
      <c r="R19" s="83">
        <v>0</v>
      </c>
    </row>
    <row r="20" spans="2:18" x14ac:dyDescent="0.2">
      <c r="B20" s="82">
        <v>13</v>
      </c>
      <c r="C20" s="83">
        <v>0.4</v>
      </c>
      <c r="E20" s="82">
        <v>13</v>
      </c>
      <c r="F20" s="83">
        <v>0</v>
      </c>
      <c r="H20" s="82">
        <v>13</v>
      </c>
      <c r="I20" s="83">
        <v>0</v>
      </c>
      <c r="K20" s="84">
        <v>0.13</v>
      </c>
      <c r="L20" s="83">
        <v>0</v>
      </c>
      <c r="M20" s="86"/>
      <c r="N20" s="84">
        <v>0.13</v>
      </c>
      <c r="O20" s="83">
        <v>0</v>
      </c>
      <c r="P20" s="86"/>
      <c r="Q20" s="84">
        <v>0.13</v>
      </c>
      <c r="R20" s="83">
        <v>0</v>
      </c>
    </row>
    <row r="21" spans="2:18" x14ac:dyDescent="0.2">
      <c r="B21" s="82">
        <v>14</v>
      </c>
      <c r="C21" s="83">
        <v>0.4</v>
      </c>
      <c r="E21" s="82">
        <v>14</v>
      </c>
      <c r="F21" s="83">
        <v>0</v>
      </c>
      <c r="H21" s="82">
        <v>14</v>
      </c>
      <c r="I21" s="83">
        <v>0</v>
      </c>
      <c r="K21" s="84">
        <v>0.14000000000000001</v>
      </c>
      <c r="L21" s="83">
        <v>0</v>
      </c>
      <c r="M21" s="86"/>
      <c r="N21" s="84">
        <v>0.14000000000000001</v>
      </c>
      <c r="O21" s="83">
        <v>0</v>
      </c>
      <c r="P21" s="86"/>
      <c r="Q21" s="84">
        <v>0.14000000000000001</v>
      </c>
      <c r="R21" s="83">
        <v>0</v>
      </c>
    </row>
    <row r="22" spans="2:18" x14ac:dyDescent="0.2">
      <c r="B22" s="82">
        <v>15</v>
      </c>
      <c r="C22" s="83">
        <v>0.2</v>
      </c>
      <c r="E22" s="82">
        <v>15</v>
      </c>
      <c r="F22" s="83">
        <v>0</v>
      </c>
      <c r="H22" s="82">
        <v>15</v>
      </c>
      <c r="I22" s="83">
        <v>0</v>
      </c>
      <c r="K22" s="84">
        <v>0.15</v>
      </c>
      <c r="L22" s="83">
        <v>0</v>
      </c>
      <c r="M22" s="86"/>
      <c r="N22" s="84">
        <v>0.15</v>
      </c>
      <c r="O22" s="83">
        <v>0</v>
      </c>
      <c r="P22" s="86"/>
      <c r="Q22" s="84">
        <v>0.15</v>
      </c>
      <c r="R22" s="83">
        <v>0</v>
      </c>
    </row>
    <row r="23" spans="2:18" x14ac:dyDescent="0.2">
      <c r="B23" s="82">
        <v>16</v>
      </c>
      <c r="C23" s="83">
        <v>0.2</v>
      </c>
      <c r="E23" s="82">
        <v>16</v>
      </c>
      <c r="F23" s="83">
        <v>0</v>
      </c>
      <c r="H23" s="82">
        <v>16</v>
      </c>
      <c r="I23" s="83">
        <v>0</v>
      </c>
      <c r="K23" s="84">
        <v>0.16</v>
      </c>
      <c r="L23" s="83">
        <v>0</v>
      </c>
      <c r="M23" s="86"/>
      <c r="N23" s="84">
        <v>0.16</v>
      </c>
      <c r="O23" s="83">
        <v>0</v>
      </c>
      <c r="P23" s="86"/>
      <c r="Q23" s="84">
        <v>0.16</v>
      </c>
      <c r="R23" s="83">
        <v>0</v>
      </c>
    </row>
    <row r="24" spans="2:18" x14ac:dyDescent="0.2">
      <c r="B24" s="82">
        <v>17</v>
      </c>
      <c r="C24" s="83">
        <v>0.1</v>
      </c>
      <c r="E24" s="82">
        <v>17</v>
      </c>
      <c r="F24" s="83">
        <v>0</v>
      </c>
      <c r="H24" s="82">
        <v>17</v>
      </c>
      <c r="I24" s="83">
        <v>0</v>
      </c>
      <c r="K24" s="84">
        <v>0.17</v>
      </c>
      <c r="L24" s="83">
        <v>0</v>
      </c>
      <c r="M24" s="86"/>
      <c r="N24" s="84">
        <v>0.17</v>
      </c>
      <c r="O24" s="83">
        <v>0</v>
      </c>
      <c r="P24" s="86"/>
      <c r="Q24" s="84">
        <v>0.17</v>
      </c>
      <c r="R24" s="83">
        <v>0</v>
      </c>
    </row>
    <row r="25" spans="2:18" x14ac:dyDescent="0.2">
      <c r="B25" s="82">
        <v>18</v>
      </c>
      <c r="C25" s="83">
        <v>0.1</v>
      </c>
      <c r="E25" s="82">
        <v>18</v>
      </c>
      <c r="F25" s="83">
        <v>0</v>
      </c>
      <c r="H25" s="82">
        <v>18</v>
      </c>
      <c r="I25" s="83">
        <v>0</v>
      </c>
      <c r="K25" s="84">
        <v>0.18</v>
      </c>
      <c r="L25" s="83">
        <v>0</v>
      </c>
      <c r="M25" s="86"/>
      <c r="N25" s="84">
        <v>0.18</v>
      </c>
      <c r="O25" s="83">
        <v>0</v>
      </c>
      <c r="P25" s="86"/>
      <c r="Q25" s="84">
        <v>0.18</v>
      </c>
      <c r="R25" s="83">
        <v>0</v>
      </c>
    </row>
    <row r="26" spans="2:18" x14ac:dyDescent="0.2">
      <c r="B26" s="82">
        <v>19</v>
      </c>
      <c r="C26" s="83">
        <v>0.05</v>
      </c>
      <c r="E26" s="82">
        <v>19</v>
      </c>
      <c r="F26" s="83">
        <v>0</v>
      </c>
      <c r="H26" s="82">
        <v>19</v>
      </c>
      <c r="I26" s="83">
        <v>0</v>
      </c>
      <c r="K26" s="84">
        <v>0.19</v>
      </c>
      <c r="L26" s="83">
        <v>0</v>
      </c>
      <c r="M26" s="86"/>
      <c r="N26" s="84">
        <v>0.19</v>
      </c>
      <c r="O26" s="83">
        <v>0</v>
      </c>
      <c r="P26" s="86"/>
      <c r="Q26" s="84">
        <v>0.19</v>
      </c>
      <c r="R26" s="83">
        <v>0</v>
      </c>
    </row>
    <row r="27" spans="2:18" x14ac:dyDescent="0.2">
      <c r="B27" s="82">
        <v>20</v>
      </c>
      <c r="C27" s="83">
        <v>0.05</v>
      </c>
      <c r="E27" s="82">
        <v>20</v>
      </c>
      <c r="F27" s="83">
        <v>0</v>
      </c>
      <c r="H27" s="82">
        <v>20</v>
      </c>
      <c r="I27" s="83">
        <v>0</v>
      </c>
      <c r="K27" s="84">
        <v>0.2</v>
      </c>
      <c r="L27" s="83">
        <v>0</v>
      </c>
      <c r="M27" s="86"/>
      <c r="N27" s="84">
        <v>0.2</v>
      </c>
      <c r="O27" s="83">
        <v>0</v>
      </c>
      <c r="P27" s="86"/>
      <c r="Q27" s="84">
        <v>0.2</v>
      </c>
      <c r="R27" s="83">
        <v>0</v>
      </c>
    </row>
    <row r="28" spans="2:18" x14ac:dyDescent="0.2">
      <c r="B28" s="82">
        <v>21</v>
      </c>
      <c r="C28" s="83">
        <v>0</v>
      </c>
      <c r="E28" s="82">
        <v>21</v>
      </c>
      <c r="F28" s="83">
        <v>0</v>
      </c>
      <c r="H28" s="82">
        <v>21</v>
      </c>
      <c r="I28" s="83">
        <v>0</v>
      </c>
      <c r="K28" s="84">
        <v>0.21</v>
      </c>
      <c r="L28" s="83">
        <v>0</v>
      </c>
      <c r="M28" s="86"/>
      <c r="N28" s="84">
        <v>0.21</v>
      </c>
      <c r="O28" s="83">
        <v>0</v>
      </c>
      <c r="P28" s="86"/>
      <c r="Q28" s="84">
        <v>0.21</v>
      </c>
      <c r="R28" s="83">
        <v>0</v>
      </c>
    </row>
    <row r="29" spans="2:18" x14ac:dyDescent="0.2">
      <c r="B29" s="82">
        <v>22</v>
      </c>
      <c r="C29" s="83">
        <v>0</v>
      </c>
      <c r="E29" s="82">
        <v>22</v>
      </c>
      <c r="F29" s="83">
        <v>0</v>
      </c>
      <c r="H29" s="82">
        <v>22</v>
      </c>
      <c r="I29" s="83">
        <v>0</v>
      </c>
      <c r="K29" s="84">
        <v>0.22</v>
      </c>
      <c r="L29" s="83">
        <v>0</v>
      </c>
      <c r="M29" s="86"/>
      <c r="N29" s="84">
        <v>0.22</v>
      </c>
      <c r="O29" s="83">
        <v>0</v>
      </c>
      <c r="P29" s="86"/>
      <c r="Q29" s="84">
        <v>0.22</v>
      </c>
      <c r="R29" s="83">
        <v>0</v>
      </c>
    </row>
    <row r="30" spans="2:18" x14ac:dyDescent="0.2">
      <c r="B30" s="82">
        <v>23</v>
      </c>
      <c r="C30" s="83">
        <v>0</v>
      </c>
      <c r="E30" s="82">
        <v>23</v>
      </c>
      <c r="F30" s="83">
        <v>0</v>
      </c>
      <c r="H30" s="82">
        <v>23</v>
      </c>
      <c r="I30" s="83">
        <v>0</v>
      </c>
      <c r="K30" s="84">
        <v>0.23</v>
      </c>
      <c r="L30" s="83">
        <v>0</v>
      </c>
      <c r="M30" s="86"/>
      <c r="N30" s="84">
        <v>0.23</v>
      </c>
      <c r="O30" s="83">
        <v>0</v>
      </c>
      <c r="P30" s="86"/>
      <c r="Q30" s="84">
        <v>0.23</v>
      </c>
      <c r="R30" s="83">
        <v>0</v>
      </c>
    </row>
    <row r="31" spans="2:18" x14ac:dyDescent="0.2">
      <c r="B31" s="82">
        <v>24</v>
      </c>
      <c r="C31" s="83">
        <v>0</v>
      </c>
      <c r="E31" s="82">
        <v>24</v>
      </c>
      <c r="F31" s="83">
        <v>0</v>
      </c>
      <c r="H31" s="82">
        <v>24</v>
      </c>
      <c r="I31" s="83">
        <v>0</v>
      </c>
      <c r="K31" s="84">
        <v>0.24</v>
      </c>
      <c r="L31" s="83">
        <v>0</v>
      </c>
      <c r="M31" s="86"/>
      <c r="N31" s="84">
        <v>0.24</v>
      </c>
      <c r="O31" s="83">
        <v>0</v>
      </c>
      <c r="P31" s="86"/>
      <c r="Q31" s="84">
        <v>0.24</v>
      </c>
      <c r="R31" s="83">
        <v>0</v>
      </c>
    </row>
    <row r="32" spans="2:18" x14ac:dyDescent="0.2">
      <c r="B32" s="82">
        <v>25</v>
      </c>
      <c r="C32" s="83">
        <v>0</v>
      </c>
      <c r="E32" s="82">
        <v>25</v>
      </c>
      <c r="F32" s="83">
        <v>0</v>
      </c>
      <c r="H32" s="82">
        <v>25</v>
      </c>
      <c r="I32" s="83">
        <v>0</v>
      </c>
      <c r="K32" s="84">
        <v>0.25</v>
      </c>
      <c r="L32" s="83">
        <v>0</v>
      </c>
      <c r="M32" s="86"/>
      <c r="N32" s="84">
        <v>0.25</v>
      </c>
      <c r="O32" s="83">
        <v>0</v>
      </c>
      <c r="P32" s="86"/>
      <c r="Q32" s="84">
        <v>0.25</v>
      </c>
      <c r="R32" s="83">
        <v>0</v>
      </c>
    </row>
    <row r="33" spans="2:18" x14ac:dyDescent="0.2">
      <c r="B33" s="82">
        <v>26</v>
      </c>
      <c r="C33" s="83">
        <v>0</v>
      </c>
      <c r="E33" s="82">
        <v>26</v>
      </c>
      <c r="F33" s="83">
        <v>0</v>
      </c>
      <c r="H33" s="82">
        <v>26</v>
      </c>
      <c r="I33" s="83">
        <v>0</v>
      </c>
      <c r="K33" s="84">
        <v>0.26</v>
      </c>
      <c r="L33" s="83">
        <v>0</v>
      </c>
      <c r="M33" s="86"/>
      <c r="N33" s="84">
        <v>0.26</v>
      </c>
      <c r="O33" s="83">
        <v>0</v>
      </c>
      <c r="P33" s="86"/>
      <c r="Q33" s="84">
        <v>0.26</v>
      </c>
      <c r="R33" s="83">
        <v>0</v>
      </c>
    </row>
    <row r="34" spans="2:18" x14ac:dyDescent="0.2">
      <c r="B34" s="82">
        <v>27</v>
      </c>
      <c r="C34" s="83">
        <v>0</v>
      </c>
      <c r="E34" s="82">
        <v>27</v>
      </c>
      <c r="F34" s="83">
        <v>0</v>
      </c>
      <c r="H34" s="82">
        <v>27</v>
      </c>
      <c r="I34" s="83">
        <v>0</v>
      </c>
      <c r="K34" s="84">
        <v>0.27</v>
      </c>
      <c r="L34" s="83">
        <v>0</v>
      </c>
      <c r="M34" s="86"/>
      <c r="N34" s="84">
        <v>0.27</v>
      </c>
      <c r="O34" s="83">
        <v>0</v>
      </c>
      <c r="P34" s="86"/>
      <c r="Q34" s="84">
        <v>0.27</v>
      </c>
      <c r="R34" s="83">
        <v>0</v>
      </c>
    </row>
    <row r="35" spans="2:18" x14ac:dyDescent="0.2">
      <c r="B35" s="82">
        <v>28</v>
      </c>
      <c r="C35" s="83">
        <v>0</v>
      </c>
      <c r="E35" s="82">
        <v>28</v>
      </c>
      <c r="F35" s="83">
        <v>0</v>
      </c>
      <c r="H35" s="82">
        <v>28</v>
      </c>
      <c r="I35" s="83">
        <v>0</v>
      </c>
      <c r="K35" s="84">
        <v>0.28000000000000003</v>
      </c>
      <c r="L35" s="83">
        <v>0</v>
      </c>
      <c r="M35" s="86"/>
      <c r="N35" s="84">
        <v>0.28000000000000003</v>
      </c>
      <c r="O35" s="83">
        <v>0</v>
      </c>
      <c r="P35" s="86"/>
      <c r="Q35" s="84">
        <v>0.28000000000000003</v>
      </c>
      <c r="R35" s="83">
        <v>0</v>
      </c>
    </row>
    <row r="36" spans="2:18" x14ac:dyDescent="0.2">
      <c r="B36" s="82">
        <v>29</v>
      </c>
      <c r="C36" s="83">
        <v>0</v>
      </c>
      <c r="E36" s="82">
        <v>29</v>
      </c>
      <c r="F36" s="83">
        <v>0</v>
      </c>
      <c r="H36" s="82">
        <v>29</v>
      </c>
      <c r="I36" s="83">
        <v>0</v>
      </c>
      <c r="K36" s="84">
        <v>0.28999999999999998</v>
      </c>
      <c r="L36" s="83">
        <v>0</v>
      </c>
      <c r="M36" s="86"/>
      <c r="N36" s="84">
        <v>0.28999999999999998</v>
      </c>
      <c r="O36" s="83">
        <v>0</v>
      </c>
      <c r="P36" s="86"/>
      <c r="Q36" s="84">
        <v>0.28999999999999998</v>
      </c>
      <c r="R36" s="83">
        <v>0</v>
      </c>
    </row>
    <row r="37" spans="2:18" x14ac:dyDescent="0.2">
      <c r="B37" s="82">
        <v>30</v>
      </c>
      <c r="C37" s="83">
        <v>0</v>
      </c>
      <c r="E37" s="82">
        <v>30</v>
      </c>
      <c r="F37" s="83">
        <v>0</v>
      </c>
      <c r="H37" s="82">
        <v>30</v>
      </c>
      <c r="I37" s="83">
        <v>0</v>
      </c>
      <c r="K37" s="84">
        <v>0.3</v>
      </c>
      <c r="L37" s="83">
        <v>0</v>
      </c>
      <c r="M37" s="86"/>
      <c r="N37" s="84">
        <v>0.3</v>
      </c>
      <c r="O37" s="83">
        <v>0</v>
      </c>
      <c r="P37" s="86"/>
      <c r="Q37" s="84">
        <v>0.3</v>
      </c>
      <c r="R37" s="83">
        <v>0</v>
      </c>
    </row>
    <row r="38" spans="2:18" x14ac:dyDescent="0.2">
      <c r="B38" s="82">
        <v>31</v>
      </c>
      <c r="C38" s="83">
        <v>0</v>
      </c>
      <c r="E38" s="82">
        <v>31</v>
      </c>
      <c r="F38" s="83">
        <v>0</v>
      </c>
      <c r="H38" s="82">
        <v>31</v>
      </c>
      <c r="I38" s="83">
        <v>0</v>
      </c>
      <c r="K38" s="84">
        <v>0.31</v>
      </c>
      <c r="L38" s="83">
        <v>0</v>
      </c>
      <c r="M38" s="86"/>
      <c r="N38" s="84">
        <v>0.31</v>
      </c>
      <c r="O38" s="83">
        <v>0</v>
      </c>
      <c r="P38" s="86"/>
      <c r="Q38" s="84">
        <v>0.31</v>
      </c>
      <c r="R38" s="83">
        <v>0</v>
      </c>
    </row>
    <row r="39" spans="2:18" x14ac:dyDescent="0.2">
      <c r="B39" s="82">
        <v>32</v>
      </c>
      <c r="C39" s="83">
        <v>0</v>
      </c>
      <c r="E39" s="82">
        <v>32</v>
      </c>
      <c r="F39" s="83">
        <v>0</v>
      </c>
      <c r="H39" s="82">
        <v>32</v>
      </c>
      <c r="I39" s="83">
        <v>0</v>
      </c>
      <c r="K39" s="84">
        <v>0.32</v>
      </c>
      <c r="L39" s="83">
        <v>0</v>
      </c>
      <c r="M39" s="86"/>
      <c r="N39" s="84">
        <v>0.32</v>
      </c>
      <c r="O39" s="83">
        <v>0</v>
      </c>
      <c r="P39" s="86"/>
      <c r="Q39" s="84">
        <v>0.32</v>
      </c>
      <c r="R39" s="83">
        <v>0</v>
      </c>
    </row>
    <row r="40" spans="2:18" x14ac:dyDescent="0.2">
      <c r="B40" s="82">
        <v>33</v>
      </c>
      <c r="C40" s="83">
        <v>0</v>
      </c>
      <c r="E40" s="82">
        <v>33</v>
      </c>
      <c r="F40" s="83">
        <v>0</v>
      </c>
      <c r="H40" s="82">
        <v>33</v>
      </c>
      <c r="I40" s="83">
        <v>0</v>
      </c>
      <c r="K40" s="84">
        <v>0.33</v>
      </c>
      <c r="L40" s="83">
        <v>0</v>
      </c>
      <c r="M40" s="86"/>
      <c r="N40" s="84">
        <v>0.33</v>
      </c>
      <c r="O40" s="83">
        <v>0</v>
      </c>
      <c r="P40" s="86"/>
      <c r="Q40" s="84">
        <v>0.33</v>
      </c>
      <c r="R40" s="83">
        <v>0</v>
      </c>
    </row>
    <row r="41" spans="2:18" x14ac:dyDescent="0.2">
      <c r="B41" s="82">
        <v>34</v>
      </c>
      <c r="C41" s="83">
        <v>0</v>
      </c>
      <c r="E41" s="82">
        <v>34</v>
      </c>
      <c r="F41" s="83">
        <v>0</v>
      </c>
      <c r="H41" s="82">
        <v>34</v>
      </c>
      <c r="I41" s="83">
        <v>0</v>
      </c>
      <c r="K41" s="84">
        <v>0.34</v>
      </c>
      <c r="L41" s="83">
        <v>0</v>
      </c>
      <c r="M41" s="86"/>
      <c r="N41" s="84">
        <v>0.34</v>
      </c>
      <c r="O41" s="83">
        <v>0</v>
      </c>
      <c r="P41" s="86"/>
      <c r="Q41" s="84">
        <v>0.34</v>
      </c>
      <c r="R41" s="83">
        <v>0</v>
      </c>
    </row>
    <row r="42" spans="2:18" x14ac:dyDescent="0.2">
      <c r="B42" s="82">
        <v>35</v>
      </c>
      <c r="C42" s="83">
        <v>0</v>
      </c>
      <c r="E42" s="82">
        <v>35</v>
      </c>
      <c r="F42" s="83">
        <v>0</v>
      </c>
      <c r="H42" s="82">
        <v>35</v>
      </c>
      <c r="I42" s="83">
        <v>0</v>
      </c>
      <c r="K42" s="84">
        <v>0.35</v>
      </c>
      <c r="L42" s="83">
        <v>0</v>
      </c>
      <c r="M42" s="86"/>
      <c r="N42" s="84">
        <v>0.35</v>
      </c>
      <c r="O42" s="83">
        <v>0</v>
      </c>
      <c r="P42" s="86"/>
      <c r="Q42" s="84">
        <v>0.35</v>
      </c>
      <c r="R42" s="83">
        <v>0</v>
      </c>
    </row>
    <row r="43" spans="2:18" x14ac:dyDescent="0.2">
      <c r="B43" s="82">
        <v>36</v>
      </c>
      <c r="C43" s="83">
        <v>0</v>
      </c>
      <c r="E43" s="82">
        <v>36</v>
      </c>
      <c r="F43" s="83">
        <v>0</v>
      </c>
      <c r="H43" s="82">
        <v>36</v>
      </c>
      <c r="I43" s="83">
        <v>0</v>
      </c>
      <c r="K43" s="84">
        <v>0.36</v>
      </c>
      <c r="L43" s="83">
        <v>0</v>
      </c>
      <c r="M43" s="86"/>
      <c r="N43" s="84">
        <v>0.36</v>
      </c>
      <c r="O43" s="83">
        <v>0</v>
      </c>
      <c r="P43" s="86"/>
      <c r="Q43" s="84">
        <v>0.36</v>
      </c>
      <c r="R43" s="83">
        <v>0</v>
      </c>
    </row>
    <row r="44" spans="2:18" x14ac:dyDescent="0.2">
      <c r="B44" s="82">
        <v>37</v>
      </c>
      <c r="C44" s="83">
        <v>0</v>
      </c>
      <c r="E44" s="82">
        <v>37</v>
      </c>
      <c r="F44" s="83">
        <v>0</v>
      </c>
      <c r="H44" s="82">
        <v>37</v>
      </c>
      <c r="I44" s="83">
        <v>0</v>
      </c>
      <c r="K44" s="84">
        <v>0.37</v>
      </c>
      <c r="L44" s="83">
        <v>0</v>
      </c>
      <c r="M44" s="86"/>
      <c r="N44" s="84">
        <v>0.37</v>
      </c>
      <c r="O44" s="83">
        <v>0</v>
      </c>
      <c r="P44" s="86"/>
      <c r="Q44" s="84">
        <v>0.37</v>
      </c>
      <c r="R44" s="83">
        <v>0</v>
      </c>
    </row>
    <row r="45" spans="2:18" x14ac:dyDescent="0.2">
      <c r="B45" s="82">
        <v>38</v>
      </c>
      <c r="C45" s="83">
        <v>0</v>
      </c>
      <c r="E45" s="82">
        <v>38</v>
      </c>
      <c r="F45" s="83">
        <v>0</v>
      </c>
      <c r="H45" s="82">
        <v>38</v>
      </c>
      <c r="I45" s="83">
        <v>0</v>
      </c>
      <c r="K45" s="84">
        <v>0.38</v>
      </c>
      <c r="L45" s="83">
        <v>0</v>
      </c>
      <c r="M45" s="86"/>
      <c r="N45" s="84">
        <v>0.38</v>
      </c>
      <c r="O45" s="83">
        <v>0</v>
      </c>
      <c r="P45" s="86"/>
      <c r="Q45" s="84">
        <v>0.38</v>
      </c>
      <c r="R45" s="83">
        <v>0</v>
      </c>
    </row>
    <row r="46" spans="2:18" x14ac:dyDescent="0.2">
      <c r="B46" s="82">
        <v>39</v>
      </c>
      <c r="C46" s="83">
        <v>0</v>
      </c>
      <c r="E46" s="82">
        <v>39</v>
      </c>
      <c r="F46" s="83">
        <v>0</v>
      </c>
      <c r="H46" s="82">
        <v>39</v>
      </c>
      <c r="I46" s="83">
        <v>0</v>
      </c>
      <c r="K46" s="84">
        <v>0.39</v>
      </c>
      <c r="L46" s="83">
        <v>0</v>
      </c>
      <c r="M46" s="86"/>
      <c r="N46" s="84">
        <v>0.39</v>
      </c>
      <c r="O46" s="83">
        <v>0</v>
      </c>
      <c r="P46" s="86"/>
      <c r="Q46" s="84">
        <v>0.39</v>
      </c>
      <c r="R46" s="83">
        <v>0</v>
      </c>
    </row>
    <row r="47" spans="2:18" x14ac:dyDescent="0.2">
      <c r="B47" s="82">
        <v>40</v>
      </c>
      <c r="C47" s="83">
        <v>0</v>
      </c>
      <c r="E47" s="82">
        <v>40</v>
      </c>
      <c r="F47" s="83">
        <v>0</v>
      </c>
      <c r="H47" s="82">
        <v>40</v>
      </c>
      <c r="I47" s="83">
        <v>0</v>
      </c>
      <c r="K47" s="84">
        <v>0.4</v>
      </c>
      <c r="L47" s="83">
        <v>0</v>
      </c>
      <c r="M47" s="86"/>
      <c r="N47" s="84">
        <v>0.4</v>
      </c>
      <c r="O47" s="83">
        <v>0</v>
      </c>
      <c r="P47" s="86"/>
      <c r="Q47" s="84">
        <v>0.4</v>
      </c>
      <c r="R47" s="83">
        <v>0</v>
      </c>
    </row>
    <row r="48" spans="2:18" x14ac:dyDescent="0.2">
      <c r="B48" s="82">
        <v>41</v>
      </c>
      <c r="C48" s="83">
        <v>0</v>
      </c>
      <c r="E48" s="82">
        <v>41</v>
      </c>
      <c r="F48" s="83">
        <v>0</v>
      </c>
      <c r="H48" s="82">
        <v>41</v>
      </c>
      <c r="I48" s="83">
        <v>0</v>
      </c>
      <c r="K48" s="84">
        <v>0.41</v>
      </c>
      <c r="L48" s="83">
        <v>0</v>
      </c>
      <c r="M48" s="86"/>
      <c r="N48" s="84">
        <v>0.41</v>
      </c>
      <c r="O48" s="83">
        <v>0</v>
      </c>
      <c r="P48" s="86"/>
      <c r="Q48" s="84">
        <v>0.41</v>
      </c>
      <c r="R48" s="83">
        <v>0</v>
      </c>
    </row>
    <row r="49" spans="2:18" x14ac:dyDescent="0.2">
      <c r="B49" s="82">
        <v>42</v>
      </c>
      <c r="C49" s="83">
        <v>0</v>
      </c>
      <c r="E49" s="82">
        <v>42</v>
      </c>
      <c r="F49" s="83">
        <v>0</v>
      </c>
      <c r="H49" s="82">
        <v>42</v>
      </c>
      <c r="I49" s="83">
        <v>0</v>
      </c>
      <c r="K49" s="84">
        <v>0.42</v>
      </c>
      <c r="L49" s="83">
        <v>0</v>
      </c>
      <c r="M49" s="86"/>
      <c r="N49" s="84">
        <v>0.42</v>
      </c>
      <c r="O49" s="83">
        <v>0</v>
      </c>
      <c r="P49" s="86"/>
      <c r="Q49" s="84">
        <v>0.42</v>
      </c>
      <c r="R49" s="83">
        <v>0</v>
      </c>
    </row>
    <row r="50" spans="2:18" x14ac:dyDescent="0.2">
      <c r="B50" s="82">
        <v>43</v>
      </c>
      <c r="C50" s="83">
        <v>0</v>
      </c>
      <c r="E50" s="82">
        <v>43</v>
      </c>
      <c r="F50" s="83">
        <v>0</v>
      </c>
      <c r="H50" s="82">
        <v>43</v>
      </c>
      <c r="I50" s="83">
        <v>0</v>
      </c>
      <c r="K50" s="84">
        <v>0.43</v>
      </c>
      <c r="L50" s="83">
        <v>0</v>
      </c>
      <c r="M50" s="86"/>
      <c r="N50" s="84">
        <v>0.43</v>
      </c>
      <c r="O50" s="83">
        <v>0</v>
      </c>
      <c r="P50" s="86"/>
      <c r="Q50" s="84">
        <v>0.43</v>
      </c>
      <c r="R50" s="83">
        <v>0</v>
      </c>
    </row>
    <row r="51" spans="2:18" x14ac:dyDescent="0.2">
      <c r="B51" s="82">
        <v>44</v>
      </c>
      <c r="C51" s="83">
        <v>0</v>
      </c>
      <c r="E51" s="82">
        <v>44</v>
      </c>
      <c r="F51" s="83">
        <v>0</v>
      </c>
      <c r="H51" s="82">
        <v>44</v>
      </c>
      <c r="I51" s="83">
        <v>0</v>
      </c>
      <c r="K51" s="84">
        <v>0.44</v>
      </c>
      <c r="L51" s="83">
        <v>0</v>
      </c>
      <c r="M51" s="86"/>
      <c r="N51" s="84">
        <v>0.44</v>
      </c>
      <c r="O51" s="83">
        <v>0</v>
      </c>
      <c r="P51" s="86"/>
      <c r="Q51" s="84">
        <v>0.44</v>
      </c>
      <c r="R51" s="83">
        <v>0</v>
      </c>
    </row>
    <row r="52" spans="2:18" x14ac:dyDescent="0.2">
      <c r="B52" s="82">
        <v>45</v>
      </c>
      <c r="C52" s="83">
        <v>0</v>
      </c>
      <c r="E52" s="82">
        <v>45</v>
      </c>
      <c r="F52" s="83">
        <v>0</v>
      </c>
      <c r="H52" s="82">
        <v>45</v>
      </c>
      <c r="I52" s="83">
        <v>0</v>
      </c>
      <c r="K52" s="84">
        <v>0.45</v>
      </c>
      <c r="L52" s="83">
        <v>0</v>
      </c>
      <c r="M52" s="86"/>
      <c r="N52" s="84">
        <v>0.45</v>
      </c>
      <c r="O52" s="83">
        <v>0</v>
      </c>
      <c r="P52" s="86"/>
      <c r="Q52" s="84">
        <v>0.45</v>
      </c>
      <c r="R52" s="83">
        <v>0</v>
      </c>
    </row>
    <row r="53" spans="2:18" x14ac:dyDescent="0.2">
      <c r="B53" s="82">
        <v>46</v>
      </c>
      <c r="C53" s="83">
        <v>0</v>
      </c>
      <c r="E53" s="82">
        <v>46</v>
      </c>
      <c r="F53" s="83">
        <v>0</v>
      </c>
      <c r="H53" s="82">
        <v>46</v>
      </c>
      <c r="I53" s="83">
        <v>0</v>
      </c>
      <c r="K53" s="84">
        <v>0.46</v>
      </c>
      <c r="L53" s="83">
        <v>0</v>
      </c>
      <c r="M53" s="86"/>
      <c r="N53" s="84">
        <v>0.46</v>
      </c>
      <c r="O53" s="83">
        <v>0</v>
      </c>
      <c r="P53" s="86"/>
      <c r="Q53" s="84">
        <v>0.46</v>
      </c>
      <c r="R53" s="83">
        <v>0</v>
      </c>
    </row>
    <row r="54" spans="2:18" x14ac:dyDescent="0.2">
      <c r="B54" s="82">
        <v>47</v>
      </c>
      <c r="C54" s="83">
        <v>0</v>
      </c>
      <c r="E54" s="82">
        <v>47</v>
      </c>
      <c r="F54" s="83">
        <v>0</v>
      </c>
      <c r="H54" s="82">
        <v>47</v>
      </c>
      <c r="I54" s="83">
        <v>0</v>
      </c>
      <c r="K54" s="84">
        <v>0.47</v>
      </c>
      <c r="L54" s="83">
        <v>0</v>
      </c>
      <c r="M54" s="86"/>
      <c r="N54" s="84">
        <v>0.47</v>
      </c>
      <c r="O54" s="83">
        <v>0</v>
      </c>
      <c r="P54" s="86"/>
      <c r="Q54" s="84">
        <v>0.47</v>
      </c>
      <c r="R54" s="83">
        <v>0</v>
      </c>
    </row>
    <row r="55" spans="2:18" x14ac:dyDescent="0.2">
      <c r="B55" s="82">
        <v>48</v>
      </c>
      <c r="C55" s="83">
        <v>0</v>
      </c>
      <c r="E55" s="82">
        <v>48</v>
      </c>
      <c r="F55" s="83">
        <v>0</v>
      </c>
      <c r="H55" s="82">
        <v>48</v>
      </c>
      <c r="I55" s="83">
        <v>0</v>
      </c>
      <c r="K55" s="84">
        <v>0.48</v>
      </c>
      <c r="L55" s="83">
        <v>0</v>
      </c>
      <c r="M55" s="86"/>
      <c r="N55" s="84">
        <v>0.48</v>
      </c>
      <c r="O55" s="83">
        <v>0</v>
      </c>
      <c r="P55" s="86"/>
      <c r="Q55" s="84">
        <v>0.48</v>
      </c>
      <c r="R55" s="83">
        <v>0</v>
      </c>
    </row>
    <row r="56" spans="2:18" x14ac:dyDescent="0.2">
      <c r="B56" s="82">
        <v>49</v>
      </c>
      <c r="C56" s="83">
        <v>0</v>
      </c>
      <c r="E56" s="82">
        <v>49</v>
      </c>
      <c r="F56" s="83">
        <v>0</v>
      </c>
      <c r="H56" s="82">
        <v>49</v>
      </c>
      <c r="I56" s="83">
        <v>0</v>
      </c>
      <c r="K56" s="84">
        <v>0.49</v>
      </c>
      <c r="L56" s="83">
        <v>0</v>
      </c>
      <c r="M56" s="86"/>
      <c r="N56" s="84">
        <v>0.49</v>
      </c>
      <c r="O56" s="83">
        <v>0</v>
      </c>
      <c r="P56" s="86"/>
      <c r="Q56" s="84">
        <v>0.49</v>
      </c>
      <c r="R56" s="83">
        <v>0</v>
      </c>
    </row>
    <row r="57" spans="2:18" x14ac:dyDescent="0.2">
      <c r="B57" s="82">
        <v>50</v>
      </c>
      <c r="C57" s="83">
        <v>0</v>
      </c>
      <c r="E57" s="82">
        <v>50</v>
      </c>
      <c r="F57" s="83">
        <v>0</v>
      </c>
      <c r="H57" s="82">
        <v>50</v>
      </c>
      <c r="I57" s="83">
        <v>0</v>
      </c>
      <c r="K57" s="84">
        <v>0.5</v>
      </c>
      <c r="L57" s="83">
        <v>0</v>
      </c>
      <c r="M57" s="86"/>
      <c r="N57" s="84">
        <v>0.5</v>
      </c>
      <c r="O57" s="83">
        <v>0</v>
      </c>
      <c r="P57" s="86"/>
      <c r="Q57" s="84">
        <v>0.5</v>
      </c>
      <c r="R57" s="83">
        <v>0</v>
      </c>
    </row>
    <row r="58" spans="2:18" x14ac:dyDescent="0.2">
      <c r="B58" s="82">
        <v>51</v>
      </c>
      <c r="C58" s="83">
        <v>0</v>
      </c>
      <c r="E58" s="82">
        <v>51</v>
      </c>
      <c r="F58" s="83">
        <v>0</v>
      </c>
      <c r="H58" s="82">
        <v>51</v>
      </c>
      <c r="I58" s="83">
        <v>0</v>
      </c>
      <c r="K58" s="84">
        <v>0.51</v>
      </c>
      <c r="L58" s="83">
        <v>0</v>
      </c>
      <c r="M58" s="86"/>
      <c r="N58" s="84">
        <v>0.51</v>
      </c>
      <c r="O58" s="83">
        <v>0</v>
      </c>
      <c r="P58" s="86"/>
      <c r="Q58" s="84">
        <v>0.51</v>
      </c>
      <c r="R58" s="83">
        <v>0</v>
      </c>
    </row>
    <row r="59" spans="2:18" x14ac:dyDescent="0.2">
      <c r="B59" s="82">
        <v>52</v>
      </c>
      <c r="C59" s="83">
        <v>0</v>
      </c>
      <c r="E59" s="82">
        <v>52</v>
      </c>
      <c r="F59" s="83">
        <v>0</v>
      </c>
      <c r="H59" s="82">
        <v>52</v>
      </c>
      <c r="I59" s="83">
        <v>0</v>
      </c>
      <c r="K59" s="84">
        <v>0.52</v>
      </c>
      <c r="L59" s="83">
        <v>0</v>
      </c>
      <c r="M59" s="86"/>
      <c r="N59" s="84">
        <v>0.52</v>
      </c>
      <c r="O59" s="83">
        <v>0</v>
      </c>
      <c r="P59" s="86"/>
      <c r="Q59" s="84">
        <v>0.52</v>
      </c>
      <c r="R59" s="83">
        <v>0</v>
      </c>
    </row>
    <row r="60" spans="2:18" x14ac:dyDescent="0.2">
      <c r="B60" s="82">
        <v>53</v>
      </c>
      <c r="C60" s="83">
        <v>0</v>
      </c>
      <c r="E60" s="82">
        <v>53</v>
      </c>
      <c r="F60" s="83">
        <v>0</v>
      </c>
      <c r="H60" s="82">
        <v>53</v>
      </c>
      <c r="I60" s="83">
        <v>0</v>
      </c>
      <c r="K60" s="84">
        <v>0.53</v>
      </c>
      <c r="L60" s="83">
        <v>0</v>
      </c>
      <c r="M60" s="86"/>
      <c r="N60" s="84">
        <v>0.53</v>
      </c>
      <c r="O60" s="83">
        <v>0</v>
      </c>
      <c r="P60" s="86"/>
      <c r="Q60" s="84">
        <v>0.53</v>
      </c>
      <c r="R60" s="83">
        <v>0</v>
      </c>
    </row>
    <row r="61" spans="2:18" x14ac:dyDescent="0.2">
      <c r="B61" s="82">
        <v>54</v>
      </c>
      <c r="C61" s="83">
        <v>0</v>
      </c>
      <c r="E61" s="82">
        <v>54</v>
      </c>
      <c r="F61" s="83">
        <v>0</v>
      </c>
      <c r="H61" s="82">
        <v>54</v>
      </c>
      <c r="I61" s="83">
        <v>0</v>
      </c>
      <c r="K61" s="84">
        <v>0.54</v>
      </c>
      <c r="L61" s="83">
        <v>0</v>
      </c>
      <c r="M61" s="86"/>
      <c r="N61" s="84">
        <v>0.54</v>
      </c>
      <c r="O61" s="83">
        <v>0</v>
      </c>
      <c r="P61" s="86"/>
      <c r="Q61" s="84">
        <v>0.54</v>
      </c>
      <c r="R61" s="83">
        <v>0</v>
      </c>
    </row>
    <row r="62" spans="2:18" x14ac:dyDescent="0.2">
      <c r="B62" s="82">
        <v>55</v>
      </c>
      <c r="C62" s="83">
        <v>0</v>
      </c>
      <c r="E62" s="82">
        <v>55</v>
      </c>
      <c r="F62" s="83">
        <v>0</v>
      </c>
      <c r="H62" s="82">
        <v>55</v>
      </c>
      <c r="I62" s="83">
        <v>0</v>
      </c>
      <c r="K62" s="84">
        <v>0.55000000000000004</v>
      </c>
      <c r="L62" s="83">
        <v>0</v>
      </c>
      <c r="M62" s="86"/>
      <c r="N62" s="84">
        <v>0.55000000000000004</v>
      </c>
      <c r="O62" s="83">
        <v>0</v>
      </c>
      <c r="P62" s="86"/>
      <c r="Q62" s="84">
        <v>0.55000000000000004</v>
      </c>
      <c r="R62" s="83">
        <v>0</v>
      </c>
    </row>
    <row r="63" spans="2:18" x14ac:dyDescent="0.2">
      <c r="B63" s="82">
        <v>56</v>
      </c>
      <c r="C63" s="83">
        <v>0</v>
      </c>
      <c r="E63" s="82">
        <v>56</v>
      </c>
      <c r="F63" s="83">
        <v>0</v>
      </c>
      <c r="H63" s="82">
        <v>56</v>
      </c>
      <c r="I63" s="83">
        <v>0</v>
      </c>
      <c r="K63" s="84">
        <v>0.56000000000000005</v>
      </c>
      <c r="L63" s="83">
        <v>0</v>
      </c>
      <c r="M63" s="86"/>
      <c r="N63" s="84">
        <v>0.56000000000000005</v>
      </c>
      <c r="O63" s="83">
        <v>0</v>
      </c>
      <c r="P63" s="86"/>
      <c r="Q63" s="84">
        <v>0.56000000000000005</v>
      </c>
      <c r="R63" s="83">
        <v>0</v>
      </c>
    </row>
    <row r="64" spans="2:18" x14ac:dyDescent="0.2">
      <c r="B64" s="82">
        <v>57</v>
      </c>
      <c r="C64" s="83">
        <v>0</v>
      </c>
      <c r="E64" s="82">
        <v>57</v>
      </c>
      <c r="F64" s="83">
        <v>0</v>
      </c>
      <c r="H64" s="82">
        <v>57</v>
      </c>
      <c r="I64" s="83">
        <v>0</v>
      </c>
      <c r="K64" s="84">
        <v>0.56999999999999995</v>
      </c>
      <c r="L64" s="83">
        <v>0</v>
      </c>
      <c r="M64" s="86"/>
      <c r="N64" s="84">
        <v>0.56999999999999995</v>
      </c>
      <c r="O64" s="83">
        <v>0</v>
      </c>
      <c r="P64" s="86"/>
      <c r="Q64" s="84">
        <v>0.56999999999999995</v>
      </c>
      <c r="R64" s="83">
        <v>0</v>
      </c>
    </row>
    <row r="65" spans="2:18" x14ac:dyDescent="0.2">
      <c r="B65" s="82">
        <v>58</v>
      </c>
      <c r="C65" s="83">
        <v>0</v>
      </c>
      <c r="E65" s="82">
        <v>58</v>
      </c>
      <c r="F65" s="83">
        <v>0</v>
      </c>
      <c r="H65" s="82">
        <v>58</v>
      </c>
      <c r="I65" s="83">
        <v>0</v>
      </c>
      <c r="K65" s="84">
        <v>0.57999999999999996</v>
      </c>
      <c r="L65" s="83">
        <v>0</v>
      </c>
      <c r="M65" s="86"/>
      <c r="N65" s="84">
        <v>0.57999999999999996</v>
      </c>
      <c r="O65" s="83">
        <v>0</v>
      </c>
      <c r="P65" s="86"/>
      <c r="Q65" s="84">
        <v>0.57999999999999996</v>
      </c>
      <c r="R65" s="83">
        <v>0</v>
      </c>
    </row>
    <row r="66" spans="2:18" x14ac:dyDescent="0.2">
      <c r="B66" s="82">
        <v>59</v>
      </c>
      <c r="C66" s="83">
        <v>0</v>
      </c>
      <c r="E66" s="82">
        <v>59</v>
      </c>
      <c r="F66" s="83">
        <v>0</v>
      </c>
      <c r="H66" s="82">
        <v>59</v>
      </c>
      <c r="I66" s="83">
        <v>0</v>
      </c>
      <c r="K66" s="84">
        <v>0.59</v>
      </c>
      <c r="L66" s="83">
        <v>0</v>
      </c>
      <c r="M66" s="86"/>
      <c r="N66" s="84">
        <v>0.59</v>
      </c>
      <c r="O66" s="83">
        <v>0</v>
      </c>
      <c r="P66" s="86"/>
      <c r="Q66" s="84">
        <v>0.59</v>
      </c>
      <c r="R66" s="83">
        <v>0</v>
      </c>
    </row>
    <row r="67" spans="2:18" x14ac:dyDescent="0.2">
      <c r="B67" s="82">
        <v>60</v>
      </c>
      <c r="C67" s="83">
        <v>0</v>
      </c>
      <c r="E67" s="82">
        <v>60</v>
      </c>
      <c r="F67" s="83">
        <v>0</v>
      </c>
      <c r="H67" s="82">
        <v>60</v>
      </c>
      <c r="I67" s="83">
        <v>0</v>
      </c>
      <c r="K67" s="84">
        <v>0.6</v>
      </c>
      <c r="L67" s="83">
        <v>0</v>
      </c>
      <c r="M67" s="86"/>
      <c r="N67" s="84">
        <v>0.6</v>
      </c>
      <c r="O67" s="83">
        <v>0</v>
      </c>
      <c r="P67" s="86"/>
      <c r="Q67" s="84">
        <v>0.6</v>
      </c>
      <c r="R67" s="83">
        <v>0</v>
      </c>
    </row>
    <row r="68" spans="2:18" x14ac:dyDescent="0.2">
      <c r="B68" s="82">
        <v>61</v>
      </c>
      <c r="C68" s="83">
        <v>0</v>
      </c>
      <c r="E68" s="82">
        <v>61</v>
      </c>
      <c r="F68" s="83">
        <v>0</v>
      </c>
      <c r="H68" s="82">
        <v>61</v>
      </c>
      <c r="I68" s="83">
        <v>0</v>
      </c>
      <c r="K68" s="84">
        <v>0.61</v>
      </c>
      <c r="L68" s="83">
        <v>0</v>
      </c>
      <c r="M68" s="86"/>
      <c r="N68" s="84">
        <v>0.61</v>
      </c>
      <c r="O68" s="83">
        <v>0</v>
      </c>
      <c r="P68" s="86"/>
      <c r="Q68" s="84">
        <v>0.61</v>
      </c>
      <c r="R68" s="83">
        <v>0</v>
      </c>
    </row>
    <row r="69" spans="2:18" x14ac:dyDescent="0.2">
      <c r="B69" s="82">
        <v>62</v>
      </c>
      <c r="C69" s="83">
        <v>0</v>
      </c>
      <c r="E69" s="82">
        <v>62</v>
      </c>
      <c r="F69" s="83">
        <v>0</v>
      </c>
      <c r="H69" s="82">
        <v>62</v>
      </c>
      <c r="I69" s="83">
        <v>0</v>
      </c>
      <c r="K69" s="84">
        <v>0.62</v>
      </c>
      <c r="L69" s="83">
        <v>0</v>
      </c>
      <c r="M69" s="86"/>
      <c r="N69" s="84">
        <v>0.62</v>
      </c>
      <c r="O69" s="83">
        <v>0</v>
      </c>
      <c r="P69" s="86"/>
      <c r="Q69" s="84">
        <v>0.62</v>
      </c>
      <c r="R69" s="83">
        <v>0</v>
      </c>
    </row>
    <row r="70" spans="2:18" x14ac:dyDescent="0.2">
      <c r="B70" s="82">
        <v>63</v>
      </c>
      <c r="C70" s="83">
        <v>0</v>
      </c>
      <c r="E70" s="82">
        <v>63</v>
      </c>
      <c r="F70" s="83">
        <v>0</v>
      </c>
      <c r="H70" s="82">
        <v>63</v>
      </c>
      <c r="I70" s="83">
        <v>0</v>
      </c>
      <c r="K70" s="84">
        <v>0.63</v>
      </c>
      <c r="L70" s="83">
        <v>0</v>
      </c>
      <c r="M70" s="86"/>
      <c r="N70" s="84">
        <v>0.63</v>
      </c>
      <c r="O70" s="83">
        <v>0</v>
      </c>
      <c r="P70" s="86"/>
      <c r="Q70" s="84">
        <v>0.63</v>
      </c>
      <c r="R70" s="83">
        <v>0</v>
      </c>
    </row>
    <row r="71" spans="2:18" x14ac:dyDescent="0.2">
      <c r="B71" s="82">
        <v>64</v>
      </c>
      <c r="C71" s="83">
        <v>0</v>
      </c>
      <c r="E71" s="82">
        <v>64</v>
      </c>
      <c r="F71" s="83">
        <v>0</v>
      </c>
      <c r="H71" s="82">
        <v>64</v>
      </c>
      <c r="I71" s="83">
        <v>0</v>
      </c>
      <c r="K71" s="84">
        <v>0.64</v>
      </c>
      <c r="L71" s="83">
        <v>0</v>
      </c>
      <c r="M71" s="86"/>
      <c r="N71" s="84">
        <v>0.64</v>
      </c>
      <c r="O71" s="83">
        <v>0</v>
      </c>
      <c r="P71" s="86"/>
      <c r="Q71" s="84">
        <v>0.64</v>
      </c>
      <c r="R71" s="83">
        <v>0</v>
      </c>
    </row>
    <row r="72" spans="2:18" x14ac:dyDescent="0.2">
      <c r="B72" s="82">
        <v>65</v>
      </c>
      <c r="C72" s="83">
        <v>0</v>
      </c>
      <c r="E72" s="82">
        <v>65</v>
      </c>
      <c r="F72" s="83">
        <v>0</v>
      </c>
      <c r="H72" s="82">
        <v>65</v>
      </c>
      <c r="I72" s="83">
        <v>0</v>
      </c>
      <c r="K72" s="84">
        <v>0.65</v>
      </c>
      <c r="L72" s="83">
        <v>0</v>
      </c>
      <c r="M72" s="86"/>
      <c r="N72" s="84">
        <v>0.65</v>
      </c>
      <c r="O72" s="83">
        <v>0</v>
      </c>
      <c r="P72" s="86"/>
      <c r="Q72" s="84">
        <v>0.65</v>
      </c>
      <c r="R72" s="83">
        <v>0</v>
      </c>
    </row>
    <row r="73" spans="2:18" x14ac:dyDescent="0.2">
      <c r="B73" s="82">
        <v>66</v>
      </c>
      <c r="C73" s="83">
        <v>0</v>
      </c>
      <c r="E73" s="82">
        <v>66</v>
      </c>
      <c r="F73" s="83">
        <v>0</v>
      </c>
      <c r="H73" s="82">
        <v>66</v>
      </c>
      <c r="I73" s="83">
        <v>0</v>
      </c>
      <c r="K73" s="84">
        <v>0.66</v>
      </c>
      <c r="L73" s="83">
        <v>0</v>
      </c>
      <c r="M73" s="86"/>
      <c r="N73" s="84">
        <v>0.66</v>
      </c>
      <c r="O73" s="83">
        <v>0</v>
      </c>
      <c r="P73" s="86"/>
      <c r="Q73" s="84">
        <v>0.66</v>
      </c>
      <c r="R73" s="83">
        <v>0</v>
      </c>
    </row>
    <row r="74" spans="2:18" x14ac:dyDescent="0.2">
      <c r="B74" s="82">
        <v>67</v>
      </c>
      <c r="C74" s="83">
        <v>0</v>
      </c>
      <c r="E74" s="82">
        <v>67</v>
      </c>
      <c r="F74" s="83">
        <v>0</v>
      </c>
      <c r="H74" s="82">
        <v>67</v>
      </c>
      <c r="I74" s="83">
        <v>0</v>
      </c>
      <c r="K74" s="84">
        <v>0.67</v>
      </c>
      <c r="L74" s="83">
        <v>0</v>
      </c>
      <c r="M74" s="86"/>
      <c r="N74" s="84">
        <v>0.67</v>
      </c>
      <c r="O74" s="83">
        <v>0</v>
      </c>
      <c r="P74" s="86"/>
      <c r="Q74" s="84">
        <v>0.67</v>
      </c>
      <c r="R74" s="83">
        <v>0</v>
      </c>
    </row>
    <row r="75" spans="2:18" x14ac:dyDescent="0.2">
      <c r="B75" s="82">
        <v>68</v>
      </c>
      <c r="C75" s="83">
        <v>0</v>
      </c>
      <c r="E75" s="82">
        <v>68</v>
      </c>
      <c r="F75" s="83">
        <v>0</v>
      </c>
      <c r="H75" s="82">
        <v>68</v>
      </c>
      <c r="I75" s="83">
        <v>0</v>
      </c>
      <c r="K75" s="84">
        <v>0.68</v>
      </c>
      <c r="L75" s="83">
        <v>0</v>
      </c>
      <c r="M75" s="86"/>
      <c r="N75" s="84">
        <v>0.68</v>
      </c>
      <c r="O75" s="83">
        <v>0</v>
      </c>
      <c r="P75" s="86"/>
      <c r="Q75" s="84">
        <v>0.68</v>
      </c>
      <c r="R75" s="83">
        <v>0</v>
      </c>
    </row>
    <row r="76" spans="2:18" x14ac:dyDescent="0.2">
      <c r="B76" s="82">
        <v>69</v>
      </c>
      <c r="C76" s="83">
        <v>0</v>
      </c>
      <c r="E76" s="82">
        <v>69</v>
      </c>
      <c r="F76" s="83">
        <v>0</v>
      </c>
      <c r="H76" s="82">
        <v>69</v>
      </c>
      <c r="I76" s="83">
        <v>0</v>
      </c>
      <c r="K76" s="84">
        <v>0.69</v>
      </c>
      <c r="L76" s="83">
        <v>0</v>
      </c>
      <c r="M76" s="86"/>
      <c r="N76" s="84">
        <v>0.69</v>
      </c>
      <c r="O76" s="83">
        <v>0</v>
      </c>
      <c r="P76" s="86"/>
      <c r="Q76" s="84">
        <v>0.69</v>
      </c>
      <c r="R76" s="83">
        <v>0</v>
      </c>
    </row>
    <row r="77" spans="2:18" x14ac:dyDescent="0.2">
      <c r="B77" s="82">
        <v>70</v>
      </c>
      <c r="C77" s="83">
        <v>0</v>
      </c>
      <c r="E77" s="82">
        <v>70</v>
      </c>
      <c r="F77" s="83">
        <v>0</v>
      </c>
      <c r="H77" s="82">
        <v>70</v>
      </c>
      <c r="I77" s="83">
        <v>0</v>
      </c>
      <c r="K77" s="84">
        <v>0.7</v>
      </c>
      <c r="L77" s="83">
        <v>0</v>
      </c>
      <c r="M77" s="86"/>
      <c r="N77" s="84">
        <v>0.7</v>
      </c>
      <c r="O77" s="83">
        <v>0</v>
      </c>
      <c r="P77" s="86"/>
      <c r="Q77" s="84">
        <v>0.7</v>
      </c>
      <c r="R77" s="83">
        <v>0</v>
      </c>
    </row>
    <row r="78" spans="2:18" x14ac:dyDescent="0.2">
      <c r="B78" s="82">
        <v>71</v>
      </c>
      <c r="C78" s="83">
        <v>0</v>
      </c>
      <c r="E78" s="82">
        <v>71</v>
      </c>
      <c r="F78" s="83">
        <v>0</v>
      </c>
      <c r="H78" s="82">
        <v>71</v>
      </c>
      <c r="I78" s="83">
        <v>0</v>
      </c>
      <c r="K78" s="84">
        <v>0.71</v>
      </c>
      <c r="L78" s="83">
        <v>0</v>
      </c>
      <c r="M78" s="86"/>
      <c r="N78" s="84">
        <v>0.71</v>
      </c>
      <c r="O78" s="83">
        <v>0</v>
      </c>
      <c r="P78" s="86"/>
      <c r="Q78" s="84">
        <v>0.71</v>
      </c>
      <c r="R78" s="83">
        <v>0</v>
      </c>
    </row>
    <row r="79" spans="2:18" x14ac:dyDescent="0.2">
      <c r="B79" s="82">
        <v>72</v>
      </c>
      <c r="C79" s="83">
        <v>0</v>
      </c>
      <c r="E79" s="82">
        <v>72</v>
      </c>
      <c r="F79" s="83">
        <v>0</v>
      </c>
      <c r="H79" s="82">
        <v>72</v>
      </c>
      <c r="I79" s="83">
        <v>0</v>
      </c>
      <c r="K79" s="84">
        <v>0.72</v>
      </c>
      <c r="L79" s="83">
        <v>0</v>
      </c>
      <c r="M79" s="86"/>
      <c r="N79" s="84">
        <v>0.72</v>
      </c>
      <c r="O79" s="83">
        <v>0</v>
      </c>
      <c r="P79" s="86"/>
      <c r="Q79" s="84">
        <v>0.72</v>
      </c>
      <c r="R79" s="83">
        <v>0</v>
      </c>
    </row>
    <row r="80" spans="2:18" x14ac:dyDescent="0.2">
      <c r="B80" s="82">
        <v>73</v>
      </c>
      <c r="C80" s="83">
        <v>0</v>
      </c>
      <c r="E80" s="82">
        <v>73</v>
      </c>
      <c r="F80" s="83">
        <v>0</v>
      </c>
      <c r="H80" s="82">
        <v>73</v>
      </c>
      <c r="I80" s="83">
        <v>0</v>
      </c>
      <c r="K80" s="84">
        <v>0.73</v>
      </c>
      <c r="L80" s="83">
        <v>0</v>
      </c>
      <c r="M80" s="86"/>
      <c r="N80" s="84">
        <v>0.73</v>
      </c>
      <c r="O80" s="83">
        <v>0</v>
      </c>
      <c r="P80" s="86"/>
      <c r="Q80" s="84">
        <v>0.73</v>
      </c>
      <c r="R80" s="83">
        <v>0</v>
      </c>
    </row>
    <row r="81" spans="2:18" x14ac:dyDescent="0.2">
      <c r="B81" s="82">
        <v>74</v>
      </c>
      <c r="C81" s="83">
        <v>0</v>
      </c>
      <c r="E81" s="82">
        <v>74</v>
      </c>
      <c r="F81" s="83">
        <v>0</v>
      </c>
      <c r="H81" s="82">
        <v>74</v>
      </c>
      <c r="I81" s="83">
        <v>0</v>
      </c>
      <c r="K81" s="84">
        <v>0.74</v>
      </c>
      <c r="L81" s="83">
        <v>0</v>
      </c>
      <c r="M81" s="86"/>
      <c r="N81" s="84">
        <v>0.74</v>
      </c>
      <c r="O81" s="83">
        <v>0</v>
      </c>
      <c r="P81" s="86"/>
      <c r="Q81" s="84">
        <v>0.74</v>
      </c>
      <c r="R81" s="83">
        <v>0</v>
      </c>
    </row>
    <row r="82" spans="2:18" x14ac:dyDescent="0.2">
      <c r="B82" s="82">
        <v>75</v>
      </c>
      <c r="C82" s="83">
        <v>0</v>
      </c>
      <c r="E82" s="82">
        <v>75</v>
      </c>
      <c r="F82" s="83">
        <v>0</v>
      </c>
      <c r="H82" s="82">
        <v>75</v>
      </c>
      <c r="I82" s="83">
        <v>0</v>
      </c>
      <c r="K82" s="84">
        <v>0.75</v>
      </c>
      <c r="L82" s="83">
        <v>0</v>
      </c>
      <c r="M82" s="86"/>
      <c r="N82" s="84">
        <v>0.75</v>
      </c>
      <c r="O82" s="83">
        <v>0</v>
      </c>
      <c r="P82" s="86"/>
      <c r="Q82" s="84">
        <v>0.75</v>
      </c>
      <c r="R82" s="83">
        <v>0</v>
      </c>
    </row>
    <row r="83" spans="2:18" x14ac:dyDescent="0.2">
      <c r="B83" s="82">
        <v>76</v>
      </c>
      <c r="C83" s="83">
        <v>0</v>
      </c>
      <c r="E83" s="82">
        <v>76</v>
      </c>
      <c r="F83" s="83">
        <v>0</v>
      </c>
      <c r="H83" s="82">
        <v>76</v>
      </c>
      <c r="I83" s="83">
        <v>0</v>
      </c>
      <c r="K83" s="84">
        <v>0.76</v>
      </c>
      <c r="L83" s="83">
        <v>0</v>
      </c>
      <c r="M83" s="86"/>
      <c r="N83" s="84">
        <v>0.76</v>
      </c>
      <c r="O83" s="83">
        <v>0</v>
      </c>
      <c r="P83" s="86"/>
      <c r="Q83" s="84">
        <v>0.76</v>
      </c>
      <c r="R83" s="83">
        <v>0</v>
      </c>
    </row>
    <row r="84" spans="2:18" x14ac:dyDescent="0.2">
      <c r="B84" s="82">
        <v>77</v>
      </c>
      <c r="C84" s="83">
        <v>0</v>
      </c>
      <c r="E84" s="82">
        <v>77</v>
      </c>
      <c r="F84" s="83">
        <v>0</v>
      </c>
      <c r="H84" s="82">
        <v>77</v>
      </c>
      <c r="I84" s="83">
        <v>0</v>
      </c>
      <c r="K84" s="84">
        <v>0.77</v>
      </c>
      <c r="L84" s="83">
        <v>0</v>
      </c>
      <c r="M84" s="86"/>
      <c r="N84" s="84">
        <v>0.77</v>
      </c>
      <c r="O84" s="83">
        <v>0</v>
      </c>
      <c r="P84" s="86"/>
      <c r="Q84" s="84">
        <v>0.77</v>
      </c>
      <c r="R84" s="83">
        <v>0</v>
      </c>
    </row>
    <row r="85" spans="2:18" x14ac:dyDescent="0.2">
      <c r="B85" s="82">
        <v>78</v>
      </c>
      <c r="C85" s="83">
        <v>0</v>
      </c>
      <c r="E85" s="82">
        <v>78</v>
      </c>
      <c r="F85" s="83">
        <v>0</v>
      </c>
      <c r="H85" s="82">
        <v>78</v>
      </c>
      <c r="I85" s="83">
        <v>0</v>
      </c>
      <c r="K85" s="84">
        <v>0.78</v>
      </c>
      <c r="L85" s="83">
        <v>0</v>
      </c>
      <c r="M85" s="86"/>
      <c r="N85" s="84">
        <v>0.78</v>
      </c>
      <c r="O85" s="83">
        <v>0</v>
      </c>
      <c r="P85" s="86"/>
      <c r="Q85" s="84">
        <v>0.78</v>
      </c>
      <c r="R85" s="83">
        <v>0</v>
      </c>
    </row>
    <row r="86" spans="2:18" x14ac:dyDescent="0.2">
      <c r="B86" s="82">
        <v>79</v>
      </c>
      <c r="C86" s="83">
        <v>0</v>
      </c>
      <c r="E86" s="82">
        <v>79</v>
      </c>
      <c r="F86" s="83">
        <v>0</v>
      </c>
      <c r="H86" s="82">
        <v>79</v>
      </c>
      <c r="I86" s="83">
        <v>0</v>
      </c>
      <c r="K86" s="84">
        <v>0.79</v>
      </c>
      <c r="L86" s="83">
        <v>0</v>
      </c>
      <c r="M86" s="86"/>
      <c r="N86" s="84">
        <v>0.79</v>
      </c>
      <c r="O86" s="83">
        <v>0</v>
      </c>
      <c r="P86" s="86"/>
      <c r="Q86" s="84">
        <v>0.79</v>
      </c>
      <c r="R86" s="83">
        <v>0</v>
      </c>
    </row>
    <row r="87" spans="2:18" x14ac:dyDescent="0.2">
      <c r="B87" s="82">
        <v>80</v>
      </c>
      <c r="C87" s="83">
        <v>0</v>
      </c>
      <c r="E87" s="82">
        <v>80</v>
      </c>
      <c r="F87" s="83">
        <v>0</v>
      </c>
      <c r="H87" s="82">
        <v>80</v>
      </c>
      <c r="I87" s="83">
        <v>0</v>
      </c>
      <c r="K87" s="84">
        <v>0.8</v>
      </c>
      <c r="L87" s="83">
        <v>0</v>
      </c>
      <c r="M87" s="86"/>
      <c r="N87" s="84">
        <v>0.8</v>
      </c>
      <c r="O87" s="83">
        <v>0</v>
      </c>
      <c r="P87" s="86"/>
      <c r="Q87" s="84">
        <v>0.8</v>
      </c>
      <c r="R87" s="83">
        <v>0</v>
      </c>
    </row>
    <row r="88" spans="2:18" x14ac:dyDescent="0.2">
      <c r="B88" s="82">
        <v>81</v>
      </c>
      <c r="C88" s="83">
        <v>0</v>
      </c>
      <c r="E88" s="82">
        <v>81</v>
      </c>
      <c r="F88" s="83">
        <v>0</v>
      </c>
      <c r="H88" s="82">
        <v>81</v>
      </c>
      <c r="I88" s="83">
        <v>0</v>
      </c>
      <c r="K88" s="84">
        <v>0.81</v>
      </c>
      <c r="L88" s="83">
        <v>0</v>
      </c>
      <c r="M88" s="86"/>
      <c r="N88" s="84">
        <v>0.81</v>
      </c>
      <c r="O88" s="83">
        <v>0</v>
      </c>
      <c r="P88" s="86"/>
      <c r="Q88" s="84">
        <v>0.81</v>
      </c>
      <c r="R88" s="83">
        <v>0</v>
      </c>
    </row>
    <row r="89" spans="2:18" x14ac:dyDescent="0.2">
      <c r="B89" s="82">
        <v>82</v>
      </c>
      <c r="C89" s="83">
        <v>0</v>
      </c>
      <c r="E89" s="82">
        <v>82</v>
      </c>
      <c r="F89" s="83">
        <v>0</v>
      </c>
      <c r="H89" s="82">
        <v>82</v>
      </c>
      <c r="I89" s="83">
        <v>0</v>
      </c>
      <c r="K89" s="84">
        <v>0.82</v>
      </c>
      <c r="L89" s="83">
        <v>0</v>
      </c>
      <c r="M89" s="86"/>
      <c r="N89" s="84">
        <v>0.82</v>
      </c>
      <c r="O89" s="83">
        <v>0</v>
      </c>
      <c r="P89" s="86"/>
      <c r="Q89" s="84">
        <v>0.82</v>
      </c>
      <c r="R89" s="83">
        <v>0</v>
      </c>
    </row>
    <row r="90" spans="2:18" x14ac:dyDescent="0.2">
      <c r="B90" s="82">
        <v>83</v>
      </c>
      <c r="C90" s="83">
        <v>0</v>
      </c>
      <c r="E90" s="82">
        <v>83</v>
      </c>
      <c r="F90" s="83">
        <v>0</v>
      </c>
      <c r="H90" s="82">
        <v>83</v>
      </c>
      <c r="I90" s="83">
        <v>0</v>
      </c>
      <c r="K90" s="84">
        <v>0.83</v>
      </c>
      <c r="L90" s="83">
        <v>0</v>
      </c>
      <c r="M90" s="86"/>
      <c r="N90" s="84">
        <v>0.83</v>
      </c>
      <c r="O90" s="83">
        <v>0</v>
      </c>
      <c r="P90" s="86"/>
      <c r="Q90" s="84">
        <v>0.83</v>
      </c>
      <c r="R90" s="83">
        <v>0</v>
      </c>
    </row>
    <row r="91" spans="2:18" x14ac:dyDescent="0.2">
      <c r="B91" s="82">
        <v>84</v>
      </c>
      <c r="C91" s="83">
        <v>0</v>
      </c>
      <c r="E91" s="82">
        <v>84</v>
      </c>
      <c r="F91" s="83">
        <v>0</v>
      </c>
      <c r="H91" s="82">
        <v>84</v>
      </c>
      <c r="I91" s="83">
        <v>0</v>
      </c>
      <c r="K91" s="84">
        <v>0.84</v>
      </c>
      <c r="L91" s="83">
        <v>0</v>
      </c>
      <c r="M91" s="86"/>
      <c r="N91" s="84">
        <v>0.84</v>
      </c>
      <c r="O91" s="83">
        <v>0</v>
      </c>
      <c r="P91" s="86"/>
      <c r="Q91" s="84">
        <v>0.84</v>
      </c>
      <c r="R91" s="83">
        <v>0</v>
      </c>
    </row>
    <row r="92" spans="2:18" x14ac:dyDescent="0.2">
      <c r="B92" s="82">
        <v>85</v>
      </c>
      <c r="C92" s="83">
        <v>0</v>
      </c>
      <c r="E92" s="82">
        <v>85</v>
      </c>
      <c r="F92" s="83">
        <v>0</v>
      </c>
      <c r="H92" s="82">
        <v>85</v>
      </c>
      <c r="I92" s="83">
        <v>0</v>
      </c>
      <c r="K92" s="84">
        <v>0.85</v>
      </c>
      <c r="L92" s="83">
        <v>0</v>
      </c>
      <c r="M92" s="86"/>
      <c r="N92" s="84">
        <v>0.85</v>
      </c>
      <c r="O92" s="83">
        <v>0</v>
      </c>
      <c r="P92" s="86"/>
      <c r="Q92" s="84">
        <v>0.85</v>
      </c>
      <c r="R92" s="83">
        <v>0</v>
      </c>
    </row>
    <row r="93" spans="2:18" x14ac:dyDescent="0.2">
      <c r="B93" s="82">
        <v>86</v>
      </c>
      <c r="C93" s="83">
        <v>0</v>
      </c>
      <c r="E93" s="82">
        <v>86</v>
      </c>
      <c r="F93" s="83">
        <v>0</v>
      </c>
      <c r="H93" s="82">
        <v>86</v>
      </c>
      <c r="I93" s="83">
        <v>0</v>
      </c>
      <c r="K93" s="84">
        <v>0.86</v>
      </c>
      <c r="L93" s="83">
        <v>0</v>
      </c>
      <c r="M93" s="86"/>
      <c r="N93" s="84">
        <v>0.86</v>
      </c>
      <c r="O93" s="83">
        <v>0</v>
      </c>
      <c r="P93" s="86"/>
      <c r="Q93" s="84">
        <v>0.86</v>
      </c>
      <c r="R93" s="83">
        <v>0</v>
      </c>
    </row>
    <row r="94" spans="2:18" x14ac:dyDescent="0.2">
      <c r="B94" s="82">
        <v>87</v>
      </c>
      <c r="C94" s="83">
        <v>0</v>
      </c>
      <c r="E94" s="82">
        <v>87</v>
      </c>
      <c r="F94" s="83">
        <v>0</v>
      </c>
      <c r="H94" s="82">
        <v>87</v>
      </c>
      <c r="I94" s="83">
        <v>0</v>
      </c>
      <c r="K94" s="84">
        <v>0.87</v>
      </c>
      <c r="L94" s="83">
        <v>0</v>
      </c>
      <c r="M94" s="86"/>
      <c r="N94" s="84">
        <v>0.87</v>
      </c>
      <c r="O94" s="83">
        <v>0</v>
      </c>
      <c r="P94" s="86"/>
      <c r="Q94" s="84">
        <v>0.87</v>
      </c>
      <c r="R94" s="83">
        <v>0</v>
      </c>
    </row>
    <row r="95" spans="2:18" x14ac:dyDescent="0.2">
      <c r="B95" s="82">
        <v>88</v>
      </c>
      <c r="C95" s="83">
        <v>0</v>
      </c>
      <c r="E95" s="82">
        <v>88</v>
      </c>
      <c r="F95" s="83">
        <v>0</v>
      </c>
      <c r="H95" s="82">
        <v>88</v>
      </c>
      <c r="I95" s="83">
        <v>0</v>
      </c>
      <c r="K95" s="84">
        <v>0.88</v>
      </c>
      <c r="L95" s="83">
        <v>0</v>
      </c>
      <c r="M95" s="86"/>
      <c r="N95" s="84">
        <v>0.88</v>
      </c>
      <c r="O95" s="83">
        <v>0</v>
      </c>
      <c r="P95" s="86"/>
      <c r="Q95" s="84">
        <v>0.88</v>
      </c>
      <c r="R95" s="83">
        <v>0</v>
      </c>
    </row>
    <row r="96" spans="2:18" x14ac:dyDescent="0.2">
      <c r="B96" s="82">
        <v>89</v>
      </c>
      <c r="C96" s="83">
        <v>0</v>
      </c>
      <c r="E96" s="82">
        <v>89</v>
      </c>
      <c r="F96" s="83">
        <v>0</v>
      </c>
      <c r="H96" s="82">
        <v>89</v>
      </c>
      <c r="I96" s="83">
        <v>0</v>
      </c>
      <c r="K96" s="84">
        <v>0.89</v>
      </c>
      <c r="L96" s="83">
        <v>0</v>
      </c>
      <c r="M96" s="86"/>
      <c r="N96" s="84">
        <v>0.89</v>
      </c>
      <c r="O96" s="83">
        <v>0</v>
      </c>
      <c r="P96" s="86"/>
      <c r="Q96" s="84">
        <v>0.89</v>
      </c>
      <c r="R96" s="83">
        <v>0</v>
      </c>
    </row>
    <row r="97" spans="2:18" x14ac:dyDescent="0.2">
      <c r="B97" s="82">
        <v>90</v>
      </c>
      <c r="C97" s="83">
        <v>0</v>
      </c>
      <c r="E97" s="82">
        <v>90</v>
      </c>
      <c r="F97" s="83">
        <v>0</v>
      </c>
      <c r="H97" s="82">
        <v>90</v>
      </c>
      <c r="I97" s="83">
        <v>0</v>
      </c>
      <c r="K97" s="84">
        <v>0.9</v>
      </c>
      <c r="L97" s="83">
        <v>0</v>
      </c>
      <c r="M97" s="86"/>
      <c r="N97" s="84">
        <v>0.9</v>
      </c>
      <c r="O97" s="83">
        <v>0</v>
      </c>
      <c r="P97" s="86"/>
      <c r="Q97" s="84">
        <v>0.9</v>
      </c>
      <c r="R97" s="83">
        <v>0</v>
      </c>
    </row>
    <row r="98" spans="2:18" x14ac:dyDescent="0.2">
      <c r="B98" s="82">
        <v>91</v>
      </c>
      <c r="C98" s="83">
        <v>0</v>
      </c>
      <c r="E98" s="82">
        <v>91</v>
      </c>
      <c r="F98" s="83">
        <v>0</v>
      </c>
      <c r="H98" s="82">
        <v>91</v>
      </c>
      <c r="I98" s="83">
        <v>0</v>
      </c>
      <c r="K98" s="84">
        <v>0.91</v>
      </c>
      <c r="L98" s="83">
        <v>0</v>
      </c>
      <c r="M98" s="86"/>
      <c r="N98" s="84">
        <v>0.91</v>
      </c>
      <c r="O98" s="83">
        <v>0</v>
      </c>
      <c r="P98" s="86"/>
      <c r="Q98" s="84">
        <v>0.91</v>
      </c>
      <c r="R98" s="83">
        <v>0</v>
      </c>
    </row>
    <row r="99" spans="2:18" x14ac:dyDescent="0.2">
      <c r="B99" s="82">
        <v>92</v>
      </c>
      <c r="C99" s="83">
        <v>0</v>
      </c>
      <c r="E99" s="82">
        <v>92</v>
      </c>
      <c r="F99" s="83">
        <v>0</v>
      </c>
      <c r="H99" s="82">
        <v>92</v>
      </c>
      <c r="I99" s="83">
        <v>0</v>
      </c>
      <c r="K99" s="84">
        <v>0.92</v>
      </c>
      <c r="L99" s="83">
        <v>0</v>
      </c>
      <c r="M99" s="86"/>
      <c r="N99" s="84">
        <v>0.92</v>
      </c>
      <c r="O99" s="83">
        <v>0</v>
      </c>
      <c r="P99" s="86"/>
      <c r="Q99" s="84">
        <v>0.92</v>
      </c>
      <c r="R99" s="83">
        <v>0</v>
      </c>
    </row>
    <row r="100" spans="2:18" x14ac:dyDescent="0.2">
      <c r="B100" s="82">
        <v>93</v>
      </c>
      <c r="C100" s="83">
        <v>0</v>
      </c>
      <c r="E100" s="82">
        <v>93</v>
      </c>
      <c r="F100" s="83">
        <v>0</v>
      </c>
      <c r="H100" s="82">
        <v>93</v>
      </c>
      <c r="I100" s="83">
        <v>0</v>
      </c>
      <c r="K100" s="84">
        <v>0.93</v>
      </c>
      <c r="L100" s="83">
        <v>0</v>
      </c>
      <c r="M100" s="86"/>
      <c r="N100" s="84">
        <v>0.93</v>
      </c>
      <c r="O100" s="83">
        <v>0</v>
      </c>
      <c r="P100" s="86"/>
      <c r="Q100" s="84">
        <v>0.93</v>
      </c>
      <c r="R100" s="83">
        <v>0</v>
      </c>
    </row>
    <row r="101" spans="2:18" x14ac:dyDescent="0.2">
      <c r="B101" s="82">
        <v>94</v>
      </c>
      <c r="C101" s="83">
        <v>0</v>
      </c>
      <c r="E101" s="82">
        <v>94</v>
      </c>
      <c r="F101" s="83">
        <v>0</v>
      </c>
      <c r="H101" s="82">
        <v>94</v>
      </c>
      <c r="I101" s="83">
        <v>0</v>
      </c>
      <c r="K101" s="84">
        <v>0.94</v>
      </c>
      <c r="L101" s="83">
        <v>0</v>
      </c>
      <c r="M101" s="86"/>
      <c r="N101" s="84">
        <v>0.94</v>
      </c>
      <c r="O101" s="83">
        <v>0</v>
      </c>
      <c r="P101" s="86"/>
      <c r="Q101" s="84">
        <v>0.94</v>
      </c>
      <c r="R101" s="83">
        <v>0</v>
      </c>
    </row>
    <row r="102" spans="2:18" x14ac:dyDescent="0.2">
      <c r="B102" s="82">
        <v>95</v>
      </c>
      <c r="C102" s="83">
        <v>0</v>
      </c>
      <c r="E102" s="82">
        <v>95</v>
      </c>
      <c r="F102" s="83">
        <v>0</v>
      </c>
      <c r="H102" s="82">
        <v>95</v>
      </c>
      <c r="I102" s="83">
        <v>0</v>
      </c>
      <c r="K102" s="84">
        <v>0.95</v>
      </c>
      <c r="L102" s="83">
        <v>1</v>
      </c>
      <c r="M102" s="86"/>
      <c r="N102" s="84">
        <v>0.95</v>
      </c>
      <c r="O102" s="83">
        <v>0</v>
      </c>
      <c r="P102" s="86"/>
      <c r="Q102" s="84">
        <v>0.95</v>
      </c>
      <c r="R102" s="83">
        <v>0</v>
      </c>
    </row>
    <row r="103" spans="2:18" x14ac:dyDescent="0.2">
      <c r="B103" s="82">
        <v>96</v>
      </c>
      <c r="C103" s="83">
        <v>0</v>
      </c>
      <c r="E103" s="82">
        <v>96</v>
      </c>
      <c r="F103" s="83">
        <v>0</v>
      </c>
      <c r="H103" s="82">
        <v>96</v>
      </c>
      <c r="I103" s="83">
        <v>0</v>
      </c>
      <c r="K103" s="84">
        <v>0.96</v>
      </c>
      <c r="L103" s="83">
        <v>1</v>
      </c>
      <c r="M103" s="86"/>
      <c r="N103" s="84">
        <v>0.96</v>
      </c>
      <c r="O103" s="83">
        <v>0</v>
      </c>
      <c r="P103" s="86"/>
      <c r="Q103" s="84">
        <v>0.96</v>
      </c>
      <c r="R103" s="83">
        <v>0</v>
      </c>
    </row>
    <row r="104" spans="2:18" x14ac:dyDescent="0.2">
      <c r="B104" s="82">
        <v>97</v>
      </c>
      <c r="C104" s="83">
        <v>0</v>
      </c>
      <c r="E104" s="82">
        <v>97</v>
      </c>
      <c r="F104" s="83">
        <v>0</v>
      </c>
      <c r="H104" s="82">
        <v>97</v>
      </c>
      <c r="I104" s="83">
        <v>0</v>
      </c>
      <c r="K104" s="84">
        <v>0.97</v>
      </c>
      <c r="L104" s="83">
        <v>1</v>
      </c>
      <c r="M104" s="86"/>
      <c r="N104" s="84">
        <v>0.97</v>
      </c>
      <c r="O104" s="83">
        <v>0</v>
      </c>
      <c r="P104" s="86"/>
      <c r="Q104" s="84">
        <v>0.97</v>
      </c>
      <c r="R104" s="83">
        <v>0</v>
      </c>
    </row>
    <row r="105" spans="2:18" x14ac:dyDescent="0.2">
      <c r="B105" s="82">
        <v>98</v>
      </c>
      <c r="C105" s="83">
        <v>0</v>
      </c>
      <c r="E105" s="82">
        <v>98</v>
      </c>
      <c r="F105" s="83">
        <v>0</v>
      </c>
      <c r="H105" s="82">
        <v>98</v>
      </c>
      <c r="I105" s="83">
        <v>0</v>
      </c>
      <c r="K105" s="84">
        <v>0.98</v>
      </c>
      <c r="L105" s="83">
        <v>1</v>
      </c>
      <c r="M105" s="86"/>
      <c r="N105" s="84">
        <v>0.98</v>
      </c>
      <c r="O105" s="83">
        <v>1</v>
      </c>
      <c r="P105" s="86"/>
      <c r="Q105" s="84">
        <v>0.98</v>
      </c>
      <c r="R105" s="83">
        <v>0</v>
      </c>
    </row>
    <row r="106" spans="2:18" x14ac:dyDescent="0.2">
      <c r="B106" s="82">
        <v>99</v>
      </c>
      <c r="C106" s="83">
        <v>0</v>
      </c>
      <c r="E106" s="82">
        <v>99</v>
      </c>
      <c r="F106" s="83">
        <v>0</v>
      </c>
      <c r="H106" s="82">
        <v>99</v>
      </c>
      <c r="I106" s="83">
        <v>0</v>
      </c>
      <c r="K106" s="84">
        <v>0.99</v>
      </c>
      <c r="L106" s="83">
        <v>1</v>
      </c>
      <c r="M106" s="86"/>
      <c r="N106" s="84">
        <v>0.99</v>
      </c>
      <c r="O106" s="83">
        <v>1</v>
      </c>
      <c r="P106" s="86"/>
      <c r="Q106" s="84">
        <v>0.99</v>
      </c>
      <c r="R106" s="83">
        <v>0</v>
      </c>
    </row>
    <row r="107" spans="2:18" x14ac:dyDescent="0.2">
      <c r="B107" s="82">
        <v>100</v>
      </c>
      <c r="C107" s="83">
        <v>0</v>
      </c>
      <c r="E107" s="82">
        <v>100</v>
      </c>
      <c r="F107" s="83">
        <v>0</v>
      </c>
      <c r="H107" s="82">
        <v>100</v>
      </c>
      <c r="I107" s="83">
        <v>0</v>
      </c>
      <c r="K107" s="84">
        <v>1</v>
      </c>
      <c r="L107" s="83">
        <v>1</v>
      </c>
      <c r="M107" s="86"/>
      <c r="N107" s="84">
        <v>1</v>
      </c>
      <c r="O107" s="83">
        <v>1</v>
      </c>
      <c r="P107" s="86"/>
      <c r="Q107" s="84">
        <v>1</v>
      </c>
      <c r="R107" s="83">
        <v>1</v>
      </c>
    </row>
  </sheetData>
  <mergeCells count="16">
    <mergeCell ref="T2:U2"/>
    <mergeCell ref="B2:I2"/>
    <mergeCell ref="K2:R2"/>
    <mergeCell ref="N4:O4"/>
    <mergeCell ref="N5:O5"/>
    <mergeCell ref="Q4:R4"/>
    <mergeCell ref="Q5:R5"/>
    <mergeCell ref="B5:C5"/>
    <mergeCell ref="K5:L5"/>
    <mergeCell ref="B4:C4"/>
    <mergeCell ref="K4:L4"/>
    <mergeCell ref="E4:F4"/>
    <mergeCell ref="E5:F5"/>
    <mergeCell ref="H4:I4"/>
    <mergeCell ref="H5:I5"/>
    <mergeCell ref="T4:U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Performance Criteria</vt:lpstr>
      <vt:lpstr>Measures</vt:lpstr>
      <vt:lpstr>Lookup</vt:lpstr>
      <vt:lpstr>Scoring Scales</vt:lpstr>
      <vt:lpstr>Lookup.AchievementValueQualitative</vt:lpstr>
      <vt:lpstr>Lookup.Number</vt:lpstr>
      <vt:lpstr>Lookup.Percentage</vt:lpstr>
      <vt:lpstr>Lookup.Qualitative</vt:lpstr>
      <vt:lpstr>Lookup.UnitofMeasurementType</vt:lpstr>
      <vt:lpstr>Lookup.UnitofMeasurementTypeSelected</vt:lpstr>
      <vt:lpstr>ScoringScales.NumberHigh</vt:lpstr>
      <vt:lpstr>ScoringScales.NumberLow</vt:lpstr>
      <vt:lpstr>ScoringScales.NumberMed</vt:lpstr>
      <vt:lpstr>ScoringScales.PercentageHigh</vt:lpstr>
      <vt:lpstr>ScoringScales.PercentageLow</vt:lpstr>
      <vt:lpstr>ScoringScales.PercentageMed</vt:lpstr>
      <vt:lpstr>ScoringScales.QualitativePassFail</vt:lpstr>
    </vt:vector>
  </TitlesOfParts>
  <Company>Atkins Global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Duncan Ross</dc:creator>
  <cp:lastModifiedBy>Ripper Michael DWP CAXTON HOUSE</cp:lastModifiedBy>
  <cp:lastPrinted>2017-11-16T15:34:58Z</cp:lastPrinted>
  <dcterms:created xsi:type="dcterms:W3CDTF">2008-06-16T14:32:09Z</dcterms:created>
  <dcterms:modified xsi:type="dcterms:W3CDTF">2020-12-09T12:19:31Z</dcterms:modified>
</cp:coreProperties>
</file>