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-my.sharepoint.com/personal/paul_rees_dft_gov_uk/Documents/My Documents/TIT0258 AI Syncpoint for Outlook/"/>
    </mc:Choice>
  </mc:AlternateContent>
  <bookViews>
    <workbookView xWindow="1520" yWindow="1520" windowWidth="21600" windowHeight="11390" tabRatio="500" firstSheet="2" activeTab="5"/>
  </bookViews>
  <sheets>
    <sheet name="Initial Search" sheetId="1" r:id="rId1"/>
    <sheet name="Long List Search" sheetId="2" r:id="rId2"/>
    <sheet name="Long List Review" sheetId="3" r:id="rId3"/>
    <sheet name="Short List Clarification" sheetId="4" r:id="rId4"/>
    <sheet name="Evaluation" sheetId="5" r:id="rId5"/>
    <sheet name="Assurance " sheetId="6" r:id="rId6"/>
    <sheet name="Sheet2" sheetId="7" r:id="rId7"/>
    <sheet name="Sheet3" sheetId="8" r:id="rId8"/>
  </sheets>
  <externalReferences>
    <externalReference r:id="rId9"/>
  </externalReferences>
  <calcPr calcId="171027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W4" i="5" l="1"/>
  <c r="W3" i="5"/>
  <c r="U4" i="5"/>
  <c r="U3" i="5"/>
  <c r="S4" i="5"/>
  <c r="S3" i="5"/>
  <c r="M4" i="5"/>
  <c r="M3" i="5"/>
  <c r="K4" i="5"/>
  <c r="K3" i="5"/>
  <c r="I4" i="5"/>
  <c r="I3" i="5"/>
  <c r="G4" i="5"/>
  <c r="G3" i="5"/>
  <c r="E4" i="5"/>
  <c r="E3" i="5"/>
  <c r="M2" i="5"/>
  <c r="K2" i="5"/>
  <c r="I2" i="5"/>
  <c r="G2" i="5"/>
  <c r="E2" i="5"/>
  <c r="W2" i="5"/>
  <c r="U2" i="5"/>
  <c r="S2" i="5"/>
  <c r="L5" i="4"/>
  <c r="K5" i="4"/>
  <c r="J5" i="4"/>
  <c r="G5" i="4"/>
  <c r="F5" i="4"/>
  <c r="E5" i="4"/>
  <c r="D5" i="4"/>
  <c r="C5" i="4"/>
  <c r="L4" i="4"/>
  <c r="K4" i="4"/>
  <c r="J4" i="4"/>
  <c r="G4" i="4"/>
  <c r="F4" i="4"/>
  <c r="E4" i="4"/>
  <c r="D4" i="4"/>
  <c r="C4" i="4"/>
  <c r="L3" i="4"/>
  <c r="K3" i="4"/>
  <c r="J3" i="4"/>
  <c r="G3" i="4"/>
  <c r="F3" i="4"/>
  <c r="E3" i="4"/>
  <c r="D3" i="4"/>
  <c r="C3" i="4"/>
  <c r="W18" i="5"/>
  <c r="W21" i="5" s="1"/>
  <c r="U18" i="5"/>
  <c r="U21" i="5" s="1"/>
  <c r="S18" i="5"/>
  <c r="S21" i="5" s="1"/>
  <c r="M18" i="5"/>
  <c r="M21" i="5" s="1"/>
  <c r="K18" i="5"/>
  <c r="K21" i="5" s="1"/>
  <c r="I18" i="5"/>
  <c r="I21" i="5" s="1"/>
  <c r="G18" i="5"/>
  <c r="G21" i="5" s="1"/>
  <c r="E18" i="5"/>
  <c r="E21" i="5" s="1"/>
  <c r="H3" i="4"/>
  <c r="H4" i="4"/>
  <c r="H5" i="4"/>
  <c r="M3" i="4" l="1"/>
  <c r="M4" i="4"/>
  <c r="M5" i="4"/>
  <c r="Y2" i="5"/>
  <c r="Y3" i="5"/>
  <c r="Y4" i="5"/>
  <c r="Y18" i="5"/>
  <c r="Y21" i="5" s="1"/>
  <c r="AE4" i="5"/>
  <c r="AC4" i="5"/>
  <c r="AA4" i="5"/>
  <c r="Q4" i="5"/>
  <c r="O4" i="5"/>
  <c r="AE3" i="5"/>
  <c r="AC3" i="5"/>
  <c r="AA3" i="5"/>
  <c r="Q3" i="5"/>
  <c r="O3" i="5"/>
  <c r="C3" i="5"/>
  <c r="C4" i="5"/>
  <c r="AE2" i="5"/>
  <c r="AC2" i="5"/>
  <c r="AA2" i="5"/>
  <c r="Q2" i="5"/>
  <c r="O2" i="5"/>
  <c r="AE18" i="5"/>
  <c r="AE21" i="5" s="1"/>
  <c r="AC18" i="5"/>
  <c r="AC21" i="5" s="1"/>
  <c r="AA18" i="5"/>
  <c r="AA21" i="5" s="1"/>
  <c r="Q18" i="5"/>
  <c r="Q21" i="5" s="1"/>
  <c r="O18" i="5"/>
  <c r="O21" i="5" s="1"/>
  <c r="C2" i="5" l="1"/>
  <c r="B3" i="4" l="1"/>
  <c r="P5" i="4" l="1"/>
  <c r="O5" i="4"/>
  <c r="N5" i="4"/>
  <c r="P4" i="4"/>
  <c r="O4" i="4"/>
  <c r="N4" i="4"/>
  <c r="P3" i="4"/>
  <c r="O3" i="4"/>
  <c r="N3" i="4"/>
  <c r="I5" i="4"/>
  <c r="I4" i="4"/>
  <c r="I3" i="4"/>
  <c r="F16" i="6"/>
  <c r="E16" i="6"/>
  <c r="D16" i="6"/>
  <c r="C16" i="6"/>
  <c r="B16" i="6"/>
  <c r="F15" i="6"/>
  <c r="E15" i="6"/>
  <c r="D15" i="6"/>
  <c r="C15" i="6"/>
  <c r="B15" i="6"/>
  <c r="F14" i="6"/>
  <c r="E14" i="6"/>
  <c r="D14" i="6"/>
  <c r="C14" i="6"/>
  <c r="B14" i="6"/>
  <c r="C18" i="5"/>
  <c r="C21" i="5" s="1"/>
  <c r="B18" i="5"/>
  <c r="B5" i="4"/>
  <c r="B4" i="4"/>
</calcChain>
</file>

<file path=xl/sharedStrings.xml><?xml version="1.0" encoding="utf-8"?>
<sst xmlns="http://schemas.openxmlformats.org/spreadsheetml/2006/main" count="415" uniqueCount="108">
  <si>
    <t>1) Initial Search (G-Cloud only)</t>
  </si>
  <si>
    <t>Search Details</t>
  </si>
  <si>
    <t>Date G-cloud search conducted</t>
  </si>
  <si>
    <t>Search terms used</t>
  </si>
  <si>
    <t>Number of results</t>
  </si>
  <si>
    <t>People</t>
  </si>
  <si>
    <t>Evaluator</t>
  </si>
  <si>
    <t>Commercial Advisor name</t>
  </si>
  <si>
    <t>Business representative name(s) (optional)</t>
  </si>
  <si>
    <t>Additional Info</t>
  </si>
  <si>
    <t>Notes (optional)</t>
  </si>
  <si>
    <t>Relevant search results for this evaluation via the UK Government Digital Marketplace can be found here.</t>
  </si>
  <si>
    <t>2) Long Listing Process (G-Cloud only)</t>
  </si>
  <si>
    <t>Long List Search</t>
  </si>
  <si>
    <t>Date G-Cloud search conducted</t>
  </si>
  <si>
    <t>Long List Filtering (Optional)</t>
  </si>
  <si>
    <t>Date filtering conducted</t>
  </si>
  <si>
    <t>Filter criteria used</t>
  </si>
  <si>
    <t>Number of results after filtering</t>
  </si>
  <si>
    <t>People Involved</t>
  </si>
  <si>
    <t>Additional Information</t>
  </si>
  <si>
    <t>3) Long List (G-Cloud only)</t>
  </si>
  <si>
    <t>Supplier Details</t>
  </si>
  <si>
    <t>Offering 1</t>
  </si>
  <si>
    <t>Offering 2</t>
  </si>
  <si>
    <t>Offering 3</t>
  </si>
  <si>
    <t>Offering 4</t>
  </si>
  <si>
    <t>Offering 5</t>
  </si>
  <si>
    <t>Offering 6</t>
  </si>
  <si>
    <t>Offering 7</t>
  </si>
  <si>
    <t>Offering 8</t>
  </si>
  <si>
    <t>Offering 9</t>
  </si>
  <si>
    <t>Offering 10</t>
  </si>
  <si>
    <t>Offering 11</t>
  </si>
  <si>
    <t>Offering 12</t>
  </si>
  <si>
    <t>Offering 13</t>
  </si>
  <si>
    <t>Offering 14</t>
  </si>
  <si>
    <t>Offering 15</t>
  </si>
  <si>
    <t>Supplier Name</t>
  </si>
  <si>
    <t>Contact Name</t>
  </si>
  <si>
    <t>Contact Phone</t>
  </si>
  <si>
    <t>Contact Email</t>
  </si>
  <si>
    <t>Service Offering</t>
  </si>
  <si>
    <t>Service Offering Name</t>
  </si>
  <si>
    <t>Service ID</t>
  </si>
  <si>
    <t>Short Listing Outcome</t>
  </si>
  <si>
    <t>Include Offering in Short List?</t>
  </si>
  <si>
    <t>Select Option</t>
  </si>
  <si>
    <t>If 'No', Outline Reason for Exclusion</t>
  </si>
  <si>
    <t>Date Short Listing Conducted</t>
  </si>
  <si>
    <t>Pepole Involved</t>
  </si>
  <si>
    <t>Supplier &amp; Service Offering</t>
  </si>
  <si>
    <t>Clarification (Optional)</t>
  </si>
  <si>
    <t>Date Clarification Questions Sent</t>
  </si>
  <si>
    <t>Supplier Responded by Deadline?</t>
  </si>
  <si>
    <t>Notes (Optional)</t>
  </si>
  <si>
    <t>Key Clarification Questions (Optional)</t>
  </si>
  <si>
    <t>Evaluation Panel</t>
  </si>
  <si>
    <t>Panel Chair (CSG)</t>
  </si>
  <si>
    <t>Scorer</t>
  </si>
  <si>
    <t xml:space="preserve">Evaluation Method </t>
  </si>
  <si>
    <t>MEAT / Lowest Cost</t>
  </si>
  <si>
    <t>Scoring</t>
  </si>
  <si>
    <t>Evaluation Criteria</t>
  </si>
  <si>
    <t>Weight</t>
  </si>
  <si>
    <t>Score</t>
  </si>
  <si>
    <t>Comment</t>
  </si>
  <si>
    <t>Total</t>
  </si>
  <si>
    <t>Outcome</t>
  </si>
  <si>
    <r>
      <rPr>
        <sz val="10"/>
        <rFont val="Arial"/>
        <family val="2"/>
        <charset val="1"/>
      </rPr>
      <t xml:space="preserve">Outcome (out of 5). Preferred option in </t>
    </r>
    <r>
      <rPr>
        <b/>
        <sz val="10"/>
        <color rgb="FF008A3E"/>
        <rFont val="Arial"/>
        <family val="2"/>
        <charset val="1"/>
      </rPr>
      <t>green.</t>
    </r>
  </si>
  <si>
    <t>Additional Info (Optional)</t>
  </si>
  <si>
    <t>SEO Assurance of Procurement Process</t>
  </si>
  <si>
    <t>SEO approver name (segregation of duties required)</t>
  </si>
  <si>
    <t>Date checked</t>
  </si>
  <si>
    <t>Approved to proceed?</t>
  </si>
  <si>
    <t>Approval comments (optional)</t>
  </si>
  <si>
    <t>Notification - Successful Supplier</t>
  </si>
  <si>
    <t>Supplier name</t>
  </si>
  <si>
    <t>Service offering name</t>
  </si>
  <si>
    <t>Date supplier formally notified</t>
  </si>
  <si>
    <t>Notification - Unsuccessful Suppliers</t>
  </si>
  <si>
    <t>Date supplier formally notified &amp; offered feedback</t>
  </si>
  <si>
    <t>Supplier accepted/declined feedback?</t>
  </si>
  <si>
    <t>Select option...</t>
  </si>
  <si>
    <t>Date feedback provided</t>
  </si>
  <si>
    <t>Feedback method used</t>
  </si>
  <si>
    <t>Name -AI Syncpoint for Outlook</t>
  </si>
  <si>
    <t>Paul Rees</t>
  </si>
  <si>
    <t>Rav Randhawa</t>
  </si>
  <si>
    <t>https://www.digitalmarketplace.service.gov.uk/g-cloud/search?q=AI.Datapoint%2C+Data+Migration</t>
  </si>
  <si>
    <t>N/A</t>
  </si>
  <si>
    <t>Automated Intelligence Limited</t>
  </si>
  <si>
    <t>Adrian Eagleson</t>
  </si>
  <si>
    <t>+44 (0) 28 9099 6118</t>
  </si>
  <si>
    <t>sales@automated-intelligence.com</t>
  </si>
  <si>
    <t>Yes</t>
  </si>
  <si>
    <t>Direct award, only one supplier</t>
  </si>
  <si>
    <t>Autmated Intelligence Limited</t>
  </si>
  <si>
    <t>AI.Datapoint</t>
  </si>
  <si>
    <t xml:space="preserve">Automated intelligence, outlook </t>
  </si>
  <si>
    <t>https://www.digitalmarketplace.service.gov.uk/g-cloud/search?q=Automated%20Intelligence%2C%20outlook%2C%20metadata%2C%20sharepoint&amp;lot=cloud-software</t>
  </si>
  <si>
    <t>No</t>
  </si>
  <si>
    <t>The other offering provided by the same company meets the criteria of what isneeded better</t>
  </si>
  <si>
    <t>8684 0342 4476 561</t>
  </si>
  <si>
    <t>https://www.digitalmarketplace.service.gov.uk/g-cloud/services/868403424476561</t>
  </si>
  <si>
    <t>https://www.digitalmarketplace.service.gov.uk/g-cloud/services/266352200041794</t>
  </si>
  <si>
    <t>2663 5220 0041 794</t>
  </si>
  <si>
    <t>MEAT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</si>
</sst>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&quot;, &quot;mmmm\ dd&quot;, &quot;yyyy"/>
    <numFmt numFmtId="165" formatCode="_-* #,##0.00_-;\-* #,##0.00_-;_-* \-??_-;_-@_-"/>
  </numFmts>
  <fonts count="17">
    <font>
      <sz val="11"/>
      <color rgb="FF000000"/>
      <name val="Calibri"/>
      <family val="2"/>
      <charset val="1"/>
    </font>
    <font>
      <b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u/>
      <sz val="10"/>
      <color rgb="FF0563C1"/>
      <name val="Arial"/>
      <family val="2"/>
      <charset val="1"/>
    </font>
    <font>
      <u/>
      <sz val="11"/>
      <color rgb="FF0563C1"/>
      <name val="Calibri"/>
      <family val="2"/>
      <charset val="1"/>
    </font>
    <font>
      <sz val="10"/>
      <color rgb="FF0B0C0C"/>
      <name val="Arial"/>
      <family val="2"/>
      <charset val="1"/>
    </font>
    <font>
      <u/>
      <sz val="10"/>
      <color rgb="FF0563C1"/>
      <name val="CGTimes"/>
      <family val="2"/>
      <charset val="1"/>
    </font>
    <font>
      <b/>
      <sz val="10"/>
      <color rgb="FF008A3E"/>
      <name val="Arial"/>
      <family val="2"/>
      <charset val="1"/>
    </font>
    <font>
      <sz val="10"/>
      <color rgb="FFFF0000"/>
      <name val="Arial"/>
      <family val="2"/>
      <charset val="1"/>
    </font>
    <font>
      <b/>
      <sz val="12"/>
      <color rgb="FFFFFFFF"/>
      <name val="CGTimes"/>
      <charset val="1"/>
    </font>
    <font>
      <sz val="8"/>
      <color rgb="FFC00000"/>
      <name val="CGTimes"/>
      <family val="2"/>
      <charset val="1"/>
    </font>
    <font>
      <sz val="11"/>
      <color rgb="FF000000"/>
      <name val="Calibri"/>
      <family val="2"/>
      <charset val="1"/>
    </font>
    <font>
      <b/>
      <sz val="10"/>
      <color theme="0"/>
      <name val="Arial"/>
      <family val="2"/>
      <charset val="1"/>
    </font>
    <font>
      <sz val="10"/>
      <color rgb="FF0B0C0C"/>
      <name val="Arial"/>
      <family val="2"/>
    </font>
    <font>
      <u/>
      <sz val="11"/>
      <name val="Calibri"/>
      <family val="2"/>
      <charset val="1"/>
    </font>
    <font>
      <sz val="9"/>
      <color rgb="FF0B0C0C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2CC"/>
      </patternFill>
    </fill>
    <fill>
      <patternFill patternType="solid">
        <fgColor theme="9" tint="-0.499984740745262"/>
        <bgColor rgb="FF993300"/>
      </patternFill>
    </fill>
    <fill>
      <patternFill patternType="solid">
        <fgColor theme="9" tint="0.39997558519241921"/>
        <bgColor rgb="FFFFE699"/>
      </patternFill>
    </fill>
    <fill>
      <patternFill patternType="solid">
        <fgColor theme="9" tint="0.79998168889431442"/>
        <bgColor rgb="FFFFE699"/>
      </patternFill>
    </fill>
    <fill>
      <patternFill patternType="solid">
        <fgColor theme="9" tint="-0.499984740745262"/>
        <bgColor rgb="FFFF6600"/>
      </patternFill>
    </fill>
    <fill>
      <patternFill patternType="solid">
        <fgColor theme="9" tint="0.39997558519241921"/>
        <bgColor rgb="FFFFF2CC"/>
      </patternFill>
    </fill>
    <fill>
      <patternFill patternType="solid">
        <fgColor theme="9" tint="0.79998168889431442"/>
        <bgColor rgb="FFFFF2CC"/>
      </patternFill>
    </fill>
    <fill>
      <patternFill patternType="solid">
        <fgColor theme="9" tint="0.59999389629810485"/>
        <bgColor rgb="FFFFE699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F9000"/>
      </left>
      <right style="thin">
        <color rgb="FFBF9000"/>
      </right>
      <top/>
      <bottom style="thin">
        <color rgb="FFBF9000"/>
      </bottom>
      <diagonal/>
    </border>
    <border>
      <left style="thin">
        <color rgb="FFBF9000"/>
      </left>
      <right style="thin">
        <color rgb="FFBF9000"/>
      </right>
      <top style="thin">
        <color rgb="FFBF9000"/>
      </top>
      <bottom style="thin">
        <color rgb="FFBF9000"/>
      </bottom>
      <diagonal/>
    </border>
    <border>
      <left style="thin">
        <color rgb="FFBF9000"/>
      </left>
      <right/>
      <top style="thin">
        <color rgb="FFBF9000"/>
      </top>
      <bottom style="thin">
        <color rgb="FFBF9000"/>
      </bottom>
      <diagonal/>
    </border>
    <border>
      <left style="thin">
        <color rgb="FFBF9000"/>
      </left>
      <right style="thin">
        <color rgb="FFBF9000"/>
      </right>
      <top style="thin">
        <color rgb="FFBF9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BF9000"/>
      </right>
      <top/>
      <bottom style="thin">
        <color rgb="FFBF9000"/>
      </bottom>
      <diagonal/>
    </border>
    <border>
      <left/>
      <right style="thin">
        <color rgb="FFBF9000"/>
      </right>
      <top style="thin">
        <color rgb="FFBF9000"/>
      </top>
      <bottom style="thin">
        <color rgb="FFBF9000"/>
      </bottom>
      <diagonal/>
    </border>
  </borders>
  <cellStyleXfs count="3">
    <xf numFmtId="0" fontId="0" fillId="0" borderId="0"/>
    <xf numFmtId="165" fontId="12" fillId="0" borderId="0" applyBorder="0" applyProtection="0"/>
    <xf numFmtId="0" fontId="5" fillId="0" borderId="0" applyBorder="0" applyProtection="0"/>
  </cellStyleXfs>
  <cellXfs count="74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/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11" fillId="0" borderId="6" xfId="0" applyFont="1" applyBorder="1"/>
    <xf numFmtId="0" fontId="3" fillId="0" borderId="2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6" fillId="0" borderId="7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164" fontId="3" fillId="5" borderId="3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4" fillId="5" borderId="3" xfId="2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 wrapText="1"/>
    </xf>
    <xf numFmtId="49" fontId="3" fillId="5" borderId="3" xfId="0" applyNumberFormat="1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4" fillId="5" borderId="6" xfId="2" applyFont="1" applyFill="1" applyBorder="1" applyAlignment="1" applyProtection="1">
      <alignment horizontal="center" vertical="center" wrapText="1"/>
    </xf>
    <xf numFmtId="0" fontId="7" fillId="5" borderId="6" xfId="2" applyFont="1" applyFill="1" applyBorder="1" applyAlignment="1" applyProtection="1">
      <alignment horizontal="center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wrapText="1"/>
    </xf>
    <xf numFmtId="2" fontId="2" fillId="8" borderId="4" xfId="0" applyNumberFormat="1" applyFont="1" applyFill="1" applyBorder="1" applyAlignment="1">
      <alignment horizontal="center" vertical="center" wrapText="1"/>
    </xf>
    <xf numFmtId="2" fontId="2" fillId="8" borderId="3" xfId="0" applyNumberFormat="1" applyFont="1" applyFill="1" applyBorder="1" applyAlignment="1">
      <alignment horizontal="center" vertical="center" wrapText="1"/>
    </xf>
    <xf numFmtId="2" fontId="2" fillId="8" borderId="3" xfId="1" applyNumberFormat="1" applyFont="1" applyFill="1" applyBorder="1" applyAlignment="1" applyProtection="1">
      <alignment horizontal="center" vertical="center" wrapText="1"/>
    </xf>
    <xf numFmtId="165" fontId="3" fillId="5" borderId="3" xfId="0" applyNumberFormat="1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5" fillId="10" borderId="0" xfId="2" applyFill="1" applyAlignment="1">
      <alignment wrapText="1"/>
    </xf>
    <xf numFmtId="0" fontId="5" fillId="0" borderId="6" xfId="2" applyBorder="1" applyAlignment="1">
      <alignment wrapText="1"/>
    </xf>
    <xf numFmtId="0" fontId="3" fillId="0" borderId="6" xfId="0" applyNumberFormat="1" applyFont="1" applyBorder="1" applyAlignment="1">
      <alignment horizontal="center" vertical="center" wrapText="1"/>
    </xf>
    <xf numFmtId="0" fontId="5" fillId="0" borderId="3" xfId="2" applyBorder="1"/>
    <xf numFmtId="0" fontId="15" fillId="10" borderId="6" xfId="2" applyFont="1" applyFill="1" applyBorder="1" applyAlignment="1">
      <alignment wrapText="1"/>
    </xf>
    <xf numFmtId="0" fontId="15" fillId="10" borderId="0" xfId="2" applyFont="1" applyFill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14" fillId="0" borderId="6" xfId="0" applyNumberFormat="1" applyFont="1" applyBorder="1"/>
    <xf numFmtId="0" fontId="16" fillId="0" borderId="6" xfId="0" applyFont="1" applyBorder="1" applyAlignment="1">
      <alignment horizontal="center" vertical="center"/>
    </xf>
    <xf numFmtId="14" fontId="9" fillId="5" borderId="3" xfId="0" applyNumberFormat="1" applyFont="1" applyFill="1" applyBorder="1" applyAlignment="1">
      <alignment horizontal="center" vertical="center" wrapText="1"/>
    </xf>
    <xf numFmtId="14" fontId="3" fillId="5" borderId="3" xfId="0" applyNumberFormat="1" applyFont="1" applyFill="1" applyBorder="1" applyAlignment="1">
      <alignment horizontal="center" vertical="center" wrapText="1"/>
    </xf>
    <xf numFmtId="0" fontId="5" fillId="0" borderId="0" xfId="2" applyAlignment="1">
      <alignment wrapText="1"/>
    </xf>
    <xf numFmtId="0" fontId="1" fillId="3" borderId="2" xfId="0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 wrapText="1"/>
    </xf>
    <xf numFmtId="0" fontId="13" fillId="6" borderId="4" xfId="0" applyFont="1" applyFill="1" applyBorder="1" applyAlignment="1">
      <alignment horizontal="left" wrapText="1"/>
    </xf>
    <xf numFmtId="0" fontId="2" fillId="4" borderId="3" xfId="0" applyFont="1" applyFill="1" applyBorder="1" applyAlignment="1">
      <alignment wrapText="1"/>
    </xf>
    <xf numFmtId="164" fontId="3" fillId="0" borderId="3" xfId="0" applyNumberFormat="1" applyFont="1" applyBorder="1" applyAlignment="1">
      <alignment horizontal="left" vertical="center" wrapText="1"/>
    </xf>
    <xf numFmtId="0" fontId="3" fillId="7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8" borderId="4" xfId="0" applyNumberFormat="1" applyFont="1" applyFill="1" applyBorder="1" applyAlignment="1">
      <alignment horizontal="center" wrapText="1"/>
    </xf>
    <xf numFmtId="0" fontId="2" fillId="8" borderId="9" xfId="0" applyNumberFormat="1" applyFont="1" applyFill="1" applyBorder="1" applyAlignment="1">
      <alignment horizontal="center" wrapText="1"/>
    </xf>
    <xf numFmtId="0" fontId="2" fillId="8" borderId="3" xfId="0" applyFont="1" applyFill="1" applyBorder="1" applyAlignment="1">
      <alignment horizont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wrapText="1"/>
    </xf>
    <xf numFmtId="0" fontId="2" fillId="8" borderId="9" xfId="0" applyFont="1" applyFill="1" applyBorder="1" applyAlignment="1">
      <alignment horizont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</cellXfs>
  <cellStyles count="3">
    <cellStyle name="Comma" xfId="1" builtinId="3"/>
    <cellStyle name="Hyperlink" xfId="2" builtinId="8"/>
    <cellStyle name="Normal" xfId="0" builtinId="0"/>
  </cellStyles>
  <dxfs count="153">
    <dxf>
      <font>
        <color rgb="FF808080"/>
      </font>
    </dxf>
    <dxf>
      <font>
        <color rgb="FF008A3E"/>
      </font>
    </dxf>
    <dxf>
      <font>
        <color rgb="FFC00000"/>
      </font>
    </dxf>
    <dxf>
      <font>
        <color rgb="FF808080"/>
      </font>
    </dxf>
    <dxf>
      <font>
        <color rgb="FF008A3E"/>
      </font>
    </dxf>
    <dxf>
      <font>
        <color rgb="FFC00000"/>
      </font>
    </dxf>
    <dxf>
      <font>
        <color rgb="FF808080"/>
      </font>
    </dxf>
    <dxf>
      <font>
        <color rgb="FF008A3E"/>
      </font>
    </dxf>
    <dxf>
      <font>
        <color rgb="FFC00000"/>
      </font>
    </dxf>
    <dxf>
      <font>
        <color rgb="FF808080"/>
      </font>
    </dxf>
    <dxf>
      <font>
        <color rgb="FF008A3E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808080"/>
      </font>
    </dxf>
    <dxf>
      <font>
        <color rgb="FF008A3E"/>
      </font>
    </dxf>
    <dxf>
      <font>
        <color rgb="FFC00000"/>
      </font>
    </dxf>
    <dxf>
      <font>
        <color rgb="FF808080"/>
      </font>
    </dxf>
    <dxf>
      <font>
        <color rgb="FF008A3E"/>
      </font>
    </dxf>
    <dxf>
      <font>
        <color rgb="FFC00000"/>
      </font>
    </dxf>
    <dxf>
      <font>
        <color rgb="FFC00000"/>
      </font>
    </dxf>
    <dxf>
      <font>
        <color rgb="FF808080"/>
      </font>
    </dxf>
    <dxf>
      <font>
        <color rgb="FF008A3E"/>
      </font>
    </dxf>
    <dxf>
      <font>
        <color rgb="FFC00000"/>
      </font>
    </dxf>
    <dxf>
      <font>
        <color rgb="FF808080"/>
      </font>
    </dxf>
    <dxf>
      <font>
        <color rgb="FF008A3E"/>
      </font>
    </dxf>
    <dxf>
      <font>
        <color rgb="FFC00000"/>
      </font>
    </dxf>
    <dxf>
      <font>
        <color rgb="FFC00000"/>
      </font>
    </dxf>
    <dxf>
      <font>
        <color rgb="FF808080"/>
      </font>
    </dxf>
    <dxf>
      <font>
        <color rgb="FF008A3E"/>
      </font>
    </dxf>
    <dxf>
      <font>
        <color rgb="FFC00000"/>
      </font>
    </dxf>
    <dxf>
      <font>
        <color rgb="FF808080"/>
      </font>
    </dxf>
    <dxf>
      <font>
        <color rgb="FF008A3E"/>
      </font>
    </dxf>
    <dxf>
      <font>
        <color rgb="FFC00000"/>
      </font>
    </dxf>
    <dxf>
      <font>
        <color rgb="FFC00000"/>
      </font>
    </dxf>
    <dxf>
      <font>
        <color rgb="FF808080"/>
      </font>
    </dxf>
    <dxf>
      <font>
        <color rgb="FF008A3E"/>
      </font>
    </dxf>
    <dxf>
      <font>
        <color rgb="FFC00000"/>
      </font>
    </dxf>
    <dxf>
      <font>
        <color rgb="FF808080"/>
      </font>
    </dxf>
    <dxf>
      <font>
        <color rgb="FF008A3E"/>
      </font>
    </dxf>
    <dxf>
      <font>
        <color rgb="FFC00000"/>
      </font>
    </dxf>
    <dxf>
      <font>
        <color rgb="FFC00000"/>
      </font>
    </dxf>
    <dxf>
      <font>
        <color rgb="FF808080"/>
      </font>
    </dxf>
    <dxf>
      <font>
        <color rgb="FF008A3E"/>
      </font>
    </dxf>
    <dxf>
      <font>
        <color rgb="FFC00000"/>
      </font>
    </dxf>
    <dxf>
      <font>
        <color rgb="FF808080"/>
      </font>
    </dxf>
    <dxf>
      <font>
        <color rgb="FF008A3E"/>
      </font>
    </dxf>
    <dxf>
      <font>
        <color rgb="FFC00000"/>
      </font>
    </dxf>
    <dxf>
      <font>
        <color rgb="FFC00000"/>
      </font>
    </dxf>
    <dxf>
      <font>
        <color rgb="FF808080"/>
      </font>
    </dxf>
    <dxf>
      <font>
        <color rgb="FF008A3E"/>
      </font>
    </dxf>
    <dxf>
      <font>
        <color rgb="FFC00000"/>
      </font>
    </dxf>
    <dxf>
      <font>
        <color rgb="FF808080"/>
      </font>
    </dxf>
    <dxf>
      <font>
        <color rgb="FF008A3E"/>
      </font>
    </dxf>
    <dxf>
      <font>
        <color rgb="FFC00000"/>
      </font>
    </dxf>
    <dxf>
      <font>
        <color rgb="FFC00000"/>
      </font>
    </dxf>
    <dxf>
      <font>
        <color rgb="FF808080"/>
      </font>
    </dxf>
    <dxf>
      <font>
        <color rgb="FF008A3E"/>
      </font>
    </dxf>
    <dxf>
      <font>
        <color rgb="FFC00000"/>
      </font>
    </dxf>
    <dxf>
      <font>
        <color rgb="FF808080"/>
      </font>
    </dxf>
    <dxf>
      <font>
        <color rgb="FF008A3E"/>
      </font>
    </dxf>
    <dxf>
      <font>
        <color rgb="FFC00000"/>
      </font>
    </dxf>
    <dxf>
      <font>
        <color rgb="FFC00000"/>
      </font>
    </dxf>
    <dxf>
      <font>
        <color rgb="FF808080"/>
      </font>
    </dxf>
    <dxf>
      <font>
        <color rgb="FF008A3E"/>
      </font>
    </dxf>
    <dxf>
      <font>
        <color rgb="FFC00000"/>
      </font>
    </dxf>
    <dxf>
      <font>
        <color rgb="FF808080"/>
      </font>
    </dxf>
    <dxf>
      <font>
        <color rgb="FF008A3E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808080"/>
      </font>
    </dxf>
    <dxf>
      <font>
        <color rgb="FF008A3E"/>
      </font>
    </dxf>
    <dxf>
      <font>
        <color rgb="FFC00000"/>
      </font>
    </dxf>
    <dxf>
      <font>
        <color rgb="FF808080"/>
      </font>
    </dxf>
    <dxf>
      <font>
        <color rgb="FF008A3E"/>
      </font>
    </dxf>
    <dxf>
      <font>
        <color rgb="FFC00000"/>
      </font>
    </dxf>
    <dxf>
      <font>
        <color rgb="FF808080"/>
      </font>
    </dxf>
    <dxf>
      <font>
        <color rgb="FF008A3E"/>
      </font>
    </dxf>
    <dxf>
      <font>
        <color rgb="FFC00000"/>
      </font>
    </dxf>
    <dxf>
      <font>
        <color rgb="FF808080"/>
      </font>
    </dxf>
    <dxf>
      <font>
        <color rgb="FF008A3E"/>
      </font>
    </dxf>
    <dxf>
      <font>
        <color rgb="FFC00000"/>
      </font>
    </dxf>
    <dxf>
      <font>
        <color rgb="FF808080"/>
      </font>
    </dxf>
    <dxf>
      <font>
        <color rgb="FF008A3E"/>
      </font>
    </dxf>
    <dxf>
      <font>
        <color rgb="FFC00000"/>
      </font>
    </dxf>
    <dxf>
      <font>
        <color rgb="FF808080"/>
      </font>
    </dxf>
    <dxf>
      <font>
        <color rgb="FF008A3E"/>
      </font>
    </dxf>
    <dxf>
      <font>
        <color rgb="FFC00000"/>
      </font>
    </dxf>
    <dxf>
      <font>
        <color rgb="FF808080"/>
      </font>
    </dxf>
    <dxf>
      <font>
        <color rgb="FF008A3E"/>
      </font>
    </dxf>
    <dxf>
      <font>
        <color rgb="FFC00000"/>
      </font>
    </dxf>
    <dxf>
      <font>
        <color rgb="FF808080"/>
      </font>
    </dxf>
    <dxf>
      <font>
        <color rgb="FF008A3E"/>
      </font>
    </dxf>
    <dxf>
      <font>
        <color rgb="FFC00000"/>
      </font>
    </dxf>
    <dxf>
      <font>
        <color rgb="FF808080"/>
      </font>
    </dxf>
    <dxf>
      <font>
        <color rgb="FF008A3E"/>
      </font>
    </dxf>
    <dxf>
      <font>
        <color rgb="FFC00000"/>
      </font>
    </dxf>
    <dxf>
      <font>
        <color rgb="FF808080"/>
      </font>
    </dxf>
    <dxf>
      <font>
        <color rgb="FF008A3E"/>
      </font>
    </dxf>
    <dxf>
      <font>
        <color rgb="FFC00000"/>
      </font>
    </dxf>
    <dxf>
      <font>
        <color rgb="FF808080"/>
      </font>
    </dxf>
    <dxf>
      <font>
        <color rgb="FF008A3E"/>
      </font>
    </dxf>
    <dxf>
      <font>
        <color rgb="FFC00000"/>
      </font>
    </dxf>
    <dxf>
      <font>
        <color rgb="FF808080"/>
      </font>
    </dxf>
    <dxf>
      <font>
        <color rgb="FF008A3E"/>
      </font>
    </dxf>
    <dxf>
      <font>
        <color rgb="FFC00000"/>
      </font>
    </dxf>
    <dxf>
      <font>
        <color rgb="FFC00000"/>
      </font>
    </dxf>
    <dxf>
      <font>
        <color rgb="FF808080"/>
      </font>
    </dxf>
    <dxf>
      <font>
        <color rgb="FF008A3E"/>
      </font>
    </dxf>
    <dxf>
      <font>
        <color rgb="FFC00000"/>
      </font>
    </dxf>
    <dxf>
      <font>
        <color rgb="FF808080"/>
      </font>
    </dxf>
    <dxf>
      <font>
        <color rgb="FF008A3E"/>
      </font>
    </dxf>
    <dxf>
      <font>
        <color rgb="FF808080"/>
      </font>
    </dxf>
    <dxf>
      <font>
        <color rgb="FF008A3E"/>
      </font>
    </dxf>
    <dxf>
      <font>
        <color rgb="FFC00000"/>
      </font>
    </dxf>
    <dxf>
      <font>
        <color rgb="FF808080"/>
      </font>
    </dxf>
    <dxf>
      <font>
        <color rgb="FF008A3E"/>
      </font>
    </dxf>
    <dxf>
      <font>
        <color rgb="FFC00000"/>
      </font>
    </dxf>
    <dxf>
      <font>
        <color rgb="FF808080"/>
      </font>
    </dxf>
    <dxf>
      <font>
        <color rgb="FF008A3E"/>
      </font>
    </dxf>
    <dxf>
      <font>
        <color rgb="FFC00000"/>
      </font>
    </dxf>
    <dxf>
      <font>
        <color rgb="FF808080"/>
      </font>
    </dxf>
    <dxf>
      <font>
        <color rgb="FF008A3E"/>
      </font>
    </dxf>
    <dxf>
      <font>
        <color rgb="FFC00000"/>
      </font>
    </dxf>
    <dxf>
      <font>
        <color rgb="FF808080"/>
      </font>
    </dxf>
    <dxf>
      <font>
        <color rgb="FF008A3E"/>
      </font>
    </dxf>
    <dxf>
      <font>
        <color rgb="FFC00000"/>
      </font>
    </dxf>
    <dxf>
      <font>
        <color rgb="FF808080"/>
      </font>
    </dxf>
    <dxf>
      <font>
        <color rgb="FF008A3E"/>
      </font>
    </dxf>
    <dxf>
      <font>
        <color rgb="FFC00000"/>
      </font>
    </dxf>
    <dxf>
      <font>
        <color rgb="FF808080"/>
      </font>
    </dxf>
    <dxf>
      <font>
        <color rgb="FF008A3E"/>
      </font>
    </dxf>
    <dxf>
      <font>
        <color rgb="FFC00000"/>
      </font>
    </dxf>
    <dxf>
      <font>
        <color rgb="FF808080"/>
      </font>
    </dxf>
    <dxf>
      <font>
        <color rgb="FF008A3E"/>
      </font>
    </dxf>
    <dxf>
      <font>
        <color rgb="FFC00000"/>
      </font>
    </dxf>
    <dxf>
      <font>
        <color rgb="FF808080"/>
      </font>
    </dxf>
    <dxf>
      <font>
        <color rgb="FF008A3E"/>
      </font>
    </dxf>
    <dxf>
      <font>
        <color rgb="FFC00000"/>
      </font>
    </dxf>
    <dxf>
      <font>
        <color rgb="FF808080"/>
      </font>
    </dxf>
    <dxf>
      <font>
        <color rgb="FF008A3E"/>
      </font>
    </dxf>
    <dxf>
      <font>
        <color rgb="FFC00000"/>
      </font>
    </dxf>
    <dxf>
      <font>
        <color rgb="FF808080"/>
      </font>
    </dxf>
    <dxf>
      <font>
        <color rgb="FF008A3E"/>
      </font>
    </dxf>
    <dxf>
      <font>
        <color rgb="FFC00000"/>
      </font>
    </dxf>
    <dxf>
      <font>
        <color rgb="FF808080"/>
      </font>
    </dxf>
    <dxf>
      <font>
        <color rgb="FF008A3E"/>
      </font>
    </dxf>
    <dxf>
      <font>
        <color rgb="FFC00000"/>
      </font>
    </dxf>
    <dxf>
      <font>
        <color rgb="FF808080"/>
      </font>
    </dxf>
    <dxf>
      <font>
        <color rgb="FF008A3E"/>
      </font>
    </dxf>
    <dxf>
      <font>
        <color rgb="FFC0000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A3E"/>
      <rgbColor rgb="FF000080"/>
      <rgbColor rgb="FF806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9CCFF"/>
      <rgbColor rgb="FFFF99CC"/>
      <rgbColor rgb="FFCC99FF"/>
      <rgbColor rgb="FFFFD966"/>
      <rgbColor rgb="FF3366FF"/>
      <rgbColor rgb="FF33CCCC"/>
      <rgbColor rgb="FF99CC00"/>
      <rgbColor rgb="FFFFCC00"/>
      <rgbColor rgb="FFBF9000"/>
      <rgbColor rgb="FFFF6600"/>
      <rgbColor rgb="FF666699"/>
      <rgbColor rgb="FF969696"/>
      <rgbColor rgb="FF003366"/>
      <rgbColor rgb="FF339966"/>
      <rgbColor rgb="FF0B0C0C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://G%20CLOUD/G-Cloud%20Governance%20Record%20Form%20v1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) Intro"/>
      <sheetName val="2) Long Listing"/>
      <sheetName val="3) Long List"/>
      <sheetName val="4) Short Listing"/>
      <sheetName val="5) Short List"/>
      <sheetName val="6) Evaluation"/>
      <sheetName val="7) Assurance"/>
      <sheetName val="8) Pric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9">
          <cell r="B39" t="str">
            <v>Rank</v>
          </cell>
          <cell r="D39" t="e">
            <v>#VALUE!</v>
          </cell>
          <cell r="F39" t="e">
            <v>#VALUE!</v>
          </cell>
          <cell r="H39" t="e">
            <v>#VALUE!</v>
          </cell>
          <cell r="J39" t="e">
            <v>#VALUE!</v>
          </cell>
          <cell r="L39" t="e">
            <v>#VALUE!</v>
          </cell>
          <cell r="N39" t="e">
            <v>#VALUE!</v>
          </cell>
        </row>
        <row r="40">
          <cell r="B40" t="str">
            <v>Option Number</v>
          </cell>
          <cell r="D40" t="str">
            <v>Offering 1</v>
          </cell>
          <cell r="F40" t="str">
            <v>Offering 2</v>
          </cell>
          <cell r="H40" t="str">
            <v>Offering 3</v>
          </cell>
          <cell r="J40" t="str">
            <v>Offering 4</v>
          </cell>
          <cell r="L40" t="str">
            <v>Offering 5</v>
          </cell>
          <cell r="N40" t="str">
            <v>Offering 6</v>
          </cell>
        </row>
        <row r="41">
          <cell r="B41" t="str">
            <v>Supplier Name</v>
          </cell>
        </row>
        <row r="42">
          <cell r="B42" t="str">
            <v>Service Offering Name</v>
          </cell>
        </row>
        <row r="43">
          <cell r="B43" t="str">
            <v>Service ID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gitalmarketplace.service.gov.uk/g-cloud/search?q=AI.Datapoint%2C+Data+Migration" TargetMode="External"/><Relationship Id="rId1" Type="http://schemas.openxmlformats.org/officeDocument/2006/relationships/hyperlink" Target="https://www.digitalmarketplace.service.gov.uk/g-cloud/search?q=cde&amp;lot=cloud-software&amp;resellingType=not_reseller&amp;emailOrTicketingSupport=yes&amp;phoneSupport=true&amp;browsersAccess=true&amp;standardsISOIEC27001=true&amp;securityGovernanceStandards=iso_iec_27001&amp;freeVer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gitalmarketplace.service.gov.uk/g-cloud/search?q=Automated%20Intelligence%2C%20outlook%2C%20metadata%2C%20sharepoint&amp;lot=cloud-softwar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gitalmarketplace.service.gov.uk/g-cloud/services/868403424476561" TargetMode="External"/><Relationship Id="rId2" Type="http://schemas.openxmlformats.org/officeDocument/2006/relationships/hyperlink" Target="mailto:sales@automated-intelligence.com" TargetMode="External"/><Relationship Id="rId1" Type="http://schemas.openxmlformats.org/officeDocument/2006/relationships/hyperlink" Target="mailto:sales@automated-intelligence.com" TargetMode="External"/><Relationship Id="rId4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zoomScaleNormal="100" workbookViewId="0">
      <selection activeCell="B8" sqref="B8"/>
    </sheetView>
  </sheetViews>
  <sheetFormatPr defaultRowHeight="14.5"/>
  <cols>
    <col min="1" max="1" width="33.1796875" customWidth="1"/>
    <col min="2" max="2" width="36.26953125" customWidth="1"/>
    <col min="3" max="1025" width="8.54296875" customWidth="1"/>
  </cols>
  <sheetData>
    <row r="1" spans="1:3">
      <c r="A1" s="43" t="s">
        <v>86</v>
      </c>
      <c r="B1" s="1"/>
      <c r="C1" s="2"/>
    </row>
    <row r="2" spans="1:3">
      <c r="B2" s="3"/>
      <c r="C2" s="2"/>
    </row>
    <row r="3" spans="1:3" ht="14.5" customHeight="1">
      <c r="A3" s="56" t="s">
        <v>0</v>
      </c>
      <c r="B3" s="56"/>
      <c r="C3" s="2"/>
    </row>
    <row r="4" spans="1:3">
      <c r="A4" s="4"/>
      <c r="B4" s="4"/>
      <c r="C4" s="2"/>
    </row>
    <row r="5" spans="1:3">
      <c r="A5" s="19" t="s">
        <v>1</v>
      </c>
      <c r="B5" s="19"/>
      <c r="C5" s="2"/>
    </row>
    <row r="6" spans="1:3">
      <c r="A6" s="20" t="s">
        <v>2</v>
      </c>
      <c r="B6" s="21">
        <v>44286</v>
      </c>
      <c r="C6" s="2"/>
    </row>
    <row r="7" spans="1:3">
      <c r="A7" s="20" t="s">
        <v>3</v>
      </c>
      <c r="B7" s="44" t="s">
        <v>99</v>
      </c>
      <c r="C7" s="2"/>
    </row>
    <row r="8" spans="1:3">
      <c r="A8" s="20" t="s">
        <v>4</v>
      </c>
      <c r="B8" s="22">
        <v>28</v>
      </c>
      <c r="C8" s="2"/>
    </row>
    <row r="9" spans="1:3">
      <c r="A9" s="4"/>
      <c r="B9" s="4"/>
      <c r="C9" s="2"/>
    </row>
    <row r="10" spans="1:3">
      <c r="A10" s="19" t="s">
        <v>5</v>
      </c>
      <c r="B10" s="19"/>
      <c r="C10" s="2"/>
    </row>
    <row r="11" spans="1:3">
      <c r="A11" s="20" t="s">
        <v>6</v>
      </c>
      <c r="B11" s="23" t="s">
        <v>87</v>
      </c>
      <c r="C11" s="2"/>
    </row>
    <row r="12" spans="1:3">
      <c r="A12" s="20" t="s">
        <v>7</v>
      </c>
      <c r="B12" s="23" t="s">
        <v>87</v>
      </c>
      <c r="C12" s="2"/>
    </row>
    <row r="13" spans="1:3" ht="25">
      <c r="A13" s="20" t="s">
        <v>8</v>
      </c>
      <c r="B13" s="23" t="s">
        <v>88</v>
      </c>
      <c r="C13" s="2"/>
    </row>
    <row r="14" spans="1:3">
      <c r="A14" s="4"/>
      <c r="B14" s="4"/>
      <c r="C14" s="2"/>
    </row>
    <row r="15" spans="1:3">
      <c r="A15" s="19" t="s">
        <v>9</v>
      </c>
      <c r="B15" s="19"/>
      <c r="C15" s="2"/>
    </row>
    <row r="16" spans="1:3" ht="37.5">
      <c r="A16" s="20" t="s">
        <v>10</v>
      </c>
      <c r="B16" s="24" t="s">
        <v>11</v>
      </c>
      <c r="C16" s="2"/>
    </row>
  </sheetData>
  <mergeCells count="1">
    <mergeCell ref="A3:B3"/>
  </mergeCells>
  <hyperlinks>
    <hyperlink ref="B16" r:id="rId1"/>
    <hyperlink ref="B7" r:id="rId2" display="https://www.digitalmarketplace.service.gov.uk/g-cloud/search?q=AI.Datapoint%2C+Data+Migration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opLeftCell="A3" zoomScaleNormal="100" workbookViewId="0">
      <selection activeCell="E10" sqref="E10"/>
    </sheetView>
  </sheetViews>
  <sheetFormatPr defaultRowHeight="14.5"/>
  <cols>
    <col min="1" max="1" width="28" customWidth="1"/>
    <col min="2" max="2" width="54.1796875" customWidth="1"/>
    <col min="3" max="1025" width="8.54296875" customWidth="1"/>
  </cols>
  <sheetData>
    <row r="1" spans="1:3" ht="14.5" customHeight="1">
      <c r="A1" s="57" t="s">
        <v>12</v>
      </c>
      <c r="B1" s="57"/>
      <c r="C1" s="2"/>
    </row>
    <row r="2" spans="1:3">
      <c r="A2" s="4"/>
      <c r="B2" s="4"/>
      <c r="C2" s="2"/>
    </row>
    <row r="3" spans="1:3">
      <c r="A3" s="19" t="s">
        <v>13</v>
      </c>
      <c r="B3" s="19"/>
      <c r="C3" s="2"/>
    </row>
    <row r="4" spans="1:3">
      <c r="A4" s="20" t="s">
        <v>14</v>
      </c>
      <c r="B4" s="21">
        <v>44286</v>
      </c>
      <c r="C4" s="2"/>
    </row>
    <row r="5" spans="1:3" ht="29">
      <c r="A5" s="20" t="s">
        <v>3</v>
      </c>
      <c r="B5" s="44" t="s">
        <v>89</v>
      </c>
      <c r="C5" s="2"/>
    </row>
    <row r="6" spans="1:3">
      <c r="A6" s="20" t="s">
        <v>4</v>
      </c>
      <c r="B6" s="22">
        <v>2</v>
      </c>
      <c r="C6" s="2"/>
    </row>
    <row r="7" spans="1:3">
      <c r="A7" s="4"/>
      <c r="B7" s="4"/>
      <c r="C7" s="2"/>
    </row>
    <row r="8" spans="1:3">
      <c r="A8" s="19" t="s">
        <v>15</v>
      </c>
      <c r="B8" s="19"/>
      <c r="C8" s="2"/>
    </row>
    <row r="9" spans="1:3">
      <c r="A9" s="20" t="s">
        <v>16</v>
      </c>
      <c r="B9" s="21">
        <v>44287</v>
      </c>
      <c r="C9" s="2"/>
    </row>
    <row r="10" spans="1:3" ht="43.5">
      <c r="A10" s="20" t="s">
        <v>17</v>
      </c>
      <c r="B10" s="55" t="s">
        <v>100</v>
      </c>
      <c r="C10" s="2"/>
    </row>
    <row r="11" spans="1:3">
      <c r="A11" s="20" t="s">
        <v>18</v>
      </c>
      <c r="B11" s="23">
        <v>2</v>
      </c>
      <c r="C11" s="2"/>
    </row>
    <row r="12" spans="1:3">
      <c r="A12" s="4"/>
      <c r="B12" s="4"/>
      <c r="C12" s="2"/>
    </row>
    <row r="13" spans="1:3">
      <c r="A13" s="19" t="s">
        <v>19</v>
      </c>
      <c r="B13" s="19"/>
      <c r="C13" s="2"/>
    </row>
    <row r="14" spans="1:3">
      <c r="A14" s="20" t="s">
        <v>6</v>
      </c>
      <c r="B14" s="23" t="s">
        <v>87</v>
      </c>
      <c r="C14" s="2"/>
    </row>
    <row r="15" spans="1:3">
      <c r="A15" s="4"/>
      <c r="B15" s="4"/>
      <c r="C15" s="2"/>
    </row>
    <row r="16" spans="1:3">
      <c r="A16" s="19" t="s">
        <v>20</v>
      </c>
      <c r="B16" s="19"/>
      <c r="C16" s="2"/>
    </row>
    <row r="17" spans="1:3">
      <c r="A17" s="20" t="s">
        <v>10</v>
      </c>
      <c r="B17" s="23"/>
      <c r="C17" s="2"/>
    </row>
  </sheetData>
  <mergeCells count="1">
    <mergeCell ref="A1:B1"/>
  </mergeCells>
  <hyperlinks>
    <hyperlink ref="B10" r:id="rId1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opLeftCell="A5" zoomScaleNormal="100" workbookViewId="0">
      <selection activeCell="D20" sqref="D20"/>
    </sheetView>
  </sheetViews>
  <sheetFormatPr defaultRowHeight="14.5"/>
  <cols>
    <col min="1" max="1" width="25.54296875" customWidth="1"/>
    <col min="2" max="3" width="17.54296875" customWidth="1"/>
    <col min="4" max="4" width="18.81640625" customWidth="1"/>
    <col min="5" max="16" width="17.54296875" customWidth="1"/>
    <col min="17" max="1025" width="8.54296875" customWidth="1"/>
  </cols>
  <sheetData>
    <row r="1" spans="1:16" ht="14.5" customHeight="1">
      <c r="A1" s="58" t="s">
        <v>21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6">
      <c r="A2" s="4"/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>
      <c r="A3" s="26" t="s">
        <v>22</v>
      </c>
      <c r="B3" s="26" t="s">
        <v>23</v>
      </c>
      <c r="C3" s="26" t="s">
        <v>24</v>
      </c>
      <c r="D3" s="26" t="s">
        <v>25</v>
      </c>
      <c r="E3" s="26" t="s">
        <v>26</v>
      </c>
      <c r="F3" s="26" t="s">
        <v>27</v>
      </c>
      <c r="G3" s="26" t="s">
        <v>28</v>
      </c>
      <c r="H3" s="26" t="s">
        <v>29</v>
      </c>
      <c r="I3" s="26" t="s">
        <v>30</v>
      </c>
      <c r="J3" s="26" t="s">
        <v>31</v>
      </c>
      <c r="K3" s="26" t="s">
        <v>32</v>
      </c>
      <c r="L3" s="26" t="s">
        <v>33</v>
      </c>
      <c r="M3" s="26" t="s">
        <v>34</v>
      </c>
      <c r="N3" s="26" t="s">
        <v>35</v>
      </c>
      <c r="O3" s="26" t="s">
        <v>36</v>
      </c>
      <c r="P3" s="26" t="s">
        <v>37</v>
      </c>
    </row>
    <row r="4" spans="1:16" ht="25">
      <c r="A4" s="20" t="s">
        <v>38</v>
      </c>
      <c r="B4" s="29" t="s">
        <v>91</v>
      </c>
      <c r="C4" s="29" t="s">
        <v>91</v>
      </c>
      <c r="D4" s="22"/>
      <c r="E4" s="22"/>
      <c r="F4" s="22"/>
      <c r="G4" s="22"/>
      <c r="H4" s="22"/>
      <c r="I4" s="22"/>
      <c r="J4" s="22"/>
      <c r="K4" s="22"/>
      <c r="L4" s="22"/>
      <c r="M4" s="30"/>
      <c r="N4" s="22"/>
      <c r="O4" s="22"/>
      <c r="P4" s="30"/>
    </row>
    <row r="5" spans="1:16">
      <c r="A5" s="20" t="s">
        <v>39</v>
      </c>
      <c r="B5" s="50" t="s">
        <v>92</v>
      </c>
      <c r="C5" s="50" t="s">
        <v>92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>
      <c r="A6" s="28" t="s">
        <v>40</v>
      </c>
      <c r="B6" s="52" t="s">
        <v>93</v>
      </c>
      <c r="C6" s="52" t="s">
        <v>93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9">
      <c r="A7" s="28" t="s">
        <v>41</v>
      </c>
      <c r="B7" s="45" t="s">
        <v>94</v>
      </c>
      <c r="C7" s="45" t="s">
        <v>94</v>
      </c>
      <c r="D7" s="47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>
      <c r="B8" s="6"/>
    </row>
    <row r="9" spans="1:16">
      <c r="A9" s="26" t="s">
        <v>42</v>
      </c>
      <c r="B9" s="27" t="s">
        <v>23</v>
      </c>
      <c r="C9" s="27" t="s">
        <v>24</v>
      </c>
      <c r="D9" s="27" t="s">
        <v>25</v>
      </c>
      <c r="E9" s="27" t="s">
        <v>26</v>
      </c>
      <c r="F9" s="27" t="s">
        <v>27</v>
      </c>
      <c r="G9" s="27" t="s">
        <v>28</v>
      </c>
      <c r="H9" s="27" t="s">
        <v>29</v>
      </c>
      <c r="I9" s="27" t="s">
        <v>30</v>
      </c>
      <c r="J9" s="27" t="s">
        <v>31</v>
      </c>
      <c r="K9" s="27" t="s">
        <v>32</v>
      </c>
      <c r="L9" s="27" t="s">
        <v>33</v>
      </c>
      <c r="M9" s="27" t="s">
        <v>34</v>
      </c>
      <c r="N9" s="27" t="s">
        <v>35</v>
      </c>
      <c r="O9" s="27" t="s">
        <v>36</v>
      </c>
      <c r="P9" s="27" t="s">
        <v>37</v>
      </c>
    </row>
    <row r="10" spans="1:16" ht="72.5">
      <c r="A10" s="28" t="s">
        <v>43</v>
      </c>
      <c r="B10" s="45" t="s">
        <v>104</v>
      </c>
      <c r="C10" s="48" t="s">
        <v>105</v>
      </c>
      <c r="D10" s="49"/>
      <c r="E10" s="32"/>
      <c r="F10" s="32"/>
      <c r="G10" s="32"/>
      <c r="H10" s="32"/>
      <c r="I10" s="32"/>
      <c r="J10" s="31"/>
      <c r="K10" s="31"/>
      <c r="L10" s="31"/>
      <c r="M10" s="31"/>
      <c r="N10" s="31"/>
      <c r="O10" s="31"/>
      <c r="P10" s="31"/>
    </row>
    <row r="11" spans="1:16" ht="25">
      <c r="A11" s="28" t="s">
        <v>44</v>
      </c>
      <c r="B11" s="51" t="s">
        <v>103</v>
      </c>
      <c r="C11" s="46" t="s">
        <v>106</v>
      </c>
      <c r="D11" s="46"/>
      <c r="E11" s="46"/>
      <c r="F11" s="17"/>
      <c r="G11" s="15"/>
      <c r="H11" s="14"/>
      <c r="I11" s="14"/>
      <c r="J11" s="14"/>
      <c r="K11" s="14"/>
      <c r="L11" s="14"/>
      <c r="M11" s="14"/>
      <c r="N11" s="14"/>
      <c r="O11" s="14"/>
      <c r="P11" s="14"/>
    </row>
    <row r="12" spans="1:16">
      <c r="A12" s="2"/>
      <c r="B12" s="2"/>
      <c r="C12" s="2"/>
      <c r="D12" s="2"/>
      <c r="E12" s="2"/>
      <c r="F12" s="2"/>
      <c r="G12" s="2"/>
    </row>
    <row r="13" spans="1:16">
      <c r="A13" s="26" t="s">
        <v>45</v>
      </c>
      <c r="B13" s="27" t="s">
        <v>23</v>
      </c>
      <c r="C13" s="27" t="s">
        <v>24</v>
      </c>
      <c r="D13" s="27" t="s">
        <v>25</v>
      </c>
      <c r="E13" s="27" t="s">
        <v>26</v>
      </c>
      <c r="F13" s="27" t="s">
        <v>27</v>
      </c>
      <c r="G13" s="27" t="s">
        <v>28</v>
      </c>
      <c r="H13" s="27" t="s">
        <v>29</v>
      </c>
      <c r="I13" s="27" t="s">
        <v>30</v>
      </c>
      <c r="J13" s="27" t="s">
        <v>31</v>
      </c>
      <c r="K13" s="26" t="s">
        <v>32</v>
      </c>
      <c r="L13" s="27" t="s">
        <v>33</v>
      </c>
      <c r="M13" s="26" t="s">
        <v>34</v>
      </c>
      <c r="N13" s="27" t="s">
        <v>35</v>
      </c>
      <c r="O13" s="26" t="s">
        <v>36</v>
      </c>
      <c r="P13" s="27" t="s">
        <v>37</v>
      </c>
    </row>
    <row r="14" spans="1:16">
      <c r="A14" s="20" t="s">
        <v>46</v>
      </c>
      <c r="B14" s="7" t="s">
        <v>95</v>
      </c>
      <c r="C14" s="8" t="s">
        <v>101</v>
      </c>
      <c r="D14" s="7" t="s">
        <v>47</v>
      </c>
      <c r="E14" s="7" t="s">
        <v>47</v>
      </c>
      <c r="F14" s="7" t="s">
        <v>47</v>
      </c>
      <c r="G14" s="7" t="s">
        <v>47</v>
      </c>
      <c r="H14" s="7" t="s">
        <v>47</v>
      </c>
      <c r="I14" s="7" t="s">
        <v>47</v>
      </c>
      <c r="J14" s="7" t="s">
        <v>47</v>
      </c>
      <c r="K14" s="7" t="s">
        <v>47</v>
      </c>
      <c r="L14" s="7" t="s">
        <v>47</v>
      </c>
      <c r="M14" s="7" t="s">
        <v>47</v>
      </c>
      <c r="N14" s="7" t="s">
        <v>47</v>
      </c>
      <c r="O14" s="7" t="s">
        <v>47</v>
      </c>
      <c r="P14" s="7" t="s">
        <v>47</v>
      </c>
    </row>
    <row r="15" spans="1:16" ht="75">
      <c r="A15" s="20" t="s">
        <v>48</v>
      </c>
      <c r="B15" s="9"/>
      <c r="C15" s="9" t="s">
        <v>102</v>
      </c>
      <c r="D15" s="9"/>
      <c r="E15" s="7"/>
      <c r="F15" s="7"/>
      <c r="G15" s="7"/>
      <c r="H15" s="9"/>
      <c r="I15" s="9"/>
      <c r="J15" s="9"/>
      <c r="K15" s="7"/>
      <c r="L15" s="7"/>
      <c r="M15" s="7"/>
      <c r="N15" s="7"/>
      <c r="O15" s="7"/>
      <c r="P15" s="7"/>
    </row>
    <row r="16" spans="1:16">
      <c r="A16" s="20" t="s">
        <v>49</v>
      </c>
      <c r="B16" s="42">
        <v>44287</v>
      </c>
      <c r="C16" s="42">
        <v>44287</v>
      </c>
      <c r="D16" s="42"/>
      <c r="E16" s="7"/>
      <c r="F16" s="7"/>
      <c r="G16" s="7"/>
      <c r="H16" s="9"/>
      <c r="I16" s="9"/>
      <c r="J16" s="9"/>
      <c r="K16" s="7"/>
      <c r="L16" s="7"/>
      <c r="M16" s="7"/>
      <c r="N16" s="7"/>
      <c r="O16" s="7"/>
      <c r="P16" s="7"/>
    </row>
    <row r="17" spans="1:16">
      <c r="A17" s="10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16">
      <c r="A18" s="26" t="s">
        <v>50</v>
      </c>
      <c r="B18" s="27" t="s">
        <v>23</v>
      </c>
      <c r="C18" s="27" t="s">
        <v>24</v>
      </c>
      <c r="D18" s="27" t="s">
        <v>25</v>
      </c>
      <c r="E18" s="27" t="s">
        <v>26</v>
      </c>
      <c r="F18" s="27" t="s">
        <v>27</v>
      </c>
      <c r="G18" s="27" t="s">
        <v>28</v>
      </c>
      <c r="H18" s="27" t="s">
        <v>29</v>
      </c>
      <c r="I18" s="27" t="s">
        <v>30</v>
      </c>
      <c r="J18" s="27" t="s">
        <v>31</v>
      </c>
      <c r="K18" s="26" t="s">
        <v>32</v>
      </c>
      <c r="L18" s="27" t="s">
        <v>33</v>
      </c>
      <c r="M18" s="26" t="s">
        <v>34</v>
      </c>
      <c r="N18" s="27" t="s">
        <v>35</v>
      </c>
      <c r="O18" s="26" t="s">
        <v>36</v>
      </c>
      <c r="P18" s="27" t="s">
        <v>37</v>
      </c>
    </row>
    <row r="19" spans="1:16">
      <c r="A19" s="20" t="s">
        <v>6</v>
      </c>
      <c r="B19" s="8" t="s">
        <v>87</v>
      </c>
      <c r="C19" s="7" t="s">
        <v>87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16">
      <c r="A20" s="20" t="s">
        <v>7</v>
      </c>
      <c r="B20" s="7" t="s">
        <v>87</v>
      </c>
      <c r="C20" s="7" t="s">
        <v>87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16" ht="25">
      <c r="A21" s="20" t="s">
        <v>8</v>
      </c>
      <c r="B21" s="7" t="s">
        <v>88</v>
      </c>
      <c r="C21" s="7" t="s">
        <v>88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</sheetData>
  <mergeCells count="1">
    <mergeCell ref="A1:P1"/>
  </mergeCells>
  <dataValidations count="1">
    <dataValidation type="list" allowBlank="1" showInputMessage="1" showErrorMessage="1" sqref="B14:P14">
      <formula1>"Select Option,Yes,No"</formula1>
      <formula2>0</formula2>
    </dataValidation>
  </dataValidations>
  <hyperlinks>
    <hyperlink ref="B7" r:id="rId1"/>
    <hyperlink ref="C7" r:id="rId2"/>
    <hyperlink ref="B10" r:id="rId3"/>
  </hyperlinks>
  <pageMargins left="0.7" right="0.7" top="0.75" bottom="0.75" header="0.51180555555555496" footer="0.51180555555555496"/>
  <pageSetup paperSize="9" firstPageNumber="0" orientation="portrait" horizontalDpi="300" verticalDpi="300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8"/>
  <sheetViews>
    <sheetView zoomScaleNormal="100" workbookViewId="0">
      <selection activeCell="D18" sqref="D18"/>
    </sheetView>
  </sheetViews>
  <sheetFormatPr defaultRowHeight="14.5"/>
  <cols>
    <col min="1" max="16" width="20.54296875" customWidth="1"/>
    <col min="17" max="1025" width="8.54296875" customWidth="1"/>
  </cols>
  <sheetData>
    <row r="2" spans="1:16" ht="26">
      <c r="A2" s="27" t="s">
        <v>51</v>
      </c>
      <c r="B2" s="27" t="s">
        <v>23</v>
      </c>
      <c r="C2" s="27" t="s">
        <v>24</v>
      </c>
      <c r="D2" s="27" t="s">
        <v>25</v>
      </c>
      <c r="E2" s="27" t="s">
        <v>26</v>
      </c>
      <c r="F2" s="27" t="s">
        <v>27</v>
      </c>
      <c r="G2" s="27" t="s">
        <v>28</v>
      </c>
      <c r="H2" s="27" t="s">
        <v>29</v>
      </c>
      <c r="I2" s="27" t="s">
        <v>30</v>
      </c>
      <c r="J2" s="27" t="s">
        <v>31</v>
      </c>
      <c r="K2" s="27" t="s">
        <v>32</v>
      </c>
      <c r="L2" s="27" t="s">
        <v>33</v>
      </c>
      <c r="M2" s="27" t="s">
        <v>34</v>
      </c>
      <c r="N2" s="27" t="s">
        <v>35</v>
      </c>
      <c r="O2" s="27" t="s">
        <v>36</v>
      </c>
      <c r="P2" s="27" t="s">
        <v>37</v>
      </c>
    </row>
    <row r="3" spans="1:16">
      <c r="A3" s="33" t="s">
        <v>38</v>
      </c>
      <c r="B3" s="16" t="str">
        <f>IF('Long List Review'!B14="yes",'Long List Review'!B4,)</f>
        <v>Automated Intelligence Limited</v>
      </c>
      <c r="C3" s="16">
        <f>IF('Long List Review'!C14="yes",'Long List Review'!C4,)</f>
        <v>0</v>
      </c>
      <c r="D3" s="16">
        <f>IF('Long List Review'!D14="yes",'Long List Review'!D4,)</f>
        <v>0</v>
      </c>
      <c r="E3" s="16">
        <f>IF('Long List Review'!E14="yes",'Long List Review'!E4,)</f>
        <v>0</v>
      </c>
      <c r="F3" s="16">
        <f>IF('Long List Review'!F14="yes",'Long List Review'!F4,)</f>
        <v>0</v>
      </c>
      <c r="G3" s="16">
        <f>IF('Long List Review'!G14="yes",'Long List Review'!G4,)</f>
        <v>0</v>
      </c>
      <c r="H3" s="16">
        <f>IF('Long List Review'!H14="yes",'Long List Review'!H4,)</f>
        <v>0</v>
      </c>
      <c r="I3" s="16">
        <f>IF('Long List Review'!I14="yes",'Long List Review'!I4,)</f>
        <v>0</v>
      </c>
      <c r="J3" s="16">
        <f>IF('Long List Review'!J14="yes",'Long List Review'!J4,)</f>
        <v>0</v>
      </c>
      <c r="K3" s="16">
        <f>IF('Long List Review'!K14="yes",'Long List Review'!K4,)</f>
        <v>0</v>
      </c>
      <c r="L3" s="16">
        <f>IF('Long List Review'!L14="yes",'Long List Review'!L4,)</f>
        <v>0</v>
      </c>
      <c r="M3" s="16">
        <f>IF('Long List Review'!M14="yes",'Long List Review'!M4,)</f>
        <v>0</v>
      </c>
      <c r="N3" s="16">
        <f>IF('Long List Review'!N14="yes",'Long List Review'!N4,)</f>
        <v>0</v>
      </c>
      <c r="O3" s="16">
        <f>IF('Long List Review'!O14="yes",'Long List Review'!O4,)</f>
        <v>0</v>
      </c>
      <c r="P3" s="16">
        <f>IF('Long List Review'!P14="yes",'Long List Review'!P4,)</f>
        <v>0</v>
      </c>
    </row>
    <row r="4" spans="1:16">
      <c r="A4" s="33" t="s">
        <v>43</v>
      </c>
      <c r="B4" s="16" t="str">
        <f>IF('Long List Review'!B14="yes",'Long List Review'!B10)</f>
        <v>https://www.digitalmarketplace.service.gov.uk/g-cloud/services/868403424476561</v>
      </c>
      <c r="C4" s="16" t="b">
        <f>IF('Long List Review'!C14="yes",'Long List Review'!C10)</f>
        <v>0</v>
      </c>
      <c r="D4" s="16" t="b">
        <f>IF('Long List Review'!D14="yes",'Long List Review'!D10)</f>
        <v>0</v>
      </c>
      <c r="E4" s="16" t="b">
        <f>IF('Long List Review'!E14="yes",'Long List Review'!E10)</f>
        <v>0</v>
      </c>
      <c r="F4" s="16" t="b">
        <f>IF('Long List Review'!F14="yes",'Long List Review'!F10)</f>
        <v>0</v>
      </c>
      <c r="G4" s="16" t="b">
        <f>IF('Long List Review'!G14="yes",'Long List Review'!G10)</f>
        <v>0</v>
      </c>
      <c r="H4" s="16" t="b">
        <f>IF('Long List Review'!H14="yes",'Long List Review'!H10)</f>
        <v>0</v>
      </c>
      <c r="I4" s="16" t="b">
        <f>IF('Long List Review'!I14="yes",'Long List Review'!I10)</f>
        <v>0</v>
      </c>
      <c r="J4" s="16" t="b">
        <f>IF('Long List Review'!J14="yes",'Long List Review'!J10)</f>
        <v>0</v>
      </c>
      <c r="K4" s="16" t="b">
        <f>IF('Long List Review'!K14="yes",'Long List Review'!K10)</f>
        <v>0</v>
      </c>
      <c r="L4" s="16" t="b">
        <f>IF('Long List Review'!L14="yes",'Long List Review'!L10)</f>
        <v>0</v>
      </c>
      <c r="M4" s="16" t="b">
        <f>IF('Long List Review'!M14="yes",'Long List Review'!M10)</f>
        <v>0</v>
      </c>
      <c r="N4" s="16" t="b">
        <f>IF('Long List Review'!N14="yes",'Long List Review'!N10)</f>
        <v>0</v>
      </c>
      <c r="O4" s="16" t="b">
        <f>IF('Long List Review'!O14="yes",'Long List Review'!O10)</f>
        <v>0</v>
      </c>
      <c r="P4" s="16" t="b">
        <f>IF('Long List Review'!P14="yes",'Long List Review'!P10)</f>
        <v>0</v>
      </c>
    </row>
    <row r="5" spans="1:16">
      <c r="A5" s="33" t="s">
        <v>44</v>
      </c>
      <c r="B5" s="16" t="str">
        <f>IF('Long List Review'!B14="yes",'Long List Review'!B11)</f>
        <v>8684 0342 4476 561</v>
      </c>
      <c r="C5" s="16" t="b">
        <f>IF('Long List Review'!C14="yes",'Long List Review'!C11)</f>
        <v>0</v>
      </c>
      <c r="D5" s="16" t="b">
        <f>IF('Long List Review'!D14="yes",'Long List Review'!D11)</f>
        <v>0</v>
      </c>
      <c r="E5" s="16" t="b">
        <f>IF('Long List Review'!E14="yes",'Long List Review'!E11)</f>
        <v>0</v>
      </c>
      <c r="F5" s="16" t="b">
        <f>IF('Long List Review'!F14="yes",'Long List Review'!F11)</f>
        <v>0</v>
      </c>
      <c r="G5" s="16" t="b">
        <f>IF('Long List Review'!G14="yes",'Long List Review'!G11)</f>
        <v>0</v>
      </c>
      <c r="H5" s="16" t="b">
        <f>IF('Long List Review'!H14="yes",'Long List Review'!H11)</f>
        <v>0</v>
      </c>
      <c r="I5" s="16" t="b">
        <f>IF('Long List Review'!I14="yes",'Long List Review'!I11)</f>
        <v>0</v>
      </c>
      <c r="J5" s="16" t="b">
        <f>IF('Long List Review'!J14="yes",'Long List Review'!J11)</f>
        <v>0</v>
      </c>
      <c r="K5" s="16" t="b">
        <f>IF('Long List Review'!K14="yes",'Long List Review'!K11)</f>
        <v>0</v>
      </c>
      <c r="L5" s="16" t="b">
        <f>IF('Long List Review'!L14="yes",'Long List Review'!L11)</f>
        <v>0</v>
      </c>
      <c r="M5" s="16" t="b">
        <f>IF('Long List Review'!M14="yes",'Long List Review'!M11)</f>
        <v>0</v>
      </c>
      <c r="N5" s="16" t="b">
        <f>IF('Long List Review'!N14="yes",'Long List Review'!N11)</f>
        <v>0</v>
      </c>
      <c r="O5" s="16" t="b">
        <f>IF('Long List Review'!O14="yes",'Long List Review'!O11)</f>
        <v>0</v>
      </c>
      <c r="P5" s="16" t="b">
        <f>IF('Long List Review'!P14="yes",'Long List Review'!P11)</f>
        <v>0</v>
      </c>
    </row>
    <row r="6" spans="1:16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>
      <c r="A7" s="26" t="s">
        <v>52</v>
      </c>
      <c r="B7" s="26" t="s">
        <v>23</v>
      </c>
      <c r="C7" s="27" t="s">
        <v>24</v>
      </c>
      <c r="D7" s="27" t="s">
        <v>25</v>
      </c>
      <c r="E7" s="27" t="s">
        <v>26</v>
      </c>
      <c r="F7" s="27" t="s">
        <v>27</v>
      </c>
      <c r="G7" s="27" t="s">
        <v>28</v>
      </c>
      <c r="H7" s="27" t="s">
        <v>29</v>
      </c>
      <c r="I7" s="27" t="s">
        <v>30</v>
      </c>
      <c r="J7" s="27" t="s">
        <v>31</v>
      </c>
      <c r="K7" s="27" t="s">
        <v>32</v>
      </c>
      <c r="L7" s="27" t="s">
        <v>33</v>
      </c>
      <c r="M7" s="26" t="s">
        <v>34</v>
      </c>
      <c r="N7" s="26" t="s">
        <v>35</v>
      </c>
      <c r="O7" s="26" t="s">
        <v>36</v>
      </c>
      <c r="P7" s="26" t="s">
        <v>37</v>
      </c>
    </row>
    <row r="8" spans="1:16" ht="25">
      <c r="A8" s="20" t="s">
        <v>53</v>
      </c>
      <c r="B8" s="7" t="s">
        <v>90</v>
      </c>
      <c r="C8" s="18"/>
      <c r="D8" s="18"/>
      <c r="E8" s="18"/>
      <c r="F8" s="18"/>
      <c r="G8" s="18"/>
      <c r="H8" s="7"/>
      <c r="I8" s="7"/>
      <c r="J8" s="18"/>
      <c r="K8" s="18"/>
      <c r="L8" s="18"/>
      <c r="M8" s="7"/>
      <c r="N8" s="7"/>
      <c r="O8" s="7"/>
      <c r="P8" s="7"/>
    </row>
    <row r="9" spans="1:16" ht="25">
      <c r="A9" s="20" t="s">
        <v>54</v>
      </c>
      <c r="B9" s="7" t="s">
        <v>47</v>
      </c>
      <c r="C9" s="18" t="s">
        <v>47</v>
      </c>
      <c r="D9" s="18" t="s">
        <v>47</v>
      </c>
      <c r="E9" s="18" t="s">
        <v>47</v>
      </c>
      <c r="F9" s="18" t="s">
        <v>47</v>
      </c>
      <c r="G9" s="18" t="s">
        <v>47</v>
      </c>
      <c r="H9" s="7" t="s">
        <v>47</v>
      </c>
      <c r="I9" s="7" t="s">
        <v>47</v>
      </c>
      <c r="J9" s="18" t="s">
        <v>47</v>
      </c>
      <c r="K9" s="18" t="s">
        <v>47</v>
      </c>
      <c r="L9" s="18" t="s">
        <v>47</v>
      </c>
      <c r="M9" s="7" t="s">
        <v>47</v>
      </c>
      <c r="N9" s="7" t="s">
        <v>47</v>
      </c>
      <c r="O9" s="7" t="s">
        <v>47</v>
      </c>
      <c r="P9" s="7" t="s">
        <v>47</v>
      </c>
    </row>
    <row r="10" spans="1:16">
      <c r="A10" s="20" t="s">
        <v>55</v>
      </c>
      <c r="B10" s="7"/>
      <c r="C10" s="18"/>
      <c r="D10" s="18"/>
      <c r="E10" s="18"/>
      <c r="F10" s="18"/>
      <c r="G10" s="18"/>
      <c r="H10" s="7"/>
      <c r="I10" s="7"/>
      <c r="J10" s="18"/>
      <c r="K10" s="18"/>
      <c r="L10" s="18"/>
      <c r="M10" s="7"/>
      <c r="N10" s="7"/>
      <c r="O10" s="7"/>
      <c r="P10" s="7"/>
    </row>
    <row r="11" spans="1:16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26">
      <c r="A12" s="26" t="s">
        <v>56</v>
      </c>
      <c r="B12" s="26" t="s">
        <v>23</v>
      </c>
      <c r="C12" s="27" t="s">
        <v>24</v>
      </c>
      <c r="D12" s="27" t="s">
        <v>25</v>
      </c>
      <c r="E12" s="27" t="s">
        <v>26</v>
      </c>
      <c r="F12" s="27" t="s">
        <v>27</v>
      </c>
      <c r="G12" s="27" t="s">
        <v>28</v>
      </c>
      <c r="H12" s="27" t="s">
        <v>29</v>
      </c>
      <c r="I12" s="27" t="s">
        <v>30</v>
      </c>
      <c r="J12" s="27" t="s">
        <v>31</v>
      </c>
      <c r="K12" s="27" t="s">
        <v>32</v>
      </c>
      <c r="L12" s="27" t="s">
        <v>33</v>
      </c>
      <c r="M12" s="26" t="s">
        <v>34</v>
      </c>
      <c r="N12" s="26" t="s">
        <v>35</v>
      </c>
      <c r="O12" s="26" t="s">
        <v>36</v>
      </c>
      <c r="P12" s="26" t="s">
        <v>37</v>
      </c>
    </row>
    <row r="13" spans="1:16">
      <c r="A13" s="20"/>
      <c r="B13" s="7"/>
      <c r="C13" s="18"/>
      <c r="D13" s="18"/>
      <c r="E13" s="18"/>
      <c r="F13" s="18"/>
      <c r="G13" s="18"/>
      <c r="H13" s="7"/>
      <c r="I13" s="7"/>
      <c r="J13" s="18"/>
      <c r="K13" s="18"/>
      <c r="L13" s="18"/>
      <c r="M13" s="7"/>
      <c r="N13" s="7"/>
      <c r="O13" s="7"/>
      <c r="P13" s="7"/>
    </row>
    <row r="14" spans="1:16">
      <c r="A14" s="20"/>
      <c r="B14" s="7"/>
      <c r="C14" s="18"/>
      <c r="D14" s="18"/>
      <c r="E14" s="18"/>
      <c r="F14" s="18"/>
      <c r="G14" s="18"/>
      <c r="H14" s="7"/>
      <c r="I14" s="7"/>
      <c r="J14" s="18"/>
      <c r="K14" s="18"/>
      <c r="L14" s="18"/>
      <c r="M14" s="7"/>
      <c r="N14" s="7"/>
      <c r="O14" s="7"/>
      <c r="P14" s="7"/>
    </row>
    <row r="15" spans="1:16">
      <c r="A15" s="20"/>
      <c r="B15" s="7"/>
      <c r="C15" s="18"/>
      <c r="D15" s="18"/>
      <c r="E15" s="18"/>
      <c r="F15" s="18"/>
      <c r="G15" s="18"/>
      <c r="H15" s="7"/>
      <c r="I15" s="7"/>
      <c r="J15" s="18"/>
      <c r="K15" s="18"/>
      <c r="L15" s="18"/>
      <c r="M15" s="7"/>
      <c r="N15" s="7"/>
      <c r="O15" s="7"/>
      <c r="P15" s="7"/>
    </row>
    <row r="16" spans="1:16">
      <c r="A16" s="20"/>
      <c r="B16" s="7"/>
      <c r="C16" s="18"/>
      <c r="D16" s="18"/>
      <c r="E16" s="18"/>
      <c r="F16" s="18"/>
      <c r="G16" s="18"/>
      <c r="H16" s="7"/>
      <c r="I16" s="7"/>
      <c r="J16" s="18"/>
      <c r="K16" s="18"/>
      <c r="L16" s="18"/>
      <c r="M16" s="7"/>
      <c r="N16" s="7"/>
      <c r="O16" s="7"/>
      <c r="P16" s="7"/>
    </row>
    <row r="17" spans="1:16">
      <c r="A17" s="20"/>
      <c r="B17" s="7"/>
      <c r="C17" s="18"/>
      <c r="D17" s="18"/>
      <c r="E17" s="18"/>
      <c r="F17" s="18"/>
      <c r="G17" s="18"/>
      <c r="H17" s="7"/>
      <c r="I17" s="7"/>
      <c r="J17" s="18"/>
      <c r="K17" s="18"/>
      <c r="L17" s="18"/>
      <c r="M17" s="7"/>
      <c r="N17" s="7"/>
      <c r="O17" s="7"/>
      <c r="P17" s="7"/>
    </row>
    <row r="18" spans="1:16">
      <c r="A18" s="20"/>
      <c r="B18" s="7"/>
      <c r="C18" s="18"/>
      <c r="D18" s="18"/>
      <c r="E18" s="18"/>
      <c r="F18" s="18"/>
      <c r="G18" s="18"/>
      <c r="H18" s="7"/>
      <c r="I18" s="7"/>
      <c r="J18" s="18"/>
      <c r="K18" s="18"/>
      <c r="L18" s="18"/>
      <c r="M18" s="7"/>
      <c r="N18" s="7"/>
      <c r="O18" s="7"/>
      <c r="P18" s="7"/>
    </row>
  </sheetData>
  <conditionalFormatting sqref="B9">
    <cfRule type="expression" dxfId="152" priority="47">
      <formula>B9="No"</formula>
    </cfRule>
    <cfRule type="expression" dxfId="151" priority="48">
      <formula>B9="Yes"</formula>
    </cfRule>
    <cfRule type="expression" dxfId="150" priority="49">
      <formula>B9="Select Option"</formula>
    </cfRule>
  </conditionalFormatting>
  <conditionalFormatting sqref="I9">
    <cfRule type="expression" dxfId="149" priority="31">
      <formula>I9="No"</formula>
    </cfRule>
    <cfRule type="expression" dxfId="148" priority="32">
      <formula>I9="Yes"</formula>
    </cfRule>
    <cfRule type="expression" dxfId="147" priority="33">
      <formula>I9="Select Option"</formula>
    </cfRule>
  </conditionalFormatting>
  <conditionalFormatting sqref="H9 M9">
    <cfRule type="expression" dxfId="146" priority="34">
      <formula>H9="No"</formula>
    </cfRule>
    <cfRule type="expression" dxfId="145" priority="35">
      <formula>H9="Yes"</formula>
    </cfRule>
    <cfRule type="expression" dxfId="144" priority="36">
      <formula>H9="Select Option"</formula>
    </cfRule>
  </conditionalFormatting>
  <conditionalFormatting sqref="P9 N9">
    <cfRule type="expression" dxfId="143" priority="25">
      <formula>N9="No"</formula>
    </cfRule>
    <cfRule type="expression" dxfId="142" priority="26">
      <formula>N9="Yes"</formula>
    </cfRule>
    <cfRule type="expression" dxfId="141" priority="27">
      <formula>N9="Select Option"</formula>
    </cfRule>
  </conditionalFormatting>
  <conditionalFormatting sqref="O9">
    <cfRule type="expression" dxfId="140" priority="28">
      <formula>O9="No"</formula>
    </cfRule>
    <cfRule type="expression" dxfId="139" priority="29">
      <formula>O9="Yes"</formula>
    </cfRule>
    <cfRule type="expression" dxfId="138" priority="30">
      <formula>O9="Select Option"</formula>
    </cfRule>
  </conditionalFormatting>
  <conditionalFormatting sqref="C9">
    <cfRule type="expression" dxfId="137" priority="1">
      <formula>C9="No"</formula>
    </cfRule>
    <cfRule type="expression" dxfId="136" priority="2">
      <formula>C9="Yes"</formula>
    </cfRule>
    <cfRule type="expression" dxfId="135" priority="3">
      <formula>C9="Select Option"</formula>
    </cfRule>
  </conditionalFormatting>
  <conditionalFormatting sqref="L9">
    <cfRule type="expression" dxfId="134" priority="22">
      <formula>L9="No"</formula>
    </cfRule>
    <cfRule type="expression" dxfId="133" priority="23">
      <formula>L9="Yes"</formula>
    </cfRule>
    <cfRule type="expression" dxfId="132" priority="24">
      <formula>L9="Select Option"</formula>
    </cfRule>
  </conditionalFormatting>
  <conditionalFormatting sqref="K9">
    <cfRule type="expression" dxfId="131" priority="19">
      <formula>K9="No"</formula>
    </cfRule>
    <cfRule type="expression" dxfId="130" priority="20">
      <formula>K9="Yes"</formula>
    </cfRule>
    <cfRule type="expression" dxfId="129" priority="21">
      <formula>K9="Select Option"</formula>
    </cfRule>
  </conditionalFormatting>
  <conditionalFormatting sqref="J9">
    <cfRule type="expression" dxfId="128" priority="16">
      <formula>J9="No"</formula>
    </cfRule>
    <cfRule type="expression" dxfId="127" priority="17">
      <formula>J9="Yes"</formula>
    </cfRule>
    <cfRule type="expression" dxfId="126" priority="18">
      <formula>J9="Select Option"</formula>
    </cfRule>
  </conditionalFormatting>
  <conditionalFormatting sqref="G9">
    <cfRule type="expression" dxfId="125" priority="13">
      <formula>G9="No"</formula>
    </cfRule>
    <cfRule type="expression" dxfId="124" priority="14">
      <formula>G9="Yes"</formula>
    </cfRule>
    <cfRule type="expression" dxfId="123" priority="15">
      <formula>G9="Select Option"</formula>
    </cfRule>
  </conditionalFormatting>
  <conditionalFormatting sqref="F9">
    <cfRule type="expression" dxfId="122" priority="10">
      <formula>F9="No"</formula>
    </cfRule>
    <cfRule type="expression" dxfId="121" priority="11">
      <formula>F9="Yes"</formula>
    </cfRule>
    <cfRule type="expression" dxfId="120" priority="12">
      <formula>F9="Select Option"</formula>
    </cfRule>
  </conditionalFormatting>
  <conditionalFormatting sqref="E9">
    <cfRule type="expression" dxfId="119" priority="7">
      <formula>E9="No"</formula>
    </cfRule>
    <cfRule type="expression" dxfId="118" priority="8">
      <formula>E9="Yes"</formula>
    </cfRule>
    <cfRule type="expression" dxfId="117" priority="9">
      <formula>E9="Select Option"</formula>
    </cfRule>
  </conditionalFormatting>
  <conditionalFormatting sqref="D9">
    <cfRule type="expression" dxfId="116" priority="4">
      <formula>D9="No"</formula>
    </cfRule>
    <cfRule type="expression" dxfId="115" priority="5">
      <formula>D9="Yes"</formula>
    </cfRule>
    <cfRule type="expression" dxfId="114" priority="6">
      <formula>D9="Select Option"</formula>
    </cfRule>
  </conditionalFormatting>
  <dataValidations count="1">
    <dataValidation type="list" allowBlank="1" showInputMessage="1" showErrorMessage="1" sqref="B9:P9">
      <formula1>"Select Option,Yes,No"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4"/>
  <sheetViews>
    <sheetView zoomScaleNormal="100" workbookViewId="0">
      <selection activeCell="C12" sqref="C12:D12"/>
    </sheetView>
  </sheetViews>
  <sheetFormatPr defaultRowHeight="14.5"/>
  <cols>
    <col min="1" max="1" width="20.54296875" customWidth="1"/>
    <col min="2" max="2" width="8.54296875" customWidth="1"/>
    <col min="3" max="32" width="20.54296875" customWidth="1"/>
    <col min="33" max="1025" width="8.54296875" customWidth="1"/>
  </cols>
  <sheetData>
    <row r="1" spans="1:32" ht="14.5" customHeight="1">
      <c r="A1" s="62" t="s">
        <v>51</v>
      </c>
      <c r="B1" s="62"/>
      <c r="C1" s="62" t="s">
        <v>23</v>
      </c>
      <c r="D1" s="62"/>
      <c r="E1" s="62" t="s">
        <v>24</v>
      </c>
      <c r="F1" s="62"/>
      <c r="G1" s="62" t="s">
        <v>25</v>
      </c>
      <c r="H1" s="62"/>
      <c r="I1" s="62" t="s">
        <v>26</v>
      </c>
      <c r="J1" s="62"/>
      <c r="K1" s="62" t="s">
        <v>27</v>
      </c>
      <c r="L1" s="62"/>
      <c r="M1" s="62" t="s">
        <v>28</v>
      </c>
      <c r="N1" s="62"/>
      <c r="O1" s="62" t="s">
        <v>29</v>
      </c>
      <c r="P1" s="62"/>
      <c r="Q1" s="62" t="s">
        <v>30</v>
      </c>
      <c r="R1" s="62"/>
      <c r="S1" s="62" t="s">
        <v>31</v>
      </c>
      <c r="T1" s="62"/>
      <c r="U1" s="62" t="s">
        <v>32</v>
      </c>
      <c r="V1" s="62"/>
      <c r="W1" s="62" t="s">
        <v>33</v>
      </c>
      <c r="X1" s="62"/>
      <c r="Y1" s="71" t="s">
        <v>34</v>
      </c>
      <c r="Z1" s="72"/>
      <c r="AA1" s="62" t="s">
        <v>35</v>
      </c>
      <c r="AB1" s="62"/>
      <c r="AC1" s="62" t="s">
        <v>36</v>
      </c>
      <c r="AD1" s="62"/>
      <c r="AE1" s="62" t="s">
        <v>37</v>
      </c>
      <c r="AF1" s="62"/>
    </row>
    <row r="2" spans="1:32" ht="14.5" customHeight="1">
      <c r="A2" s="59" t="s">
        <v>38</v>
      </c>
      <c r="B2" s="59"/>
      <c r="C2" s="63" t="str">
        <f>IF('Long List Review'!B14="Yes",'Long List Review'!B4)</f>
        <v>Automated Intelligence Limited</v>
      </c>
      <c r="D2" s="64"/>
      <c r="E2" s="63" t="b">
        <f>IF('Long List Review'!C14="Yes",'Long List Review'!C4)</f>
        <v>0</v>
      </c>
      <c r="F2" s="64"/>
      <c r="G2" s="63" t="b">
        <f>IF('Long List Review'!D14="Yes",'Long List Review'!D4)</f>
        <v>0</v>
      </c>
      <c r="H2" s="64"/>
      <c r="I2" s="63" t="b">
        <f>IF('Long List Review'!E14="Yes",'Long List Review'!E4)</f>
        <v>0</v>
      </c>
      <c r="J2" s="64"/>
      <c r="K2" s="63" t="b">
        <f>IF('Long List Review'!F14="Yes",'Long List Review'!F4)</f>
        <v>0</v>
      </c>
      <c r="L2" s="64"/>
      <c r="M2" s="63" t="b">
        <f>IF('Long List Review'!G14="Yes",'Long List Review'!G4)</f>
        <v>0</v>
      </c>
      <c r="N2" s="64"/>
      <c r="O2" s="67" t="b">
        <f>IF('Long List Review'!H14="Yes",'Long List Review'!H4)</f>
        <v>0</v>
      </c>
      <c r="P2" s="68"/>
      <c r="Q2" s="67" t="b">
        <f>IF('Long List Review'!I14="Yes",'Long List Review'!I4)</f>
        <v>0</v>
      </c>
      <c r="R2" s="68"/>
      <c r="S2" s="63" t="b">
        <f>IF('Long List Review'!J14="Yes",'Long List Review'!J4)</f>
        <v>0</v>
      </c>
      <c r="T2" s="64"/>
      <c r="U2" s="63" t="b">
        <f>IF('Long List Review'!K14="Yes",'Long List Review'!K4)</f>
        <v>0</v>
      </c>
      <c r="V2" s="64"/>
      <c r="W2" s="63" t="b">
        <f>IF('Long List Review'!L14="Yes",'Long List Review'!L4)</f>
        <v>0</v>
      </c>
      <c r="X2" s="64"/>
      <c r="Y2" s="67" t="b">
        <f>IF('Long List Review'!M14="Yes",'Long List Review'!M4)</f>
        <v>0</v>
      </c>
      <c r="Z2" s="68"/>
      <c r="AA2" s="67" t="b">
        <f>IF('Long List Review'!N14="Yes",'Long List Review'!N4)</f>
        <v>0</v>
      </c>
      <c r="AB2" s="68"/>
      <c r="AC2" s="67" t="b">
        <f>IF('Long List Review'!O14="Yes",'Long List Review'!O4)</f>
        <v>0</v>
      </c>
      <c r="AD2" s="68"/>
      <c r="AE2" s="67" t="b">
        <f>IF('Long List Review'!P14="Yes",'Long List Review'!P4)</f>
        <v>0</v>
      </c>
      <c r="AF2" s="68"/>
    </row>
    <row r="3" spans="1:32" ht="14.5" customHeight="1">
      <c r="A3" s="59" t="s">
        <v>43</v>
      </c>
      <c r="B3" s="59"/>
      <c r="C3" s="65" t="str">
        <f>IF('Long List Review'!B14="Yes",'Long List Review'!B10)</f>
        <v>https://www.digitalmarketplace.service.gov.uk/g-cloud/services/868403424476561</v>
      </c>
      <c r="D3" s="65"/>
      <c r="E3" s="65" t="b">
        <f>IF('Long List Review'!C14="Yes",'Long List Review'!C10)</f>
        <v>0</v>
      </c>
      <c r="F3" s="65"/>
      <c r="G3" s="65" t="b">
        <f>IF('Long List Review'!D14="Yes",'Long List Review'!D10)</f>
        <v>0</v>
      </c>
      <c r="H3" s="65"/>
      <c r="I3" s="65" t="b">
        <f>IF('Long List Review'!E14="Yes",'Long List Review'!E10)</f>
        <v>0</v>
      </c>
      <c r="J3" s="65"/>
      <c r="K3" s="65" t="b">
        <f>IF('Long List Review'!F14="Yes",'Long List Review'!F10)</f>
        <v>0</v>
      </c>
      <c r="L3" s="65"/>
      <c r="M3" s="65" t="b">
        <f>IF('Long List Review'!G14="Yes",'Long List Review'!G10)</f>
        <v>0</v>
      </c>
      <c r="N3" s="65"/>
      <c r="O3" s="67" t="b">
        <f>IF('Long List Review'!H14="Yes",'Long List Review'!H10)</f>
        <v>0</v>
      </c>
      <c r="P3" s="68"/>
      <c r="Q3" s="67" t="b">
        <f>IF('Long List Review'!I14="Yes",'Long List Review'!I10)</f>
        <v>0</v>
      </c>
      <c r="R3" s="68"/>
      <c r="S3" s="65" t="b">
        <f>IF('Long List Review'!J14="Yes",'Long List Review'!J10)</f>
        <v>0</v>
      </c>
      <c r="T3" s="65"/>
      <c r="U3" s="65" t="b">
        <f>IF('Long List Review'!K14="Yes",'Long List Review'!K10)</f>
        <v>0</v>
      </c>
      <c r="V3" s="65"/>
      <c r="W3" s="65" t="b">
        <f>IF('Long List Review'!L14="Yes",'Long List Review'!L10)</f>
        <v>0</v>
      </c>
      <c r="X3" s="65"/>
      <c r="Y3" s="67" t="b">
        <f>IF('Long List Review'!M14="Yes",'Long List Review'!M10)</f>
        <v>0</v>
      </c>
      <c r="Z3" s="68"/>
      <c r="AA3" s="67" t="b">
        <f>IF('Long List Review'!N14="Yes",'Long List Review'!N10)</f>
        <v>0</v>
      </c>
      <c r="AB3" s="68"/>
      <c r="AC3" s="67" t="b">
        <f>IF('Long List Review'!O14="Yes",'Long List Review'!O10)</f>
        <v>0</v>
      </c>
      <c r="AD3" s="68"/>
      <c r="AE3" s="67" t="b">
        <f>IF('Long List Review'!P14="Yes",'Long List Review'!P10)</f>
        <v>0</v>
      </c>
      <c r="AF3" s="68"/>
    </row>
    <row r="4" spans="1:32" ht="14.5" customHeight="1">
      <c r="A4" s="59" t="s">
        <v>44</v>
      </c>
      <c r="B4" s="59"/>
      <c r="C4" s="65" t="str">
        <f>IF('Long List Review'!B14="Yes",'Long List Review'!B11)</f>
        <v>8684 0342 4476 561</v>
      </c>
      <c r="D4" s="65"/>
      <c r="E4" s="65" t="b">
        <f>IF('Long List Review'!C14="Yes",'Long List Review'!C11)</f>
        <v>0</v>
      </c>
      <c r="F4" s="65"/>
      <c r="G4" s="65" t="b">
        <f>IF('Long List Review'!D14="Yes",'Long List Review'!D11)</f>
        <v>0</v>
      </c>
      <c r="H4" s="65"/>
      <c r="I4" s="65" t="b">
        <f>IF('Long List Review'!E14="Yes",'Long List Review'!E11)</f>
        <v>0</v>
      </c>
      <c r="J4" s="65"/>
      <c r="K4" s="65" t="b">
        <f>IF('Long List Review'!F14="Yes",'Long List Review'!F11)</f>
        <v>0</v>
      </c>
      <c r="L4" s="65"/>
      <c r="M4" s="65" t="b">
        <f>IF('Long List Review'!G14="Yes",'Long List Review'!G11)</f>
        <v>0</v>
      </c>
      <c r="N4" s="65"/>
      <c r="O4" s="67" t="b">
        <f>IF('Long List Review'!H14="Yes",'Long List Review'!H11)</f>
        <v>0</v>
      </c>
      <c r="P4" s="68"/>
      <c r="Q4" s="67" t="b">
        <f>IF('Long List Review'!I14="Yes",'Long List Review'!I11)</f>
        <v>0</v>
      </c>
      <c r="R4" s="68"/>
      <c r="S4" s="65" t="b">
        <f>IF('Long List Review'!J14="Yes",'Long List Review'!J11)</f>
        <v>0</v>
      </c>
      <c r="T4" s="65"/>
      <c r="U4" s="65" t="b">
        <f>IF('Long List Review'!K14="Yes",'Long List Review'!K11)</f>
        <v>0</v>
      </c>
      <c r="V4" s="65"/>
      <c r="W4" s="65" t="b">
        <f>IF('Long List Review'!L14="Yes",'Long List Review'!L11)</f>
        <v>0</v>
      </c>
      <c r="X4" s="65"/>
      <c r="Y4" s="67" t="b">
        <f>IF('Long List Review'!M14="Yes",'Long List Review'!M11)</f>
        <v>0</v>
      </c>
      <c r="Z4" s="68"/>
      <c r="AA4" s="67" t="b">
        <f>IF('Long List Review'!N14="Yes",'Long List Review'!N11)</f>
        <v>0</v>
      </c>
      <c r="AB4" s="68"/>
      <c r="AC4" s="67" t="b">
        <f>IF('Long List Review'!O14="Yes",'Long List Review'!O11)</f>
        <v>0</v>
      </c>
      <c r="AD4" s="68"/>
      <c r="AE4" s="67" t="b">
        <f>IF('Long List Review'!P14="Yes",'Long List Review'!P11)</f>
        <v>0</v>
      </c>
      <c r="AF4" s="68"/>
    </row>
    <row r="7" spans="1:32" ht="14.5" customHeight="1">
      <c r="A7" s="62" t="s">
        <v>57</v>
      </c>
      <c r="B7" s="62"/>
      <c r="C7" s="62" t="s">
        <v>23</v>
      </c>
      <c r="D7" s="62"/>
      <c r="E7" s="62" t="s">
        <v>24</v>
      </c>
      <c r="F7" s="62"/>
      <c r="G7" s="62" t="s">
        <v>25</v>
      </c>
      <c r="H7" s="62"/>
      <c r="I7" s="62" t="s">
        <v>26</v>
      </c>
      <c r="J7" s="62"/>
      <c r="K7" s="62" t="s">
        <v>27</v>
      </c>
      <c r="L7" s="62"/>
      <c r="M7" s="62" t="s">
        <v>28</v>
      </c>
      <c r="N7" s="62"/>
      <c r="O7" s="71" t="s">
        <v>29</v>
      </c>
      <c r="P7" s="72"/>
      <c r="Q7" s="62" t="s">
        <v>30</v>
      </c>
      <c r="R7" s="62"/>
      <c r="S7" s="62" t="s">
        <v>31</v>
      </c>
      <c r="T7" s="62"/>
      <c r="U7" s="62" t="s">
        <v>32</v>
      </c>
      <c r="V7" s="62"/>
      <c r="W7" s="62" t="s">
        <v>33</v>
      </c>
      <c r="X7" s="62"/>
      <c r="Y7" s="71" t="s">
        <v>34</v>
      </c>
      <c r="Z7" s="72"/>
      <c r="AA7" s="62" t="s">
        <v>35</v>
      </c>
      <c r="AB7" s="62"/>
      <c r="AC7" s="62" t="s">
        <v>36</v>
      </c>
      <c r="AD7" s="62"/>
      <c r="AE7" s="62" t="s">
        <v>37</v>
      </c>
      <c r="AF7" s="62"/>
    </row>
    <row r="8" spans="1:32" ht="15.65" customHeight="1">
      <c r="A8" s="59" t="s">
        <v>58</v>
      </c>
      <c r="B8" s="59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9"/>
      <c r="Z8" s="70"/>
      <c r="AA8" s="66"/>
      <c r="AB8" s="66"/>
      <c r="AC8" s="66"/>
      <c r="AD8" s="66"/>
      <c r="AE8" s="66"/>
      <c r="AF8" s="66"/>
    </row>
    <row r="9" spans="1:32" ht="14.5" customHeight="1">
      <c r="A9" s="59" t="s">
        <v>59</v>
      </c>
      <c r="B9" s="59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9"/>
      <c r="Z9" s="70"/>
      <c r="AA9" s="66"/>
      <c r="AB9" s="66"/>
      <c r="AC9" s="66"/>
      <c r="AD9" s="66"/>
      <c r="AE9" s="66"/>
      <c r="AF9" s="66"/>
    </row>
    <row r="11" spans="1:32" ht="14.5" customHeight="1">
      <c r="A11" s="62" t="s">
        <v>60</v>
      </c>
      <c r="B11" s="62"/>
      <c r="C11" s="62" t="s">
        <v>23</v>
      </c>
      <c r="D11" s="62"/>
      <c r="E11" s="62" t="s">
        <v>24</v>
      </c>
      <c r="F11" s="62"/>
      <c r="G11" s="62" t="s">
        <v>25</v>
      </c>
      <c r="H11" s="62"/>
      <c r="I11" s="62" t="s">
        <v>26</v>
      </c>
      <c r="J11" s="62"/>
      <c r="K11" s="62" t="s">
        <v>27</v>
      </c>
      <c r="L11" s="62"/>
      <c r="M11" s="62" t="s">
        <v>28</v>
      </c>
      <c r="N11" s="62"/>
      <c r="O11" s="62" t="s">
        <v>29</v>
      </c>
      <c r="P11" s="62"/>
      <c r="Q11" s="62" t="s">
        <v>30</v>
      </c>
      <c r="R11" s="62"/>
      <c r="S11" s="62" t="s">
        <v>31</v>
      </c>
      <c r="T11" s="62"/>
      <c r="U11" s="62" t="s">
        <v>32</v>
      </c>
      <c r="V11" s="62"/>
      <c r="W11" s="62" t="s">
        <v>33</v>
      </c>
      <c r="X11" s="62"/>
      <c r="Y11" s="71" t="s">
        <v>34</v>
      </c>
      <c r="Z11" s="72"/>
      <c r="AA11" s="62" t="s">
        <v>35</v>
      </c>
      <c r="AB11" s="62"/>
      <c r="AC11" s="62" t="s">
        <v>36</v>
      </c>
      <c r="AD11" s="62"/>
      <c r="AE11" s="62" t="s">
        <v>37</v>
      </c>
      <c r="AF11" s="62"/>
    </row>
    <row r="12" spans="1:32" ht="14.5" customHeight="1">
      <c r="A12" s="59" t="s">
        <v>61</v>
      </c>
      <c r="B12" s="59"/>
      <c r="C12" s="66" t="s">
        <v>107</v>
      </c>
      <c r="D12" s="66"/>
      <c r="E12" s="66" t="s">
        <v>47</v>
      </c>
      <c r="F12" s="66"/>
      <c r="G12" s="66" t="s">
        <v>47</v>
      </c>
      <c r="H12" s="66"/>
      <c r="I12" s="66" t="s">
        <v>47</v>
      </c>
      <c r="J12" s="66"/>
      <c r="K12" s="66" t="s">
        <v>47</v>
      </c>
      <c r="L12" s="66"/>
      <c r="M12" s="66" t="s">
        <v>47</v>
      </c>
      <c r="N12" s="66"/>
      <c r="O12" s="66" t="s">
        <v>47</v>
      </c>
      <c r="P12" s="66"/>
      <c r="Q12" s="66" t="s">
        <v>47</v>
      </c>
      <c r="R12" s="66"/>
      <c r="S12" s="66" t="s">
        <v>47</v>
      </c>
      <c r="T12" s="66"/>
      <c r="U12" s="66" t="s">
        <v>47</v>
      </c>
      <c r="V12" s="66"/>
      <c r="W12" s="66" t="s">
        <v>47</v>
      </c>
      <c r="X12" s="66"/>
      <c r="Y12" s="69" t="s">
        <v>47</v>
      </c>
      <c r="Z12" s="70"/>
      <c r="AA12" s="66" t="s">
        <v>47</v>
      </c>
      <c r="AB12" s="66"/>
      <c r="AC12" s="66" t="s">
        <v>47</v>
      </c>
      <c r="AD12" s="66"/>
      <c r="AE12" s="66" t="s">
        <v>47</v>
      </c>
      <c r="AF12" s="66"/>
    </row>
    <row r="14" spans="1:32" ht="14.5" customHeight="1">
      <c r="A14" s="62" t="s">
        <v>62</v>
      </c>
      <c r="B14" s="62"/>
      <c r="C14" s="62" t="s">
        <v>23</v>
      </c>
      <c r="D14" s="62"/>
      <c r="E14" s="62" t="s">
        <v>24</v>
      </c>
      <c r="F14" s="62"/>
      <c r="G14" s="62" t="s">
        <v>25</v>
      </c>
      <c r="H14" s="62"/>
      <c r="I14" s="62" t="s">
        <v>26</v>
      </c>
      <c r="J14" s="62"/>
      <c r="K14" s="62" t="s">
        <v>27</v>
      </c>
      <c r="L14" s="62"/>
      <c r="M14" s="62" t="s">
        <v>28</v>
      </c>
      <c r="N14" s="62"/>
      <c r="O14" s="71" t="s">
        <v>29</v>
      </c>
      <c r="P14" s="72"/>
      <c r="Q14" s="62" t="s">
        <v>30</v>
      </c>
      <c r="R14" s="62"/>
      <c r="S14" s="62" t="s">
        <v>31</v>
      </c>
      <c r="T14" s="62"/>
      <c r="U14" s="62" t="s">
        <v>32</v>
      </c>
      <c r="V14" s="62"/>
      <c r="W14" s="62" t="s">
        <v>33</v>
      </c>
      <c r="X14" s="62"/>
      <c r="Y14" s="71" t="s">
        <v>34</v>
      </c>
      <c r="Z14" s="72"/>
      <c r="AA14" s="62" t="s">
        <v>35</v>
      </c>
      <c r="AB14" s="62"/>
      <c r="AC14" s="62" t="s">
        <v>36</v>
      </c>
      <c r="AD14" s="62"/>
      <c r="AE14" s="62" t="s">
        <v>37</v>
      </c>
      <c r="AF14" s="62"/>
    </row>
    <row r="15" spans="1:32">
      <c r="A15" s="26" t="s">
        <v>63</v>
      </c>
      <c r="B15" s="26" t="s">
        <v>64</v>
      </c>
      <c r="C15" s="26" t="s">
        <v>65</v>
      </c>
      <c r="D15" s="26" t="s">
        <v>66</v>
      </c>
      <c r="E15" s="26" t="s">
        <v>65</v>
      </c>
      <c r="F15" s="26" t="s">
        <v>66</v>
      </c>
      <c r="G15" s="26" t="s">
        <v>65</v>
      </c>
      <c r="H15" s="26" t="s">
        <v>66</v>
      </c>
      <c r="I15" s="26" t="s">
        <v>65</v>
      </c>
      <c r="J15" s="26" t="s">
        <v>66</v>
      </c>
      <c r="K15" s="26" t="s">
        <v>65</v>
      </c>
      <c r="L15" s="26" t="s">
        <v>66</v>
      </c>
      <c r="M15" s="26" t="s">
        <v>65</v>
      </c>
      <c r="N15" s="26" t="s">
        <v>66</v>
      </c>
      <c r="O15" s="26" t="s">
        <v>65</v>
      </c>
      <c r="P15" s="26" t="s">
        <v>66</v>
      </c>
      <c r="Q15" s="26" t="s">
        <v>65</v>
      </c>
      <c r="R15" s="26" t="s">
        <v>66</v>
      </c>
      <c r="S15" s="26" t="s">
        <v>65</v>
      </c>
      <c r="T15" s="26" t="s">
        <v>66</v>
      </c>
      <c r="U15" s="26" t="s">
        <v>65</v>
      </c>
      <c r="V15" s="26" t="s">
        <v>66</v>
      </c>
      <c r="W15" s="26" t="s">
        <v>65</v>
      </c>
      <c r="X15" s="26" t="s">
        <v>66</v>
      </c>
      <c r="Y15" s="26" t="s">
        <v>65</v>
      </c>
      <c r="Z15" s="26" t="s">
        <v>66</v>
      </c>
      <c r="AA15" s="26" t="s">
        <v>65</v>
      </c>
      <c r="AB15" s="26" t="s">
        <v>66</v>
      </c>
      <c r="AC15" s="26" t="s">
        <v>65</v>
      </c>
      <c r="AD15" s="26" t="s">
        <v>66</v>
      </c>
      <c r="AE15" s="26" t="s">
        <v>65</v>
      </c>
      <c r="AF15" s="26" t="s">
        <v>66</v>
      </c>
    </row>
    <row r="16" spans="1:32">
      <c r="A16" s="34"/>
      <c r="B16" s="36"/>
      <c r="C16" s="36" t="s">
        <v>47</v>
      </c>
      <c r="D16" s="11"/>
      <c r="E16" s="36" t="s">
        <v>47</v>
      </c>
      <c r="F16" s="11"/>
      <c r="G16" s="36" t="s">
        <v>47</v>
      </c>
      <c r="H16" s="11"/>
      <c r="I16" s="36" t="s">
        <v>47</v>
      </c>
      <c r="J16" s="11"/>
      <c r="K16" s="36" t="s">
        <v>47</v>
      </c>
      <c r="L16" s="11"/>
      <c r="M16" s="36" t="s">
        <v>47</v>
      </c>
      <c r="N16" s="11"/>
      <c r="O16" s="36" t="s">
        <v>47</v>
      </c>
      <c r="P16" s="12"/>
      <c r="Q16" s="36" t="s">
        <v>47</v>
      </c>
      <c r="R16" s="12"/>
      <c r="S16" s="36" t="s">
        <v>47</v>
      </c>
      <c r="T16" s="11"/>
      <c r="U16" s="36" t="s">
        <v>47</v>
      </c>
      <c r="V16" s="11"/>
      <c r="W16" s="36" t="s">
        <v>47</v>
      </c>
      <c r="X16" s="11"/>
      <c r="Y16" s="36" t="s">
        <v>47</v>
      </c>
      <c r="Z16" s="12"/>
      <c r="AA16" s="36" t="s">
        <v>47</v>
      </c>
      <c r="AB16" s="12"/>
      <c r="AC16" s="36" t="s">
        <v>47</v>
      </c>
      <c r="AD16" s="12"/>
      <c r="AE16" s="36" t="s">
        <v>47</v>
      </c>
      <c r="AF16" s="12"/>
    </row>
    <row r="17" spans="1:32">
      <c r="A17" s="34"/>
      <c r="B17" s="36"/>
      <c r="C17" s="36"/>
      <c r="D17" s="11"/>
      <c r="E17" s="36"/>
      <c r="F17" s="11"/>
      <c r="G17" s="36"/>
      <c r="H17" s="11"/>
      <c r="I17" s="36"/>
      <c r="J17" s="11"/>
      <c r="K17" s="36"/>
      <c r="L17" s="11"/>
      <c r="M17" s="36"/>
      <c r="N17" s="11"/>
      <c r="O17" s="36"/>
      <c r="P17" s="12"/>
      <c r="Q17" s="36"/>
      <c r="R17" s="12"/>
      <c r="S17" s="36"/>
      <c r="T17" s="11"/>
      <c r="U17" s="36"/>
      <c r="V17" s="11"/>
      <c r="W17" s="36"/>
      <c r="X17" s="11"/>
      <c r="Y17" s="36"/>
      <c r="Z17" s="12"/>
      <c r="AA17" s="36"/>
      <c r="AB17" s="12"/>
      <c r="AC17" s="36"/>
      <c r="AD17" s="12"/>
      <c r="AE17" s="36"/>
      <c r="AF17" s="12"/>
    </row>
    <row r="18" spans="1:32">
      <c r="A18" s="35" t="s">
        <v>67</v>
      </c>
      <c r="B18" s="37">
        <f>SUM(B16:B17)</f>
        <v>0</v>
      </c>
      <c r="C18" s="37" t="str">
        <f>IF(ISNUMBER(C16),SUM(C16:C17),"")</f>
        <v/>
      </c>
      <c r="E18" s="37" t="str">
        <f>IF(ISNUMBER(E16),SUM(E16:E17),"")</f>
        <v/>
      </c>
      <c r="G18" s="37" t="str">
        <f>IF(ISNUMBER(G16),SUM(G16:G17),"")</f>
        <v/>
      </c>
      <c r="I18" s="37" t="str">
        <f>IF(ISNUMBER(I16),SUM(I16:I17),"")</f>
        <v/>
      </c>
      <c r="K18" s="37" t="str">
        <f>IF(ISNUMBER(K16),SUM(K16:K17),"")</f>
        <v/>
      </c>
      <c r="M18" s="37" t="str">
        <f>IF(ISNUMBER(M16),SUM(M16:M17),"")</f>
        <v/>
      </c>
      <c r="O18" s="37" t="str">
        <f>IF(ISNUMBER(O16),SUM(O16:O17),"")</f>
        <v/>
      </c>
      <c r="Q18" s="37" t="str">
        <f>IF(ISNUMBER(Q16),SUM(Q16:Q17),"")</f>
        <v/>
      </c>
      <c r="S18" s="37" t="str">
        <f>IF(ISNUMBER(S16),SUM(S16:S17),"")</f>
        <v/>
      </c>
      <c r="U18" s="37" t="str">
        <f>IF(ISNUMBER(U16),SUM(U16:U17),"")</f>
        <v/>
      </c>
      <c r="W18" s="37" t="str">
        <f>IF(ISNUMBER(W16),SUM(W16:W17),"")</f>
        <v/>
      </c>
      <c r="Y18" s="37" t="str">
        <f>IF(ISNUMBER(Y16),SUM(Y16:Y17),"")</f>
        <v/>
      </c>
      <c r="AA18" s="37" t="str">
        <f>IF(ISNUMBER(AA16),SUM(AA16:AA17),"")</f>
        <v/>
      </c>
      <c r="AC18" s="37" t="str">
        <f>IF(ISNUMBER(AC16),SUM(AC16:AC17),"")</f>
        <v/>
      </c>
      <c r="AE18" s="37" t="str">
        <f>IF(ISNUMBER(AE16),SUM(AE16:AE17),"")</f>
        <v/>
      </c>
    </row>
    <row r="20" spans="1:32" ht="14.5" customHeight="1">
      <c r="A20" s="62" t="s">
        <v>68</v>
      </c>
      <c r="B20" s="62"/>
      <c r="C20" s="62" t="s">
        <v>23</v>
      </c>
      <c r="D20" s="62"/>
      <c r="E20" s="62" t="s">
        <v>24</v>
      </c>
      <c r="F20" s="62"/>
      <c r="G20" s="62" t="s">
        <v>25</v>
      </c>
      <c r="H20" s="62"/>
      <c r="I20" s="62" t="s">
        <v>26</v>
      </c>
      <c r="J20" s="62"/>
      <c r="K20" s="62" t="s">
        <v>27</v>
      </c>
      <c r="L20" s="62"/>
      <c r="M20" s="62" t="s">
        <v>28</v>
      </c>
      <c r="N20" s="62"/>
      <c r="O20" s="71" t="s">
        <v>29</v>
      </c>
      <c r="P20" s="72"/>
      <c r="Q20" s="62" t="s">
        <v>30</v>
      </c>
      <c r="R20" s="62"/>
      <c r="S20" s="62" t="s">
        <v>31</v>
      </c>
      <c r="T20" s="62"/>
      <c r="U20" s="62" t="s">
        <v>32</v>
      </c>
      <c r="V20" s="62"/>
      <c r="W20" s="62" t="s">
        <v>33</v>
      </c>
      <c r="X20" s="62"/>
      <c r="Y20" s="71" t="s">
        <v>34</v>
      </c>
      <c r="Z20" s="72"/>
      <c r="AA20" s="62" t="s">
        <v>35</v>
      </c>
      <c r="AB20" s="62"/>
      <c r="AC20" s="62" t="s">
        <v>36</v>
      </c>
      <c r="AD20" s="62"/>
      <c r="AE20" s="62" t="s">
        <v>37</v>
      </c>
      <c r="AF20" s="62"/>
    </row>
    <row r="21" spans="1:32" ht="32.15" customHeight="1">
      <c r="A21" s="61" t="s">
        <v>69</v>
      </c>
      <c r="B21" s="61"/>
      <c r="C21" s="38" t="str">
        <f>IF(ISNUMBER(C18),SUMPRODUCT($C16:$C17, C16:C17),"")</f>
        <v/>
      </c>
      <c r="E21" s="38" t="str">
        <f>IF(ISNUMBER(E18),SUMPRODUCT($C16:$C17, E16:E17),"")</f>
        <v/>
      </c>
      <c r="G21" s="38" t="str">
        <f>IF(ISNUMBER(G18),SUMPRODUCT($C16:$C17, G16:G17),"")</f>
        <v/>
      </c>
      <c r="I21" s="38" t="str">
        <f>IF(ISNUMBER(I18),SUMPRODUCT($C16:$C17, I16:I17),"")</f>
        <v/>
      </c>
      <c r="K21" s="38" t="str">
        <f>IF(ISNUMBER(K18),SUMPRODUCT($C16:$C17, K16:K17),"")</f>
        <v/>
      </c>
      <c r="M21" s="38" t="str">
        <f>IF(ISNUMBER(M18),SUMPRODUCT($C16:$C17, M16:M17),"")</f>
        <v/>
      </c>
      <c r="O21" s="38" t="str">
        <f>IF(ISNUMBER(O18),SUMPRODUCT($C16:$C17, O16:O17),"")</f>
        <v/>
      </c>
      <c r="Q21" s="38" t="str">
        <f>IF(ISNUMBER(Q18),SUMPRODUCT($C16:$C17, Q16:Q17),"")</f>
        <v/>
      </c>
      <c r="S21" s="38" t="str">
        <f>IF(ISNUMBER(S18),SUMPRODUCT($C16:$C17, S16:S17),"")</f>
        <v/>
      </c>
      <c r="U21" s="38" t="str">
        <f>IF(ISNUMBER(U18),SUMPRODUCT($C16:$C17, U16:U17),"")</f>
        <v/>
      </c>
      <c r="W21" s="38" t="str">
        <f>IF(ISNUMBER(W18),SUMPRODUCT($C16:$C17, W16:W17),"")</f>
        <v/>
      </c>
      <c r="Y21" s="38" t="str">
        <f>IF(ISNUMBER(Y18),SUMPRODUCT($C16:$C17, Y16:Y17),"")</f>
        <v/>
      </c>
      <c r="AA21" s="38" t="str">
        <f>IF(ISNUMBER(AA18),SUMPRODUCT($C16:$C17, AA16:AA17),"")</f>
        <v/>
      </c>
      <c r="AC21" s="38" t="str">
        <f>IF(ISNUMBER(AC18),SUMPRODUCT($C16:$C17, AC16:AC17),"")</f>
        <v/>
      </c>
      <c r="AE21" s="38" t="str">
        <f>IF(ISNUMBER(AE18),SUMPRODUCT($C16:$C17, AE16:AE17),"")</f>
        <v/>
      </c>
    </row>
    <row r="23" spans="1:32" ht="14.5" customHeight="1">
      <c r="A23" s="62" t="s">
        <v>70</v>
      </c>
      <c r="B23" s="62"/>
      <c r="C23" s="62" t="s">
        <v>23</v>
      </c>
      <c r="D23" s="62"/>
      <c r="E23" s="62" t="s">
        <v>24</v>
      </c>
      <c r="F23" s="62"/>
      <c r="G23" s="62" t="s">
        <v>25</v>
      </c>
      <c r="H23" s="62"/>
      <c r="I23" s="62" t="s">
        <v>26</v>
      </c>
      <c r="J23" s="62"/>
      <c r="K23" s="62" t="s">
        <v>27</v>
      </c>
      <c r="L23" s="62"/>
      <c r="M23" s="62" t="s">
        <v>28</v>
      </c>
      <c r="N23" s="62"/>
      <c r="O23" s="71" t="s">
        <v>29</v>
      </c>
      <c r="P23" s="72"/>
      <c r="Q23" s="62" t="s">
        <v>30</v>
      </c>
      <c r="R23" s="62"/>
      <c r="S23" s="62" t="s">
        <v>31</v>
      </c>
      <c r="T23" s="62"/>
      <c r="U23" s="62" t="s">
        <v>32</v>
      </c>
      <c r="V23" s="62"/>
      <c r="W23" s="62" t="s">
        <v>33</v>
      </c>
      <c r="X23" s="62"/>
      <c r="Y23" s="71" t="s">
        <v>34</v>
      </c>
      <c r="Z23" s="72"/>
      <c r="AA23" s="62" t="s">
        <v>35</v>
      </c>
      <c r="AB23" s="62"/>
      <c r="AC23" s="62" t="s">
        <v>36</v>
      </c>
      <c r="AD23" s="62"/>
      <c r="AE23" s="62" t="s">
        <v>37</v>
      </c>
      <c r="AF23" s="62"/>
    </row>
    <row r="24" spans="1:32" ht="14.5" customHeight="1">
      <c r="A24" s="59" t="s">
        <v>55</v>
      </c>
      <c r="B24" s="59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6"/>
      <c r="P24" s="66"/>
      <c r="Q24" s="66"/>
      <c r="R24" s="66"/>
      <c r="S24" s="60"/>
      <c r="T24" s="60"/>
      <c r="U24" s="60"/>
      <c r="V24" s="60"/>
      <c r="W24" s="60"/>
      <c r="X24" s="60"/>
      <c r="Y24" s="69"/>
      <c r="Z24" s="70"/>
      <c r="AA24" s="66"/>
      <c r="AB24" s="66"/>
      <c r="AC24" s="66"/>
      <c r="AD24" s="66"/>
      <c r="AE24" s="66"/>
      <c r="AF24" s="66"/>
    </row>
  </sheetData>
  <mergeCells count="209">
    <mergeCell ref="W14:X14"/>
    <mergeCell ref="W20:X20"/>
    <mergeCell ref="W23:X23"/>
    <mergeCell ref="W24:X24"/>
    <mergeCell ref="W1:X1"/>
    <mergeCell ref="W2:X2"/>
    <mergeCell ref="W3:X3"/>
    <mergeCell ref="W4:X4"/>
    <mergeCell ref="W7:X7"/>
    <mergeCell ref="W8:X8"/>
    <mergeCell ref="W9:X9"/>
    <mergeCell ref="W11:X11"/>
    <mergeCell ref="W12:X12"/>
    <mergeCell ref="S23:T23"/>
    <mergeCell ref="S24:T24"/>
    <mergeCell ref="U1:V1"/>
    <mergeCell ref="U2:V2"/>
    <mergeCell ref="U3:V3"/>
    <mergeCell ref="U4:V4"/>
    <mergeCell ref="U7:V7"/>
    <mergeCell ref="U8:V8"/>
    <mergeCell ref="U9:V9"/>
    <mergeCell ref="U11:V11"/>
    <mergeCell ref="U12:V12"/>
    <mergeCell ref="U14:V14"/>
    <mergeCell ref="U20:V20"/>
    <mergeCell ref="U23:V23"/>
    <mergeCell ref="U24:V24"/>
    <mergeCell ref="S1:T1"/>
    <mergeCell ref="S2:T2"/>
    <mergeCell ref="S3:T3"/>
    <mergeCell ref="S4:T4"/>
    <mergeCell ref="S7:T7"/>
    <mergeCell ref="S8:T8"/>
    <mergeCell ref="S9:T9"/>
    <mergeCell ref="S11:T11"/>
    <mergeCell ref="S12:T12"/>
    <mergeCell ref="M14:N14"/>
    <mergeCell ref="M20:N20"/>
    <mergeCell ref="O9:P9"/>
    <mergeCell ref="Q9:R9"/>
    <mergeCell ref="O11:P11"/>
    <mergeCell ref="Q11:R11"/>
    <mergeCell ref="O7:P7"/>
    <mergeCell ref="Q7:R7"/>
    <mergeCell ref="O8:P8"/>
    <mergeCell ref="Q8:R8"/>
    <mergeCell ref="S14:T14"/>
    <mergeCell ref="S20:T20"/>
    <mergeCell ref="M23:N23"/>
    <mergeCell ref="M24:N24"/>
    <mergeCell ref="K7:L7"/>
    <mergeCell ref="K8:L8"/>
    <mergeCell ref="K9:L9"/>
    <mergeCell ref="K11:L11"/>
    <mergeCell ref="K12:L12"/>
    <mergeCell ref="K14:L14"/>
    <mergeCell ref="K20:L20"/>
    <mergeCell ref="K23:L23"/>
    <mergeCell ref="K24:L24"/>
    <mergeCell ref="O24:P24"/>
    <mergeCell ref="Q24:R24"/>
    <mergeCell ref="O20:P20"/>
    <mergeCell ref="Q20:R20"/>
    <mergeCell ref="O23:P23"/>
    <mergeCell ref="Q23:R23"/>
    <mergeCell ref="O12:P12"/>
    <mergeCell ref="Q12:R12"/>
    <mergeCell ref="O14:P14"/>
    <mergeCell ref="Q14:R14"/>
    <mergeCell ref="M7:N7"/>
    <mergeCell ref="G14:H14"/>
    <mergeCell ref="G20:H20"/>
    <mergeCell ref="G23:H23"/>
    <mergeCell ref="G24:H24"/>
    <mergeCell ref="I7:J7"/>
    <mergeCell ref="I8:J8"/>
    <mergeCell ref="I9:J9"/>
    <mergeCell ref="I11:J11"/>
    <mergeCell ref="I12:J12"/>
    <mergeCell ref="I14:J14"/>
    <mergeCell ref="I20:J20"/>
    <mergeCell ref="I23:J23"/>
    <mergeCell ref="I24:J24"/>
    <mergeCell ref="AA23:AB23"/>
    <mergeCell ref="AC23:AD23"/>
    <mergeCell ref="AE23:AF23"/>
    <mergeCell ref="AA24:AB24"/>
    <mergeCell ref="AC24:AD24"/>
    <mergeCell ref="AE24:AF24"/>
    <mergeCell ref="Y23:Z23"/>
    <mergeCell ref="E1:F1"/>
    <mergeCell ref="G1:H1"/>
    <mergeCell ref="E3:F3"/>
    <mergeCell ref="E4:F4"/>
    <mergeCell ref="G3:H3"/>
    <mergeCell ref="G4:H4"/>
    <mergeCell ref="E7:F7"/>
    <mergeCell ref="E11:F11"/>
    <mergeCell ref="E14:F14"/>
    <mergeCell ref="E2:F2"/>
    <mergeCell ref="E8:F8"/>
    <mergeCell ref="E9:F9"/>
    <mergeCell ref="E12:F12"/>
    <mergeCell ref="E20:F20"/>
    <mergeCell ref="E23:F23"/>
    <mergeCell ref="E24:F24"/>
    <mergeCell ref="G2:H2"/>
    <mergeCell ref="AA14:AB14"/>
    <mergeCell ref="AC14:AD14"/>
    <mergeCell ref="AE14:AF14"/>
    <mergeCell ref="AA20:AB20"/>
    <mergeCell ref="AC20:AD20"/>
    <mergeCell ref="AE20:AF20"/>
    <mergeCell ref="AA11:AB11"/>
    <mergeCell ref="AC11:AD11"/>
    <mergeCell ref="AE11:AF11"/>
    <mergeCell ref="AA12:AB12"/>
    <mergeCell ref="AC12:AD12"/>
    <mergeCell ref="AE12:AF12"/>
    <mergeCell ref="AA8:AB8"/>
    <mergeCell ref="AC8:AD8"/>
    <mergeCell ref="AE8:AF8"/>
    <mergeCell ref="AA9:AB9"/>
    <mergeCell ref="AC9:AD9"/>
    <mergeCell ref="AE9:AF9"/>
    <mergeCell ref="Y24:Z24"/>
    <mergeCell ref="AA1:AB1"/>
    <mergeCell ref="AC1:AD1"/>
    <mergeCell ref="AE1:AF1"/>
    <mergeCell ref="AA2:AB2"/>
    <mergeCell ref="AC2:AD2"/>
    <mergeCell ref="AE2:AF2"/>
    <mergeCell ref="AA3:AB3"/>
    <mergeCell ref="AC3:AD3"/>
    <mergeCell ref="AE3:AF3"/>
    <mergeCell ref="AA4:AB4"/>
    <mergeCell ref="AC4:AD4"/>
    <mergeCell ref="AE4:AF4"/>
    <mergeCell ref="AA7:AB7"/>
    <mergeCell ref="AC7:AD7"/>
    <mergeCell ref="AE7:AF7"/>
    <mergeCell ref="Y14:Z14"/>
    <mergeCell ref="Y20:Z20"/>
    <mergeCell ref="Y9:Z9"/>
    <mergeCell ref="Y11:Z11"/>
    <mergeCell ref="Y12:Z12"/>
    <mergeCell ref="Y4:Z4"/>
    <mergeCell ref="Y7:Z7"/>
    <mergeCell ref="Y8:Z8"/>
    <mergeCell ref="Y1:Z1"/>
    <mergeCell ref="Y2:Z2"/>
    <mergeCell ref="Y3:Z3"/>
    <mergeCell ref="O3:P3"/>
    <mergeCell ref="Q3:R3"/>
    <mergeCell ref="O4:P4"/>
    <mergeCell ref="Q4:R4"/>
    <mergeCell ref="A4:B4"/>
    <mergeCell ref="C4:D4"/>
    <mergeCell ref="A3:B3"/>
    <mergeCell ref="C3:D3"/>
    <mergeCell ref="O1:P1"/>
    <mergeCell ref="Q1:R1"/>
    <mergeCell ref="O2:P2"/>
    <mergeCell ref="Q2:R2"/>
    <mergeCell ref="A2:B2"/>
    <mergeCell ref="C2:D2"/>
    <mergeCell ref="A1:B1"/>
    <mergeCell ref="C1:D1"/>
    <mergeCell ref="I1:J1"/>
    <mergeCell ref="I2:J2"/>
    <mergeCell ref="I3:J3"/>
    <mergeCell ref="I4:J4"/>
    <mergeCell ref="K1:L1"/>
    <mergeCell ref="K2:L2"/>
    <mergeCell ref="K3:L3"/>
    <mergeCell ref="K4:L4"/>
    <mergeCell ref="M1:N1"/>
    <mergeCell ref="M2:N2"/>
    <mergeCell ref="M3:N3"/>
    <mergeCell ref="M4:N4"/>
    <mergeCell ref="A12:B12"/>
    <mergeCell ref="C12:D12"/>
    <mergeCell ref="A11:B11"/>
    <mergeCell ref="C11:D11"/>
    <mergeCell ref="A9:B9"/>
    <mergeCell ref="C9:D9"/>
    <mergeCell ref="A8:B8"/>
    <mergeCell ref="C8:D8"/>
    <mergeCell ref="A7:B7"/>
    <mergeCell ref="C7:D7"/>
    <mergeCell ref="G7:H7"/>
    <mergeCell ref="G8:H8"/>
    <mergeCell ref="G9:H9"/>
    <mergeCell ref="G11:H11"/>
    <mergeCell ref="G12:H12"/>
    <mergeCell ref="M8:N8"/>
    <mergeCell ref="M9:N9"/>
    <mergeCell ref="M11:N11"/>
    <mergeCell ref="M12:N12"/>
    <mergeCell ref="A24:B24"/>
    <mergeCell ref="C24:D24"/>
    <mergeCell ref="A21:B21"/>
    <mergeCell ref="A23:B23"/>
    <mergeCell ref="C23:D23"/>
    <mergeCell ref="A20:B20"/>
    <mergeCell ref="C20:D20"/>
    <mergeCell ref="A14:B14"/>
    <mergeCell ref="C14:D14"/>
  </mergeCells>
  <conditionalFormatting sqref="C12">
    <cfRule type="expression" dxfId="113" priority="134">
      <formula>C12="No"</formula>
    </cfRule>
    <cfRule type="expression" dxfId="112" priority="135">
      <formula>C12="Yes"</formula>
    </cfRule>
    <cfRule type="expression" dxfId="111" priority="136">
      <formula>C12="Select Option"</formula>
    </cfRule>
  </conditionalFormatting>
  <conditionalFormatting sqref="C12">
    <cfRule type="expression" dxfId="110" priority="137">
      <formula>C12="No"</formula>
    </cfRule>
    <cfRule type="expression" dxfId="109" priority="138">
      <formula>C12="Yes"</formula>
    </cfRule>
    <cfRule type="expression" dxfId="108" priority="139">
      <formula>C12="Select Option"</formula>
    </cfRule>
  </conditionalFormatting>
  <conditionalFormatting sqref="O12">
    <cfRule type="expression" dxfId="107" priority="95">
      <formula>O12="No"</formula>
    </cfRule>
    <cfRule type="expression" dxfId="106" priority="96">
      <formula>O12="Yes"</formula>
    </cfRule>
    <cfRule type="expression" dxfId="105" priority="97">
      <formula>O12="Select Option"</formula>
    </cfRule>
  </conditionalFormatting>
  <conditionalFormatting sqref="O12">
    <cfRule type="expression" dxfId="104" priority="101">
      <formula>O12="No"</formula>
    </cfRule>
    <cfRule type="expression" dxfId="103" priority="102">
      <formula>O12="Yes"</formula>
    </cfRule>
    <cfRule type="expression" dxfId="102" priority="103">
      <formula>O12="Select Option"</formula>
    </cfRule>
  </conditionalFormatting>
  <conditionalFormatting sqref="Q12">
    <cfRule type="expression" dxfId="101" priority="104">
      <formula>Q12="No"</formula>
    </cfRule>
    <cfRule type="expression" dxfId="100" priority="105">
      <formula>Q12="Yes"</formula>
    </cfRule>
    <cfRule type="expression" dxfId="99" priority="106">
      <formula>Q12="Select Option"</formula>
    </cfRule>
  </conditionalFormatting>
  <conditionalFormatting sqref="Q12">
    <cfRule type="expression" dxfId="98" priority="107">
      <formula>Q12="No"</formula>
    </cfRule>
    <cfRule type="expression" dxfId="97" priority="108">
      <formula>Q12="Yes"</formula>
    </cfRule>
    <cfRule type="expression" dxfId="96" priority="109">
      <formula>Q12="Select Option"</formula>
    </cfRule>
  </conditionalFormatting>
  <conditionalFormatting sqref="Y12">
    <cfRule type="expression" dxfId="95" priority="79">
      <formula>Y12="No"</formula>
    </cfRule>
    <cfRule type="expression" dxfId="94" priority="80">
      <formula>Y12="Yes"</formula>
    </cfRule>
    <cfRule type="expression" dxfId="93" priority="81">
      <formula>Y12="Select Option"</formula>
    </cfRule>
  </conditionalFormatting>
  <conditionalFormatting sqref="Y12">
    <cfRule type="expression" dxfId="92" priority="91">
      <formula>Y12="No"</formula>
    </cfRule>
    <cfRule type="expression" dxfId="91" priority="92">
      <formula>Y12="Yes"</formula>
    </cfRule>
    <cfRule type="expression" dxfId="90" priority="93">
      <formula>Y12="Select Option"</formula>
    </cfRule>
  </conditionalFormatting>
  <conditionalFormatting sqref="AA12">
    <cfRule type="expression" dxfId="89" priority="57">
      <formula>AA12="No"</formula>
    </cfRule>
    <cfRule type="expression" dxfId="88" priority="58">
      <formula>AA12="Yes"</formula>
    </cfRule>
    <cfRule type="expression" dxfId="87" priority="59">
      <formula>AA12="Select Option"</formula>
    </cfRule>
  </conditionalFormatting>
  <conditionalFormatting sqref="AE12">
    <cfRule type="expression" dxfId="86" priority="60">
      <formula>AE12="No"</formula>
    </cfRule>
    <cfRule type="expression" dxfId="85" priority="61">
      <formula>AE12="Yes"</formula>
    </cfRule>
    <cfRule type="expression" dxfId="84" priority="62">
      <formula>AE12="Select Option"</formula>
    </cfRule>
  </conditionalFormatting>
  <conditionalFormatting sqref="AA12">
    <cfRule type="expression" dxfId="83" priority="63">
      <formula>AA12="No"</formula>
    </cfRule>
    <cfRule type="expression" dxfId="82" priority="64">
      <formula>AA12="Yes"</formula>
    </cfRule>
    <cfRule type="expression" dxfId="81" priority="65">
      <formula>AA12="Select Option"</formula>
    </cfRule>
  </conditionalFormatting>
  <conditionalFormatting sqref="AC12">
    <cfRule type="expression" dxfId="80" priority="66">
      <formula>AC12="No"</formula>
    </cfRule>
    <cfRule type="expression" dxfId="79" priority="67">
      <formula>AC12="Yes"</formula>
    </cfRule>
    <cfRule type="expression" dxfId="78" priority="68">
      <formula>AC12="Select Option"</formula>
    </cfRule>
  </conditionalFormatting>
  <conditionalFormatting sqref="AC12">
    <cfRule type="expression" dxfId="77" priority="69">
      <formula>AC12="No"</formula>
    </cfRule>
    <cfRule type="expression" dxfId="76" priority="70">
      <formula>AC12="Yes"</formula>
    </cfRule>
    <cfRule type="expression" dxfId="75" priority="71">
      <formula>AC12="Select Option"</formula>
    </cfRule>
  </conditionalFormatting>
  <conditionalFormatting sqref="AE12">
    <cfRule type="expression" dxfId="74" priority="72">
      <formula>AE12="No"</formula>
    </cfRule>
    <cfRule type="expression" dxfId="73" priority="73">
      <formula>AE12="Yes"</formula>
    </cfRule>
    <cfRule type="expression" dxfId="72" priority="74">
      <formula>AE12="Select Option"</formula>
    </cfRule>
  </conditionalFormatting>
  <conditionalFormatting sqref="AA21:AF21">
    <cfRule type="top10" dxfId="71" priority="75" rank="1"/>
  </conditionalFormatting>
  <conditionalFormatting sqref="C21:D21">
    <cfRule type="top10" dxfId="70" priority="142" rank="1"/>
  </conditionalFormatting>
  <conditionalFormatting sqref="O21:R21">
    <cfRule type="top10" dxfId="69" priority="143" rank="1"/>
  </conditionalFormatting>
  <conditionalFormatting sqref="Y21:Z21">
    <cfRule type="top10" dxfId="68" priority="144" rank="1"/>
  </conditionalFormatting>
  <conditionalFormatting sqref="E12">
    <cfRule type="expression" dxfId="67" priority="50">
      <formula>E12="No"</formula>
    </cfRule>
    <cfRule type="expression" dxfId="66" priority="51">
      <formula>E12="Yes"</formula>
    </cfRule>
    <cfRule type="expression" dxfId="65" priority="52">
      <formula>E12="Select Option"</formula>
    </cfRule>
  </conditionalFormatting>
  <conditionalFormatting sqref="E12">
    <cfRule type="expression" dxfId="64" priority="53">
      <formula>E12="No"</formula>
    </cfRule>
    <cfRule type="expression" dxfId="63" priority="54">
      <formula>E12="Yes"</formula>
    </cfRule>
    <cfRule type="expression" dxfId="62" priority="55">
      <formula>E12="Select Option"</formula>
    </cfRule>
  </conditionalFormatting>
  <conditionalFormatting sqref="E21:F21">
    <cfRule type="top10" dxfId="61" priority="56" rank="1"/>
  </conditionalFormatting>
  <conditionalFormatting sqref="G12">
    <cfRule type="expression" dxfId="60" priority="43">
      <formula>G12="No"</formula>
    </cfRule>
    <cfRule type="expression" dxfId="59" priority="44">
      <formula>G12="Yes"</formula>
    </cfRule>
    <cfRule type="expression" dxfId="58" priority="45">
      <formula>G12="Select Option"</formula>
    </cfRule>
  </conditionalFormatting>
  <conditionalFormatting sqref="G12">
    <cfRule type="expression" dxfId="57" priority="46">
      <formula>G12="No"</formula>
    </cfRule>
    <cfRule type="expression" dxfId="56" priority="47">
      <formula>G12="Yes"</formula>
    </cfRule>
    <cfRule type="expression" dxfId="55" priority="48">
      <formula>G12="Select Option"</formula>
    </cfRule>
  </conditionalFormatting>
  <conditionalFormatting sqref="G21:H21">
    <cfRule type="top10" dxfId="54" priority="49" rank="1"/>
  </conditionalFormatting>
  <conditionalFormatting sqref="I12">
    <cfRule type="expression" dxfId="53" priority="36">
      <formula>I12="No"</formula>
    </cfRule>
    <cfRule type="expression" dxfId="52" priority="37">
      <formula>I12="Yes"</formula>
    </cfRule>
    <cfRule type="expression" dxfId="51" priority="38">
      <formula>I12="Select Option"</formula>
    </cfRule>
  </conditionalFormatting>
  <conditionalFormatting sqref="I12">
    <cfRule type="expression" dxfId="50" priority="39">
      <formula>I12="No"</formula>
    </cfRule>
    <cfRule type="expression" dxfId="49" priority="40">
      <formula>I12="Yes"</formula>
    </cfRule>
    <cfRule type="expression" dxfId="48" priority="41">
      <formula>I12="Select Option"</formula>
    </cfRule>
  </conditionalFormatting>
  <conditionalFormatting sqref="I21:J21">
    <cfRule type="top10" dxfId="47" priority="42" rank="1"/>
  </conditionalFormatting>
  <conditionalFormatting sqref="K12">
    <cfRule type="expression" dxfId="46" priority="29">
      <formula>K12="No"</formula>
    </cfRule>
    <cfRule type="expression" dxfId="45" priority="30">
      <formula>K12="Yes"</formula>
    </cfRule>
    <cfRule type="expression" dxfId="44" priority="31">
      <formula>K12="Select Option"</formula>
    </cfRule>
  </conditionalFormatting>
  <conditionalFormatting sqref="K12">
    <cfRule type="expression" dxfId="43" priority="32">
      <formula>K12="No"</formula>
    </cfRule>
    <cfRule type="expression" dxfId="42" priority="33">
      <formula>K12="Yes"</formula>
    </cfRule>
    <cfRule type="expression" dxfId="41" priority="34">
      <formula>K12="Select Option"</formula>
    </cfRule>
  </conditionalFormatting>
  <conditionalFormatting sqref="K21:L21">
    <cfRule type="top10" dxfId="40" priority="35" rank="1"/>
  </conditionalFormatting>
  <conditionalFormatting sqref="M12">
    <cfRule type="expression" dxfId="39" priority="22">
      <formula>M12="No"</formula>
    </cfRule>
    <cfRule type="expression" dxfId="38" priority="23">
      <formula>M12="Yes"</formula>
    </cfRule>
    <cfRule type="expression" dxfId="37" priority="24">
      <formula>M12="Select Option"</formula>
    </cfRule>
  </conditionalFormatting>
  <conditionalFormatting sqref="M12">
    <cfRule type="expression" dxfId="36" priority="25">
      <formula>M12="No"</formula>
    </cfRule>
    <cfRule type="expression" dxfId="35" priority="26">
      <formula>M12="Yes"</formula>
    </cfRule>
    <cfRule type="expression" dxfId="34" priority="27">
      <formula>M12="Select Option"</formula>
    </cfRule>
  </conditionalFormatting>
  <conditionalFormatting sqref="M21:N21">
    <cfRule type="top10" dxfId="33" priority="28" rank="1"/>
  </conditionalFormatting>
  <conditionalFormatting sqref="S12">
    <cfRule type="expression" dxfId="32" priority="15">
      <formula>S12="No"</formula>
    </cfRule>
    <cfRule type="expression" dxfId="31" priority="16">
      <formula>S12="Yes"</formula>
    </cfRule>
    <cfRule type="expression" dxfId="30" priority="17">
      <formula>S12="Select Option"</formula>
    </cfRule>
  </conditionalFormatting>
  <conditionalFormatting sqref="S12">
    <cfRule type="expression" dxfId="29" priority="18">
      <formula>S12="No"</formula>
    </cfRule>
    <cfRule type="expression" dxfId="28" priority="19">
      <formula>S12="Yes"</formula>
    </cfRule>
    <cfRule type="expression" dxfId="27" priority="20">
      <formula>S12="Select Option"</formula>
    </cfRule>
  </conditionalFormatting>
  <conditionalFormatting sqref="S21:T21">
    <cfRule type="top10" dxfId="26" priority="21" rank="1"/>
  </conditionalFormatting>
  <conditionalFormatting sqref="U12">
    <cfRule type="expression" dxfId="25" priority="8">
      <formula>U12="No"</formula>
    </cfRule>
    <cfRule type="expression" dxfId="24" priority="9">
      <formula>U12="Yes"</formula>
    </cfRule>
    <cfRule type="expression" dxfId="23" priority="10">
      <formula>U12="Select Option"</formula>
    </cfRule>
  </conditionalFormatting>
  <conditionalFormatting sqref="U12">
    <cfRule type="expression" dxfId="22" priority="11">
      <formula>U12="No"</formula>
    </cfRule>
    <cfRule type="expression" dxfId="21" priority="12">
      <formula>U12="Yes"</formula>
    </cfRule>
    <cfRule type="expression" dxfId="20" priority="13">
      <formula>U12="Select Option"</formula>
    </cfRule>
  </conditionalFormatting>
  <conditionalFormatting sqref="U21:V21">
    <cfRule type="top10" dxfId="19" priority="14" rank="1"/>
  </conditionalFormatting>
  <conditionalFormatting sqref="W12">
    <cfRule type="expression" dxfId="18" priority="1">
      <formula>W12="No"</formula>
    </cfRule>
    <cfRule type="expression" dxfId="17" priority="2">
      <formula>W12="Yes"</formula>
    </cfRule>
    <cfRule type="expression" dxfId="16" priority="3">
      <formula>W12="Select Option"</formula>
    </cfRule>
  </conditionalFormatting>
  <conditionalFormatting sqref="W12">
    <cfRule type="expression" dxfId="15" priority="4">
      <formula>W12="No"</formula>
    </cfRule>
    <cfRule type="expression" dxfId="14" priority="5">
      <formula>W12="Yes"</formula>
    </cfRule>
    <cfRule type="expression" dxfId="13" priority="6">
      <formula>W12="Select Option"</formula>
    </cfRule>
  </conditionalFormatting>
  <conditionalFormatting sqref="W21:X21">
    <cfRule type="top10" dxfId="12" priority="7" rank="1"/>
  </conditionalFormatting>
  <dataValidations count="3">
    <dataValidation type="list" allowBlank="1" showInputMessage="1" showErrorMessage="1" sqref="C16 E16 G16 I16 K16 M16 S16 U16 W16">
      <formula1>"Select Option,0,1,2,3,4,5"</formula1>
      <formula2>0</formula2>
    </dataValidation>
    <dataValidation type="list" allowBlank="1" showInputMessage="1" showErrorMessage="1" sqref="O16 Q16 Y16 AA16 AC16 AE16">
      <formula1>"Select Option,1,2,3,4,5"</formula1>
      <formula2>0</formula2>
    </dataValidation>
    <dataValidation type="list" allowBlank="1" showInputMessage="1" showErrorMessage="1" sqref="C12:AF12">
      <formula1>"Select Option,MEAT,Lowest Cost"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C8" sqref="C8"/>
    </sheetView>
  </sheetViews>
  <sheetFormatPr defaultRowHeight="14.5"/>
  <cols>
    <col min="1" max="6" width="20.54296875" customWidth="1"/>
    <col min="7" max="1025" width="8.54296875" customWidth="1"/>
  </cols>
  <sheetData>
    <row r="1" spans="1:6" ht="14.5" customHeight="1">
      <c r="A1" s="62" t="s">
        <v>71</v>
      </c>
      <c r="B1" s="62"/>
    </row>
    <row r="2" spans="1:6" ht="37.5">
      <c r="A2" s="41" t="s">
        <v>72</v>
      </c>
      <c r="B2" s="39" t="s">
        <v>87</v>
      </c>
    </row>
    <row r="3" spans="1:6">
      <c r="A3" s="41" t="s">
        <v>73</v>
      </c>
      <c r="B3" s="53">
        <v>44287</v>
      </c>
    </row>
    <row r="4" spans="1:6">
      <c r="A4" s="41" t="s">
        <v>74</v>
      </c>
      <c r="B4" s="40" t="s">
        <v>95</v>
      </c>
    </row>
    <row r="5" spans="1:6" ht="25">
      <c r="A5" s="41" t="s">
        <v>75</v>
      </c>
      <c r="B5" s="39" t="s">
        <v>96</v>
      </c>
    </row>
    <row r="7" spans="1:6" ht="46.5" customHeight="1">
      <c r="A7" s="73" t="s">
        <v>76</v>
      </c>
      <c r="B7" s="73"/>
    </row>
    <row r="8" spans="1:6" ht="25">
      <c r="A8" s="41" t="s">
        <v>77</v>
      </c>
      <c r="B8" s="39" t="s">
        <v>97</v>
      </c>
    </row>
    <row r="9" spans="1:6">
      <c r="A9" s="41" t="s">
        <v>78</v>
      </c>
      <c r="B9" s="39" t="s">
        <v>98</v>
      </c>
    </row>
    <row r="10" spans="1:6">
      <c r="A10" s="41" t="s">
        <v>44</v>
      </c>
      <c r="B10" s="39"/>
    </row>
    <row r="11" spans="1:6" ht="25">
      <c r="A11" s="41" t="s">
        <v>79</v>
      </c>
      <c r="B11" s="54">
        <v>44287</v>
      </c>
    </row>
    <row r="13" spans="1:6" ht="46.5" customHeight="1">
      <c r="A13" s="73" t="s">
        <v>80</v>
      </c>
      <c r="B13" s="73"/>
      <c r="C13" s="73"/>
      <c r="D13" s="73"/>
      <c r="E13" s="73"/>
      <c r="F13" s="73"/>
    </row>
    <row r="14" spans="1:6">
      <c r="A14" s="41" t="s">
        <v>77</v>
      </c>
      <c r="B14" s="39" t="str">
        <f>IF(ISNA((HLOOKUP(B$23,'[1]6) Evaluation'!$B$39:$O$43,2,0))),"",(HLOOKUP(B$23,'[1]6) Evaluation'!$B$39:$O$43,3,0)))</f>
        <v/>
      </c>
      <c r="C14" s="39" t="str">
        <f>IF(ISNA((HLOOKUP(C$23,'[1]6) Evaluation'!$B$39:$O$43,2,0))),"",(HLOOKUP(C$23,'[1]6) Evaluation'!$B$39:$O$43,3,0)))</f>
        <v/>
      </c>
      <c r="D14" s="39" t="str">
        <f>IF(ISNA((HLOOKUP(D$23,'[1]6) Evaluation'!$B$39:$O$43,2,0))),"",(HLOOKUP(D$23,'[1]6) Evaluation'!$B$39:$O$43,3,0)))</f>
        <v/>
      </c>
      <c r="E14" s="39" t="str">
        <f>IF(ISNA((HLOOKUP(E$23,'[1]6) Evaluation'!$B$39:$O$43,2,0))),"",(HLOOKUP(E$23,'[1]6) Evaluation'!$B$39:$O$43,3,0)))</f>
        <v/>
      </c>
      <c r="F14" s="39" t="str">
        <f>IF(ISNA((HLOOKUP(F$23,'[1]6) Evaluation'!$B$39:$O$43,2,0))),"",(HLOOKUP(F$23,'[1]6) Evaluation'!$B$39:$O$43,3,0)))</f>
        <v/>
      </c>
    </row>
    <row r="15" spans="1:6">
      <c r="A15" s="41" t="s">
        <v>78</v>
      </c>
      <c r="B15" s="39" t="str">
        <f>IF(ISNA((HLOOKUP(B$23,'[1]6) Evaluation'!$B$39:$O$43,2,0))),"",(HLOOKUP(B$23,'[1]6) Evaluation'!$B$39:$O$43,4,0)))</f>
        <v/>
      </c>
      <c r="C15" s="39" t="str">
        <f>IF(ISNA((HLOOKUP(C$23,'[1]6) Evaluation'!$B$39:$O$43,2,0))),"",(HLOOKUP(C$23,'[1]6) Evaluation'!$B$39:$O$43,4,0)))</f>
        <v/>
      </c>
      <c r="D15" s="39" t="str">
        <f>IF(ISNA((HLOOKUP(D$23,'[1]6) Evaluation'!$B$39:$O$43,2,0))),"",(HLOOKUP(D$23,'[1]6) Evaluation'!$B$39:$O$43,4,0)))</f>
        <v/>
      </c>
      <c r="E15" s="39" t="str">
        <f>IF(ISNA((HLOOKUP(E$23,'[1]6) Evaluation'!$B$39:$O$43,2,0))),"",(HLOOKUP(E$23,'[1]6) Evaluation'!$B$39:$O$43,4,0)))</f>
        <v/>
      </c>
      <c r="F15" s="39" t="str">
        <f>IF(ISNA((HLOOKUP(F$23,'[1]6) Evaluation'!$B$39:$O$43,2,0))),"",(HLOOKUP(F$23,'[1]6) Evaluation'!$B$39:$O$43,4,0)))</f>
        <v/>
      </c>
    </row>
    <row r="16" spans="1:6">
      <c r="A16" s="41" t="s">
        <v>44</v>
      </c>
      <c r="B16" s="39" t="str">
        <f>IF(ISNA((HLOOKUP(B$23,'[1]6) Evaluation'!$B$39:$O$43,2,0))),"",(HLOOKUP(B$23,'[1]6) Evaluation'!$B$39:$O$43,5,0)))</f>
        <v/>
      </c>
      <c r="C16" s="39" t="str">
        <f>IF(ISNA((HLOOKUP(C$23,'[1]6) Evaluation'!$B$39:$O$43,2,0))),"",(HLOOKUP(C$23,'[1]6) Evaluation'!$B$39:$O$43,5,0)))</f>
        <v/>
      </c>
      <c r="D16" s="39" t="str">
        <f>IF(ISNA((HLOOKUP(D$23,'[1]6) Evaluation'!$B$39:$O$43,2,0))),"",(HLOOKUP(D$23,'[1]6) Evaluation'!$B$39:$O$43,5,0)))</f>
        <v/>
      </c>
      <c r="E16" s="39" t="str">
        <f>IF(ISNA((HLOOKUP(E$23,'[1]6) Evaluation'!$B$39:$O$43,2,0))),"",(HLOOKUP(E$23,'[1]6) Evaluation'!$B$39:$O$43,5,0)))</f>
        <v/>
      </c>
      <c r="F16" s="39" t="str">
        <f>IF(ISNA((HLOOKUP(F$23,'[1]6) Evaluation'!$B$39:$O$43,2,0))),"",(HLOOKUP(F$23,'[1]6) Evaluation'!$B$39:$O$43,5,0)))</f>
        <v/>
      </c>
    </row>
    <row r="17" spans="1:6" ht="37.5">
      <c r="A17" s="41" t="s">
        <v>81</v>
      </c>
      <c r="B17" s="40"/>
      <c r="C17" s="22"/>
      <c r="D17" s="22"/>
      <c r="E17" s="22"/>
      <c r="F17" s="22"/>
    </row>
    <row r="18" spans="1:6" ht="37.5">
      <c r="A18" s="41" t="s">
        <v>82</v>
      </c>
      <c r="B18" s="25" t="s">
        <v>83</v>
      </c>
      <c r="C18" s="25" t="s">
        <v>83</v>
      </c>
      <c r="D18" s="25" t="s">
        <v>83</v>
      </c>
      <c r="E18" s="25" t="s">
        <v>83</v>
      </c>
      <c r="F18" s="25" t="s">
        <v>83</v>
      </c>
    </row>
    <row r="19" spans="1:6">
      <c r="A19" s="41" t="s">
        <v>84</v>
      </c>
      <c r="B19" s="40"/>
      <c r="C19" s="22"/>
      <c r="D19" s="22"/>
      <c r="E19" s="22"/>
      <c r="F19" s="22"/>
    </row>
    <row r="20" spans="1:6">
      <c r="A20" s="41" t="s">
        <v>85</v>
      </c>
      <c r="B20" s="25" t="s">
        <v>83</v>
      </c>
      <c r="C20" s="25" t="s">
        <v>83</v>
      </c>
      <c r="D20" s="25" t="s">
        <v>83</v>
      </c>
      <c r="E20" s="25" t="s">
        <v>83</v>
      </c>
      <c r="F20" s="25" t="s">
        <v>83</v>
      </c>
    </row>
    <row r="21" spans="1:6">
      <c r="A21" s="41" t="s">
        <v>10</v>
      </c>
      <c r="B21" s="22"/>
      <c r="C21" s="22"/>
      <c r="D21" s="22"/>
      <c r="E21" s="22"/>
      <c r="F21" s="22"/>
    </row>
    <row r="23" spans="1:6">
      <c r="B23" s="13"/>
      <c r="C23" s="13"/>
      <c r="D23" s="13"/>
      <c r="E23" s="13"/>
      <c r="F23" s="13"/>
    </row>
  </sheetData>
  <mergeCells count="3">
    <mergeCell ref="A1:B1"/>
    <mergeCell ref="A7:B7"/>
    <mergeCell ref="A13:F13"/>
  </mergeCells>
  <conditionalFormatting sqref="D20:F20">
    <cfRule type="expression" dxfId="11" priority="2">
      <formula>$B$11=""</formula>
    </cfRule>
  </conditionalFormatting>
  <conditionalFormatting sqref="B18">
    <cfRule type="cellIs" dxfId="10" priority="3" operator="equal">
      <formula>"Select option..."</formula>
    </cfRule>
  </conditionalFormatting>
  <conditionalFormatting sqref="B18">
    <cfRule type="expression" dxfId="9" priority="4">
      <formula>$B$11=""</formula>
    </cfRule>
  </conditionalFormatting>
  <conditionalFormatting sqref="D20:F20">
    <cfRule type="cellIs" dxfId="8" priority="5" operator="equal">
      <formula>"Select option..."</formula>
    </cfRule>
  </conditionalFormatting>
  <conditionalFormatting sqref="B20">
    <cfRule type="cellIs" dxfId="7" priority="6" operator="equal">
      <formula>"Select option..."</formula>
    </cfRule>
  </conditionalFormatting>
  <conditionalFormatting sqref="B20">
    <cfRule type="expression" dxfId="6" priority="7">
      <formula>$B$11=""</formula>
    </cfRule>
  </conditionalFormatting>
  <conditionalFormatting sqref="C18">
    <cfRule type="cellIs" dxfId="5" priority="8" operator="equal">
      <formula>"Select option..."</formula>
    </cfRule>
  </conditionalFormatting>
  <conditionalFormatting sqref="C18">
    <cfRule type="expression" dxfId="4" priority="9">
      <formula>$B$11=""</formula>
    </cfRule>
  </conditionalFormatting>
  <conditionalFormatting sqref="C20">
    <cfRule type="cellIs" dxfId="3" priority="10" operator="equal">
      <formula>"Select option..."</formula>
    </cfRule>
  </conditionalFormatting>
  <conditionalFormatting sqref="C20">
    <cfRule type="expression" dxfId="2" priority="11">
      <formula>$B$11=""</formula>
    </cfRule>
  </conditionalFormatting>
  <conditionalFormatting sqref="D18:F18">
    <cfRule type="cellIs" dxfId="1" priority="12" operator="equal">
      <formula>"Select option..."</formula>
    </cfRule>
  </conditionalFormatting>
  <conditionalFormatting sqref="D18:F18">
    <cfRule type="expression" dxfId="0" priority="13">
      <formula>$B$11=""</formula>
    </cfRule>
  </conditionalFormatting>
  <dataValidations count="2">
    <dataValidation type="list" allowBlank="1" showInputMessage="1" showErrorMessage="1" sqref="B20:F20">
      <formula1>"Select option...,Phone,Email,Face to face,Other (state below)"</formula1>
      <formula2>0</formula2>
    </dataValidation>
    <dataValidation type="list" allowBlank="1" showInputMessage="1" showErrorMessage="1" sqref="B18:F18">
      <formula1>"Select option...,Accepted,Declined / No response"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4.5"/>
  <cols>
    <col min="1" max="1025" width="8.542968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4.5"/>
  <cols>
    <col min="1" max="1025" width="8.542968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D93880448E1F49B6B1BD8435F70D29" ma:contentTypeVersion="13" ma:contentTypeDescription="Create a new document." ma:contentTypeScope="" ma:versionID="d2aa5df81d6a8692264f64c25d483638">
  <xsd:schema xmlns:xsd="http://www.w3.org/2001/XMLSchema" xmlns:xs="http://www.w3.org/2001/XMLSchema" xmlns:p="http://schemas.microsoft.com/office/2006/metadata/properties" xmlns:ns3="4657705f-610e-4660-b79c-58fc2a2b52ab" xmlns:ns4="fdbcc4d1-8879-49ad-90df-f15a5e4235dc" targetNamespace="http://schemas.microsoft.com/office/2006/metadata/properties" ma:root="true" ma:fieldsID="4fa5af6eca4681f9a7256a28f1bab0b3" ns3:_="" ns4:_="">
    <xsd:import namespace="4657705f-610e-4660-b79c-58fc2a2b52ab"/>
    <xsd:import namespace="fdbcc4d1-8879-49ad-90df-f15a5e4235d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7705f-610e-4660-b79c-58fc2a2b52a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bcc4d1-8879-49ad-90df-f15a5e4235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E79D51-FBCE-4357-A8A0-571ADE220E4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fdbcc4d1-8879-49ad-90df-f15a5e4235dc"/>
    <ds:schemaRef ds:uri="http://schemas.microsoft.com/office/2006/documentManagement/types"/>
    <ds:schemaRef ds:uri="http://schemas.microsoft.com/office/infopath/2007/PartnerControls"/>
    <ds:schemaRef ds:uri="4657705f-610e-4660-b79c-58fc2a2b52a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EA16B73-0897-42CC-A5AB-9B6A1533FF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4459FE-6909-4EA7-9F91-A37278CC16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57705f-610e-4660-b79c-58fc2a2b52ab"/>
    <ds:schemaRef ds:uri="fdbcc4d1-8879-49ad-90df-f15a5e4235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Initial Search</vt:lpstr>
      <vt:lpstr>Long List Search</vt:lpstr>
      <vt:lpstr>Long List Review</vt:lpstr>
      <vt:lpstr>Short List Clarification</vt:lpstr>
      <vt:lpstr>Evaluation</vt:lpstr>
      <vt:lpstr>Assurance </vt:lpstr>
      <vt:lpstr>Sheet2</vt:lpstr>
      <vt:lpstr>Sheet3</vt:lpstr>
    </vt:vector>
  </TitlesOfParts>
  <Company>DVLA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Rees</dc:creator>
  <dc:description/>
  <cp:lastModifiedBy>Paul Rees</cp:lastModifiedBy>
  <cp:revision>2</cp:revision>
  <cp:lastPrinted>2020-08-21T12:09:48Z</cp:lastPrinted>
  <dcterms:created xsi:type="dcterms:W3CDTF">2020-04-15T13:25:45Z</dcterms:created>
  <dcterms:modified xsi:type="dcterms:W3CDTF">2021-04-06T09:01:19Z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DVLA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0x010100D1D93880448E1F49B6B1BD8435F70D29</vt:lpwstr>
  </property>
</Properties>
</file>