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lqgroup-my.sharepoint.com/personal/auden_lqgroup_org_uk/Documents/"/>
    </mc:Choice>
  </mc:AlternateContent>
  <xr:revisionPtr revIDLastSave="0" documentId="8_{316ED577-8F0F-4E3B-8FC8-E1C501EB6F21}" xr6:coauthVersionLast="44" xr6:coauthVersionMax="44" xr10:uidLastSave="{00000000-0000-0000-0000-000000000000}"/>
  <bookViews>
    <workbookView xWindow="-120" yWindow="-120" windowWidth="29040" windowHeight="15840" xr2:uid="{00000000-000D-0000-FFFF-FFFF00000000}"/>
  </bookViews>
  <sheets>
    <sheet name="1. Pricing Instructions" sheetId="9" r:id="rId1"/>
    <sheet name="Disrepair Works" sheetId="5" r:id="rId2"/>
  </sheets>
  <definedNames>
    <definedName name="Select">#REF!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72" i="5" l="1"/>
  <c r="B71" i="5"/>
  <c r="B70" i="5"/>
  <c r="B69" i="5"/>
  <c r="B68" i="5"/>
  <c r="B67" i="5"/>
  <c r="B64" i="5"/>
  <c r="B63" i="5"/>
  <c r="B62" i="5"/>
  <c r="B61" i="5"/>
  <c r="B60" i="5"/>
  <c r="B59" i="5"/>
  <c r="J47" i="5"/>
  <c r="B56" i="5" s="1"/>
  <c r="D47" i="5"/>
  <c r="B55" i="5" s="1"/>
  <c r="E42" i="5"/>
  <c r="E41" i="5"/>
  <c r="E40" i="5"/>
  <c r="E39" i="5"/>
  <c r="E38" i="5"/>
  <c r="E37" i="5"/>
  <c r="E36" i="5"/>
  <c r="E35" i="5"/>
  <c r="E34" i="5"/>
  <c r="E33" i="5"/>
  <c r="G30" i="5"/>
  <c r="D30" i="5"/>
  <c r="G29" i="5"/>
  <c r="D29" i="5"/>
  <c r="G28" i="5"/>
  <c r="D28" i="5"/>
  <c r="G27" i="5"/>
  <c r="D27" i="5"/>
  <c r="G26" i="5"/>
  <c r="D26" i="5"/>
  <c r="G25" i="5"/>
  <c r="D25" i="5"/>
  <c r="G24" i="5"/>
  <c r="D24" i="5"/>
  <c r="G23" i="5"/>
  <c r="D23" i="5"/>
  <c r="G22" i="5"/>
  <c r="D22" i="5"/>
  <c r="B73" i="5" l="1"/>
  <c r="B65" i="5"/>
  <c r="H24" i="5"/>
  <c r="H28" i="5"/>
  <c r="H26" i="5"/>
  <c r="H30" i="5"/>
  <c r="E43" i="5"/>
  <c r="B54" i="5" s="1"/>
  <c r="H29" i="5"/>
  <c r="H23" i="5"/>
  <c r="H27" i="5"/>
  <c r="H22" i="5"/>
  <c r="H25" i="5"/>
  <c r="H31" i="5" l="1"/>
  <c r="B53" i="5" s="1"/>
  <c r="H17" i="5" l="1"/>
  <c r="H16" i="5"/>
  <c r="H15" i="5"/>
  <c r="H13" i="5"/>
  <c r="H12" i="5"/>
  <c r="H11" i="5"/>
  <c r="H9" i="5"/>
  <c r="H8" i="5"/>
  <c r="E16" i="5"/>
  <c r="E17" i="5"/>
  <c r="E15" i="5"/>
  <c r="E13" i="5"/>
  <c r="E12" i="5"/>
  <c r="E11" i="5"/>
  <c r="E9" i="5"/>
  <c r="E8" i="5"/>
  <c r="G18" i="5" l="1"/>
  <c r="G14" i="5"/>
  <c r="G10" i="5"/>
  <c r="D18" i="5"/>
  <c r="D14" i="5"/>
  <c r="D10" i="5"/>
  <c r="E18" i="5" l="1"/>
  <c r="F18" i="5" s="1"/>
  <c r="H18" i="5"/>
  <c r="I18" i="5" s="1"/>
  <c r="H14" i="5"/>
  <c r="I14" i="5" s="1"/>
  <c r="H10" i="5"/>
  <c r="I10" i="5" s="1"/>
  <c r="B52" i="5" s="1"/>
  <c r="E10" i="5"/>
  <c r="F10" i="5" s="1"/>
  <c r="B51" i="5" s="1"/>
  <c r="B57" i="5" s="1"/>
  <c r="E14" i="5"/>
  <c r="F14" i="5" s="1"/>
</calcChain>
</file>

<file path=xl/sharedStrings.xml><?xml version="1.0" encoding="utf-8"?>
<sst xmlns="http://schemas.openxmlformats.org/spreadsheetml/2006/main" count="127" uniqueCount="104">
  <si>
    <t>Price Instructions</t>
  </si>
  <si>
    <t>Total</t>
  </si>
  <si>
    <t>PRICING SCHEDULE INSTRUCTIONS</t>
  </si>
  <si>
    <t>1.1 Award Criteria</t>
  </si>
  <si>
    <t>2.1 How to Submit Costs</t>
  </si>
  <si>
    <t>Bidder Name</t>
  </si>
  <si>
    <t>L&amp;Q Housing Group Ltd</t>
  </si>
  <si>
    <t>L&amp;Q Housing Group - Contract Region</t>
  </si>
  <si>
    <t>Contract Region 1</t>
  </si>
  <si>
    <t>Neighbourhood Area</t>
  </si>
  <si>
    <t>East</t>
  </si>
  <si>
    <t>North East</t>
  </si>
  <si>
    <t>No Jobs</t>
  </si>
  <si>
    <t>Contract Region 2</t>
  </si>
  <si>
    <t>Contract Region 3</t>
  </si>
  <si>
    <t>Percentage Price Adjustment to NHF SoR V7</t>
  </si>
  <si>
    <t xml:space="preserve">Adjusted total </t>
  </si>
  <si>
    <t>North</t>
  </si>
  <si>
    <t>West</t>
  </si>
  <si>
    <t>South West</t>
  </si>
  <si>
    <t>Thames</t>
  </si>
  <si>
    <t xml:space="preserve">The pricing submission is based on a percentage price adjustment against the M3 National Housing Federation (NHF) Schedule of Rates Version 7.  You are required to insert your percentage price adjustment in the cells highlighted in Yellow.  The spreadsheet will automatically generate a nominal sum for evaluation purposes only.  You are required to submit a percentage price adjustment for all contract regions.  Any submission with items not price will be deemed an non-compliant bid.  Any cell highlighted in yellow with 0.00% price adjustment will be deemed to be a percentage adjustment of 0.00%, i.e. the NHF SoR V7 rates will apply unadjusted.  </t>
  </si>
  <si>
    <t>Schedule of Rates Pricing - Disrepair Works</t>
  </si>
  <si>
    <t>Current Disrepair Cases (Backlog)</t>
  </si>
  <si>
    <t>Newly Arising Cases 2021/2022 Financial Year</t>
  </si>
  <si>
    <t xml:space="preserve">Bidder to insert a percentage price adjustement to the NHF Schedule of Rates for each contract area.  Repair volumes and approximate contract values are for illustration purposes only and subject to change.  Approximate contract values are based on o a nominal average price per job of £3,500  </t>
  </si>
  <si>
    <t>South East</t>
  </si>
  <si>
    <t>Nominal value (Average job value £4,000</t>
  </si>
  <si>
    <t>Nominal value (Average job value £4,000)</t>
  </si>
  <si>
    <t xml:space="preserve">Labour rates to be priced per hour charge rate per operative.  Nominal hours per annum.  Materials cost percentage addition to invoice cost excluding VAT.  Number of  hours estimated for evaluation purposes only.  </t>
  </si>
  <si>
    <t>Item</t>
  </si>
  <si>
    <t>Daywork Hourly Rate (Standard Day)</t>
  </si>
  <si>
    <t>Nominal Hours (Standard Day)</t>
  </si>
  <si>
    <t>Nominal Day Work Rate Total (Standard Day)</t>
  </si>
  <si>
    <t>Daywork Hourly Rate (Out-of-Hours)</t>
  </si>
  <si>
    <t>Nominal Hours (Out-of-Hours)</t>
  </si>
  <si>
    <t>Nominal Daywork Rate Total (Out of Hours)</t>
  </si>
  <si>
    <t>Daywork Total</t>
  </si>
  <si>
    <t>Plumber</t>
  </si>
  <si>
    <t>Bricklayer</t>
  </si>
  <si>
    <t>Plasterer</t>
  </si>
  <si>
    <t>Roofer</t>
  </si>
  <si>
    <t>Carpenter/Joiner</t>
  </si>
  <si>
    <t>Electrician</t>
  </si>
  <si>
    <t>Painter/Decorator</t>
  </si>
  <si>
    <t>Gas Engineer</t>
  </si>
  <si>
    <t>General Operative/Labourer</t>
  </si>
  <si>
    <t>Sub Total</t>
  </si>
  <si>
    <t>Unit of Measure</t>
  </si>
  <si>
    <t>Unit</t>
  </si>
  <si>
    <t>Additional Storeys -Measured per lift x length</t>
  </si>
  <si>
    <t>LM</t>
  </si>
  <si>
    <t>Additional Storeys - Measured per M² of scaffold - Greater than 25 M², up to and including 50 M²</t>
  </si>
  <si>
    <t>m2</t>
  </si>
  <si>
    <t>Additional Storeys - Measured per M² of scaffold - Greater than 50 M², up to and including 75 M²</t>
  </si>
  <si>
    <t>Additional Storeys - Measured per M² of scaffold - Greater than 75 M², up to and including 100 M²</t>
  </si>
  <si>
    <t>Additional Storeys - Measured per M² of scaffold - Greater than 100 M², up to and including 250 M²</t>
  </si>
  <si>
    <t>Access working over: Conservatory - single storey (3m wide x 3m high)</t>
  </si>
  <si>
    <t>Access Working over: Flat Roof single storey extension (3m wide x 3m high)</t>
  </si>
  <si>
    <t>Telescopic Boom Lift (maximum working height 20m)</t>
  </si>
  <si>
    <t>Hour</t>
  </si>
  <si>
    <t>Telescopic Boom Lift (maximum working height 40m)</t>
  </si>
  <si>
    <t>Sub Contractor Uplift %</t>
  </si>
  <si>
    <t>Percentage Adjustment</t>
  </si>
  <si>
    <t xml:space="preserve">Nominal Materials Annual Value </t>
  </si>
  <si>
    <t>Region</t>
  </si>
  <si>
    <t xml:space="preserve">Nominal Plant and Equipment Annual Value </t>
  </si>
  <si>
    <t>Non SoR works - Labour Rates</t>
  </si>
  <si>
    <t>Rate Hire per week</t>
  </si>
  <si>
    <t>L&amp;Q Disrepair works non SoR material on-cost</t>
  </si>
  <si>
    <t>L&amp;Q Disrepair works non SoR Plant and Equipmentl on-cost</t>
  </si>
  <si>
    <t>Disrepair Works Tender Summary</t>
  </si>
  <si>
    <t>Material costs for non-core works - i.e. component replacement repairs over £500 value are to be recharged at invoice cost (excluding VAT) plus contractor profit and attendance expressed as a percentage.  Percentage adjustment calculated against a nominal materials value of £15,000 per annum per Contract area</t>
  </si>
  <si>
    <t>Plant and equipment costs for non-core works - i.e. component replacement repairs over £500 value are to be recharged at invoice cost (excluding VAT) plus contractor profit and attendance expressed as a percentage.  Percentage adjustment calculated against a nominal plant and equipment cost of £3,000 per annum per contract area</t>
  </si>
  <si>
    <t xml:space="preserve">Additional Access* (per region per annum) </t>
  </si>
  <si>
    <t>Contract Area 1 - Current Disrepair Cases</t>
  </si>
  <si>
    <t>Contract Area 1 - Newly Arising Disrepair Cases</t>
  </si>
  <si>
    <t>Contract Area 1 - Additional Access</t>
  </si>
  <si>
    <t>Contract Area 1 Non-SoR Works Materials</t>
  </si>
  <si>
    <t>Contract Area 1Non SoR Labour Rates</t>
  </si>
  <si>
    <t>Non-SoR works -Materials</t>
  </si>
  <si>
    <t xml:space="preserve">Non-SoR works -Plant and Equipment </t>
  </si>
  <si>
    <t>Contract Area 1 Non SoR Plant and Equipment</t>
  </si>
  <si>
    <t>Contract Area 1 Summary</t>
  </si>
  <si>
    <t>Contract Area 2 - Current Disrepair Cases</t>
  </si>
  <si>
    <t>Contract Area 2 - Newly Arising Disrepair Cases</t>
  </si>
  <si>
    <t>Contract Area 2Non SoR Labour Rates</t>
  </si>
  <si>
    <t>Contract Area 2 - Additional Access</t>
  </si>
  <si>
    <t>Contract Area 2 Non-SoR Works Materials</t>
  </si>
  <si>
    <t>Contract Area 2 Non SoR Plant and Equipment</t>
  </si>
  <si>
    <t>Contract Area 2 Summary</t>
  </si>
  <si>
    <t>Contract Area 3 - Current Disrepair Cases</t>
  </si>
  <si>
    <t>Contract Area 3 - Newly Arising Disrepair Cases</t>
  </si>
  <si>
    <t>Contract Area 3Non SoR Labour Rates</t>
  </si>
  <si>
    <t>Contract Area 3 - Additional Access</t>
  </si>
  <si>
    <t>Contract Area 3 Non-SoR Works Materials</t>
  </si>
  <si>
    <t>Contract Area 3 Non SoR Plant and Equipment</t>
  </si>
  <si>
    <t>Contract Area 3 Summary</t>
  </si>
  <si>
    <t xml:space="preserve">Further information in terms of the scope of contract, supporting documentation and award criteria is provided in the ITT document and supporting appendices. </t>
  </si>
  <si>
    <t>DISREPAIR  FRAMEWORK</t>
  </si>
  <si>
    <t xml:space="preserve">There are 3 contract regions / lots ranked in terms of anticipated values.  Your pricing submission should be based on a percentage price adjustment against the M3 National Housing Federation (NHF) Schedule of Rates Version 7
 </t>
  </si>
  <si>
    <t>3.1 Further Information</t>
  </si>
  <si>
    <t>South</t>
  </si>
  <si>
    <t>GUIDANCE FOR SUPPLIERS - PLEASE INSERT YOUR COMPANY NAME IN CELL B16 HIGHLIGHTED IN YELLOW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</si>
</sst>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8"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Arial"/>
      <family val="2"/>
    </font>
    <font>
      <b/>
      <sz val="11"/>
      <color theme="1"/>
      <name val="Arial"/>
      <family val="2"/>
    </font>
    <font>
      <sz val="11"/>
      <color theme="0"/>
      <name val="Calibri"/>
      <family val="2"/>
      <scheme val="minor"/>
    </font>
    <font>
      <b/>
      <sz val="18"/>
      <color theme="0"/>
      <name val="Calibri"/>
      <family val="2"/>
      <scheme val="minor"/>
    </font>
    <font>
      <b/>
      <u/>
      <sz val="11"/>
      <color theme="1"/>
      <name val="Arial"/>
      <family val="2"/>
    </font>
    <font>
      <sz val="11"/>
      <name val="Arial"/>
      <family val="2"/>
    </font>
    <font>
      <b/>
      <sz val="11"/>
      <color theme="0"/>
      <name val="Calibri"/>
      <family val="2"/>
      <scheme val="minor"/>
    </font>
    <font>
      <sz val="10"/>
      <color rgb="FF000000"/>
      <name val="Arial"/>
      <family val="2"/>
    </font>
    <font>
      <sz val="12"/>
      <color theme="1"/>
      <name val="Arial"/>
      <family val="2"/>
    </font>
    <font>
      <sz val="10"/>
      <name val="Arial"/>
      <family val="2"/>
    </font>
    <font>
      <sz val="8"/>
      <name val="Calibri"/>
      <family val="2"/>
      <scheme val="minor"/>
    </font>
    <font>
      <b/>
      <sz val="11"/>
      <name val="Arial"/>
      <family val="2"/>
    </font>
    <font>
      <b/>
      <sz val="11"/>
      <name val="Calibri"/>
      <family val="2"/>
      <scheme val="minor"/>
    </font>
    <font>
      <sz val="11"/>
      <name val="Calibri"/>
      <family val="2"/>
      <scheme val="minor"/>
    </font>
    <font>
      <b/>
      <sz val="10"/>
      <color theme="0"/>
      <name val="Arial"/>
      <family val="2"/>
    </font>
  </fonts>
  <fills count="11">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s>
  <cellStyleXfs count="16">
    <xf numFmtId="0" fontId="0" fillId="0" borderId="0"/>
    <xf numFmtId="44"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44" fontId="3" fillId="0" borderId="0" applyFont="0" applyFill="0" applyBorder="0" applyAlignment="0" applyProtection="0"/>
    <xf numFmtId="0" fontId="2" fillId="0" borderId="0"/>
    <xf numFmtId="0" fontId="10" fillId="0" borderId="0"/>
    <xf numFmtId="0" fontId="11" fillId="0" borderId="0"/>
    <xf numFmtId="0" fontId="2" fillId="0" borderId="0"/>
    <xf numFmtId="44" fontId="3" fillId="0" borderId="0" applyFont="0" applyFill="0" applyBorder="0" applyAlignment="0" applyProtection="0"/>
    <xf numFmtId="0" fontId="2" fillId="0" borderId="0"/>
    <xf numFmtId="0" fontId="12" fillId="0" borderId="0"/>
    <xf numFmtId="0" fontId="2" fillId="0" borderId="0"/>
    <xf numFmtId="44" fontId="2" fillId="0" borderId="0" applyFont="0" applyFill="0" applyBorder="0" applyAlignment="0" applyProtection="0"/>
  </cellStyleXfs>
  <cellXfs count="165">
    <xf numFmtId="0" fontId="0" fillId="0" borderId="0" xfId="0"/>
    <xf numFmtId="0" fontId="0" fillId="0" borderId="0" xfId="0" applyProtection="1"/>
    <xf numFmtId="0" fontId="0" fillId="0" borderId="1" xfId="0" applyBorder="1" applyProtection="1"/>
    <xf numFmtId="0" fontId="0" fillId="0" borderId="0" xfId="0" applyBorder="1"/>
    <xf numFmtId="0" fontId="5" fillId="0" borderId="0" xfId="0" applyFont="1" applyProtection="1"/>
    <xf numFmtId="0" fontId="0" fillId="0" borderId="8" xfId="0" applyBorder="1"/>
    <xf numFmtId="0" fontId="0" fillId="0" borderId="9" xfId="0" applyBorder="1"/>
    <xf numFmtId="0" fontId="0" fillId="0" borderId="10" xfId="0" applyBorder="1"/>
    <xf numFmtId="0" fontId="7" fillId="0" borderId="11" xfId="0" applyFont="1" applyBorder="1"/>
    <xf numFmtId="0" fontId="0" fillId="0" borderId="12" xfId="0" applyBorder="1"/>
    <xf numFmtId="0" fontId="0" fillId="0" borderId="11" xfId="0" applyBorder="1"/>
    <xf numFmtId="0" fontId="4" fillId="0" borderId="11" xfId="0" applyFont="1" applyBorder="1"/>
    <xf numFmtId="0" fontId="8" fillId="0" borderId="11" xfId="0" applyFont="1" applyBorder="1"/>
    <xf numFmtId="0" fontId="8" fillId="0" borderId="0" xfId="0" applyFont="1" applyBorder="1"/>
    <xf numFmtId="0" fontId="8" fillId="0" borderId="12" xfId="0" applyFont="1" applyBorder="1"/>
    <xf numFmtId="0" fontId="0" fillId="0" borderId="0" xfId="0" applyAlignment="1">
      <alignment vertical="top"/>
    </xf>
    <xf numFmtId="0" fontId="8" fillId="0" borderId="11" xfId="0" applyFont="1" applyBorder="1" applyAlignment="1">
      <alignment horizontal="left" vertical="top"/>
    </xf>
    <xf numFmtId="0" fontId="8" fillId="0" borderId="0" xfId="0" applyFont="1" applyBorder="1" applyAlignment="1">
      <alignment horizontal="left" vertical="top"/>
    </xf>
    <xf numFmtId="0" fontId="8" fillId="0" borderId="12" xfId="0" applyFont="1" applyBorder="1" applyAlignment="1">
      <alignment horizontal="left" vertical="top"/>
    </xf>
    <xf numFmtId="0" fontId="1" fillId="0" borderId="0" xfId="0" applyFont="1" applyBorder="1" applyProtection="1"/>
    <xf numFmtId="0" fontId="0" fillId="0" borderId="0" xfId="0" applyBorder="1" applyAlignment="1" applyProtection="1">
      <alignment wrapText="1"/>
    </xf>
    <xf numFmtId="0" fontId="0" fillId="0" borderId="0" xfId="0" applyBorder="1" applyProtection="1"/>
    <xf numFmtId="0" fontId="0" fillId="0" borderId="0" xfId="0" applyBorder="1" applyAlignment="1" applyProtection="1">
      <alignment horizontal="center" wrapText="1"/>
    </xf>
    <xf numFmtId="0" fontId="9" fillId="3" borderId="14" xfId="0" applyFont="1" applyFill="1" applyBorder="1" applyAlignment="1" applyProtection="1">
      <alignment horizontal="center" wrapText="1"/>
    </xf>
    <xf numFmtId="0" fontId="9" fillId="3" borderId="15" xfId="0" applyFont="1" applyFill="1" applyBorder="1" applyAlignment="1" applyProtection="1">
      <alignment horizontal="center" wrapText="1"/>
    </xf>
    <xf numFmtId="0" fontId="1" fillId="0" borderId="0" xfId="0" applyFont="1" applyAlignment="1" applyProtection="1">
      <alignment horizontal="right" vertical="center"/>
    </xf>
    <xf numFmtId="0" fontId="1" fillId="0" borderId="3" xfId="0" applyFont="1" applyBorder="1" applyAlignment="1" applyProtection="1">
      <alignment horizontal="center" vertical="center"/>
    </xf>
    <xf numFmtId="44" fontId="0" fillId="0" borderId="1" xfId="1" applyFont="1" applyBorder="1" applyProtection="1"/>
    <xf numFmtId="0" fontId="0" fillId="0" borderId="2" xfId="0" applyFont="1" applyBorder="1" applyAlignment="1" applyProtection="1">
      <alignment wrapText="1"/>
    </xf>
    <xf numFmtId="0" fontId="14" fillId="0" borderId="4" xfId="0" applyFont="1" applyFill="1" applyBorder="1" applyAlignment="1">
      <alignment horizontal="center" vertical="center"/>
    </xf>
    <xf numFmtId="49" fontId="0" fillId="5" borderId="17" xfId="0" applyNumberFormat="1" applyFill="1" applyBorder="1" applyAlignment="1" applyProtection="1">
      <alignment horizontal="center" vertical="center" wrapText="1"/>
    </xf>
    <xf numFmtId="0" fontId="9" fillId="3" borderId="18" xfId="0" applyFont="1" applyFill="1" applyBorder="1" applyAlignment="1" applyProtection="1">
      <alignment horizontal="center" wrapText="1"/>
    </xf>
    <xf numFmtId="0" fontId="0" fillId="0" borderId="19" xfId="0" applyFont="1" applyBorder="1" applyAlignment="1" applyProtection="1">
      <alignment wrapText="1"/>
    </xf>
    <xf numFmtId="10" fontId="0" fillId="6" borderId="1" xfId="2" applyNumberFormat="1" applyFont="1" applyFill="1" applyBorder="1" applyProtection="1"/>
    <xf numFmtId="44" fontId="0" fillId="0" borderId="0" xfId="1" applyFont="1" applyProtection="1"/>
    <xf numFmtId="44" fontId="0" fillId="0" borderId="0" xfId="1" applyFont="1" applyBorder="1" applyAlignment="1" applyProtection="1">
      <alignment horizontal="center" wrapText="1"/>
    </xf>
    <xf numFmtId="44" fontId="0" fillId="6" borderId="1" xfId="1" applyFont="1" applyFill="1" applyBorder="1" applyProtection="1"/>
    <xf numFmtId="0" fontId="0" fillId="0" borderId="13" xfId="0" applyFont="1" applyBorder="1" applyAlignment="1" applyProtection="1">
      <alignment wrapText="1"/>
    </xf>
    <xf numFmtId="0" fontId="0" fillId="0" borderId="20" xfId="0" applyFont="1" applyBorder="1" applyAlignment="1" applyProtection="1">
      <alignment wrapText="1"/>
    </xf>
    <xf numFmtId="0" fontId="0" fillId="0" borderId="3" xfId="0" applyBorder="1" applyProtection="1"/>
    <xf numFmtId="0" fontId="0" fillId="0" borderId="22" xfId="0" applyFont="1" applyBorder="1" applyAlignment="1" applyProtection="1">
      <alignment wrapText="1"/>
    </xf>
    <xf numFmtId="0" fontId="0" fillId="0" borderId="23" xfId="0" applyFont="1" applyBorder="1" applyAlignment="1" applyProtection="1">
      <alignment wrapText="1"/>
    </xf>
    <xf numFmtId="0" fontId="0" fillId="0" borderId="24" xfId="0" applyBorder="1" applyProtection="1"/>
    <xf numFmtId="10" fontId="0" fillId="6" borderId="24" xfId="2" applyNumberFormat="1" applyFont="1" applyFill="1" applyBorder="1" applyProtection="1"/>
    <xf numFmtId="0" fontId="1" fillId="5" borderId="25" xfId="0" applyFont="1" applyFill="1" applyBorder="1" applyAlignment="1" applyProtection="1">
      <alignment wrapText="1"/>
    </xf>
    <xf numFmtId="0" fontId="1" fillId="5" borderId="26" xfId="0" applyFont="1" applyFill="1" applyBorder="1" applyAlignment="1" applyProtection="1">
      <alignment wrapText="1"/>
    </xf>
    <xf numFmtId="0" fontId="1" fillId="5" borderId="27" xfId="0" applyFont="1" applyFill="1" applyBorder="1" applyProtection="1"/>
    <xf numFmtId="10" fontId="0" fillId="6" borderId="3" xfId="2" applyNumberFormat="1" applyFont="1" applyFill="1" applyBorder="1" applyProtection="1"/>
    <xf numFmtId="0" fontId="0" fillId="0" borderId="25" xfId="0" applyFont="1" applyBorder="1" applyAlignment="1" applyProtection="1">
      <alignment wrapText="1"/>
    </xf>
    <xf numFmtId="0" fontId="1" fillId="8" borderId="25" xfId="0" applyFont="1" applyFill="1" applyBorder="1" applyAlignment="1" applyProtection="1">
      <alignment wrapText="1"/>
    </xf>
    <xf numFmtId="0" fontId="1" fillId="8" borderId="26" xfId="0" applyFont="1" applyFill="1" applyBorder="1" applyAlignment="1" applyProtection="1">
      <alignment wrapText="1"/>
    </xf>
    <xf numFmtId="0" fontId="1" fillId="8" borderId="27" xfId="0" applyFont="1" applyFill="1" applyBorder="1" applyProtection="1"/>
    <xf numFmtId="0" fontId="1" fillId="9" borderId="28" xfId="0" applyFont="1" applyFill="1" applyBorder="1" applyAlignment="1" applyProtection="1">
      <alignment wrapText="1"/>
    </xf>
    <xf numFmtId="0" fontId="1" fillId="9" borderId="29" xfId="0" applyFont="1" applyFill="1" applyBorder="1" applyAlignment="1" applyProtection="1">
      <alignment wrapText="1"/>
    </xf>
    <xf numFmtId="0" fontId="1" fillId="9" borderId="30" xfId="0" applyFont="1" applyFill="1" applyBorder="1" applyProtection="1"/>
    <xf numFmtId="44" fontId="9" fillId="3" borderId="15" xfId="1" applyFont="1" applyFill="1" applyBorder="1" applyAlignment="1" applyProtection="1">
      <alignment horizontal="center" wrapText="1"/>
    </xf>
    <xf numFmtId="44" fontId="0" fillId="7" borderId="1" xfId="1" applyFont="1" applyFill="1" applyBorder="1" applyProtection="1"/>
    <xf numFmtId="44" fontId="1" fillId="5" borderId="21" xfId="1" applyFont="1" applyFill="1" applyBorder="1" applyProtection="1"/>
    <xf numFmtId="44" fontId="1" fillId="8" borderId="30" xfId="1" applyFont="1" applyFill="1" applyBorder="1" applyProtection="1"/>
    <xf numFmtId="44" fontId="1" fillId="8" borderId="24" xfId="1" applyFont="1" applyFill="1" applyBorder="1" applyProtection="1"/>
    <xf numFmtId="44" fontId="1" fillId="9" borderId="27" xfId="1" applyFont="1" applyFill="1" applyBorder="1" applyProtection="1"/>
    <xf numFmtId="10" fontId="0" fillId="2" borderId="27" xfId="2" applyNumberFormat="1" applyFont="1" applyFill="1" applyBorder="1" applyProtection="1">
      <protection locked="0"/>
    </xf>
    <xf numFmtId="10" fontId="0" fillId="2" borderId="30" xfId="2" applyNumberFormat="1" applyFont="1" applyFill="1" applyBorder="1" applyProtection="1">
      <protection locked="0"/>
    </xf>
    <xf numFmtId="0" fontId="0" fillId="2" borderId="17" xfId="0" applyFill="1" applyBorder="1" applyAlignment="1" applyProtection="1">
      <alignment horizontal="center" vertical="center" wrapText="1"/>
      <protection locked="0"/>
    </xf>
    <xf numFmtId="0" fontId="6" fillId="4" borderId="8" xfId="0" applyFont="1" applyFill="1" applyBorder="1" applyAlignment="1" applyProtection="1">
      <alignment vertical="center"/>
    </xf>
    <xf numFmtId="0" fontId="6" fillId="4" borderId="9" xfId="0" applyFont="1" applyFill="1" applyBorder="1" applyAlignment="1" applyProtection="1">
      <alignment vertical="center"/>
    </xf>
    <xf numFmtId="10" fontId="0" fillId="6" borderId="31" xfId="2" applyNumberFormat="1" applyFont="1" applyFill="1" applyBorder="1" applyProtection="1"/>
    <xf numFmtId="10" fontId="0" fillId="6" borderId="32" xfId="2" applyNumberFormat="1" applyFont="1" applyFill="1" applyBorder="1" applyProtection="1"/>
    <xf numFmtId="10" fontId="0" fillId="6" borderId="34" xfId="2" applyNumberFormat="1" applyFont="1" applyFill="1" applyBorder="1" applyProtection="1"/>
    <xf numFmtId="44" fontId="9" fillId="3" borderId="16" xfId="1" applyFont="1" applyFill="1" applyBorder="1" applyAlignment="1" applyProtection="1">
      <alignment horizontal="center" wrapText="1"/>
    </xf>
    <xf numFmtId="44" fontId="0" fillId="6" borderId="31" xfId="1" applyFont="1" applyFill="1" applyBorder="1" applyProtection="1"/>
    <xf numFmtId="44" fontId="0" fillId="6" borderId="32" xfId="1" applyFont="1" applyFill="1" applyBorder="1" applyProtection="1"/>
    <xf numFmtId="44" fontId="1" fillId="5" borderId="33" xfId="1" applyFont="1" applyFill="1" applyBorder="1" applyProtection="1"/>
    <xf numFmtId="44" fontId="1" fillId="8" borderId="33" xfId="1" applyFont="1" applyFill="1" applyBorder="1" applyProtection="1"/>
    <xf numFmtId="44" fontId="1" fillId="9" borderId="35" xfId="1" applyFont="1" applyFill="1" applyBorder="1" applyProtection="1"/>
    <xf numFmtId="0" fontId="0" fillId="0" borderId="36" xfId="0" applyBorder="1" applyProtection="1"/>
    <xf numFmtId="0" fontId="0" fillId="0" borderId="37" xfId="0" applyBorder="1" applyProtection="1"/>
    <xf numFmtId="0" fontId="1" fillId="5" borderId="38" xfId="0" applyFont="1" applyFill="1" applyBorder="1" applyProtection="1"/>
    <xf numFmtId="0" fontId="0" fillId="0" borderId="39" xfId="0" applyBorder="1" applyProtection="1"/>
    <xf numFmtId="0" fontId="1" fillId="8" borderId="38" xfId="0" applyFont="1" applyFill="1" applyBorder="1" applyProtection="1"/>
    <xf numFmtId="0" fontId="1" fillId="9" borderId="40" xfId="0" applyFont="1" applyFill="1" applyBorder="1" applyProtection="1"/>
    <xf numFmtId="44" fontId="0" fillId="6" borderId="41" xfId="1" applyFont="1" applyFill="1" applyBorder="1" applyProtection="1"/>
    <xf numFmtId="44" fontId="1" fillId="5" borderId="1" xfId="1" applyFont="1" applyFill="1" applyBorder="1" applyProtection="1"/>
    <xf numFmtId="10" fontId="0" fillId="6" borderId="41" xfId="2" applyNumberFormat="1" applyFont="1" applyFill="1" applyBorder="1" applyProtection="1"/>
    <xf numFmtId="44" fontId="1" fillId="8" borderId="1" xfId="1" applyFont="1" applyFill="1" applyBorder="1" applyProtection="1"/>
    <xf numFmtId="44" fontId="1" fillId="9" borderId="1" xfId="1" applyFont="1" applyFill="1" applyBorder="1" applyProtection="1"/>
    <xf numFmtId="0" fontId="6" fillId="3" borderId="4" xfId="0" applyFont="1" applyFill="1" applyBorder="1" applyAlignment="1">
      <alignment horizontal="center" vertical="center" wrapText="1"/>
    </xf>
    <xf numFmtId="0" fontId="9" fillId="4" borderId="43" xfId="0" applyFont="1" applyFill="1" applyBorder="1" applyAlignment="1">
      <alignment vertical="center" wrapText="1"/>
    </xf>
    <xf numFmtId="0" fontId="9" fillId="4" borderId="44" xfId="0" applyFont="1" applyFill="1" applyBorder="1" applyAlignment="1">
      <alignment vertical="center" wrapText="1"/>
    </xf>
    <xf numFmtId="0" fontId="9" fillId="4" borderId="45" xfId="0" applyFont="1" applyFill="1" applyBorder="1" applyAlignment="1">
      <alignment vertical="center" wrapText="1"/>
    </xf>
    <xf numFmtId="0" fontId="0" fillId="0" borderId="14" xfId="0" applyBorder="1"/>
    <xf numFmtId="164" fontId="0" fillId="2" borderId="15" xfId="0" applyNumberFormat="1" applyFill="1" applyBorder="1" applyProtection="1">
      <protection locked="0"/>
    </xf>
    <xf numFmtId="0" fontId="0" fillId="0" borderId="15" xfId="0" applyBorder="1" applyAlignment="1">
      <alignment horizontal="center"/>
    </xf>
    <xf numFmtId="164" fontId="0" fillId="0" borderId="15" xfId="0" applyNumberFormat="1" applyBorder="1"/>
    <xf numFmtId="164" fontId="0" fillId="0" borderId="46" xfId="0" applyNumberFormat="1" applyBorder="1"/>
    <xf numFmtId="0" fontId="0" fillId="0" borderId="2" xfId="0" applyBorder="1"/>
    <xf numFmtId="164" fontId="0" fillId="2" borderId="1" xfId="0" applyNumberFormat="1" applyFill="1" applyBorder="1" applyProtection="1">
      <protection locked="0"/>
    </xf>
    <xf numFmtId="164" fontId="0" fillId="0" borderId="1" xfId="0" applyNumberFormat="1" applyBorder="1"/>
    <xf numFmtId="164" fontId="0" fillId="0" borderId="47" xfId="0" applyNumberFormat="1" applyBorder="1"/>
    <xf numFmtId="0" fontId="0" fillId="0" borderId="48" xfId="0" applyBorder="1"/>
    <xf numFmtId="164" fontId="0" fillId="2" borderId="49" xfId="0" applyNumberFormat="1" applyFill="1" applyBorder="1" applyProtection="1">
      <protection locked="0"/>
    </xf>
    <xf numFmtId="164" fontId="0" fillId="0" borderId="49" xfId="0" applyNumberFormat="1" applyBorder="1"/>
    <xf numFmtId="164" fontId="0" fillId="0" borderId="50" xfId="0" applyNumberFormat="1" applyBorder="1"/>
    <xf numFmtId="164" fontId="0" fillId="0" borderId="0" xfId="0" applyNumberFormat="1"/>
    <xf numFmtId="164" fontId="0" fillId="3" borderId="43" xfId="0" applyNumberFormat="1" applyFill="1" applyBorder="1"/>
    <xf numFmtId="164" fontId="0" fillId="3" borderId="45" xfId="0" applyNumberFormat="1" applyFill="1" applyBorder="1"/>
    <xf numFmtId="0" fontId="15" fillId="0" borderId="1" xfId="0" applyFont="1" applyBorder="1" applyAlignment="1">
      <alignment horizontal="left"/>
    </xf>
    <xf numFmtId="0" fontId="15" fillId="0" borderId="1" xfId="0" applyFont="1" applyBorder="1" applyAlignment="1">
      <alignment horizontal="center" wrapText="1"/>
    </xf>
    <xf numFmtId="0" fontId="16" fillId="0" borderId="1" xfId="0" applyFont="1" applyBorder="1" applyAlignment="1">
      <alignment wrapText="1"/>
    </xf>
    <xf numFmtId="0" fontId="16" fillId="0" borderId="1" xfId="0" applyFont="1" applyBorder="1" applyAlignment="1">
      <alignment horizontal="center"/>
    </xf>
    <xf numFmtId="164" fontId="0" fillId="2" borderId="1" xfId="0" applyNumberFormat="1" applyFill="1" applyBorder="1" applyAlignment="1" applyProtection="1">
      <alignment horizontal="center"/>
      <protection locked="0"/>
    </xf>
    <xf numFmtId="3" fontId="0" fillId="0" borderId="1" xfId="0" applyNumberFormat="1" applyBorder="1" applyAlignment="1">
      <alignment horizontal="right"/>
    </xf>
    <xf numFmtId="0" fontId="0" fillId="0" borderId="1" xfId="0" applyBorder="1" applyAlignment="1">
      <alignment wrapText="1"/>
    </xf>
    <xf numFmtId="0" fontId="2" fillId="0" borderId="1" xfId="14" applyBorder="1" applyAlignment="1">
      <alignment horizontal="center"/>
    </xf>
    <xf numFmtId="0" fontId="2" fillId="0" borderId="1" xfId="14" applyBorder="1"/>
    <xf numFmtId="0" fontId="16" fillId="0" borderId="1" xfId="7" applyFont="1" applyBorder="1" applyAlignment="1">
      <alignment horizontal="left" vertical="center" wrapText="1"/>
    </xf>
    <xf numFmtId="10" fontId="0" fillId="2" borderId="1" xfId="2" applyNumberFormat="1" applyFont="1" applyFill="1" applyBorder="1" applyAlignment="1" applyProtection="1">
      <alignment horizontal="center"/>
      <protection locked="0"/>
    </xf>
    <xf numFmtId="0" fontId="16" fillId="0" borderId="0" xfId="0" applyFont="1" applyAlignment="1">
      <alignment horizontal="center"/>
    </xf>
    <xf numFmtId="0" fontId="17" fillId="4" borderId="43" xfId="0" applyFont="1" applyFill="1" applyBorder="1" applyAlignment="1">
      <alignment horizontal="center" vertical="center"/>
    </xf>
    <xf numFmtId="1" fontId="17" fillId="4" borderId="17" xfId="0" applyNumberFormat="1" applyFont="1" applyFill="1" applyBorder="1" applyAlignment="1">
      <alignment horizontal="center" vertical="center" wrapText="1"/>
    </xf>
    <xf numFmtId="0" fontId="5" fillId="0" borderId="0" xfId="0" applyFont="1"/>
    <xf numFmtId="1" fontId="17" fillId="4" borderId="42" xfId="0" applyNumberFormat="1" applyFont="1" applyFill="1" applyBorder="1" applyAlignment="1">
      <alignment horizontal="center" vertical="center" wrapText="1"/>
    </xf>
    <xf numFmtId="0" fontId="3" fillId="10" borderId="13" xfId="0" applyFont="1" applyFill="1" applyBorder="1" applyAlignment="1">
      <alignment wrapText="1"/>
    </xf>
    <xf numFmtId="44" fontId="0" fillId="0" borderId="51" xfId="1" applyFont="1" applyBorder="1" applyAlignment="1" applyProtection="1"/>
    <xf numFmtId="44" fontId="0" fillId="0" borderId="1" xfId="0" applyNumberFormat="1" applyBorder="1"/>
    <xf numFmtId="44" fontId="1" fillId="5" borderId="25" xfId="1" applyFont="1" applyFill="1" applyBorder="1" applyAlignment="1" applyProtection="1">
      <alignment wrapText="1"/>
    </xf>
    <xf numFmtId="44" fontId="1" fillId="8" borderId="25" xfId="1" applyFont="1" applyFill="1" applyBorder="1" applyAlignment="1" applyProtection="1">
      <alignment wrapText="1"/>
    </xf>
    <xf numFmtId="44" fontId="1" fillId="9" borderId="28" xfId="1" applyFont="1" applyFill="1" applyBorder="1" applyAlignment="1" applyProtection="1">
      <alignment wrapText="1"/>
    </xf>
    <xf numFmtId="0" fontId="8" fillId="0" borderId="11" xfId="0" applyFont="1" applyBorder="1" applyAlignment="1">
      <alignment horizontal="left" vertical="top" wrapText="1"/>
    </xf>
    <xf numFmtId="0" fontId="8" fillId="0" borderId="0" xfId="0" applyFont="1" applyBorder="1" applyAlignment="1">
      <alignment horizontal="left" vertical="top" wrapText="1"/>
    </xf>
    <xf numFmtId="0" fontId="8" fillId="0" borderId="12" xfId="0" applyFont="1" applyBorder="1" applyAlignment="1">
      <alignment horizontal="left" vertical="top" wrapText="1"/>
    </xf>
    <xf numFmtId="0" fontId="8" fillId="0" borderId="11" xfId="0" applyFont="1" applyBorder="1" applyAlignment="1">
      <alignment horizontal="left" wrapText="1"/>
    </xf>
    <xf numFmtId="0" fontId="8" fillId="0" borderId="0" xfId="0" applyFont="1" applyBorder="1" applyAlignment="1">
      <alignment horizontal="left" wrapText="1"/>
    </xf>
    <xf numFmtId="0" fontId="8" fillId="0" borderId="12" xfId="0" applyFont="1" applyBorder="1" applyAlignment="1">
      <alignment horizontal="left" wrapText="1"/>
    </xf>
    <xf numFmtId="0" fontId="8" fillId="0" borderId="11" xfId="0" applyFont="1" applyBorder="1" applyAlignment="1">
      <alignment horizontal="left" vertical="top" wrapText="1"/>
    </xf>
    <xf numFmtId="0" fontId="8" fillId="0" borderId="0" xfId="0" applyFont="1" applyBorder="1" applyAlignment="1">
      <alignment horizontal="left" vertical="top" wrapText="1"/>
    </xf>
    <xf numFmtId="0" fontId="8" fillId="0" borderId="12" xfId="0" applyFont="1" applyBorder="1" applyAlignment="1">
      <alignment horizontal="left" vertical="top" wrapText="1"/>
    </xf>
    <xf numFmtId="0" fontId="6" fillId="3" borderId="4"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10" fontId="3" fillId="2" borderId="16" xfId="2" applyNumberFormat="1" applyFont="1" applyFill="1" applyBorder="1" applyAlignment="1" applyProtection="1">
      <alignment horizontal="center"/>
      <protection locked="0"/>
    </xf>
    <xf numFmtId="0" fontId="0" fillId="0" borderId="6" xfId="0" applyBorder="1" applyProtection="1">
      <protection locked="0"/>
    </xf>
    <xf numFmtId="1" fontId="17" fillId="4" borderId="52" xfId="0" applyNumberFormat="1" applyFont="1" applyFill="1" applyBorder="1" applyAlignment="1">
      <alignment horizontal="center" vertical="center" wrapText="1"/>
    </xf>
    <xf numFmtId="0" fontId="0" fillId="0" borderId="10" xfId="0" applyBorder="1"/>
    <xf numFmtId="0" fontId="5" fillId="3" borderId="4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1" fontId="17" fillId="4" borderId="42" xfId="0" applyNumberFormat="1" applyFont="1" applyFill="1" applyBorder="1" applyAlignment="1">
      <alignment horizontal="center" vertical="center" wrapText="1"/>
    </xf>
    <xf numFmtId="0" fontId="0" fillId="0" borderId="5" xfId="0" applyBorder="1"/>
    <xf numFmtId="0" fontId="6" fillId="4" borderId="4" xfId="0" applyFont="1" applyFill="1" applyBorder="1" applyAlignment="1" applyProtection="1">
      <alignment horizontal="center" vertical="center" wrapText="1"/>
    </xf>
    <xf numFmtId="0" fontId="6" fillId="4" borderId="7" xfId="0" applyFont="1" applyFill="1" applyBorder="1" applyAlignment="1" applyProtection="1">
      <alignment horizontal="center" vertical="center" wrapText="1"/>
    </xf>
    <xf numFmtId="0" fontId="6" fillId="4" borderId="5" xfId="0" applyFont="1" applyFill="1" applyBorder="1" applyAlignment="1" applyProtection="1">
      <alignment horizontal="center" vertical="center" wrapText="1"/>
    </xf>
    <xf numFmtId="0" fontId="6" fillId="3" borderId="4"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4" borderId="4" xfId="0"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6" fillId="4" borderId="5" xfId="0" applyFont="1" applyFill="1" applyBorder="1" applyAlignment="1" applyProtection="1">
      <alignment horizontal="center" vertical="center"/>
    </xf>
  </cellXfs>
  <cellStyles count="16">
    <cellStyle name="Currency" xfId="1" builtinId="4"/>
    <cellStyle name="Currency 2" xfId="11" xr:uid="{946ACC2D-0C7B-4C42-88DD-51EC1AF86F37}"/>
    <cellStyle name="Currency 3" xfId="6" xr:uid="{37153874-B345-4819-A253-8A8AC1423856}"/>
    <cellStyle name="Currency 4 2" xfId="15" xr:uid="{9A26C546-7470-4714-97F5-D5675ED2EFFD}"/>
    <cellStyle name="Normal" xfId="0" builtinId="0"/>
    <cellStyle name="Normal 2" xfId="7" xr:uid="{BC891CA8-1A4C-41DF-8EDA-BD6A4469CA72}"/>
    <cellStyle name="Normal 2 2" xfId="12" xr:uid="{60575D59-85F4-49B3-9448-0045162BCC59}"/>
    <cellStyle name="Normal 2 3" xfId="13" xr:uid="{C742768E-6F2C-4EF3-B67A-D98AC27563C6}"/>
    <cellStyle name="Normal 3" xfId="8" xr:uid="{211B341C-2EA1-4D3E-9DA0-AC4AE0173EEE}"/>
    <cellStyle name="Normal 4" xfId="4" xr:uid="{DB527511-5C13-4FE7-A322-1B210D17D457}"/>
    <cellStyle name="Normal 4 2" xfId="10" xr:uid="{B4DA107B-F493-4407-BC51-BA5564B3BB57}"/>
    <cellStyle name="Normal 5" xfId="9" xr:uid="{78878F15-BA0C-48DB-879F-82F6B3E81CCB}"/>
    <cellStyle name="Normal 6" xfId="3" xr:uid="{B6AFF9B2-8ACD-4DAB-B3E2-E7E158713F80}"/>
    <cellStyle name="Normal 9" xfId="14" xr:uid="{FA45099D-B556-42DA-A90F-ED6B4DC18251}"/>
    <cellStyle name="Percent" xfId="2" builtinId="5"/>
    <cellStyle name="Percent 2" xfId="5" xr:uid="{33811FC3-EDC9-4C86-95DD-B7826F4A2E5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
  <sheetViews>
    <sheetView showGridLines="0" tabSelected="1" zoomScaleSheetLayoutView="100" workbookViewId="0">
      <selection activeCell="A3" sqref="A3:H3"/>
    </sheetView>
  </sheetViews>
  <sheetFormatPr defaultRowHeight="15" x14ac:dyDescent="0.25"/>
  <cols>
    <col min="1" max="1" width="20.42578125" customWidth="1"/>
    <col min="2" max="2" width="25.5703125" customWidth="1"/>
    <col min="3" max="4" width="13.7109375" customWidth="1"/>
    <col min="5" max="5" width="15" customWidth="1"/>
    <col min="6" max="6" width="15.5703125" customWidth="1"/>
    <col min="7" max="7" width="14.85546875" customWidth="1"/>
    <col min="8" max="8" width="23.7109375" customWidth="1"/>
  </cols>
  <sheetData>
    <row r="1" spans="1:8" ht="66.75" customHeight="1" thickBot="1" x14ac:dyDescent="0.3">
      <c r="A1" s="5"/>
      <c r="B1" s="6"/>
      <c r="C1" s="6"/>
      <c r="D1" s="6"/>
      <c r="E1" s="6"/>
      <c r="F1" s="6"/>
      <c r="G1" s="6"/>
      <c r="H1" s="7"/>
    </row>
    <row r="2" spans="1:8" ht="30" customHeight="1" thickBot="1" x14ac:dyDescent="0.3">
      <c r="A2" s="137" t="s">
        <v>99</v>
      </c>
      <c r="B2" s="138"/>
      <c r="C2" s="138"/>
      <c r="D2" s="138"/>
      <c r="E2" s="138"/>
      <c r="F2" s="138"/>
      <c r="G2" s="138"/>
      <c r="H2" s="139"/>
    </row>
    <row r="3" spans="1:8" ht="49.5" customHeight="1" x14ac:dyDescent="0.25">
      <c r="A3" s="140" t="s">
        <v>103</v>
      </c>
      <c r="B3" s="141"/>
      <c r="C3" s="141"/>
      <c r="D3" s="141"/>
      <c r="E3" s="141"/>
      <c r="F3" s="141"/>
      <c r="G3" s="141"/>
      <c r="H3" s="142"/>
    </row>
    <row r="4" spans="1:8" x14ac:dyDescent="0.25">
      <c r="A4" s="8" t="s">
        <v>2</v>
      </c>
      <c r="B4" s="3"/>
      <c r="C4" s="3"/>
      <c r="D4" s="3"/>
      <c r="E4" s="3"/>
      <c r="F4" s="3"/>
      <c r="G4" s="3"/>
      <c r="H4" s="9"/>
    </row>
    <row r="5" spans="1:8" x14ac:dyDescent="0.25">
      <c r="A5" s="10"/>
      <c r="B5" s="3"/>
      <c r="C5" s="3"/>
      <c r="D5" s="3"/>
      <c r="E5" s="3"/>
      <c r="F5" s="3"/>
      <c r="G5" s="3"/>
      <c r="H5" s="9"/>
    </row>
    <row r="6" spans="1:8" x14ac:dyDescent="0.25">
      <c r="A6" s="11" t="s">
        <v>3</v>
      </c>
      <c r="B6" s="3"/>
      <c r="C6" s="3"/>
      <c r="D6" s="3"/>
      <c r="E6" s="3"/>
      <c r="F6" s="3"/>
      <c r="G6" s="3"/>
      <c r="H6" s="9"/>
    </row>
    <row r="7" spans="1:8" ht="12.75" customHeight="1" x14ac:dyDescent="0.25">
      <c r="A7" s="10"/>
      <c r="B7" s="3"/>
      <c r="C7" s="3"/>
      <c r="D7" s="3"/>
      <c r="E7" s="3"/>
      <c r="F7" s="3"/>
      <c r="G7" s="3"/>
      <c r="H7" s="9"/>
    </row>
    <row r="8" spans="1:8" ht="36" customHeight="1" x14ac:dyDescent="0.25">
      <c r="A8" s="134" t="s">
        <v>100</v>
      </c>
      <c r="B8" s="135"/>
      <c r="C8" s="135"/>
      <c r="D8" s="135"/>
      <c r="E8" s="135"/>
      <c r="F8" s="135"/>
      <c r="G8" s="135"/>
      <c r="H8" s="136"/>
    </row>
    <row r="9" spans="1:8" ht="20.25" customHeight="1" x14ac:dyDescent="0.25">
      <c r="A9" s="128"/>
      <c r="B9" s="129"/>
      <c r="C9" s="129"/>
      <c r="D9" s="129"/>
      <c r="E9" s="129"/>
      <c r="F9" s="129"/>
      <c r="G9" s="129"/>
      <c r="H9" s="130"/>
    </row>
    <row r="10" spans="1:8" x14ac:dyDescent="0.25">
      <c r="A10" s="11" t="s">
        <v>4</v>
      </c>
      <c r="B10" s="13"/>
      <c r="C10" s="13"/>
      <c r="D10" s="13"/>
      <c r="E10" s="13"/>
      <c r="F10" s="13"/>
      <c r="G10" s="13"/>
      <c r="H10" s="14"/>
    </row>
    <row r="11" spans="1:8" ht="84.75" customHeight="1" x14ac:dyDescent="0.25">
      <c r="A11" s="134" t="s">
        <v>21</v>
      </c>
      <c r="B11" s="135"/>
      <c r="C11" s="135"/>
      <c r="D11" s="135"/>
      <c r="E11" s="135"/>
      <c r="F11" s="135"/>
      <c r="G11" s="135"/>
      <c r="H11" s="136"/>
    </row>
    <row r="12" spans="1:8" ht="15" customHeight="1" x14ac:dyDescent="0.25">
      <c r="A12" s="12"/>
      <c r="B12" s="13"/>
      <c r="C12" s="13"/>
      <c r="D12" s="13"/>
      <c r="E12" s="13"/>
      <c r="F12" s="13"/>
      <c r="G12" s="13"/>
      <c r="H12" s="14"/>
    </row>
    <row r="13" spans="1:8" s="15" customFormat="1" ht="15" customHeight="1" x14ac:dyDescent="0.25">
      <c r="A13" s="16"/>
      <c r="B13" s="17"/>
      <c r="C13" s="17"/>
      <c r="D13" s="17"/>
      <c r="E13" s="17"/>
      <c r="F13" s="17"/>
      <c r="G13" s="17"/>
      <c r="H13" s="18"/>
    </row>
    <row r="14" spans="1:8" x14ac:dyDescent="0.25">
      <c r="A14" s="11" t="s">
        <v>101</v>
      </c>
      <c r="B14" s="13"/>
      <c r="C14" s="13"/>
      <c r="D14" s="13"/>
      <c r="E14" s="13"/>
      <c r="F14" s="13"/>
      <c r="G14" s="13"/>
      <c r="H14" s="14"/>
    </row>
    <row r="15" spans="1:8" ht="44.25" customHeight="1" thickBot="1" x14ac:dyDescent="0.3">
      <c r="A15" s="131" t="s">
        <v>98</v>
      </c>
      <c r="B15" s="132"/>
      <c r="C15" s="132"/>
      <c r="D15" s="132"/>
      <c r="E15" s="132"/>
      <c r="F15" s="132"/>
      <c r="G15" s="132"/>
      <c r="H15" s="133"/>
    </row>
    <row r="16" spans="1:8" ht="60.75" customHeight="1" thickBot="1" x14ac:dyDescent="0.3">
      <c r="A16" s="29" t="s">
        <v>5</v>
      </c>
      <c r="B16" s="63"/>
    </row>
  </sheetData>
  <mergeCells count="5">
    <mergeCell ref="A15:H15"/>
    <mergeCell ref="A8:H8"/>
    <mergeCell ref="A2:H2"/>
    <mergeCell ref="A3:H3"/>
    <mergeCell ref="A11:H11"/>
  </mergeCell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Y96"/>
  <sheetViews>
    <sheetView topLeftCell="A49" workbookViewId="0">
      <selection activeCell="B15" sqref="B15"/>
    </sheetView>
  </sheetViews>
  <sheetFormatPr defaultRowHeight="15" x14ac:dyDescent="0.25"/>
  <cols>
    <col min="1" max="1" width="56" style="1" customWidth="1"/>
    <col min="2" max="2" width="18.85546875" style="1" bestFit="1" customWidth="1"/>
    <col min="3" max="3" width="18.85546875" style="1" customWidth="1"/>
    <col min="4" max="4" width="14" style="1" customWidth="1"/>
    <col min="5" max="5" width="32.42578125" style="1" customWidth="1"/>
    <col min="6" max="6" width="20.7109375" style="34" customWidth="1"/>
    <col min="7" max="7" width="22.28515625" style="1" customWidth="1"/>
    <col min="8" max="8" width="19" style="1" customWidth="1"/>
    <col min="9" max="9" width="18.7109375" style="1" customWidth="1"/>
    <col min="10" max="10" width="21.5703125" style="1" customWidth="1"/>
    <col min="11" max="11" width="15.7109375" style="1" customWidth="1"/>
    <col min="12" max="12" width="18.42578125" style="1" customWidth="1"/>
    <col min="13" max="13" width="15.140625" style="1" customWidth="1"/>
    <col min="14" max="16384" width="9.140625" style="1"/>
  </cols>
  <sheetData>
    <row r="1" spans="1:25" ht="111" customHeight="1" thickBot="1" x14ac:dyDescent="0.3">
      <c r="B1" s="153" t="s">
        <v>5</v>
      </c>
      <c r="C1" s="154"/>
      <c r="D1" s="154"/>
      <c r="E1" s="30"/>
      <c r="G1" s="25"/>
      <c r="H1" s="25"/>
      <c r="I1" s="25"/>
    </row>
    <row r="2" spans="1:25" ht="24" thickBot="1" x14ac:dyDescent="0.3">
      <c r="A2" s="153" t="s">
        <v>6</v>
      </c>
      <c r="B2" s="154"/>
      <c r="C2" s="154"/>
      <c r="D2" s="154"/>
      <c r="E2" s="154"/>
      <c r="F2" s="154"/>
      <c r="G2" s="154"/>
      <c r="H2" s="154"/>
      <c r="I2" s="155"/>
    </row>
    <row r="3" spans="1:25" ht="69.75" customHeight="1" thickBot="1" x14ac:dyDescent="0.3">
      <c r="A3" s="156" t="s">
        <v>22</v>
      </c>
      <c r="B3" s="157"/>
      <c r="C3" s="157"/>
      <c r="D3" s="157"/>
      <c r="E3" s="157"/>
      <c r="F3" s="157"/>
      <c r="G3" s="157"/>
      <c r="H3" s="157"/>
      <c r="I3" s="158"/>
    </row>
    <row r="4" spans="1:25" s="21" customFormat="1" ht="56.25" customHeight="1" x14ac:dyDescent="0.25">
      <c r="A4" s="26" t="s">
        <v>0</v>
      </c>
      <c r="B4" s="159" t="s">
        <v>25</v>
      </c>
      <c r="C4" s="160"/>
      <c r="D4" s="160"/>
      <c r="E4" s="160"/>
      <c r="F4" s="160"/>
      <c r="G4" s="160"/>
      <c r="H4" s="160"/>
      <c r="I4" s="161"/>
      <c r="J4" s="20"/>
      <c r="K4" s="20"/>
      <c r="L4" s="20"/>
      <c r="M4" s="20"/>
      <c r="N4" s="20"/>
      <c r="O4" s="20"/>
      <c r="P4" s="20"/>
      <c r="Q4" s="20"/>
      <c r="R4" s="20"/>
      <c r="S4" s="20"/>
      <c r="T4" s="20"/>
      <c r="U4" s="20"/>
      <c r="V4" s="20"/>
      <c r="W4" s="20"/>
      <c r="X4" s="20"/>
      <c r="Y4" s="20"/>
    </row>
    <row r="5" spans="1:25" ht="15" customHeight="1" thickBot="1" x14ac:dyDescent="0.3">
      <c r="A5" s="19"/>
      <c r="B5" s="22"/>
      <c r="C5" s="22"/>
      <c r="D5" s="22"/>
      <c r="E5" s="22"/>
      <c r="F5" s="35"/>
      <c r="G5" s="22"/>
      <c r="H5" s="22"/>
      <c r="I5" s="22"/>
      <c r="J5" s="20"/>
      <c r="K5" s="20"/>
      <c r="L5" s="20"/>
      <c r="M5" s="20"/>
      <c r="N5" s="20"/>
      <c r="O5" s="20"/>
      <c r="P5" s="20"/>
      <c r="Q5" s="20"/>
      <c r="R5" s="20"/>
      <c r="S5" s="20"/>
      <c r="T5" s="20"/>
      <c r="U5" s="20"/>
      <c r="V5" s="20"/>
      <c r="W5" s="20"/>
      <c r="X5" s="20"/>
      <c r="Y5" s="20"/>
    </row>
    <row r="6" spans="1:25" ht="74.25" customHeight="1" thickBot="1" x14ac:dyDescent="0.3">
      <c r="A6" s="64"/>
      <c r="B6" s="65"/>
      <c r="C6" s="65"/>
      <c r="D6" s="162" t="s">
        <v>23</v>
      </c>
      <c r="E6" s="163"/>
      <c r="F6" s="164"/>
      <c r="G6" s="153" t="s">
        <v>24</v>
      </c>
      <c r="H6" s="154"/>
      <c r="I6" s="155"/>
    </row>
    <row r="7" spans="1:25" ht="96" customHeight="1" x14ac:dyDescent="0.25">
      <c r="A7" s="23" t="s">
        <v>7</v>
      </c>
      <c r="B7" s="31" t="s">
        <v>9</v>
      </c>
      <c r="C7" s="24" t="s">
        <v>15</v>
      </c>
      <c r="D7" s="24" t="s">
        <v>12</v>
      </c>
      <c r="E7" s="24" t="s">
        <v>27</v>
      </c>
      <c r="F7" s="69" t="s">
        <v>16</v>
      </c>
      <c r="G7" s="24" t="s">
        <v>12</v>
      </c>
      <c r="H7" s="24" t="s">
        <v>28</v>
      </c>
      <c r="I7" s="55" t="s">
        <v>16</v>
      </c>
    </row>
    <row r="8" spans="1:25" ht="36" customHeight="1" x14ac:dyDescent="0.25">
      <c r="A8" s="28" t="s">
        <v>8</v>
      </c>
      <c r="B8" s="32" t="s">
        <v>10</v>
      </c>
      <c r="C8" s="33"/>
      <c r="D8" s="2">
        <v>12</v>
      </c>
      <c r="E8" s="56">
        <f>D8*4000</f>
        <v>48000</v>
      </c>
      <c r="F8" s="70"/>
      <c r="G8" s="75">
        <v>79</v>
      </c>
      <c r="H8" s="27">
        <f>G8*4000</f>
        <v>316000</v>
      </c>
      <c r="I8" s="36"/>
    </row>
    <row r="9" spans="1:25" ht="36" customHeight="1" thickBot="1" x14ac:dyDescent="0.3">
      <c r="A9" s="40" t="s">
        <v>8</v>
      </c>
      <c r="B9" s="41" t="s">
        <v>11</v>
      </c>
      <c r="C9" s="43"/>
      <c r="D9" s="42">
        <v>9</v>
      </c>
      <c r="E9" s="56">
        <f>D9*4000</f>
        <v>36000</v>
      </c>
      <c r="F9" s="71"/>
      <c r="G9" s="76">
        <v>58</v>
      </c>
      <c r="H9" s="27">
        <f>G9*4000</f>
        <v>232000</v>
      </c>
      <c r="I9" s="81"/>
    </row>
    <row r="10" spans="1:25" ht="36" customHeight="1" thickTop="1" thickBot="1" x14ac:dyDescent="0.3">
      <c r="A10" s="44" t="s">
        <v>8</v>
      </c>
      <c r="B10" s="45" t="s">
        <v>1</v>
      </c>
      <c r="C10" s="61">
        <v>-0.03</v>
      </c>
      <c r="D10" s="46">
        <f>SUM(D8:D9)</f>
        <v>21</v>
      </c>
      <c r="E10" s="57">
        <f>SUM(E8:E9)</f>
        <v>84000</v>
      </c>
      <c r="F10" s="72">
        <f>SUM(E10+(E10*C10))</f>
        <v>81480</v>
      </c>
      <c r="G10" s="77">
        <f>SUM(G8:G9)</f>
        <v>137</v>
      </c>
      <c r="H10" s="72">
        <f>SUM(H8:H9)</f>
        <v>548000</v>
      </c>
      <c r="I10" s="82">
        <f>SUM(H10+(H10*C10))</f>
        <v>531560</v>
      </c>
    </row>
    <row r="11" spans="1:25" ht="36" customHeight="1" thickTop="1" x14ac:dyDescent="0.25">
      <c r="A11" s="37" t="s">
        <v>13</v>
      </c>
      <c r="B11" s="38" t="s">
        <v>17</v>
      </c>
      <c r="C11" s="33"/>
      <c r="D11" s="39">
        <v>11</v>
      </c>
      <c r="E11" s="56">
        <f t="shared" ref="E11:E13" si="0">D11*4000</f>
        <v>44000</v>
      </c>
      <c r="F11" s="66"/>
      <c r="G11" s="78">
        <v>77</v>
      </c>
      <c r="H11" s="27">
        <f t="shared" ref="H11:H13" si="1">G11*4000</f>
        <v>308000</v>
      </c>
      <c r="I11" s="47"/>
    </row>
    <row r="12" spans="1:25" ht="36" customHeight="1" x14ac:dyDescent="0.25">
      <c r="A12" s="37" t="s">
        <v>13</v>
      </c>
      <c r="B12" s="32" t="s">
        <v>18</v>
      </c>
      <c r="C12" s="33"/>
      <c r="D12" s="2">
        <v>4</v>
      </c>
      <c r="E12" s="56">
        <f t="shared" si="0"/>
        <v>16000</v>
      </c>
      <c r="F12" s="66"/>
      <c r="G12" s="75">
        <v>27</v>
      </c>
      <c r="H12" s="27">
        <f t="shared" si="1"/>
        <v>108000</v>
      </c>
      <c r="I12" s="33"/>
    </row>
    <row r="13" spans="1:25" ht="36" customHeight="1" thickBot="1" x14ac:dyDescent="0.3">
      <c r="A13" s="40" t="s">
        <v>13</v>
      </c>
      <c r="B13" s="41" t="s">
        <v>19</v>
      </c>
      <c r="C13" s="43"/>
      <c r="D13" s="42">
        <v>9</v>
      </c>
      <c r="E13" s="56">
        <f t="shared" si="0"/>
        <v>36000</v>
      </c>
      <c r="F13" s="67"/>
      <c r="G13" s="76">
        <v>57</v>
      </c>
      <c r="H13" s="27">
        <f t="shared" si="1"/>
        <v>228000</v>
      </c>
      <c r="I13" s="83"/>
    </row>
    <row r="14" spans="1:25" ht="36" customHeight="1" thickTop="1" thickBot="1" x14ac:dyDescent="0.3">
      <c r="A14" s="49" t="s">
        <v>13</v>
      </c>
      <c r="B14" s="50" t="s">
        <v>1</v>
      </c>
      <c r="C14" s="61">
        <v>0.02</v>
      </c>
      <c r="D14" s="51">
        <f>SUM(D11:D13)</f>
        <v>24</v>
      </c>
      <c r="E14" s="58">
        <f>SUM(E11:E13)</f>
        <v>96000</v>
      </c>
      <c r="F14" s="73">
        <f>SUM(E14+(E14*C14))</f>
        <v>97920</v>
      </c>
      <c r="G14" s="79">
        <f>SUM(G11:G13)</f>
        <v>161</v>
      </c>
      <c r="H14" s="59">
        <f>SUM(H11:H13)</f>
        <v>644000</v>
      </c>
      <c r="I14" s="84">
        <f>SUM(H14+(H14*C14))</f>
        <v>656880</v>
      </c>
    </row>
    <row r="15" spans="1:25" ht="36" customHeight="1" thickTop="1" x14ac:dyDescent="0.25">
      <c r="A15" s="37" t="s">
        <v>14</v>
      </c>
      <c r="B15" s="38" t="s">
        <v>102</v>
      </c>
      <c r="C15" s="47"/>
      <c r="D15" s="39">
        <v>8</v>
      </c>
      <c r="E15" s="56">
        <f>D15*4000</f>
        <v>32000</v>
      </c>
      <c r="F15" s="68"/>
      <c r="G15" s="78">
        <v>57</v>
      </c>
      <c r="H15" s="27">
        <f t="shared" ref="H15:H17" si="2">G15*4000</f>
        <v>228000</v>
      </c>
      <c r="I15" s="47"/>
    </row>
    <row r="16" spans="1:25" ht="36" customHeight="1" x14ac:dyDescent="0.25">
      <c r="A16" s="37" t="s">
        <v>14</v>
      </c>
      <c r="B16" s="32" t="s">
        <v>26</v>
      </c>
      <c r="C16" s="33"/>
      <c r="D16" s="2">
        <v>10</v>
      </c>
      <c r="E16" s="56">
        <f t="shared" ref="E16:E17" si="3">D16*4000</f>
        <v>40000</v>
      </c>
      <c r="F16" s="66"/>
      <c r="G16" s="75">
        <v>64</v>
      </c>
      <c r="H16" s="27">
        <f t="shared" si="2"/>
        <v>256000</v>
      </c>
      <c r="I16" s="33"/>
    </row>
    <row r="17" spans="1:9" ht="36" customHeight="1" thickBot="1" x14ac:dyDescent="0.3">
      <c r="A17" s="48" t="s">
        <v>14</v>
      </c>
      <c r="B17" s="41" t="s">
        <v>20</v>
      </c>
      <c r="C17" s="43"/>
      <c r="D17" s="42">
        <v>7</v>
      </c>
      <c r="E17" s="56">
        <f t="shared" si="3"/>
        <v>28000</v>
      </c>
      <c r="F17" s="67"/>
      <c r="G17" s="76">
        <v>45</v>
      </c>
      <c r="H17" s="27">
        <f t="shared" si="2"/>
        <v>180000</v>
      </c>
      <c r="I17" s="83"/>
    </row>
    <row r="18" spans="1:9" ht="36" customHeight="1" thickTop="1" thickBot="1" x14ac:dyDescent="0.3">
      <c r="A18" s="52" t="s">
        <v>14</v>
      </c>
      <c r="B18" s="53" t="s">
        <v>1</v>
      </c>
      <c r="C18" s="62">
        <v>0.1</v>
      </c>
      <c r="D18" s="54">
        <f>SUM(D15:D17)</f>
        <v>25</v>
      </c>
      <c r="E18" s="60">
        <f>SUM(E15:E17)</f>
        <v>100000</v>
      </c>
      <c r="F18" s="74">
        <f>SUM(E18+(E18*C18))</f>
        <v>110000</v>
      </c>
      <c r="G18" s="80">
        <f>SUM(G15:G17)</f>
        <v>166</v>
      </c>
      <c r="H18" s="60">
        <f>SUM(H15:H17)</f>
        <v>664000</v>
      </c>
      <c r="I18" s="85">
        <f>SUM(H18+(H18*C18))</f>
        <v>730400</v>
      </c>
    </row>
    <row r="19" spans="1:9" ht="36" customHeight="1" thickTop="1" thickBot="1" x14ac:dyDescent="0.3">
      <c r="F19" s="1"/>
    </row>
    <row r="20" spans="1:9" customFormat="1" ht="50.25" customHeight="1" thickBot="1" x14ac:dyDescent="0.3">
      <c r="A20" s="86" t="s">
        <v>67</v>
      </c>
      <c r="B20" s="147" t="s">
        <v>29</v>
      </c>
      <c r="C20" s="148"/>
      <c r="D20" s="148"/>
      <c r="E20" s="148"/>
      <c r="F20" s="148"/>
      <c r="G20" s="148"/>
      <c r="H20" s="149"/>
    </row>
    <row r="21" spans="1:9" customFormat="1" ht="106.5" customHeight="1" thickBot="1" x14ac:dyDescent="0.3">
      <c r="A21" s="87" t="s">
        <v>30</v>
      </c>
      <c r="B21" s="88" t="s">
        <v>31</v>
      </c>
      <c r="C21" s="88" t="s">
        <v>32</v>
      </c>
      <c r="D21" s="88" t="s">
        <v>33</v>
      </c>
      <c r="E21" s="88" t="s">
        <v>34</v>
      </c>
      <c r="F21" s="88" t="s">
        <v>35</v>
      </c>
      <c r="G21" s="88" t="s">
        <v>36</v>
      </c>
      <c r="H21" s="89" t="s">
        <v>37</v>
      </c>
    </row>
    <row r="22" spans="1:9" customFormat="1" ht="15.75" thickBot="1" x14ac:dyDescent="0.3">
      <c r="A22" s="90" t="s">
        <v>38</v>
      </c>
      <c r="B22" s="91">
        <v>0</v>
      </c>
      <c r="C22" s="92">
        <v>20</v>
      </c>
      <c r="D22" s="93">
        <f>B22*C22</f>
        <v>0</v>
      </c>
      <c r="E22" s="91">
        <v>0</v>
      </c>
      <c r="F22" s="92">
        <v>5</v>
      </c>
      <c r="G22" s="93">
        <f>E22*F22</f>
        <v>0</v>
      </c>
      <c r="H22" s="94">
        <f>D22+G22</f>
        <v>0</v>
      </c>
    </row>
    <row r="23" spans="1:9" customFormat="1" ht="15.75" thickBot="1" x14ac:dyDescent="0.3">
      <c r="A23" s="95" t="s">
        <v>39</v>
      </c>
      <c r="B23" s="96">
        <v>0</v>
      </c>
      <c r="C23" s="92">
        <v>20</v>
      </c>
      <c r="D23" s="97">
        <f t="shared" ref="D23:D30" si="4">B23*C23</f>
        <v>0</v>
      </c>
      <c r="E23" s="96">
        <v>0</v>
      </c>
      <c r="F23" s="92">
        <v>5</v>
      </c>
      <c r="G23" s="97">
        <f t="shared" ref="G23:G30" si="5">E23*F23</f>
        <v>0</v>
      </c>
      <c r="H23" s="98">
        <f t="shared" ref="H23:H30" si="6">D23+G23</f>
        <v>0</v>
      </c>
    </row>
    <row r="24" spans="1:9" customFormat="1" ht="15.75" thickBot="1" x14ac:dyDescent="0.3">
      <c r="A24" s="95" t="s">
        <v>40</v>
      </c>
      <c r="B24" s="96">
        <v>0</v>
      </c>
      <c r="C24" s="92">
        <v>20</v>
      </c>
      <c r="D24" s="97">
        <f t="shared" si="4"/>
        <v>0</v>
      </c>
      <c r="E24" s="96">
        <v>0</v>
      </c>
      <c r="F24" s="92">
        <v>5</v>
      </c>
      <c r="G24" s="97">
        <f t="shared" si="5"/>
        <v>0</v>
      </c>
      <c r="H24" s="98">
        <f t="shared" si="6"/>
        <v>0</v>
      </c>
    </row>
    <row r="25" spans="1:9" customFormat="1" ht="15.75" thickBot="1" x14ac:dyDescent="0.3">
      <c r="A25" s="95" t="s">
        <v>41</v>
      </c>
      <c r="B25" s="96">
        <v>0</v>
      </c>
      <c r="C25" s="92">
        <v>20</v>
      </c>
      <c r="D25" s="97">
        <f t="shared" si="4"/>
        <v>0</v>
      </c>
      <c r="E25" s="96">
        <v>0</v>
      </c>
      <c r="F25" s="92">
        <v>5</v>
      </c>
      <c r="G25" s="97">
        <f t="shared" si="5"/>
        <v>0</v>
      </c>
      <c r="H25" s="98">
        <f t="shared" si="6"/>
        <v>0</v>
      </c>
    </row>
    <row r="26" spans="1:9" customFormat="1" ht="15.75" thickBot="1" x14ac:dyDescent="0.3">
      <c r="A26" s="95" t="s">
        <v>42</v>
      </c>
      <c r="B26" s="96">
        <v>0</v>
      </c>
      <c r="C26" s="92">
        <v>20</v>
      </c>
      <c r="D26" s="97">
        <f t="shared" si="4"/>
        <v>0</v>
      </c>
      <c r="E26" s="96">
        <v>0</v>
      </c>
      <c r="F26" s="92">
        <v>5</v>
      </c>
      <c r="G26" s="97">
        <f t="shared" si="5"/>
        <v>0</v>
      </c>
      <c r="H26" s="98">
        <f t="shared" si="6"/>
        <v>0</v>
      </c>
    </row>
    <row r="27" spans="1:9" customFormat="1" ht="15.75" thickBot="1" x14ac:dyDescent="0.3">
      <c r="A27" s="95" t="s">
        <v>43</v>
      </c>
      <c r="B27" s="96">
        <v>0</v>
      </c>
      <c r="C27" s="92">
        <v>20</v>
      </c>
      <c r="D27" s="97">
        <f t="shared" si="4"/>
        <v>0</v>
      </c>
      <c r="E27" s="96">
        <v>0</v>
      </c>
      <c r="F27" s="92">
        <v>5</v>
      </c>
      <c r="G27" s="97">
        <f t="shared" si="5"/>
        <v>0</v>
      </c>
      <c r="H27" s="98">
        <f t="shared" si="6"/>
        <v>0</v>
      </c>
    </row>
    <row r="28" spans="1:9" customFormat="1" ht="15.75" thickBot="1" x14ac:dyDescent="0.3">
      <c r="A28" s="95" t="s">
        <v>44</v>
      </c>
      <c r="B28" s="96">
        <v>0</v>
      </c>
      <c r="C28" s="92">
        <v>20</v>
      </c>
      <c r="D28" s="97">
        <f t="shared" si="4"/>
        <v>0</v>
      </c>
      <c r="E28" s="96">
        <v>0</v>
      </c>
      <c r="F28" s="92">
        <v>5</v>
      </c>
      <c r="G28" s="97">
        <f t="shared" si="5"/>
        <v>0</v>
      </c>
      <c r="H28" s="98">
        <f t="shared" si="6"/>
        <v>0</v>
      </c>
    </row>
    <row r="29" spans="1:9" customFormat="1" ht="15.75" thickBot="1" x14ac:dyDescent="0.3">
      <c r="A29" s="95" t="s">
        <v>45</v>
      </c>
      <c r="B29" s="96">
        <v>0</v>
      </c>
      <c r="C29" s="92">
        <v>20</v>
      </c>
      <c r="D29" s="97">
        <f t="shared" si="4"/>
        <v>0</v>
      </c>
      <c r="E29" s="96">
        <v>0</v>
      </c>
      <c r="F29" s="92">
        <v>5</v>
      </c>
      <c r="G29" s="97">
        <f t="shared" si="5"/>
        <v>0</v>
      </c>
      <c r="H29" s="98">
        <f t="shared" si="6"/>
        <v>0</v>
      </c>
    </row>
    <row r="30" spans="1:9" customFormat="1" ht="15.75" thickBot="1" x14ac:dyDescent="0.3">
      <c r="A30" s="99" t="s">
        <v>46</v>
      </c>
      <c r="B30" s="100">
        <v>0</v>
      </c>
      <c r="C30" s="92">
        <v>20</v>
      </c>
      <c r="D30" s="101">
        <f t="shared" si="4"/>
        <v>0</v>
      </c>
      <c r="E30" s="100">
        <v>0</v>
      </c>
      <c r="F30" s="92">
        <v>5</v>
      </c>
      <c r="G30" s="101">
        <f t="shared" si="5"/>
        <v>0</v>
      </c>
      <c r="H30" s="102">
        <f t="shared" si="6"/>
        <v>0</v>
      </c>
    </row>
    <row r="31" spans="1:9" customFormat="1" ht="15.75" thickBot="1" x14ac:dyDescent="0.3">
      <c r="B31" s="103"/>
      <c r="D31" s="103"/>
      <c r="E31" s="103"/>
      <c r="G31" s="104" t="s">
        <v>47</v>
      </c>
      <c r="H31" s="105">
        <f>SUM(H22:H30)</f>
        <v>0</v>
      </c>
    </row>
    <row r="32" spans="1:9" customFormat="1" x14ac:dyDescent="0.25">
      <c r="A32" s="106" t="s">
        <v>74</v>
      </c>
      <c r="B32" s="107" t="s">
        <v>48</v>
      </c>
      <c r="C32" s="107" t="s">
        <v>68</v>
      </c>
      <c r="D32" s="107" t="s">
        <v>49</v>
      </c>
      <c r="E32" s="107" t="s">
        <v>1</v>
      </c>
    </row>
    <row r="33" spans="1:11" customFormat="1" x14ac:dyDescent="0.25">
      <c r="A33" s="108" t="s">
        <v>50</v>
      </c>
      <c r="B33" s="109" t="s">
        <v>51</v>
      </c>
      <c r="C33" s="110">
        <v>0</v>
      </c>
      <c r="D33" s="111">
        <v>100</v>
      </c>
      <c r="E33" s="97">
        <f>C33*D33</f>
        <v>0</v>
      </c>
    </row>
    <row r="34" spans="1:11" customFormat="1" ht="30" x14ac:dyDescent="0.25">
      <c r="A34" s="108" t="s">
        <v>52</v>
      </c>
      <c r="B34" s="109" t="s">
        <v>53</v>
      </c>
      <c r="C34" s="110">
        <v>0</v>
      </c>
      <c r="D34" s="111">
        <v>15</v>
      </c>
      <c r="E34" s="97">
        <f t="shared" ref="E34:E41" si="7">C34*D34</f>
        <v>0</v>
      </c>
    </row>
    <row r="35" spans="1:11" customFormat="1" ht="30" x14ac:dyDescent="0.25">
      <c r="A35" s="108" t="s">
        <v>54</v>
      </c>
      <c r="B35" s="109" t="s">
        <v>53</v>
      </c>
      <c r="C35" s="110">
        <v>0</v>
      </c>
      <c r="D35" s="111">
        <v>10</v>
      </c>
      <c r="E35" s="97">
        <f t="shared" si="7"/>
        <v>0</v>
      </c>
    </row>
    <row r="36" spans="1:11" customFormat="1" ht="30" x14ac:dyDescent="0.25">
      <c r="A36" s="108" t="s">
        <v>55</v>
      </c>
      <c r="B36" s="109" t="s">
        <v>53</v>
      </c>
      <c r="C36" s="110">
        <v>0</v>
      </c>
      <c r="D36" s="111">
        <v>10</v>
      </c>
      <c r="E36" s="97">
        <f t="shared" si="7"/>
        <v>0</v>
      </c>
    </row>
    <row r="37" spans="1:11" customFormat="1" ht="30" x14ac:dyDescent="0.25">
      <c r="A37" s="108" t="s">
        <v>56</v>
      </c>
      <c r="B37" s="109" t="s">
        <v>53</v>
      </c>
      <c r="C37" s="110">
        <v>0</v>
      </c>
      <c r="D37" s="111">
        <v>5</v>
      </c>
      <c r="E37" s="97">
        <f t="shared" si="7"/>
        <v>0</v>
      </c>
    </row>
    <row r="38" spans="1:11" customFormat="1" ht="30" x14ac:dyDescent="0.25">
      <c r="A38" s="112" t="s">
        <v>57</v>
      </c>
      <c r="B38" s="113" t="s">
        <v>30</v>
      </c>
      <c r="C38" s="110">
        <v>0</v>
      </c>
      <c r="D38" s="111">
        <v>10</v>
      </c>
      <c r="E38" s="97">
        <f t="shared" si="7"/>
        <v>0</v>
      </c>
    </row>
    <row r="39" spans="1:11" customFormat="1" ht="30" x14ac:dyDescent="0.25">
      <c r="A39" s="112" t="s">
        <v>58</v>
      </c>
      <c r="B39" s="109" t="s">
        <v>30</v>
      </c>
      <c r="C39" s="110">
        <v>0</v>
      </c>
      <c r="D39" s="111">
        <v>10</v>
      </c>
      <c r="E39" s="97">
        <f t="shared" si="7"/>
        <v>0</v>
      </c>
    </row>
    <row r="40" spans="1:11" customFormat="1" x14ac:dyDescent="0.25">
      <c r="A40" s="114" t="s">
        <v>59</v>
      </c>
      <c r="B40" s="109" t="s">
        <v>60</v>
      </c>
      <c r="C40" s="110">
        <v>0</v>
      </c>
      <c r="D40" s="111">
        <v>10</v>
      </c>
      <c r="E40" s="97">
        <f t="shared" si="7"/>
        <v>0</v>
      </c>
    </row>
    <row r="41" spans="1:11" customFormat="1" x14ac:dyDescent="0.25">
      <c r="A41" s="114" t="s">
        <v>61</v>
      </c>
      <c r="B41" s="109" t="s">
        <v>60</v>
      </c>
      <c r="C41" s="110">
        <v>0</v>
      </c>
      <c r="D41" s="111">
        <v>10</v>
      </c>
      <c r="E41" s="97">
        <f t="shared" si="7"/>
        <v>0</v>
      </c>
    </row>
    <row r="42" spans="1:11" customFormat="1" ht="15.75" thickBot="1" x14ac:dyDescent="0.3">
      <c r="A42" s="115" t="s">
        <v>62</v>
      </c>
      <c r="B42" s="109" t="s">
        <v>30</v>
      </c>
      <c r="C42" s="116">
        <v>0</v>
      </c>
      <c r="D42" s="97">
        <v>1000</v>
      </c>
      <c r="E42" s="97">
        <f>SUM(D42*C42)+D42</f>
        <v>1000</v>
      </c>
    </row>
    <row r="43" spans="1:11" customFormat="1" ht="15.75" thickBot="1" x14ac:dyDescent="0.3">
      <c r="B43" s="117"/>
      <c r="C43" s="117"/>
      <c r="D43" s="104" t="s">
        <v>47</v>
      </c>
      <c r="E43" s="105">
        <f>SUM(E33:E42)</f>
        <v>1000</v>
      </c>
    </row>
    <row r="44" spans="1:11" customFormat="1" ht="15.75" thickBot="1" x14ac:dyDescent="0.3"/>
    <row r="45" spans="1:11" customFormat="1" ht="200.25" customHeight="1" thickBot="1" x14ac:dyDescent="0.3">
      <c r="A45" s="86" t="s">
        <v>80</v>
      </c>
      <c r="B45" s="150" t="s">
        <v>72</v>
      </c>
      <c r="C45" s="148"/>
      <c r="D45" s="149"/>
      <c r="G45" s="86" t="s">
        <v>81</v>
      </c>
      <c r="H45" s="150" t="s">
        <v>73</v>
      </c>
      <c r="I45" s="148"/>
      <c r="J45" s="149"/>
    </row>
    <row r="46" spans="1:11" customFormat="1" ht="39" thickBot="1" x14ac:dyDescent="0.3">
      <c r="A46" s="118"/>
      <c r="B46" s="151" t="s">
        <v>63</v>
      </c>
      <c r="C46" s="152"/>
      <c r="D46" s="119" t="s">
        <v>64</v>
      </c>
      <c r="F46" s="120">
        <v>50000</v>
      </c>
      <c r="G46" s="118" t="s">
        <v>65</v>
      </c>
      <c r="H46" s="151" t="s">
        <v>63</v>
      </c>
      <c r="I46" s="152"/>
      <c r="J46" s="121" t="s">
        <v>66</v>
      </c>
    </row>
    <row r="47" spans="1:11" customFormat="1" ht="70.5" customHeight="1" x14ac:dyDescent="0.25">
      <c r="A47" s="122" t="s">
        <v>69</v>
      </c>
      <c r="B47" s="143">
        <v>0</v>
      </c>
      <c r="C47" s="144"/>
      <c r="D47" s="123">
        <f>E47*B47+E47</f>
        <v>15000</v>
      </c>
      <c r="E47" s="120">
        <v>15000</v>
      </c>
      <c r="G47" s="122" t="s">
        <v>70</v>
      </c>
      <c r="H47" s="143">
        <v>0</v>
      </c>
      <c r="I47" s="144"/>
      <c r="J47" s="123">
        <f>K47*H47+K47</f>
        <v>3000</v>
      </c>
      <c r="K47" s="120">
        <v>3000</v>
      </c>
    </row>
    <row r="48" spans="1:11" customFormat="1" x14ac:dyDescent="0.25"/>
    <row r="49" spans="1:6" customFormat="1" ht="15.75" thickBot="1" x14ac:dyDescent="0.3"/>
    <row r="50" spans="1:6" customFormat="1" ht="28.5" customHeight="1" x14ac:dyDescent="0.25">
      <c r="A50" s="145" t="s">
        <v>71</v>
      </c>
      <c r="B50" s="146"/>
    </row>
    <row r="51" spans="1:6" customFormat="1" ht="63.75" customHeight="1" x14ac:dyDescent="0.25">
      <c r="A51" s="112" t="s">
        <v>75</v>
      </c>
      <c r="B51" s="124">
        <f>F10</f>
        <v>81480</v>
      </c>
    </row>
    <row r="52" spans="1:6" customFormat="1" ht="63.75" customHeight="1" x14ac:dyDescent="0.25">
      <c r="A52" s="112" t="s">
        <v>76</v>
      </c>
      <c r="B52" s="124">
        <f>I10</f>
        <v>531560</v>
      </c>
    </row>
    <row r="53" spans="1:6" customFormat="1" ht="63.75" customHeight="1" x14ac:dyDescent="0.25">
      <c r="A53" s="112" t="s">
        <v>79</v>
      </c>
      <c r="B53" s="97">
        <f>H31</f>
        <v>0</v>
      </c>
    </row>
    <row r="54" spans="1:6" customFormat="1" ht="63.75" customHeight="1" x14ac:dyDescent="0.25">
      <c r="A54" s="112" t="s">
        <v>77</v>
      </c>
      <c r="B54" s="97">
        <f>E43</f>
        <v>1000</v>
      </c>
    </row>
    <row r="55" spans="1:6" customFormat="1" ht="63.75" customHeight="1" x14ac:dyDescent="0.25">
      <c r="A55" s="112" t="s">
        <v>78</v>
      </c>
      <c r="B55" s="27">
        <f>D47</f>
        <v>15000</v>
      </c>
    </row>
    <row r="56" spans="1:6" customFormat="1" ht="63.75" customHeight="1" x14ac:dyDescent="0.25">
      <c r="A56" s="112" t="s">
        <v>82</v>
      </c>
      <c r="B56" s="27">
        <f>J47</f>
        <v>3000</v>
      </c>
    </row>
    <row r="57" spans="1:6" customFormat="1" ht="63.75" customHeight="1" thickBot="1" x14ac:dyDescent="0.3">
      <c r="A57" s="44" t="s">
        <v>83</v>
      </c>
      <c r="B57" s="125">
        <f>SUM(B51:B56)</f>
        <v>632040</v>
      </c>
    </row>
    <row r="58" spans="1:6" ht="63.75" customHeight="1" thickTop="1" x14ac:dyDescent="0.25">
      <c r="F58" s="1"/>
    </row>
    <row r="59" spans="1:6" ht="63.75" customHeight="1" x14ac:dyDescent="0.25">
      <c r="A59" s="112" t="s">
        <v>84</v>
      </c>
      <c r="B59" s="124">
        <f>F14</f>
        <v>97920</v>
      </c>
      <c r="F59" s="1"/>
    </row>
    <row r="60" spans="1:6" ht="63.75" customHeight="1" x14ac:dyDescent="0.25">
      <c r="A60" s="112" t="s">
        <v>85</v>
      </c>
      <c r="B60" s="124">
        <f>I14</f>
        <v>656880</v>
      </c>
      <c r="F60" s="1"/>
    </row>
    <row r="61" spans="1:6" ht="63.75" customHeight="1" x14ac:dyDescent="0.25">
      <c r="A61" s="112" t="s">
        <v>86</v>
      </c>
      <c r="B61" s="97">
        <f>H31</f>
        <v>0</v>
      </c>
      <c r="F61" s="1"/>
    </row>
    <row r="62" spans="1:6" ht="63.75" customHeight="1" x14ac:dyDescent="0.25">
      <c r="A62" s="112" t="s">
        <v>87</v>
      </c>
      <c r="B62" s="97">
        <f>E43</f>
        <v>1000</v>
      </c>
      <c r="F62" s="1"/>
    </row>
    <row r="63" spans="1:6" ht="63.75" customHeight="1" x14ac:dyDescent="0.25">
      <c r="A63" s="112" t="s">
        <v>88</v>
      </c>
      <c r="B63" s="27">
        <f>D47</f>
        <v>15000</v>
      </c>
      <c r="F63" s="1"/>
    </row>
    <row r="64" spans="1:6" ht="63.75" customHeight="1" x14ac:dyDescent="0.25">
      <c r="A64" s="112" t="s">
        <v>89</v>
      </c>
      <c r="B64" s="27">
        <f>J47</f>
        <v>3000</v>
      </c>
      <c r="F64" s="1"/>
    </row>
    <row r="65" spans="1:10" ht="63.75" customHeight="1" thickBot="1" x14ac:dyDescent="0.3">
      <c r="A65" s="49" t="s">
        <v>90</v>
      </c>
      <c r="B65" s="126">
        <f>SUM(B59:B64)</f>
        <v>773800</v>
      </c>
      <c r="F65" s="1"/>
    </row>
    <row r="66" spans="1:10" ht="63.75" customHeight="1" thickTop="1" x14ac:dyDescent="0.25">
      <c r="F66" s="1"/>
    </row>
    <row r="67" spans="1:10" ht="63.75" customHeight="1" x14ac:dyDescent="0.25">
      <c r="A67" s="112" t="s">
        <v>91</v>
      </c>
      <c r="B67" s="124">
        <f>F18</f>
        <v>110000</v>
      </c>
      <c r="F67" s="1"/>
    </row>
    <row r="68" spans="1:10" ht="63.75" customHeight="1" x14ac:dyDescent="0.25">
      <c r="A68" s="112" t="s">
        <v>92</v>
      </c>
      <c r="B68" s="124">
        <f>I18</f>
        <v>730400</v>
      </c>
      <c r="F68" s="1"/>
    </row>
    <row r="69" spans="1:10" ht="63.75" customHeight="1" x14ac:dyDescent="0.25">
      <c r="A69" s="112" t="s">
        <v>93</v>
      </c>
      <c r="B69" s="97">
        <f>H31</f>
        <v>0</v>
      </c>
      <c r="F69" s="1"/>
    </row>
    <row r="70" spans="1:10" ht="63.75" customHeight="1" x14ac:dyDescent="0.25">
      <c r="A70" s="112" t="s">
        <v>94</v>
      </c>
      <c r="B70" s="97">
        <f>E43</f>
        <v>1000</v>
      </c>
      <c r="F70" s="1"/>
    </row>
    <row r="71" spans="1:10" ht="63.75" customHeight="1" x14ac:dyDescent="0.25">
      <c r="A71" s="112" t="s">
        <v>95</v>
      </c>
      <c r="B71" s="27">
        <f>D47</f>
        <v>15000</v>
      </c>
      <c r="F71" s="1"/>
    </row>
    <row r="72" spans="1:10" ht="63.75" customHeight="1" thickBot="1" x14ac:dyDescent="0.3">
      <c r="A72" s="112" t="s">
        <v>96</v>
      </c>
      <c r="B72" s="27">
        <f>J47</f>
        <v>3000</v>
      </c>
      <c r="F72" s="1"/>
    </row>
    <row r="73" spans="1:10" ht="63.75" customHeight="1" thickTop="1" thickBot="1" x14ac:dyDescent="0.3">
      <c r="A73" s="52" t="s">
        <v>97</v>
      </c>
      <c r="B73" s="127">
        <f>SUM(B67:B72)</f>
        <v>859400</v>
      </c>
      <c r="F73" s="1"/>
    </row>
    <row r="74" spans="1:10" ht="63.75" customHeight="1" thickTop="1" x14ac:dyDescent="0.25">
      <c r="F74" s="1"/>
    </row>
    <row r="75" spans="1:10" ht="63.75" customHeight="1" x14ac:dyDescent="0.25">
      <c r="F75" s="1"/>
    </row>
    <row r="76" spans="1:10" ht="63.75" customHeight="1" x14ac:dyDescent="0.25">
      <c r="F76" s="1"/>
    </row>
    <row r="77" spans="1:10" ht="63.75" customHeight="1" x14ac:dyDescent="0.25">
      <c r="F77" s="1"/>
    </row>
    <row r="78" spans="1:10" ht="186.75" customHeight="1" x14ac:dyDescent="0.25">
      <c r="F78" s="1"/>
    </row>
    <row r="79" spans="1:10" ht="88.5" customHeight="1" x14ac:dyDescent="0.25">
      <c r="F79" s="1"/>
      <c r="J79" s="4"/>
    </row>
    <row r="80" spans="1:10" x14ac:dyDescent="0.25">
      <c r="F80" s="1"/>
    </row>
    <row r="81" spans="6:6" x14ac:dyDescent="0.25">
      <c r="F81" s="1"/>
    </row>
    <row r="82" spans="6:6" x14ac:dyDescent="0.25">
      <c r="F82" s="1"/>
    </row>
    <row r="83" spans="6:6" x14ac:dyDescent="0.25">
      <c r="F83" s="1"/>
    </row>
    <row r="84" spans="6:6" x14ac:dyDescent="0.25">
      <c r="F84" s="1"/>
    </row>
    <row r="85" spans="6:6" x14ac:dyDescent="0.25">
      <c r="F85" s="1"/>
    </row>
    <row r="86" spans="6:6" x14ac:dyDescent="0.25">
      <c r="F86" s="1"/>
    </row>
    <row r="87" spans="6:6" x14ac:dyDescent="0.25">
      <c r="F87" s="1"/>
    </row>
    <row r="88" spans="6:6" x14ac:dyDescent="0.25">
      <c r="F88" s="1"/>
    </row>
    <row r="89" spans="6:6" x14ac:dyDescent="0.25">
      <c r="F89" s="1"/>
    </row>
    <row r="90" spans="6:6" x14ac:dyDescent="0.25">
      <c r="F90" s="1"/>
    </row>
    <row r="91" spans="6:6" x14ac:dyDescent="0.25">
      <c r="F91" s="1"/>
    </row>
    <row r="92" spans="6:6" x14ac:dyDescent="0.25">
      <c r="F92" s="1"/>
    </row>
    <row r="93" spans="6:6" x14ac:dyDescent="0.25">
      <c r="F93" s="1"/>
    </row>
    <row r="94" spans="6:6" x14ac:dyDescent="0.25">
      <c r="F94" s="1"/>
    </row>
    <row r="95" spans="6:6" ht="127.5" customHeight="1" x14ac:dyDescent="0.25">
      <c r="F95" s="1"/>
    </row>
    <row r="96" spans="6:6" ht="65.25" customHeight="1" x14ac:dyDescent="0.25"/>
  </sheetData>
  <mergeCells count="14">
    <mergeCell ref="B1:D1"/>
    <mergeCell ref="A2:I2"/>
    <mergeCell ref="A3:I3"/>
    <mergeCell ref="B4:I4"/>
    <mergeCell ref="G6:I6"/>
    <mergeCell ref="D6:F6"/>
    <mergeCell ref="B47:C47"/>
    <mergeCell ref="H47:I47"/>
    <mergeCell ref="A50:B50"/>
    <mergeCell ref="B20:H20"/>
    <mergeCell ref="B45:D45"/>
    <mergeCell ref="H45:J45"/>
    <mergeCell ref="B46:C46"/>
    <mergeCell ref="H46:I46"/>
  </mergeCells>
  <phoneticPr fontId="1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C3ADEA97967B47896973DC2DA72B6B" ma:contentTypeVersion="13" ma:contentTypeDescription="Create a new document." ma:contentTypeScope="" ma:versionID="8621402d240e623e400aaa658604daaa">
  <xsd:schema xmlns:xsd="http://www.w3.org/2001/XMLSchema" xmlns:xs="http://www.w3.org/2001/XMLSchema" xmlns:p="http://schemas.microsoft.com/office/2006/metadata/properties" xmlns:ns3="8d3b725d-8303-4c8a-9a80-0b7058c08525" xmlns:ns4="a41f5e48-c72d-4f68-8989-cd15eb458186" targetNamespace="http://schemas.microsoft.com/office/2006/metadata/properties" ma:root="true" ma:fieldsID="c61bdeca876ac686608d8d57e7c0fa0a" ns3:_="" ns4:_="">
    <xsd:import namespace="8d3b725d-8303-4c8a-9a80-0b7058c08525"/>
    <xsd:import namespace="a41f5e48-c72d-4f68-8989-cd15eb45818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3b725d-8303-4c8a-9a80-0b7058c085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41f5e48-c72d-4f68-8989-cd15eb45818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0D2589-73C1-4263-B719-BC1A44BE26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3b725d-8303-4c8a-9a80-0b7058c08525"/>
    <ds:schemaRef ds:uri="a41f5e48-c72d-4f68-8989-cd15eb4581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33739A-FAA7-4511-8E14-67B9376A1815}">
  <ds:schemaRefs>
    <ds:schemaRef ds:uri="http://schemas.microsoft.com/sharepoint/v3/contenttype/forms"/>
  </ds:schemaRefs>
</ds:datastoreItem>
</file>

<file path=customXml/itemProps3.xml><?xml version="1.0" encoding="utf-8"?>
<ds:datastoreItem xmlns:ds="http://schemas.openxmlformats.org/officeDocument/2006/customXml" ds:itemID="{D10EA0FA-3927-4836-BD9A-381E00A8A6E5}">
  <ds:schemaRefs>
    <ds:schemaRef ds:uri="http://schemas.microsoft.com/office/2006/documentManagement/types"/>
    <ds:schemaRef ds:uri="http://schemas.microsoft.com/office/infopath/2007/PartnerControls"/>
    <ds:schemaRef ds:uri="http://purl.org/dc/elements/1.1/"/>
    <ds:schemaRef ds:uri="a41f5e48-c72d-4f68-8989-cd15eb458186"/>
    <ds:schemaRef ds:uri="http://schemas.microsoft.com/office/2006/metadata/properties"/>
    <ds:schemaRef ds:uri="http://purl.org/dc/terms/"/>
    <ds:schemaRef ds:uri="8d3b725d-8303-4c8a-9a80-0b7058c08525"/>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Pricing Instructions</vt:lpstr>
      <vt:lpstr>Disrepair Works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gary.stanfield</dc:creator>
  <cp:lastModifiedBy>Adrian Uden</cp:lastModifiedBy>
  <cp:lastPrinted>2018-06-14T08:16:18Z</cp:lastPrinted>
  <dcterms:created xsi:type="dcterms:W3CDTF">2017-03-27T09:12:16Z</dcterms:created>
  <dcterms:modified xsi:type="dcterms:W3CDTF">2021-11-23T10:56:46Z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0x01010026C3ADEA97967B47896973DC2DA72B6B</vt:lpwstr>
  </property>
</Properties>
</file>