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lobal\europe\newcastle\Jobs\240000\242531\00 Stockton Events Car Park Site\Docs\19- Geo\19.2 - GI Scope and Spec\tender issue 111115\"/>
    </mc:Choice>
  </mc:AlternateContent>
  <bookViews>
    <workbookView xWindow="0" yWindow="0" windowWidth="25200" windowHeight="11385" activeTab="10"/>
  </bookViews>
  <sheets>
    <sheet name="A" sheetId="1" r:id="rId1"/>
    <sheet name="B" sheetId="2" r:id="rId2"/>
    <sheet name="C" sheetId="3" r:id="rId3"/>
    <sheet name="D" sheetId="4" r:id="rId4"/>
    <sheet name="E" sheetId="5" r:id="rId5"/>
    <sheet name="H" sheetId="6" r:id="rId6"/>
    <sheet name="I" sheetId="7" r:id="rId7"/>
    <sheet name="J" sheetId="8" r:id="rId8"/>
    <sheet name="K" sheetId="10" r:id="rId9"/>
    <sheet name="L" sheetId="9" r:id="rId10"/>
    <sheet name="Summary" sheetId="11" r:id="rId11"/>
    <sheet name="App A" sheetId="12" r:id="rId1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8" i="7" l="1"/>
  <c r="H27" i="7"/>
  <c r="F15" i="1"/>
  <c r="H50" i="10"/>
  <c r="H49" i="9"/>
  <c r="H31" i="8"/>
  <c r="H31" i="6"/>
  <c r="H26" i="5"/>
  <c r="H28" i="4"/>
  <c r="H59" i="3"/>
  <c r="F25" i="2"/>
  <c r="F49" i="1"/>
  <c r="F42" i="1"/>
  <c r="F43" i="1"/>
  <c r="F44" i="1"/>
  <c r="F45" i="1"/>
  <c r="F46" i="1"/>
  <c r="F47" i="1"/>
  <c r="F48" i="1"/>
  <c r="F41" i="1"/>
  <c r="F34" i="1"/>
  <c r="F35" i="1"/>
  <c r="F36" i="1"/>
  <c r="F37" i="1"/>
  <c r="F38" i="1"/>
  <c r="F33" i="1"/>
  <c r="F26" i="1"/>
  <c r="F27" i="1"/>
  <c r="F28" i="1"/>
  <c r="F29" i="1"/>
  <c r="F30" i="1"/>
  <c r="F25" i="1"/>
  <c r="F16" i="1"/>
  <c r="F17" i="1"/>
  <c r="F18" i="1"/>
  <c r="F19" i="1"/>
  <c r="F20" i="1"/>
  <c r="F21" i="1"/>
  <c r="F22" i="1"/>
  <c r="H47" i="9"/>
  <c r="H37" i="10"/>
  <c r="H19" i="9" l="1"/>
  <c r="F19" i="9"/>
  <c r="C22" i="11"/>
  <c r="C19" i="11"/>
  <c r="C18" i="11"/>
  <c r="C17" i="11"/>
  <c r="C16" i="11"/>
  <c r="H48" i="9"/>
  <c r="H20" i="8"/>
  <c r="H21" i="8"/>
  <c r="H22" i="8"/>
  <c r="H24" i="8"/>
  <c r="H19" i="8"/>
  <c r="F20" i="8"/>
  <c r="F21" i="8"/>
  <c r="F22" i="8"/>
  <c r="F24" i="8"/>
  <c r="F19" i="8"/>
  <c r="F17" i="8"/>
  <c r="H17" i="8" s="1"/>
  <c r="C15" i="11"/>
  <c r="H18" i="7"/>
  <c r="H57" i="3"/>
  <c r="F57" i="3"/>
  <c r="H52" i="3"/>
  <c r="F46" i="3"/>
  <c r="F47" i="3"/>
  <c r="F50" i="3"/>
  <c r="F51" i="3"/>
  <c r="F52" i="3"/>
  <c r="F53" i="3"/>
  <c r="F56" i="3"/>
  <c r="F45" i="3"/>
  <c r="F49" i="10"/>
  <c r="H49" i="10" s="1"/>
  <c r="F48" i="10"/>
  <c r="H48" i="10" s="1"/>
  <c r="F47" i="10"/>
  <c r="H47" i="10" s="1"/>
  <c r="F46" i="10"/>
  <c r="H46" i="10" s="1"/>
  <c r="F45" i="10"/>
  <c r="H45" i="10" s="1"/>
  <c r="F44" i="10"/>
  <c r="H44" i="10" s="1"/>
  <c r="F43" i="10"/>
  <c r="H43" i="10" s="1"/>
  <c r="F42" i="10"/>
  <c r="H42" i="10" s="1"/>
  <c r="F37" i="10"/>
  <c r="F31" i="10"/>
  <c r="H31" i="10" s="1"/>
  <c r="F27" i="10"/>
  <c r="H27" i="10" s="1"/>
  <c r="F26" i="10"/>
  <c r="H26" i="10" s="1"/>
  <c r="F24" i="10"/>
  <c r="H24" i="10" s="1"/>
  <c r="F21" i="10"/>
  <c r="H21" i="10" s="1"/>
  <c r="F20" i="10"/>
  <c r="H20" i="10" s="1"/>
  <c r="H19" i="10"/>
  <c r="F19" i="10"/>
  <c r="F18" i="10"/>
  <c r="H18" i="10" s="1"/>
  <c r="F17" i="10"/>
  <c r="H17" i="10" s="1"/>
  <c r="F45" i="9"/>
  <c r="H45" i="9" s="1"/>
  <c r="F43" i="9"/>
  <c r="H43" i="9" s="1"/>
  <c r="F42" i="9"/>
  <c r="H42" i="9" s="1"/>
  <c r="F40" i="9"/>
  <c r="H40" i="9" s="1"/>
  <c r="F38" i="9"/>
  <c r="H38" i="9" s="1"/>
  <c r="F37" i="9"/>
  <c r="H37" i="9" s="1"/>
  <c r="F36" i="9"/>
  <c r="H36" i="9" s="1"/>
  <c r="F35" i="9"/>
  <c r="H35" i="9" s="1"/>
  <c r="F34" i="9"/>
  <c r="H34" i="9" s="1"/>
  <c r="F33" i="9"/>
  <c r="H33" i="9" s="1"/>
  <c r="F32" i="9"/>
  <c r="H32" i="9" s="1"/>
  <c r="F31" i="9"/>
  <c r="H31" i="9" s="1"/>
  <c r="F30" i="9"/>
  <c r="H30" i="9" s="1"/>
  <c r="F29" i="9"/>
  <c r="H29" i="9" s="1"/>
  <c r="F27" i="9"/>
  <c r="H27" i="9" s="1"/>
  <c r="F26" i="9"/>
  <c r="H26" i="9" s="1"/>
  <c r="F25" i="9"/>
  <c r="H25" i="9" s="1"/>
  <c r="F24" i="9"/>
  <c r="H24" i="9" s="1"/>
  <c r="F23" i="9"/>
  <c r="H23" i="9" s="1"/>
  <c r="F22" i="9"/>
  <c r="H22" i="9" s="1"/>
  <c r="F21" i="9"/>
  <c r="H21" i="9" s="1"/>
  <c r="F18" i="9"/>
  <c r="H18" i="9" s="1"/>
  <c r="F17" i="9"/>
  <c r="H17" i="9" s="1"/>
  <c r="F26" i="7"/>
  <c r="H26" i="7" s="1"/>
  <c r="F25" i="7"/>
  <c r="H25" i="7" s="1"/>
  <c r="F21" i="7"/>
  <c r="H21" i="7" s="1"/>
  <c r="H20" i="7"/>
  <c r="F20" i="7"/>
  <c r="F19" i="7"/>
  <c r="H19" i="7" s="1"/>
  <c r="F17" i="7"/>
  <c r="H17" i="7" s="1"/>
  <c r="H26" i="6"/>
  <c r="F26" i="6"/>
  <c r="F24" i="6"/>
  <c r="H24" i="6" s="1"/>
  <c r="F22" i="6"/>
  <c r="H22" i="6" s="1"/>
  <c r="F21" i="6"/>
  <c r="H21" i="6" s="1"/>
  <c r="F20" i="6"/>
  <c r="H20" i="6" s="1"/>
  <c r="C20" i="11" s="1"/>
  <c r="F25" i="5"/>
  <c r="H25" i="5" s="1"/>
  <c r="F24" i="5"/>
  <c r="H24" i="5" s="1"/>
  <c r="F23" i="5"/>
  <c r="H23" i="5" s="1"/>
  <c r="F21" i="5"/>
  <c r="H21" i="5" s="1"/>
  <c r="F20" i="5"/>
  <c r="H20" i="5" s="1"/>
  <c r="F18" i="5"/>
  <c r="H18" i="5" s="1"/>
  <c r="F17" i="5"/>
  <c r="H17" i="5" s="1"/>
  <c r="F27" i="4"/>
  <c r="H27" i="4" s="1"/>
  <c r="H26" i="4"/>
  <c r="F26" i="4"/>
  <c r="F25" i="4"/>
  <c r="H25" i="4" s="1"/>
  <c r="F24" i="4"/>
  <c r="H24" i="4" s="1"/>
  <c r="F23" i="4"/>
  <c r="H23" i="4" s="1"/>
  <c r="H22" i="4"/>
  <c r="F22" i="4"/>
  <c r="F20" i="4"/>
  <c r="H20" i="4" s="1"/>
  <c r="F18" i="4"/>
  <c r="H18" i="4" s="1"/>
  <c r="F17" i="4"/>
  <c r="H17" i="4" s="1"/>
  <c r="H29" i="7" l="1"/>
  <c r="C21" i="11" s="1"/>
  <c r="C24" i="11"/>
  <c r="C23" i="11"/>
  <c r="C25" i="11" l="1"/>
  <c r="C26" i="11" s="1"/>
  <c r="F23" i="1"/>
  <c r="F24" i="1"/>
  <c r="H47" i="3"/>
  <c r="H50" i="3"/>
  <c r="H51" i="3"/>
  <c r="H53" i="3"/>
  <c r="H56" i="3"/>
  <c r="H46" i="3"/>
  <c r="H45" i="3"/>
  <c r="H35" i="3"/>
  <c r="H33" i="3"/>
</calcChain>
</file>

<file path=xl/sharedStrings.xml><?xml version="1.0" encoding="utf-8"?>
<sst xmlns="http://schemas.openxmlformats.org/spreadsheetml/2006/main" count="1025" uniqueCount="505">
  <si>
    <t>Number</t>
  </si>
  <si>
    <t>Item Description</t>
  </si>
  <si>
    <t>Unit</t>
  </si>
  <si>
    <t>Quantity</t>
  </si>
  <si>
    <t>Rate</t>
  </si>
  <si>
    <t>Amount (£)</t>
  </si>
  <si>
    <t>A1.1</t>
  </si>
  <si>
    <t>sum</t>
  </si>
  <si>
    <t>A1.2</t>
  </si>
  <si>
    <t>A2.1</t>
  </si>
  <si>
    <t>A2.2</t>
  </si>
  <si>
    <t>A3.1</t>
  </si>
  <si>
    <t>A3.2</t>
  </si>
  <si>
    <t>A4.1</t>
  </si>
  <si>
    <t>Maintain on site all site safety equipment for a Yellow Category site for Phase 1 Investigation</t>
  </si>
  <si>
    <t>week</t>
  </si>
  <si>
    <t>A4.2</t>
  </si>
  <si>
    <t>Maintain on site all site safety equipment for a Yellow Category site for Phase 2 Investigation</t>
  </si>
  <si>
    <t>A5.1</t>
  </si>
  <si>
    <t>Decontamination of equipment during and at end of intrusive investigation for a Yellow Category site for Phase 1 Investigation</t>
  </si>
  <si>
    <t>A5.2</t>
  </si>
  <si>
    <t>Decontamination of equipment during and at end of intrusive investigation for a Yellow Category site for Phase 2 Investigation</t>
  </si>
  <si>
    <t>A6.1</t>
  </si>
  <si>
    <t>Appropriate storage, transport and off-site disposal of contaminated arisings and any PPE equipment, excluding laboratory testing provisional for Phase 1 Investigation</t>
  </si>
  <si>
    <t>provisional sum</t>
  </si>
  <si>
    <t>A6.2</t>
  </si>
  <si>
    <t>Appropriate storage, transport and off-site disposal of contaminated arisings and any PPE equipment, excluding laboratory testing provisional for Phase 2 Investigation</t>
  </si>
  <si>
    <t>A7.1</t>
  </si>
  <si>
    <t>Provide professional attendance during Phase 1 investigation in accordance with Clause 3.5.2</t>
  </si>
  <si>
    <t>Sum</t>
  </si>
  <si>
    <t>A7.2</t>
  </si>
  <si>
    <t>Provide professional attendance during Phase 2 investigation in accordance with Clause 3.5.3</t>
  </si>
  <si>
    <t>A8.1</t>
  </si>
  <si>
    <t>A8.2</t>
  </si>
  <si>
    <t>A9.1</t>
  </si>
  <si>
    <t>Preparation of Health and Safety documentation and Safety Risk Assessment for Phase 1 Ground Investigation</t>
  </si>
  <si>
    <t>A9.2</t>
  </si>
  <si>
    <t>Preparation of Health and Safety documentation and Safety Risk Assessment for Phase 2 Ground Investigation</t>
  </si>
  <si>
    <t>A19.1</t>
  </si>
  <si>
    <t>One master copy of the Phase 1 Ground Investigation Report (or specified part thereof )</t>
  </si>
  <si>
    <t>A19.2</t>
  </si>
  <si>
    <t>One master copy of the Phase 2 Ground Investigation Report (or specified part thereof )</t>
  </si>
  <si>
    <t>A20.1</t>
  </si>
  <si>
    <t>Additional copies of the Phase 1 Ground Investigation Report (or specified part thereof )</t>
  </si>
  <si>
    <t>nr</t>
  </si>
  <si>
    <t>A20.2</t>
  </si>
  <si>
    <t>Additional copies of the Phase 2 Ground Investigation Report (or specified part thereof )</t>
  </si>
  <si>
    <t>A21.1</t>
  </si>
  <si>
    <t>Electronic copy of Phase 1 Ground Investigation Report (or specified part thereof )</t>
  </si>
  <si>
    <t>A21.2</t>
  </si>
  <si>
    <t>Electronic copy of Phase 2 Ground Investigation Report (or specified part thereof )</t>
  </si>
  <si>
    <t>A25.1</t>
  </si>
  <si>
    <t>Digital data in AGS transfer format for Phase 1 Investigation</t>
  </si>
  <si>
    <t>A25.2</t>
  </si>
  <si>
    <t>Digital data in AGS transfer format for Phase 2 Investigation</t>
  </si>
  <si>
    <t>A26.1</t>
  </si>
  <si>
    <t xml:space="preserve">Phase 1 Hard-copy Photographs </t>
  </si>
  <si>
    <t>A26.2</t>
  </si>
  <si>
    <t>A27.1</t>
  </si>
  <si>
    <t>Phase 1 Photographic Volume</t>
  </si>
  <si>
    <t>A27.2</t>
  </si>
  <si>
    <r>
      <t xml:space="preserve">This spreadsheet should be read in conjuction with Arup's Stockton Events Car Park Ground Investigation Specification, Novemeber 2015 and it's preamble to the Bill of Quatities.
</t>
    </r>
    <r>
      <rPr>
        <u/>
        <sz val="11"/>
        <color rgb="FFFF0000"/>
        <rFont val="Calibri"/>
        <family val="2"/>
        <scheme val="minor"/>
      </rPr>
      <t>Disclaimer</t>
    </r>
    <r>
      <rPr>
        <sz val="11"/>
        <color theme="1"/>
        <rFont val="Calibri"/>
        <family val="2"/>
        <scheme val="minor"/>
      </rPr>
      <t xml:space="preserve">
This workbook is provided as an aid for calculation of a Bill of Quantities in line with the guidance given in the UK Specification for Ground Investigation Second edition. The user is solely responsible for the inputting and checking of data and the authors and publisher cannot accept any liability or responsibility for errors that may arise as a result of using this workbook.</t>
    </r>
  </si>
  <si>
    <t>Job:</t>
  </si>
  <si>
    <t>Stockton Events Car Park Investigation</t>
  </si>
  <si>
    <t>Document</t>
  </si>
  <si>
    <t>Bill of Quantites</t>
  </si>
  <si>
    <t>B1</t>
  </si>
  <si>
    <t>Move boring plant and equipment to the site of each exploratory hole and set up</t>
  </si>
  <si>
    <t>r/o</t>
  </si>
  <si>
    <t>B2</t>
  </si>
  <si>
    <t>Extra over Item B1 for setting up on a slope of gradient greater than 20%.</t>
  </si>
  <si>
    <t>B3</t>
  </si>
  <si>
    <t>Break out surface obstruction where present at exploratory borehole</t>
  </si>
  <si>
    <t>h</t>
  </si>
  <si>
    <t>B4</t>
  </si>
  <si>
    <t>Advance borehole between existing ground level and 10m depth</t>
  </si>
  <si>
    <t>m</t>
  </si>
  <si>
    <t>B5</t>
  </si>
  <si>
    <t>As Item B4 but between 10 and 20m depth</t>
  </si>
  <si>
    <t>B6</t>
  </si>
  <si>
    <t>As Item B4 but between 20 and 30m depth</t>
  </si>
  <si>
    <t>B9</t>
  </si>
  <si>
    <t>Advance borehole through hard stratum or obstruction</t>
  </si>
  <si>
    <t>B10</t>
  </si>
  <si>
    <t>Provide aquifer protection measures at a single aquiclude/aquifer boundary or cross-contamination control measures at a single soil boundary in a borehole</t>
  </si>
  <si>
    <t>B11</t>
  </si>
  <si>
    <t>Backfill borehole with cement/bentonite grout or bentonite pellets</t>
  </si>
  <si>
    <t>B12</t>
  </si>
  <si>
    <t>Standing time for borehole plant, equipment and crew</t>
  </si>
  <si>
    <t>Total Section B, carried to summary</t>
  </si>
  <si>
    <t>Bill A:</t>
  </si>
  <si>
    <t>General Items and Provisional Services and additional items</t>
  </si>
  <si>
    <t>Document:</t>
  </si>
  <si>
    <t>Bill B:</t>
  </si>
  <si>
    <t>Percussive Boring</t>
  </si>
  <si>
    <t>Phase 1</t>
  </si>
  <si>
    <t>Phase 2</t>
  </si>
  <si>
    <t>Total</t>
  </si>
  <si>
    <t>Rotary Drilling to obtain cores</t>
  </si>
  <si>
    <t>C15</t>
  </si>
  <si>
    <t>Move rotary drilling plant and equipment to the site of each exploratory drillhole and set up</t>
  </si>
  <si>
    <t>-</t>
  </si>
  <si>
    <t>C16</t>
  </si>
  <si>
    <t>Extra over Item C15 for setting up on a slope of gradient greater than 20%.</t>
  </si>
  <si>
    <t>C18</t>
  </si>
  <si>
    <t>Break out surface obstructions where present at exploratory drillhole</t>
  </si>
  <si>
    <t>C19</t>
  </si>
  <si>
    <t>Standing time for rotary drilling plant, equipment and crew</t>
  </si>
  <si>
    <t>C20</t>
  </si>
  <si>
    <t>Provide aquifer protection measures at a single aquiclude/aquifer boundary in a drillhole</t>
  </si>
  <si>
    <t>C34</t>
  </si>
  <si>
    <t>Rotary drill in materials other than hard strata to obtain cores of the specified diameter between existing ground level to 10m depth</t>
  </si>
  <si>
    <t>C35</t>
  </si>
  <si>
    <t>As Item C34 but between 10m and 20m depth</t>
  </si>
  <si>
    <t>C36</t>
  </si>
  <si>
    <t>As Item C34 but between 20m and 30m depth</t>
  </si>
  <si>
    <t>C39</t>
  </si>
  <si>
    <t>Extra over Items C34 to C38 for use of semi-rigid core liner</t>
  </si>
  <si>
    <t>C41</t>
  </si>
  <si>
    <t>Rotary drill in hard strata to obtain cores of the specified diameter between existing ground level and 10m depth</t>
  </si>
  <si>
    <t>C42</t>
  </si>
  <si>
    <t>As Item C41 but between 10m and 20m depth</t>
  </si>
  <si>
    <t>C43</t>
  </si>
  <si>
    <t>As Item C41 but between 20m and 30m depth</t>
  </si>
  <si>
    <t>C44</t>
  </si>
  <si>
    <t>As Item C41 but between 30m and 40m depth</t>
  </si>
  <si>
    <t>C46</t>
  </si>
  <si>
    <t>Extra over items C41 to C45 for use of semi-rigid core liner</t>
  </si>
  <si>
    <t>C48</t>
  </si>
  <si>
    <t>Backfill drillholes with cement/bentonite grout</t>
  </si>
  <si>
    <t>Resonance (sonic) drilling</t>
  </si>
  <si>
    <t>C59</t>
  </si>
  <si>
    <t>Move sonic drilling plant and equipment to the site of each exploratory drillhole and set up</t>
  </si>
  <si>
    <t>C62</t>
  </si>
  <si>
    <t>C63</t>
  </si>
  <si>
    <t>Standing time for sonic drilling plant, equipment and crew</t>
  </si>
  <si>
    <t>Sonic drilling without cores</t>
  </si>
  <si>
    <t>C64</t>
  </si>
  <si>
    <t>Sonic drill in materials other than hard strata at the specified diameter, from which cores are not required, between existing ground level and 10m depth</t>
  </si>
  <si>
    <t>C65</t>
  </si>
  <si>
    <t>As Item C64 but between 10 and 20m depth</t>
  </si>
  <si>
    <t>C66</t>
  </si>
  <si>
    <t>As Item C64 but between 20 and 30m depth</t>
  </si>
  <si>
    <t>C70</t>
  </si>
  <si>
    <t>Sonic drill in hard strata at the specified diameter, from which cores are not required, between existing ground level and 10m depth</t>
  </si>
  <si>
    <t>C71</t>
  </si>
  <si>
    <t>As Item C70 but between 10 and 20m depth</t>
  </si>
  <si>
    <t>C72</t>
  </si>
  <si>
    <t>As Item C70 but between 20 and 30m depth</t>
  </si>
  <si>
    <t>C76</t>
  </si>
  <si>
    <t>Backfill sonic drillhole with cement/bentonite grout or bentonite pellets</t>
  </si>
  <si>
    <t>Sonic drilling to obtain cores</t>
  </si>
  <si>
    <t>C77</t>
  </si>
  <si>
    <t>Sonic drill in materials other than hard strata to obtain cores of the specified diameter between existing ground level and 10m depth</t>
  </si>
  <si>
    <t>C78</t>
  </si>
  <si>
    <t>As Item C77 but between 10 and 20m depth</t>
  </si>
  <si>
    <t>C79</t>
  </si>
  <si>
    <t>As Item C77 but between 20 and 30m depth</t>
  </si>
  <si>
    <t>C80</t>
  </si>
  <si>
    <t>As Item C77 but between 30 and 40m depth</t>
  </si>
  <si>
    <t>C81</t>
  </si>
  <si>
    <t>As Item C77 but between 40 and 50m depth</t>
  </si>
  <si>
    <t>C82</t>
  </si>
  <si>
    <t>Extra over Items C77 to C81 for use of semi-rigid core liner</t>
  </si>
  <si>
    <t>C84</t>
  </si>
  <si>
    <t>Sonic drill in hard strata to obtain cores of the specified diameter between existing ground level and 10m depth</t>
  </si>
  <si>
    <t>C85</t>
  </si>
  <si>
    <t>As Item C84 but between 10 and 20m depth</t>
  </si>
  <si>
    <t>C86</t>
  </si>
  <si>
    <t>As Item C84 but between 20 and 30m depth</t>
  </si>
  <si>
    <t>C87</t>
  </si>
  <si>
    <t>As Item C84 but between 30 and 40m depth</t>
  </si>
  <si>
    <t>C88</t>
  </si>
  <si>
    <t>As Item C84 but between 40 and 50m depth</t>
  </si>
  <si>
    <t>C89</t>
  </si>
  <si>
    <t>Extra over Items C84 to C88 for use of semi-rigid liner</t>
  </si>
  <si>
    <t>C91</t>
  </si>
  <si>
    <t>Total Section C, carried Forward</t>
  </si>
  <si>
    <t>Bill C:</t>
  </si>
  <si>
    <t>Rotary Drilling</t>
  </si>
  <si>
    <t>Total Section A, carried to Summary</t>
  </si>
  <si>
    <t>Phase 1 Offices and stores for the Contractor</t>
  </si>
  <si>
    <t>Phase 2 Offices and stores for the Contractor</t>
  </si>
  <si>
    <t>Establish on site all plant equipment and services for a Green Category site during Phase 1 Investigation</t>
  </si>
  <si>
    <t>Establish on site all plant equipment and services for a Green Category site during Phase 2 Investigation</t>
  </si>
  <si>
    <t>Extra over Item A2.1 for a Yellow Category site during Phase 1 Investigation</t>
  </si>
  <si>
    <t>Extra over Item A2.2 for a Yellow Category site during Phase 2 Investigation</t>
  </si>
  <si>
    <t>A3.3</t>
  </si>
  <si>
    <t>A3.4</t>
  </si>
  <si>
    <t>Extra over Item A2.1 for a Red Category site during Phase 1 Investigation</t>
  </si>
  <si>
    <t>Extra over Item A2.2 for a Red Category site during Phase 2 Investigation</t>
  </si>
  <si>
    <t>A5.3</t>
  </si>
  <si>
    <t>A5.4</t>
  </si>
  <si>
    <t>Extra over Item A5.1 for Red Site for Phase 1 Investigation</t>
  </si>
  <si>
    <t>Extra over Item A5.2 for Red Site for Phase 2 Investigation</t>
  </si>
  <si>
    <t>Establish the location and elevation of the ground at each exploratory hole of Phase 1 Investigation</t>
  </si>
  <si>
    <t>Establish the location and elevation of the ground at each exploratory hole of Phase 2 Investigation</t>
  </si>
  <si>
    <t>Inspection pits</t>
  </si>
  <si>
    <t>D1</t>
  </si>
  <si>
    <t>Excavate inspection pit by hand to 1.2m depth</t>
  </si>
  <si>
    <t>D2</t>
  </si>
  <si>
    <t>Extra over Item D1 for breaking out surface obstructions</t>
  </si>
  <si>
    <t>Trial pits and trenches</t>
  </si>
  <si>
    <t>D3</t>
  </si>
  <si>
    <t>Move equipment to the site of each trial pit or trench of not greater than 4.5m depth</t>
  </si>
  <si>
    <t>D4</t>
  </si>
  <si>
    <t>Extra over Item D3 for setting up on a slope of gradient greater than 20%</t>
  </si>
  <si>
    <t>D5</t>
  </si>
  <si>
    <t>Extra over Item D3 for trial pit or trench between 4.5 and 6m depth</t>
  </si>
  <si>
    <t>D6</t>
  </si>
  <si>
    <t>Excavate trial pit between existing ground level and 3.0m depth</t>
  </si>
  <si>
    <t>D7</t>
  </si>
  <si>
    <t>As Item D6 but between 3.0 and 4.5m depth</t>
  </si>
  <si>
    <t>D8</t>
  </si>
  <si>
    <t>As Item D6 but between 4.5 and 6m depth</t>
  </si>
  <si>
    <t>D12</t>
  </si>
  <si>
    <t>Extra over Items D6 to D11 inclusive for breaking out hard strata or surface obstructions</t>
  </si>
  <si>
    <t>D13</t>
  </si>
  <si>
    <t>Standing time for excavation plant, equipment and crew for machine dug trial pit or trench</t>
  </si>
  <si>
    <t>Total Section D, carried Forward</t>
  </si>
  <si>
    <t>Pitting and Trenching</t>
  </si>
  <si>
    <t>Bill D:</t>
  </si>
  <si>
    <t>Samples for geotechnical purposes</t>
  </si>
  <si>
    <t>E1</t>
  </si>
  <si>
    <t>Small disturbed sample</t>
  </si>
  <si>
    <t>E2</t>
  </si>
  <si>
    <t>Bulk disturbed sample</t>
  </si>
  <si>
    <t>E3</t>
  </si>
  <si>
    <t>Large bulk disturbed sample</t>
  </si>
  <si>
    <t>E4.2</t>
  </si>
  <si>
    <t>Open-tube sample using thin-walled (OS-T/W) sampler</t>
  </si>
  <si>
    <t>E4</t>
  </si>
  <si>
    <t>Piston sample</t>
  </si>
  <si>
    <t>Containers for contamination assessment and WAC testing</t>
  </si>
  <si>
    <t>E14.1</t>
  </si>
  <si>
    <t>E14.2</t>
  </si>
  <si>
    <t>Provision of containers and collection of samples for contamination Suite F (S1.20.3)</t>
  </si>
  <si>
    <t>E14.3</t>
  </si>
  <si>
    <t>Provision of containers and collection of samples for contamination Suite G (S1.20.3)</t>
  </si>
  <si>
    <t>Total Section E, carried forward</t>
  </si>
  <si>
    <t>Sampling</t>
  </si>
  <si>
    <t>Bill E:</t>
  </si>
  <si>
    <t>H1.1</t>
  </si>
  <si>
    <t>H1.2</t>
  </si>
  <si>
    <t>H2.1</t>
  </si>
  <si>
    <t>Standard penetration test in  rotary drillhole at commencing depth less than 20m</t>
  </si>
  <si>
    <t>H2.2</t>
  </si>
  <si>
    <t>Standard penetration test in rotary drillhole at commencing depth greater than 20m</t>
  </si>
  <si>
    <t>H2.3</t>
  </si>
  <si>
    <t>Standard penetration test in  sonic rotary drillhole at commencing depth less than 20m</t>
  </si>
  <si>
    <t>H2.4</t>
  </si>
  <si>
    <t>Standard penetration test in sonic rotary drillhole at commencing depth greater than 20m</t>
  </si>
  <si>
    <t>H8</t>
  </si>
  <si>
    <t>Hand vane test (set of 3 readings)</t>
  </si>
  <si>
    <t>Permeability testing</t>
  </si>
  <si>
    <t>H14</t>
  </si>
  <si>
    <t>Set up and dismantle variable head permeability test in standpipe/standpipe piezometer</t>
  </si>
  <si>
    <t>H15</t>
  </si>
  <si>
    <t>Set up and dismantle constant head permeability test in standpipe/standpipe piezometer</t>
  </si>
  <si>
    <t>H16</t>
  </si>
  <si>
    <t>Carry out permeability test in standpipe/standpipe piezometer</t>
  </si>
  <si>
    <t>H17</t>
  </si>
  <si>
    <t>Set up and dismantle variable head permeability test in rotary drillhole</t>
  </si>
  <si>
    <t>H18</t>
  </si>
  <si>
    <t>Set up and dismantle constant head permeability test in rotary drillhole</t>
  </si>
  <si>
    <t>Miscellaneous site testing</t>
  </si>
  <si>
    <t>H86</t>
  </si>
  <si>
    <t>Provision of PID for period of investigation to perform headspace testing of contamination samples</t>
  </si>
  <si>
    <t>Total Section H, carried forward</t>
  </si>
  <si>
    <t>Bill H:</t>
  </si>
  <si>
    <t>In situ Testing</t>
  </si>
  <si>
    <t>Standpipes and piezometers</t>
  </si>
  <si>
    <t>I1</t>
  </si>
  <si>
    <t>Backfill exploratory hole with cement/bentonite grout below standpipe or standpipe piezometer</t>
  </si>
  <si>
    <t>I4</t>
  </si>
  <si>
    <t>I7</t>
  </si>
  <si>
    <t>Provide and install combined ground gas/groundwater monitoring standpipe (50mm), as per Figuer H2</t>
  </si>
  <si>
    <t>I9</t>
  </si>
  <si>
    <t>Provide and install headworks for ground gas monitoring standpipe, standpipe or standpipe piezometer</t>
  </si>
  <si>
    <t>I10</t>
  </si>
  <si>
    <t>Provide and install protective cover (flush)</t>
  </si>
  <si>
    <t xml:space="preserve">Standpipe and piezometer development </t>
  </si>
  <si>
    <t>I15.1</t>
  </si>
  <si>
    <t>Supply equipment and personnel to carry out development by surging</t>
  </si>
  <si>
    <t>I15.2</t>
  </si>
  <si>
    <t>Develop standpipe or piezometer by surging</t>
  </si>
  <si>
    <t>I15.5</t>
  </si>
  <si>
    <t>As Item I15.1 but by over pumping</t>
  </si>
  <si>
    <t>I15.6</t>
  </si>
  <si>
    <t>As Item I15.2 but by over pumping</t>
  </si>
  <si>
    <t>Provisional sum</t>
  </si>
  <si>
    <t>Total Section I, carried forward</t>
  </si>
  <si>
    <t>Instrumentation</t>
  </si>
  <si>
    <t>Bill I:</t>
  </si>
  <si>
    <t>Installation monitoring and sampling (during fieldwork period)</t>
  </si>
  <si>
    <t>J1</t>
  </si>
  <si>
    <t>Reading of water level in standpipe or standpipe piezometer during fieldwork period</t>
  </si>
  <si>
    <t>Installation monitoring and sampling (post fieldwork period)</t>
  </si>
  <si>
    <t>J9</t>
  </si>
  <si>
    <t>Return visit to site following completion of fieldwork to take readings in, or recover samples from, installations</t>
  </si>
  <si>
    <t>J10</t>
  </si>
  <si>
    <t>Extra over Item J9 for reading of water level in standpipe or standpipe piezometer during return visit</t>
  </si>
  <si>
    <t>J11</t>
  </si>
  <si>
    <t>Extra over Item J9 for ground gas measurement in ground gas monitoring standpipe during return visit</t>
  </si>
  <si>
    <t>J14</t>
  </si>
  <si>
    <t xml:space="preserve">Extra over Item J9 for water sample from standpipe or standpipe piezometer during return visit to site, including purging or micropurging up to 3.0 hours </t>
  </si>
  <si>
    <t>J15</t>
  </si>
  <si>
    <t>Extra over Item J14 for purging or micro-purging in excess of 3.0 hours</t>
  </si>
  <si>
    <t>J16</t>
  </si>
  <si>
    <t>Extra over Item J9 for ground gas sample from gas monitoring standpipe during return visit to site</t>
  </si>
  <si>
    <t>J17</t>
  </si>
  <si>
    <t>Extra over Item J9 for reading of free product level in standpipe using an interface probe during return visit to site</t>
  </si>
  <si>
    <t>Surface water body sampling and testing</t>
  </si>
  <si>
    <t>J18</t>
  </si>
  <si>
    <t xml:space="preserve">Surface water body sample taken during fieldwork period </t>
  </si>
  <si>
    <t>J19</t>
  </si>
  <si>
    <t xml:space="preserve">Surface water body sample taken during return visit to site </t>
  </si>
  <si>
    <t>J20</t>
  </si>
  <si>
    <t>Determination of dissolved oxygen, conductivity, pH and temperature of surface water body during fieldwork period</t>
  </si>
  <si>
    <t>J21</t>
  </si>
  <si>
    <t>Determination of dissolved oxygen, conductivity, pH and temperature of surface water body during return visit to site</t>
  </si>
  <si>
    <t>Total Section J, carried forward</t>
  </si>
  <si>
    <t>Installation Monitoring and Sampling</t>
  </si>
  <si>
    <t>Bill J:</t>
  </si>
  <si>
    <t>Contamination testing soil</t>
  </si>
  <si>
    <t>L1.1</t>
  </si>
  <si>
    <t>Suite E1 –General</t>
  </si>
  <si>
    <t>L1.2</t>
  </si>
  <si>
    <t>Suite E2 –Asbestos</t>
  </si>
  <si>
    <t>L1.3</t>
  </si>
  <si>
    <t>Suite E3 –TPHCWG</t>
  </si>
  <si>
    <t>L1.4</t>
  </si>
  <si>
    <t>Suite E4 –PAH And BTEX</t>
  </si>
  <si>
    <t>L1.5</t>
  </si>
  <si>
    <t>Suite E5 –VOC And SVOc</t>
  </si>
  <si>
    <t>L1.6</t>
  </si>
  <si>
    <t>Suite E6 –PCB</t>
  </si>
  <si>
    <t>L1.8</t>
  </si>
  <si>
    <t>Suite E8 –Cyanide Speciation</t>
  </si>
  <si>
    <t>L1.9</t>
  </si>
  <si>
    <t>Suite E9 –Hexavalent Chromium</t>
  </si>
  <si>
    <t>L1.10</t>
  </si>
  <si>
    <t>Suite E10 –Speciated Phenols</t>
  </si>
  <si>
    <t>Contamination testing water</t>
  </si>
  <si>
    <t>L2.1</t>
  </si>
  <si>
    <t>Suite F1 –General</t>
  </si>
  <si>
    <t>L2.2</t>
  </si>
  <si>
    <t>Suite F2 –Speciated phenols*</t>
  </si>
  <si>
    <t>L2.3</t>
  </si>
  <si>
    <t>Suite F3 –PAH And BTEX</t>
  </si>
  <si>
    <t>L2.4</t>
  </si>
  <si>
    <t>Suite F4 –VOC And SVOC</t>
  </si>
  <si>
    <t>L2.5</t>
  </si>
  <si>
    <t>Suite F5 –PCB</t>
  </si>
  <si>
    <t>L2.7</t>
  </si>
  <si>
    <t>Suite F7 –Cyanide Speciation</t>
  </si>
  <si>
    <t>L2.8</t>
  </si>
  <si>
    <t>Suite F8 –Hexavalent Chromium</t>
  </si>
  <si>
    <t>L2.9</t>
  </si>
  <si>
    <t>Suite F9 –Speciated Phenols</t>
  </si>
  <si>
    <t>L2.10</t>
  </si>
  <si>
    <t>Suite F10 –Oxygen Demand</t>
  </si>
  <si>
    <t>L2.14</t>
  </si>
  <si>
    <t>Suite F14 –Other Parameters</t>
  </si>
  <si>
    <t>Contamination testing ground gas</t>
  </si>
  <si>
    <t>L3.1</t>
  </si>
  <si>
    <t>Suite G1 –Sample General</t>
  </si>
  <si>
    <t>Waste acceptance testing</t>
  </si>
  <si>
    <t>L4.1</t>
  </si>
  <si>
    <t>Suite H –Total Soils</t>
  </si>
  <si>
    <t>L4.2</t>
  </si>
  <si>
    <t>Suite I – Leachability</t>
  </si>
  <si>
    <t>UKWIR</t>
  </si>
  <si>
    <t>L5.1</t>
  </si>
  <si>
    <t>Suite J - Soil Testing for UK WIR assessment</t>
  </si>
  <si>
    <t>Miscellaneous</t>
  </si>
  <si>
    <t>Total Section L, carried forward</t>
  </si>
  <si>
    <t>Bill L:</t>
  </si>
  <si>
    <t>Geoenvironmental laboratory testing</t>
  </si>
  <si>
    <t>Classification</t>
  </si>
  <si>
    <t>K1.1</t>
  </si>
  <si>
    <t>Moisture content</t>
  </si>
  <si>
    <t>K1.2</t>
  </si>
  <si>
    <t>Liquid limit, plastic limit and plasticity index</t>
  </si>
  <si>
    <t>K1.8</t>
  </si>
  <si>
    <t>Particle density by gas jar or pycnometer</t>
  </si>
  <si>
    <t>K1.9</t>
  </si>
  <si>
    <t>Particle size distribution by wet sieving</t>
  </si>
  <si>
    <t>K1.11</t>
  </si>
  <si>
    <t>Sedimentation by pipette</t>
  </si>
  <si>
    <t>Compaction related</t>
  </si>
  <si>
    <t>K3.1</t>
  </si>
  <si>
    <t>Dry density/moisture content relationship using 2.5kg rammer</t>
  </si>
  <si>
    <t>K3.2</t>
  </si>
  <si>
    <t>Dry density/moisture content relationship using 4.5kg rammer</t>
  </si>
  <si>
    <t>Compressibility, permeability, durability</t>
  </si>
  <si>
    <t>K4.1</t>
  </si>
  <si>
    <t>One-dimensional consolidation properties, test period 5days</t>
  </si>
  <si>
    <t>K4.2</t>
  </si>
  <si>
    <t>Extra over Item 4.1 for test period in excess of 5 days</t>
  </si>
  <si>
    <t>day</t>
  </si>
  <si>
    <t>Shear strength (total stress)</t>
  </si>
  <si>
    <t>K6.1</t>
  </si>
  <si>
    <t>Shear strength by the laboratory vane method (set of 3)</t>
  </si>
  <si>
    <t>K6.2</t>
  </si>
  <si>
    <t>Shear strength by hand vane (set of 3)</t>
  </si>
  <si>
    <t>K6.16</t>
  </si>
  <si>
    <t>Undrained strength of a single 100mm diameter specimen in triaxial compression without the measurement of pore pressure</t>
  </si>
  <si>
    <t>Rock testing</t>
  </si>
  <si>
    <t>K8.8</t>
  </si>
  <si>
    <t>Schmidt rebound hardness</t>
  </si>
  <si>
    <t>K8.9</t>
  </si>
  <si>
    <t>Resistance to fragmentation</t>
  </si>
  <si>
    <t>K8.10</t>
  </si>
  <si>
    <t>Aggregate abrasion value</t>
  </si>
  <si>
    <t>Ground/groundwater aggressivity</t>
  </si>
  <si>
    <t>K9.4</t>
  </si>
  <si>
    <t>Suite D (Brownfield site – pyrite present Schedule 1.19.6)</t>
  </si>
  <si>
    <t>K10.1</t>
  </si>
  <si>
    <t>Petrology Testing</t>
  </si>
  <si>
    <t>K10.2</t>
  </si>
  <si>
    <t>K10.3</t>
  </si>
  <si>
    <t>K10.4</t>
  </si>
  <si>
    <t>Total Sulphur</t>
  </si>
  <si>
    <t>K10.5</t>
  </si>
  <si>
    <t>Thermal Analysis</t>
  </si>
  <si>
    <t>K10.6</t>
  </si>
  <si>
    <t>Free Lime</t>
  </si>
  <si>
    <t>K10.7</t>
  </si>
  <si>
    <t>Free Maganesia</t>
  </si>
  <si>
    <t>K10.8</t>
  </si>
  <si>
    <t>Total Section K, carried forward</t>
  </si>
  <si>
    <t>Bill Summary</t>
  </si>
  <si>
    <t>£</t>
  </si>
  <si>
    <t>A</t>
  </si>
  <si>
    <t>General items and provisional services and additional items</t>
  </si>
  <si>
    <t>B</t>
  </si>
  <si>
    <t>percussive boring</t>
  </si>
  <si>
    <t>C</t>
  </si>
  <si>
    <t>Rotary drilling</t>
  </si>
  <si>
    <t>D</t>
  </si>
  <si>
    <t>Pitting and trenching</t>
  </si>
  <si>
    <t>E</t>
  </si>
  <si>
    <t>sampling and monitoring</t>
  </si>
  <si>
    <t>H</t>
  </si>
  <si>
    <t>In-situ testing</t>
  </si>
  <si>
    <t>I</t>
  </si>
  <si>
    <t>Instrumenttion</t>
  </si>
  <si>
    <t>J</t>
  </si>
  <si>
    <t>Installation monitoring and sampling</t>
  </si>
  <si>
    <t>L</t>
  </si>
  <si>
    <t>Geoenvironmental Laboratory Testing</t>
  </si>
  <si>
    <t>K</t>
  </si>
  <si>
    <t>Geotechnical Laboratory testing</t>
  </si>
  <si>
    <t>Tender Sum</t>
  </si>
  <si>
    <t>Total Tender sum (including 10% Contingency)</t>
  </si>
  <si>
    <t>Appendix A:</t>
  </si>
  <si>
    <t>Rates for geotechnical and other personnel</t>
  </si>
  <si>
    <t>Item</t>
  </si>
  <si>
    <t>Rates shall be entered for the various grades of staff listed, who will be employed by agreement with the Investigation Supervisor to
provide advice or assistance during the course of the investigation and/or the preparation of the Ground Investigation Report and/or
the Geotechnical Design Report all in accordance with Specification Clauses 3.6.1 and 3.6.2 and Schedule S1.8.3.
These services exclude the contract management, superintendence and technical direction required under the
Conditions of Contract and the requirements of Specification Clause 3.5.1, which shall be included in the general
rates and prices of the main Bill of Quantities (see Clause 1 of the Preamble to the Bill of Quantities).</t>
  </si>
  <si>
    <t xml:space="preserve">Technician </t>
  </si>
  <si>
    <t xml:space="preserve">Graduate ground engineer </t>
  </si>
  <si>
    <t xml:space="preserve">Experienced ground engineer </t>
  </si>
  <si>
    <t xml:space="preserve">Registered Ground Engineering Professional </t>
  </si>
  <si>
    <t xml:space="preserve">Registered Ground Engineering Specialist </t>
  </si>
  <si>
    <t xml:space="preserve">Registered Ground Engineering Advisor </t>
  </si>
  <si>
    <t xml:space="preserve">Expenses incurred by staff on site visits or who are resident by agreement with the Investigation Supervisor </t>
  </si>
  <si>
    <t>Rate per kilometre1 from Contractor’s premises and return for Items 1, 2 and 3</t>
  </si>
  <si>
    <r>
      <t>km</t>
    </r>
    <r>
      <rPr>
        <vertAlign val="superscript"/>
        <sz val="10"/>
        <color theme="1"/>
        <rFont val="Times New Roman"/>
        <family val="1"/>
      </rPr>
      <t>1</t>
    </r>
  </si>
  <si>
    <t>As above but for Items 4, 5 and 6</t>
  </si>
  <si>
    <t>All other expenses incurred in conjunction with a site visit where a return journey is made on the same day for Items 1, 2 and 3</t>
  </si>
  <si>
    <t>visit</t>
  </si>
  <si>
    <t xml:space="preserve">As above but for Items 4, 5 and 6 </t>
  </si>
  <si>
    <t>All other expenses incurred in connection with visit where an overnight stay is necessary for Items 1, 2 and 3</t>
  </si>
  <si>
    <t>overnight</t>
  </si>
  <si>
    <t xml:space="preserve">As above but for Items 4, 5 and 6 overnight </t>
  </si>
  <si>
    <t xml:space="preserve">1Where considered appropriate, ‘mile’ may be used
Estimate of costs under Appendix A to the Bill of Quantities where the provision of the Contractor’s staff for work in accordance with
Specification Clauses 3.5.2, 3.6.1 and 3.6.2 cannot be adequately specified at tender. (To be assessed by the Investigation Supervisor).
</t>
  </si>
  <si>
    <t>C90</t>
  </si>
  <si>
    <t>Provide aquifer protection measures at a single aquiclude/aquifer boundary in a sonic drillhole</t>
  </si>
  <si>
    <t>Provision of containers and collection of samples for contamination Suite E,H, I and J (S1.20.3), (S1.20.5) and (S1.20.7)</t>
  </si>
  <si>
    <t>Standard penetration test in Cable Percussion borehole at commencing depth greater than 20m</t>
  </si>
  <si>
    <t>Standard penetration test in Cable Percussion borehole at commencing depth less than 20m</t>
  </si>
  <si>
    <t>Provide and install discrete depth groundwater sampling standpipe (50mm) as per Figure H4</t>
  </si>
  <si>
    <t>L10.1</t>
  </si>
  <si>
    <t>Laboratory data quality report for Phase 1</t>
  </si>
  <si>
    <t>L10.2</t>
  </si>
  <si>
    <t>Laboratory data quality report for Phase 2</t>
  </si>
  <si>
    <t>K9.5</t>
  </si>
  <si>
    <t>K9.2</t>
  </si>
  <si>
    <t>Suite B (Greenfield site - Pyrite absent Schedule 1.19.6)</t>
  </si>
  <si>
    <t>Accelerated Expansion Testing</t>
  </si>
  <si>
    <t>Slag Evaluation Testing</t>
  </si>
  <si>
    <t>Water Soluble Sulphates Test</t>
  </si>
  <si>
    <t>Acid Soluble Sulphates Test</t>
  </si>
  <si>
    <t>L1.2A</t>
  </si>
  <si>
    <t>L1.2B</t>
  </si>
  <si>
    <t>Extra over L1.2 for quantification of asbestos by fibre counting as per Schedule (S1.20.3)</t>
  </si>
  <si>
    <t>Extra over L1.2 for quantification of abestos by gravermetric methods where bulk ACM's identified as per schedule (S1.20.3)</t>
  </si>
  <si>
    <t>K9.6</t>
  </si>
  <si>
    <t>Quantification of Solouble Nitrate and Chlorides (Schedule 1.19.6)</t>
  </si>
  <si>
    <t>Quantification of Solouble Magnesium (Schedule 1.19.6)</t>
  </si>
  <si>
    <t>Disposal of development water, not including chemical testing for Phase 2</t>
  </si>
  <si>
    <t>Disposal of development water, not including chemical testing for Phase 1</t>
  </si>
  <si>
    <t>I15.9B</t>
  </si>
  <si>
    <t>I15.9A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</si>
</sst>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7" x14ac:knownFonts="1">
    <font>
      <sz val="11"/>
      <color theme="1"/>
      <name val="Calibri"/>
      <family val="2"/>
      <scheme val="minor"/>
    </font>
    <font>
      <u/>
      <sz val="11"/>
      <color rgb="FFFF0000"/>
      <name val="Calibri"/>
      <family val="2"/>
      <scheme val="minor"/>
    </font>
    <font>
      <sz val="12"/>
      <color theme="1"/>
      <name val="Calibri"/>
      <family val="2"/>
      <scheme val="minor"/>
    </font>
    <font>
      <sz val="10"/>
      <color theme="1"/>
      <name val="Times New Roman"/>
      <family val="1"/>
    </font>
    <font>
      <sz val="12"/>
      <name val="Calibri"/>
      <family val="2"/>
      <scheme val="minor"/>
    </font>
    <font>
      <sz val="9.5"/>
      <color theme="1"/>
      <name val="Times New Roman"/>
      <family val="1"/>
    </font>
    <font>
      <vertAlign val="superscript"/>
      <sz val="10"/>
      <color theme="1"/>
      <name val="Times New Roman"/>
      <family val="1"/>
    </font>
  </fonts>
  <fills count="6">
    <fill>
      <patternFill patternType="none"/>
    </fill>
    <fill>
      <patternFill patternType="gray125"/>
    </fill>
    <fill>
      <patternFill patternType="solid">
        <fgColor theme="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FFFFFF"/>
        <bgColor indexed="64"/>
      </patternFill>
    </fill>
  </fills>
  <borders count="68">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s>
  <cellStyleXfs count="1">
    <xf numFmtId="0" fontId="0" fillId="0" borderId="0"/>
  </cellStyleXfs>
  <cellXfs count="369">
    <xf numFmtId="0" fontId="0" fillId="0" borderId="0" xfId="0"/>
    <xf numFmtId="0" fontId="0" fillId="0" borderId="0" xfId="0" applyBorder="1" applyAlignment="1" applyProtection="1">
      <alignment horizontal="left" vertical="top" wrapText="1"/>
    </xf>
    <xf numFmtId="0" fontId="0" fillId="0" borderId="0" xfId="0" applyBorder="1" applyAlignment="1" applyProtection="1">
      <alignment vertical="top" wrapText="1"/>
    </xf>
    <xf numFmtId="0" fontId="0" fillId="0" borderId="0" xfId="0"/>
    <xf numFmtId="0" fontId="2" fillId="2" borderId="4" xfId="0" applyFont="1" applyFill="1" applyBorder="1"/>
    <xf numFmtId="0" fontId="0" fillId="0" borderId="18" xfId="0" applyBorder="1"/>
    <xf numFmtId="0" fontId="0" fillId="0" borderId="19" xfId="0" applyBorder="1"/>
    <xf numFmtId="0" fontId="0" fillId="0" borderId="20" xfId="0" applyBorder="1"/>
    <xf numFmtId="0" fontId="2" fillId="2" borderId="21" xfId="0" applyFont="1" applyFill="1" applyBorder="1" applyAlignment="1">
      <alignment wrapText="1"/>
    </xf>
    <xf numFmtId="0" fontId="2" fillId="2" borderId="25" xfId="0" applyFont="1" applyFill="1" applyBorder="1"/>
    <xf numFmtId="164" fontId="0" fillId="2" borderId="25" xfId="0" applyNumberFormat="1" applyFill="1" applyBorder="1"/>
    <xf numFmtId="0" fontId="0" fillId="0" borderId="31" xfId="0" applyBorder="1"/>
    <xf numFmtId="164" fontId="0" fillId="0" borderId="27" xfId="0" applyNumberFormat="1" applyFill="1" applyBorder="1"/>
    <xf numFmtId="164" fontId="0" fillId="0" borderId="28" xfId="0" applyNumberFormat="1" applyFill="1" applyBorder="1"/>
    <xf numFmtId="164" fontId="0" fillId="0" borderId="26" xfId="0" applyNumberFormat="1" applyFill="1" applyBorder="1"/>
    <xf numFmtId="0" fontId="0" fillId="0" borderId="19" xfId="0" applyFill="1" applyBorder="1"/>
    <xf numFmtId="0" fontId="0" fillId="0" borderId="31" xfId="0" applyBorder="1" applyAlignment="1">
      <alignment wrapText="1"/>
    </xf>
    <xf numFmtId="0" fontId="0" fillId="0" borderId="20" xfId="0" applyBorder="1" applyAlignment="1">
      <alignment wrapText="1"/>
    </xf>
    <xf numFmtId="0" fontId="0" fillId="0" borderId="19" xfId="0" applyBorder="1" applyAlignment="1">
      <alignment wrapText="1"/>
    </xf>
    <xf numFmtId="0" fontId="0" fillId="0" borderId="0" xfId="0" applyBorder="1"/>
    <xf numFmtId="0" fontId="0" fillId="0" borderId="0" xfId="0" applyBorder="1" applyAlignment="1">
      <alignment wrapText="1"/>
    </xf>
    <xf numFmtId="0" fontId="0" fillId="0" borderId="41" xfId="0" applyBorder="1" applyAlignment="1" applyProtection="1">
      <alignment vertical="top" wrapText="1"/>
    </xf>
    <xf numFmtId="0" fontId="0" fillId="3" borderId="5" xfId="0" applyFill="1" applyBorder="1" applyAlignment="1" applyProtection="1">
      <alignment vertical="top" wrapText="1"/>
    </xf>
    <xf numFmtId="0" fontId="0" fillId="3" borderId="4" xfId="0" applyFill="1" applyBorder="1" applyAlignment="1" applyProtection="1">
      <alignment vertical="top" wrapText="1"/>
    </xf>
    <xf numFmtId="0" fontId="0" fillId="0" borderId="4" xfId="0" applyBorder="1" applyAlignment="1" applyProtection="1">
      <alignment vertical="top" wrapText="1"/>
    </xf>
    <xf numFmtId="0" fontId="0" fillId="0" borderId="0" xfId="0"/>
    <xf numFmtId="0" fontId="2" fillId="2" borderId="4" xfId="0" applyFont="1" applyFill="1" applyBorder="1"/>
    <xf numFmtId="0" fontId="0" fillId="0" borderId="18" xfId="0" applyBorder="1"/>
    <xf numFmtId="0" fontId="0" fillId="0" borderId="19" xfId="0" applyBorder="1"/>
    <xf numFmtId="0" fontId="0" fillId="0" borderId="20" xfId="0" applyBorder="1"/>
    <xf numFmtId="0" fontId="2" fillId="2" borderId="21" xfId="0" applyFont="1" applyFill="1" applyBorder="1" applyAlignment="1">
      <alignment wrapText="1"/>
    </xf>
    <xf numFmtId="0" fontId="2" fillId="2" borderId="25" xfId="0" applyFont="1" applyFill="1" applyBorder="1"/>
    <xf numFmtId="0" fontId="0" fillId="0" borderId="26" xfId="0" applyBorder="1"/>
    <xf numFmtId="0" fontId="0" fillId="0" borderId="27" xfId="0" applyBorder="1"/>
    <xf numFmtId="0" fontId="0" fillId="0" borderId="28" xfId="0" applyBorder="1"/>
    <xf numFmtId="0" fontId="0" fillId="0" borderId="23" xfId="0" applyBorder="1"/>
    <xf numFmtId="0" fontId="0" fillId="0" borderId="24" xfId="0" applyBorder="1"/>
    <xf numFmtId="0" fontId="0" fillId="0" borderId="30" xfId="0" applyBorder="1"/>
    <xf numFmtId="0" fontId="3" fillId="0" borderId="27" xfId="0" applyFont="1" applyFill="1" applyBorder="1" applyAlignment="1">
      <alignment vertical="center" wrapText="1"/>
    </xf>
    <xf numFmtId="0" fontId="3" fillId="0" borderId="28" xfId="0" applyFont="1" applyFill="1" applyBorder="1" applyAlignment="1">
      <alignment vertical="center" wrapText="1"/>
    </xf>
    <xf numFmtId="164" fontId="0" fillId="0" borderId="26" xfId="0" applyNumberFormat="1" applyFill="1" applyBorder="1"/>
    <xf numFmtId="0" fontId="0" fillId="0" borderId="31" xfId="0" applyBorder="1" applyAlignment="1">
      <alignment wrapText="1"/>
    </xf>
    <xf numFmtId="0" fontId="0" fillId="0" borderId="20" xfId="0" applyBorder="1" applyAlignment="1">
      <alignment wrapText="1"/>
    </xf>
    <xf numFmtId="0" fontId="0" fillId="0" borderId="19" xfId="0" applyBorder="1" applyAlignment="1">
      <alignment wrapText="1"/>
    </xf>
    <xf numFmtId="0" fontId="0" fillId="0" borderId="0" xfId="0" applyBorder="1"/>
    <xf numFmtId="0" fontId="0" fillId="0" borderId="0" xfId="0" applyBorder="1" applyAlignment="1">
      <alignment wrapText="1"/>
    </xf>
    <xf numFmtId="164" fontId="0" fillId="2" borderId="4" xfId="0" applyNumberFormat="1" applyFill="1" applyBorder="1"/>
    <xf numFmtId="0" fontId="3" fillId="0" borderId="26" xfId="0" applyFont="1" applyFill="1" applyBorder="1" applyAlignment="1">
      <alignment vertical="center" wrapText="1"/>
    </xf>
    <xf numFmtId="0" fontId="2" fillId="2" borderId="21" xfId="0" applyFont="1" applyFill="1" applyBorder="1"/>
    <xf numFmtId="0" fontId="2" fillId="2" borderId="25" xfId="0" applyFont="1" applyFill="1" applyBorder="1" applyAlignment="1">
      <alignment horizontal="center"/>
    </xf>
    <xf numFmtId="0" fontId="0" fillId="3" borderId="4" xfId="0" applyFill="1" applyBorder="1"/>
    <xf numFmtId="0" fontId="0" fillId="0" borderId="0" xfId="0" applyFill="1" applyBorder="1" applyAlignment="1" applyProtection="1">
      <alignment vertical="top" wrapText="1"/>
    </xf>
    <xf numFmtId="0" fontId="0" fillId="0" borderId="25" xfId="0" applyBorder="1"/>
    <xf numFmtId="0" fontId="0" fillId="0" borderId="0" xfId="0"/>
    <xf numFmtId="0" fontId="0" fillId="0" borderId="18" xfId="0" applyBorder="1"/>
    <xf numFmtId="0" fontId="0" fillId="0" borderId="19" xfId="0" applyBorder="1"/>
    <xf numFmtId="0" fontId="0" fillId="0" borderId="20" xfId="0" applyBorder="1"/>
    <xf numFmtId="0" fontId="0" fillId="0" borderId="22" xfId="0" applyBorder="1" applyAlignment="1">
      <alignment wrapText="1"/>
    </xf>
    <xf numFmtId="0" fontId="0" fillId="0" borderId="23" xfId="0" applyBorder="1" applyAlignment="1">
      <alignment wrapText="1"/>
    </xf>
    <xf numFmtId="0" fontId="0" fillId="0" borderId="24" xfId="0" applyBorder="1" applyAlignment="1">
      <alignment wrapText="1"/>
    </xf>
    <xf numFmtId="0" fontId="0" fillId="0" borderId="23" xfId="0" applyBorder="1"/>
    <xf numFmtId="0" fontId="0" fillId="0" borderId="24" xfId="0" applyBorder="1"/>
    <xf numFmtId="0" fontId="0" fillId="0" borderId="31" xfId="0" applyBorder="1"/>
    <xf numFmtId="0" fontId="0" fillId="0" borderId="30" xfId="0" applyBorder="1" applyAlignment="1">
      <alignment wrapText="1"/>
    </xf>
    <xf numFmtId="0" fontId="0" fillId="0" borderId="30" xfId="0" applyBorder="1"/>
    <xf numFmtId="0" fontId="2" fillId="3" borderId="12" xfId="0" applyFont="1" applyFill="1" applyBorder="1"/>
    <xf numFmtId="0" fontId="2" fillId="3" borderId="14" xfId="0" applyFont="1" applyFill="1" applyBorder="1"/>
    <xf numFmtId="0" fontId="2" fillId="3" borderId="36" xfId="0" applyFont="1" applyFill="1" applyBorder="1"/>
    <xf numFmtId="0" fontId="2" fillId="3" borderId="4" xfId="0" applyFont="1" applyFill="1" applyBorder="1"/>
    <xf numFmtId="2" fontId="0" fillId="0" borderId="18" xfId="0" applyNumberFormat="1" applyBorder="1"/>
    <xf numFmtId="2" fontId="0" fillId="0" borderId="31" xfId="0" applyNumberFormat="1" applyBorder="1"/>
    <xf numFmtId="2" fontId="0" fillId="0" borderId="19" xfId="0" applyNumberFormat="1" applyBorder="1"/>
    <xf numFmtId="2" fontId="0" fillId="0" borderId="20" xfId="0" applyNumberFormat="1" applyBorder="1"/>
    <xf numFmtId="0" fontId="0" fillId="0" borderId="18" xfId="0" applyBorder="1" applyAlignment="1">
      <alignment horizontal="center"/>
    </xf>
    <xf numFmtId="0" fontId="0" fillId="0" borderId="31"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2" fontId="0" fillId="0" borderId="33" xfId="0" applyNumberFormat="1" applyBorder="1"/>
    <xf numFmtId="2" fontId="0" fillId="0" borderId="2" xfId="0" applyNumberFormat="1" applyBorder="1"/>
    <xf numFmtId="2" fontId="0" fillId="0" borderId="39" xfId="0" applyNumberFormat="1" applyBorder="1"/>
    <xf numFmtId="2" fontId="0" fillId="0" borderId="31" xfId="0" applyNumberFormat="1" applyBorder="1" applyAlignment="1">
      <alignment horizontal="right"/>
    </xf>
    <xf numFmtId="164" fontId="0" fillId="0" borderId="27" xfId="0" applyNumberFormat="1" applyFill="1" applyBorder="1"/>
    <xf numFmtId="0" fontId="2" fillId="3" borderId="13" xfId="0" applyFont="1" applyFill="1" applyBorder="1" applyAlignment="1">
      <alignment wrapText="1"/>
    </xf>
    <xf numFmtId="164" fontId="0" fillId="0" borderId="31" xfId="0" applyNumberFormat="1" applyBorder="1"/>
    <xf numFmtId="164" fontId="0" fillId="0" borderId="20" xfId="0" applyNumberFormat="1" applyBorder="1"/>
    <xf numFmtId="164" fontId="0" fillId="0" borderId="31" xfId="0" applyNumberFormat="1" applyBorder="1" applyAlignment="1">
      <alignment horizontal="right"/>
    </xf>
    <xf numFmtId="164" fontId="0" fillId="0" borderId="18" xfId="0" applyNumberFormat="1" applyBorder="1" applyAlignment="1">
      <alignment horizontal="right"/>
    </xf>
    <xf numFmtId="164" fontId="0" fillId="0" borderId="5" xfId="0" applyNumberFormat="1" applyBorder="1" applyAlignment="1">
      <alignment horizontal="right"/>
    </xf>
    <xf numFmtId="2" fontId="0" fillId="0" borderId="19" xfId="0" applyNumberFormat="1" applyBorder="1" applyAlignment="1">
      <alignment horizontal="right"/>
    </xf>
    <xf numFmtId="2" fontId="0" fillId="0" borderId="20" xfId="0" applyNumberFormat="1" applyBorder="1" applyAlignment="1">
      <alignment horizontal="right"/>
    </xf>
    <xf numFmtId="0" fontId="2" fillId="3" borderId="15" xfId="0" applyFont="1" applyFill="1" applyBorder="1"/>
    <xf numFmtId="0" fontId="0" fillId="0" borderId="19" xfId="0" applyBorder="1" applyAlignment="1">
      <alignment wrapText="1"/>
    </xf>
    <xf numFmtId="0" fontId="0" fillId="0" borderId="0" xfId="0" applyBorder="1"/>
    <xf numFmtId="0" fontId="0" fillId="0" borderId="0" xfId="0" applyBorder="1" applyAlignment="1">
      <alignment wrapText="1"/>
    </xf>
    <xf numFmtId="164" fontId="0" fillId="2" borderId="4" xfId="0" applyNumberFormat="1" applyFill="1" applyBorder="1"/>
    <xf numFmtId="0" fontId="0" fillId="0" borderId="0" xfId="0" applyFill="1" applyBorder="1"/>
    <xf numFmtId="0" fontId="0" fillId="0" borderId="0" xfId="0" applyFill="1" applyBorder="1" applyAlignment="1">
      <alignment wrapText="1"/>
    </xf>
    <xf numFmtId="0" fontId="0" fillId="0" borderId="23" xfId="0" applyBorder="1" applyAlignment="1">
      <alignment horizontal="center"/>
    </xf>
    <xf numFmtId="0" fontId="0" fillId="0" borderId="6" xfId="0" applyBorder="1" applyAlignment="1">
      <alignment horizontal="left"/>
    </xf>
    <xf numFmtId="0" fontId="0" fillId="0" borderId="32" xfId="0" applyBorder="1" applyAlignment="1">
      <alignment horizontal="left"/>
    </xf>
    <xf numFmtId="0" fontId="0" fillId="0" borderId="9" xfId="0" applyBorder="1" applyAlignment="1">
      <alignment horizontal="left"/>
    </xf>
    <xf numFmtId="0" fontId="0" fillId="0" borderId="37" xfId="0" applyBorder="1" applyAlignment="1">
      <alignment horizontal="left"/>
    </xf>
    <xf numFmtId="0" fontId="0" fillId="0" borderId="20" xfId="0" applyBorder="1" applyAlignment="1">
      <alignment horizontal="left"/>
    </xf>
    <xf numFmtId="0" fontId="0" fillId="0" borderId="31" xfId="0" applyBorder="1" applyAlignment="1">
      <alignment horizontal="left"/>
    </xf>
    <xf numFmtId="0" fontId="0" fillId="0" borderId="16" xfId="0" applyBorder="1" applyAlignment="1">
      <alignment horizontal="left"/>
    </xf>
    <xf numFmtId="0" fontId="0" fillId="0" borderId="3" xfId="0" applyBorder="1" applyAlignment="1">
      <alignment horizontal="left"/>
    </xf>
    <xf numFmtId="164" fontId="0" fillId="0" borderId="19" xfId="0" applyNumberFormat="1" applyBorder="1" applyAlignment="1">
      <alignment horizontal="right"/>
    </xf>
    <xf numFmtId="164" fontId="0" fillId="0" borderId="27" xfId="0" applyNumberFormat="1" applyFill="1" applyBorder="1" applyAlignment="1">
      <alignment horizontal="right"/>
    </xf>
    <xf numFmtId="0" fontId="0" fillId="0" borderId="42" xfId="0" applyBorder="1"/>
    <xf numFmtId="0" fontId="0" fillId="0" borderId="43" xfId="0" applyBorder="1"/>
    <xf numFmtId="0" fontId="0" fillId="0" borderId="44" xfId="0" applyBorder="1"/>
    <xf numFmtId="0" fontId="2" fillId="3" borderId="4" xfId="0" applyFont="1" applyFill="1" applyBorder="1" applyAlignment="1">
      <alignment wrapText="1"/>
    </xf>
    <xf numFmtId="0" fontId="0" fillId="0" borderId="29" xfId="0" applyBorder="1"/>
    <xf numFmtId="0" fontId="0" fillId="0" borderId="32" xfId="0" applyBorder="1"/>
    <xf numFmtId="164" fontId="0" fillId="0" borderId="33" xfId="0" applyNumberFormat="1" applyBorder="1"/>
    <xf numFmtId="0" fontId="0" fillId="0" borderId="5" xfId="0" applyBorder="1"/>
    <xf numFmtId="164" fontId="0" fillId="0" borderId="45" xfId="0" applyNumberFormat="1" applyBorder="1"/>
    <xf numFmtId="164" fontId="0" fillId="0" borderId="5" xfId="0" applyNumberFormat="1" applyBorder="1"/>
    <xf numFmtId="0" fontId="0" fillId="0" borderId="16" xfId="0" applyBorder="1"/>
    <xf numFmtId="0" fontId="0" fillId="0" borderId="46" xfId="0" applyBorder="1"/>
    <xf numFmtId="164" fontId="0" fillId="0" borderId="47" xfId="0" applyNumberFormat="1" applyBorder="1"/>
    <xf numFmtId="164" fontId="0" fillId="0" borderId="2" xfId="0" applyNumberFormat="1" applyBorder="1"/>
    <xf numFmtId="0" fontId="0" fillId="0" borderId="3" xfId="0" applyBorder="1"/>
    <xf numFmtId="0" fontId="0" fillId="0" borderId="48" xfId="0" applyBorder="1"/>
    <xf numFmtId="164" fontId="0" fillId="0" borderId="18" xfId="0" applyNumberFormat="1" applyBorder="1"/>
    <xf numFmtId="0" fontId="0" fillId="0" borderId="17" xfId="0" applyBorder="1"/>
    <xf numFmtId="0" fontId="0" fillId="0" borderId="37" xfId="0" applyBorder="1"/>
    <xf numFmtId="164" fontId="0" fillId="0" borderId="39" xfId="0" applyNumberFormat="1" applyBorder="1"/>
    <xf numFmtId="164" fontId="0" fillId="3" borderId="4" xfId="0" applyNumberFormat="1" applyFill="1" applyBorder="1"/>
    <xf numFmtId="0" fontId="2" fillId="3" borderId="5" xfId="0" applyFont="1" applyFill="1" applyBorder="1"/>
    <xf numFmtId="0" fontId="0" fillId="0" borderId="51" xfId="0" applyBorder="1"/>
    <xf numFmtId="0" fontId="0" fillId="0" borderId="2" xfId="0" applyBorder="1" applyAlignment="1">
      <alignment horizontal="center"/>
    </xf>
    <xf numFmtId="0" fontId="0" fillId="0" borderId="21" xfId="0" applyBorder="1" applyAlignment="1">
      <alignment horizontal="center"/>
    </xf>
    <xf numFmtId="0" fontId="2" fillId="3" borderId="21" xfId="0" applyFont="1" applyFill="1" applyBorder="1"/>
    <xf numFmtId="0" fontId="0" fillId="0" borderId="6" xfId="0" applyBorder="1"/>
    <xf numFmtId="0" fontId="0" fillId="0" borderId="7" xfId="0" applyBorder="1"/>
    <xf numFmtId="0" fontId="0" fillId="0" borderId="52" xfId="0" applyBorder="1"/>
    <xf numFmtId="0" fontId="0" fillId="0" borderId="8" xfId="0" applyBorder="1"/>
    <xf numFmtId="0" fontId="0" fillId="0" borderId="9" xfId="0" applyBorder="1"/>
    <xf numFmtId="0" fontId="0" fillId="0" borderId="10" xfId="0" applyBorder="1"/>
    <xf numFmtId="164" fontId="0" fillId="3" borderId="5" xfId="0" applyNumberFormat="1" applyFill="1" applyBorder="1"/>
    <xf numFmtId="0" fontId="0" fillId="0" borderId="33" xfId="0" applyBorder="1" applyAlignment="1">
      <alignment wrapText="1"/>
    </xf>
    <xf numFmtId="0" fontId="0" fillId="0" borderId="2" xfId="0" applyBorder="1" applyAlignment="1">
      <alignment wrapText="1"/>
    </xf>
    <xf numFmtId="0" fontId="0" fillId="0" borderId="39" xfId="0" applyBorder="1" applyAlignment="1">
      <alignment wrapText="1"/>
    </xf>
    <xf numFmtId="0" fontId="2" fillId="3" borderId="25" xfId="0" applyFont="1" applyFill="1" applyBorder="1"/>
    <xf numFmtId="0" fontId="0" fillId="0" borderId="22" xfId="0" applyBorder="1"/>
    <xf numFmtId="0" fontId="0" fillId="0" borderId="47" xfId="0" applyBorder="1"/>
    <xf numFmtId="0" fontId="0" fillId="0" borderId="30" xfId="0" applyBorder="1" applyAlignment="1">
      <alignment horizontal="center"/>
    </xf>
    <xf numFmtId="0" fontId="0" fillId="0" borderId="2" xfId="0" applyBorder="1"/>
    <xf numFmtId="164" fontId="0" fillId="0" borderId="27" xfId="0" applyNumberFormat="1" applyBorder="1"/>
    <xf numFmtId="0" fontId="0" fillId="0" borderId="57" xfId="0" applyBorder="1"/>
    <xf numFmtId="0" fontId="0" fillId="0" borderId="45" xfId="0" applyBorder="1"/>
    <xf numFmtId="0" fontId="0" fillId="0" borderId="6" xfId="0" applyFill="1" applyBorder="1"/>
    <xf numFmtId="0" fontId="0" fillId="0" borderId="7" xfId="0" applyFill="1" applyBorder="1"/>
    <xf numFmtId="164" fontId="0" fillId="0" borderId="26" xfId="0" applyNumberFormat="1" applyBorder="1"/>
    <xf numFmtId="0" fontId="0" fillId="0" borderId="52" xfId="0" applyFill="1" applyBorder="1"/>
    <xf numFmtId="0" fontId="0" fillId="0" borderId="8" xfId="0" applyFill="1" applyBorder="1"/>
    <xf numFmtId="0" fontId="0" fillId="0" borderId="24" xfId="0" applyBorder="1" applyAlignment="1">
      <alignment horizontal="center"/>
    </xf>
    <xf numFmtId="0" fontId="0" fillId="0" borderId="4" xfId="0" applyBorder="1" applyAlignment="1">
      <alignment wrapText="1"/>
    </xf>
    <xf numFmtId="0" fontId="0" fillId="0" borderId="4" xfId="0" applyBorder="1"/>
    <xf numFmtId="164" fontId="0" fillId="2" borderId="5" xfId="0" applyNumberFormat="1" applyFill="1" applyBorder="1"/>
    <xf numFmtId="0" fontId="2" fillId="3" borderId="59" xfId="0" applyFont="1" applyFill="1" applyBorder="1"/>
    <xf numFmtId="0" fontId="2" fillId="3" borderId="60" xfId="0" applyFont="1" applyFill="1" applyBorder="1"/>
    <xf numFmtId="0" fontId="0" fillId="0" borderId="21" xfId="0" applyBorder="1"/>
    <xf numFmtId="0" fontId="0" fillId="0" borderId="26" xfId="0" applyBorder="1" applyAlignment="1">
      <alignment horizontal="right"/>
    </xf>
    <xf numFmtId="0" fontId="0" fillId="0" borderId="27" xfId="0" applyBorder="1" applyAlignment="1">
      <alignment horizontal="right"/>
    </xf>
    <xf numFmtId="0" fontId="0" fillId="0" borderId="27" xfId="0" applyBorder="1" applyAlignment="1">
      <alignment horizontal="right" indent="1"/>
    </xf>
    <xf numFmtId="0" fontId="0" fillId="0" borderId="58" xfId="0" applyBorder="1" applyAlignment="1">
      <alignment horizontal="right" indent="1"/>
    </xf>
    <xf numFmtId="0" fontId="0" fillId="0" borderId="41" xfId="0" applyBorder="1" applyAlignment="1">
      <alignment horizontal="right"/>
    </xf>
    <xf numFmtId="0" fontId="2" fillId="3" borderId="21" xfId="0" applyFont="1" applyFill="1" applyBorder="1" applyAlignment="1">
      <alignment wrapText="1"/>
    </xf>
    <xf numFmtId="164" fontId="0" fillId="0" borderId="19" xfId="0" applyNumberFormat="1" applyBorder="1"/>
    <xf numFmtId="164" fontId="0" fillId="0" borderId="41" xfId="0" applyNumberFormat="1" applyBorder="1"/>
    <xf numFmtId="164" fontId="0" fillId="0" borderId="26" xfId="0" applyNumberFormat="1" applyBorder="1" applyAlignment="1">
      <alignment horizontal="right"/>
    </xf>
    <xf numFmtId="164" fontId="0" fillId="0" borderId="56" xfId="0" applyNumberFormat="1" applyBorder="1" applyAlignment="1">
      <alignment horizontal="right"/>
    </xf>
    <xf numFmtId="0" fontId="2" fillId="3" borderId="1" xfId="0" applyFont="1" applyFill="1" applyBorder="1"/>
    <xf numFmtId="164" fontId="0" fillId="0" borderId="4" xfId="0" applyNumberFormat="1" applyBorder="1"/>
    <xf numFmtId="164" fontId="0" fillId="0" borderId="62" xfId="0" applyNumberFormat="1" applyBorder="1"/>
    <xf numFmtId="0" fontId="0" fillId="0" borderId="39" xfId="0" applyBorder="1"/>
    <xf numFmtId="0" fontId="0" fillId="0" borderId="56" xfId="0" applyBorder="1"/>
    <xf numFmtId="0" fontId="0" fillId="0" borderId="12" xfId="0" applyBorder="1"/>
    <xf numFmtId="0" fontId="0" fillId="0" borderId="14" xfId="0" applyBorder="1"/>
    <xf numFmtId="0" fontId="4" fillId="3" borderId="21" xfId="0" applyFont="1" applyFill="1" applyBorder="1"/>
    <xf numFmtId="0" fontId="4" fillId="3" borderId="4" xfId="0" applyFont="1" applyFill="1" applyBorder="1"/>
    <xf numFmtId="0" fontId="4" fillId="3" borderId="12" xfId="0" applyFont="1" applyFill="1" applyBorder="1"/>
    <xf numFmtId="0" fontId="4" fillId="3" borderId="36" xfId="0" applyFont="1" applyFill="1" applyBorder="1"/>
    <xf numFmtId="0" fontId="4" fillId="3" borderId="25" xfId="0" applyFont="1" applyFill="1" applyBorder="1"/>
    <xf numFmtId="0" fontId="0" fillId="0" borderId="23" xfId="0" applyBorder="1" applyAlignment="1"/>
    <xf numFmtId="164" fontId="0" fillId="0" borderId="30" xfId="0" applyNumberFormat="1" applyBorder="1"/>
    <xf numFmtId="164" fontId="0" fillId="0" borderId="23" xfId="0" applyNumberFormat="1" applyBorder="1"/>
    <xf numFmtId="164" fontId="0" fillId="0" borderId="24" xfId="0" applyNumberFormat="1" applyBorder="1"/>
    <xf numFmtId="0" fontId="0" fillId="0" borderId="63" xfId="0" applyBorder="1"/>
    <xf numFmtId="0" fontId="0" fillId="0" borderId="64" xfId="0" applyBorder="1"/>
    <xf numFmtId="164" fontId="0" fillId="0" borderId="51" xfId="0" applyNumberFormat="1" applyBorder="1"/>
    <xf numFmtId="0" fontId="0" fillId="0" borderId="4" xfId="0" applyFill="1" applyBorder="1" applyAlignment="1">
      <alignment horizontal="left"/>
    </xf>
    <xf numFmtId="0" fontId="0" fillId="0" borderId="21" xfId="0" applyFill="1" applyBorder="1" applyAlignment="1">
      <alignment horizontal="left"/>
    </xf>
    <xf numFmtId="0" fontId="0" fillId="0" borderId="25" xfId="0" applyFill="1" applyBorder="1" applyAlignment="1">
      <alignment horizontal="right"/>
    </xf>
    <xf numFmtId="164" fontId="0" fillId="0" borderId="62" xfId="0" applyNumberFormat="1" applyFill="1" applyBorder="1" applyAlignment="1">
      <alignment horizontal="right"/>
    </xf>
    <xf numFmtId="0" fontId="0" fillId="0" borderId="33" xfId="0" applyBorder="1"/>
    <xf numFmtId="0" fontId="0" fillId="0" borderId="52" xfId="0" applyBorder="1" applyAlignment="1"/>
    <xf numFmtId="0" fontId="0" fillId="0" borderId="8" xfId="0" applyBorder="1" applyAlignment="1"/>
    <xf numFmtId="0" fontId="0" fillId="0" borderId="9" xfId="0" applyBorder="1" applyAlignment="1"/>
    <xf numFmtId="0" fontId="0" fillId="0" borderId="10" xfId="0" applyBorder="1" applyAlignment="1"/>
    <xf numFmtId="0" fontId="2" fillId="4" borderId="21" xfId="0" applyFont="1" applyFill="1" applyBorder="1"/>
    <xf numFmtId="0" fontId="2" fillId="4" borderId="4" xfId="0" applyFont="1" applyFill="1" applyBorder="1" applyAlignment="1">
      <alignment wrapText="1"/>
    </xf>
    <xf numFmtId="0" fontId="2" fillId="4" borderId="4" xfId="0" applyFont="1" applyFill="1" applyBorder="1"/>
    <xf numFmtId="0" fontId="2" fillId="4" borderId="12" xfId="0" applyFont="1" applyFill="1" applyBorder="1"/>
    <xf numFmtId="0" fontId="2" fillId="4" borderId="14" xfId="0" applyFont="1" applyFill="1" applyBorder="1"/>
    <xf numFmtId="0" fontId="2" fillId="4" borderId="25" xfId="0" applyFont="1" applyFill="1" applyBorder="1"/>
    <xf numFmtId="0" fontId="0" fillId="3" borderId="25" xfId="0" applyFill="1" applyBorder="1"/>
    <xf numFmtId="0" fontId="0" fillId="0" borderId="4" xfId="0" applyFill="1" applyBorder="1" applyAlignment="1">
      <alignment wrapText="1"/>
    </xf>
    <xf numFmtId="164" fontId="0" fillId="3" borderId="25" xfId="0" applyNumberFormat="1" applyFill="1" applyBorder="1"/>
    <xf numFmtId="0" fontId="2" fillId="4" borderId="55" xfId="0" applyFont="1" applyFill="1" applyBorder="1"/>
    <xf numFmtId="0" fontId="2" fillId="4" borderId="61" xfId="0" applyFont="1" applyFill="1" applyBorder="1" applyAlignment="1">
      <alignment wrapText="1"/>
    </xf>
    <xf numFmtId="0" fontId="2" fillId="4" borderId="61" xfId="0" applyFont="1" applyFill="1" applyBorder="1"/>
    <xf numFmtId="0" fontId="2" fillId="4" borderId="66" xfId="0" applyFont="1" applyFill="1" applyBorder="1"/>
    <xf numFmtId="0" fontId="2" fillId="4" borderId="35" xfId="0" applyFont="1" applyFill="1" applyBorder="1"/>
    <xf numFmtId="0" fontId="3" fillId="5" borderId="31" xfId="0" applyFont="1" applyFill="1" applyBorder="1" applyAlignment="1">
      <alignment vertical="center" wrapText="1"/>
    </xf>
    <xf numFmtId="0" fontId="3" fillId="5" borderId="19" xfId="0" applyFont="1" applyFill="1" applyBorder="1" applyAlignment="1">
      <alignment vertical="center" wrapText="1"/>
    </xf>
    <xf numFmtId="0" fontId="3" fillId="5" borderId="20" xfId="0" applyFont="1" applyFill="1" applyBorder="1" applyAlignment="1">
      <alignment vertical="center" wrapText="1"/>
    </xf>
    <xf numFmtId="0" fontId="5" fillId="5" borderId="31" xfId="0" applyFont="1" applyFill="1" applyBorder="1" applyAlignment="1">
      <alignment vertical="center" wrapText="1"/>
    </xf>
    <xf numFmtId="0" fontId="5" fillId="5" borderId="19" xfId="0" applyFont="1" applyFill="1" applyBorder="1" applyAlignment="1">
      <alignment vertical="center" wrapText="1"/>
    </xf>
    <xf numFmtId="0" fontId="5" fillId="5" borderId="20" xfId="0" applyFont="1" applyFill="1" applyBorder="1" applyAlignment="1">
      <alignment vertical="center" wrapText="1"/>
    </xf>
    <xf numFmtId="0" fontId="2" fillId="0" borderId="0" xfId="0" applyFont="1" applyAlignment="1">
      <alignment horizontal="left" vertical="center"/>
    </xf>
    <xf numFmtId="0" fontId="0" fillId="0" borderId="3" xfId="0" applyBorder="1" applyAlignment="1"/>
    <xf numFmtId="0" fontId="0" fillId="0" borderId="31" xfId="0" applyBorder="1" applyAlignment="1">
      <alignment horizontal="right"/>
    </xf>
    <xf numFmtId="0" fontId="0" fillId="0" borderId="18" xfId="0" applyBorder="1" applyAlignment="1">
      <alignment horizontal="right"/>
    </xf>
    <xf numFmtId="0" fontId="0" fillId="0" borderId="5" xfId="0" applyBorder="1" applyAlignment="1">
      <alignment horizontal="center"/>
    </xf>
    <xf numFmtId="0" fontId="0" fillId="0" borderId="44" xfId="0" applyBorder="1" applyAlignment="1">
      <alignment horizontal="left"/>
    </xf>
    <xf numFmtId="0" fontId="0" fillId="0" borderId="43" xfId="0" applyBorder="1" applyAlignment="1">
      <alignment horizontal="left"/>
    </xf>
    <xf numFmtId="0" fontId="0" fillId="0" borderId="46" xfId="0" applyBorder="1" applyAlignment="1">
      <alignment horizontal="left"/>
    </xf>
    <xf numFmtId="0" fontId="0" fillId="0" borderId="48" xfId="0" applyBorder="1" applyAlignment="1">
      <alignment horizontal="left"/>
    </xf>
    <xf numFmtId="0" fontId="0" fillId="0" borderId="48" xfId="0" applyBorder="1" applyAlignment="1"/>
    <xf numFmtId="0" fontId="0" fillId="0" borderId="19" xfId="0" applyBorder="1" applyAlignment="1">
      <alignment horizontal="right"/>
    </xf>
    <xf numFmtId="0" fontId="0" fillId="0" borderId="66" xfId="0" applyBorder="1"/>
    <xf numFmtId="0" fontId="0" fillId="0" borderId="35" xfId="0" applyBorder="1"/>
    <xf numFmtId="0" fontId="0" fillId="0" borderId="67" xfId="0" applyBorder="1"/>
    <xf numFmtId="0" fontId="0" fillId="0" borderId="11" xfId="0" applyBorder="1"/>
    <xf numFmtId="164" fontId="0" fillId="0" borderId="26" xfId="0" applyNumberFormat="1" applyFill="1" applyBorder="1" applyAlignment="1">
      <alignment horizontal="right"/>
    </xf>
    <xf numFmtId="164" fontId="0" fillId="0" borderId="28" xfId="0" applyNumberFormat="1" applyFill="1" applyBorder="1" applyAlignment="1">
      <alignment horizontal="right"/>
    </xf>
    <xf numFmtId="2" fontId="0" fillId="0" borderId="45" xfId="0" applyNumberFormat="1" applyBorder="1"/>
    <xf numFmtId="2" fontId="0" fillId="0" borderId="47" xfId="0" applyNumberFormat="1" applyBorder="1"/>
    <xf numFmtId="0" fontId="0" fillId="0" borderId="8" xfId="0" applyBorder="1" applyAlignment="1">
      <alignment horizontal="right"/>
    </xf>
    <xf numFmtId="0" fontId="0" fillId="0" borderId="6" xfId="0" applyBorder="1" applyAlignment="1"/>
    <xf numFmtId="0" fontId="0" fillId="0" borderId="52" xfId="0" applyBorder="1" applyAlignment="1">
      <alignment horizontal="right"/>
    </xf>
    <xf numFmtId="0" fontId="0" fillId="0" borderId="32" xfId="0" applyBorder="1" applyAlignment="1"/>
    <xf numFmtId="164" fontId="0" fillId="0" borderId="27" xfId="0" applyNumberFormat="1" applyBorder="1" applyAlignment="1">
      <alignment horizontal="right"/>
    </xf>
    <xf numFmtId="164" fontId="0" fillId="0" borderId="28" xfId="0" applyNumberFormat="1" applyBorder="1" applyAlignment="1">
      <alignment horizontal="right"/>
    </xf>
    <xf numFmtId="164" fontId="0" fillId="0" borderId="20" xfId="0" applyNumberFormat="1" applyBorder="1" applyAlignment="1">
      <alignment horizontal="right"/>
    </xf>
    <xf numFmtId="0" fontId="0" fillId="0" borderId="12" xfId="0" applyFill="1" applyBorder="1" applyAlignment="1">
      <alignment horizontal="right"/>
    </xf>
    <xf numFmtId="0" fontId="0" fillId="0" borderId="14" xfId="0" applyFill="1" applyBorder="1" applyAlignment="1">
      <alignment horizontal="right"/>
    </xf>
    <xf numFmtId="164" fontId="0" fillId="0" borderId="41" xfId="0" applyNumberFormat="1" applyFill="1" applyBorder="1" applyAlignment="1">
      <alignment horizontal="right"/>
    </xf>
    <xf numFmtId="0" fontId="0" fillId="0" borderId="1" xfId="0" applyBorder="1" applyAlignment="1">
      <alignment wrapText="1"/>
    </xf>
    <xf numFmtId="0" fontId="0" fillId="0" borderId="21" xfId="0" applyBorder="1" applyAlignment="1">
      <alignment wrapText="1"/>
    </xf>
    <xf numFmtId="0" fontId="0" fillId="0" borderId="39" xfId="0" applyBorder="1" applyAlignment="1">
      <alignment horizontal="center"/>
    </xf>
    <xf numFmtId="0" fontId="0" fillId="2" borderId="25" xfId="0" applyFill="1" applyBorder="1" applyAlignment="1">
      <alignment horizontal="left"/>
    </xf>
    <xf numFmtId="0" fontId="0" fillId="2" borderId="18" xfId="0" applyFill="1" applyBorder="1"/>
    <xf numFmtId="0" fontId="0" fillId="2" borderId="19" xfId="0" applyFill="1" applyBorder="1"/>
    <xf numFmtId="0" fontId="0" fillId="2" borderId="20" xfId="0" applyFill="1" applyBorder="1"/>
    <xf numFmtId="0" fontId="0" fillId="0" borderId="58" xfId="0" applyBorder="1"/>
    <xf numFmtId="0" fontId="0" fillId="2" borderId="63" xfId="0" applyFill="1" applyBorder="1"/>
    <xf numFmtId="0" fontId="0" fillId="2" borderId="64" xfId="0" applyFill="1" applyBorder="1"/>
    <xf numFmtId="0" fontId="0" fillId="2" borderId="65" xfId="0" applyFill="1" applyBorder="1"/>
    <xf numFmtId="164" fontId="0" fillId="2" borderId="9" xfId="0" applyNumberFormat="1" applyFill="1" applyBorder="1"/>
    <xf numFmtId="164" fontId="0" fillId="2" borderId="10" xfId="0" applyNumberFormat="1" applyFill="1" applyBorder="1"/>
    <xf numFmtId="164" fontId="0" fillId="2" borderId="20" xfId="0" applyNumberFormat="1" applyFill="1" applyBorder="1"/>
    <xf numFmtId="0" fontId="0" fillId="0" borderId="8" xfId="0" applyFill="1" applyBorder="1" applyAlignment="1">
      <alignment horizontal="center"/>
    </xf>
    <xf numFmtId="0" fontId="0" fillId="0" borderId="21" xfId="0" applyBorder="1" applyAlignment="1">
      <alignment horizontal="left"/>
    </xf>
    <xf numFmtId="0" fontId="0" fillId="0" borderId="1" xfId="0" applyBorder="1" applyAlignment="1">
      <alignment horizontal="left"/>
    </xf>
    <xf numFmtId="0" fontId="0" fillId="0" borderId="25" xfId="0" applyBorder="1" applyAlignment="1">
      <alignment horizontal="left"/>
    </xf>
    <xf numFmtId="0" fontId="0" fillId="0" borderId="0" xfId="0" applyBorder="1" applyAlignment="1" applyProtection="1">
      <alignment horizontal="left" vertical="top" wrapText="1"/>
    </xf>
    <xf numFmtId="0" fontId="0" fillId="0" borderId="3" xfId="0" applyBorder="1" applyAlignment="1">
      <alignment horizontal="center"/>
    </xf>
    <xf numFmtId="0" fontId="0" fillId="0" borderId="48" xfId="0" applyBorder="1" applyAlignment="1">
      <alignment horizontal="center"/>
    </xf>
    <xf numFmtId="0" fontId="0" fillId="0" borderId="8" xfId="0" applyBorder="1" applyAlignment="1">
      <alignment horizontal="center"/>
    </xf>
    <xf numFmtId="0" fontId="0" fillId="0" borderId="17" xfId="0" applyBorder="1" applyAlignment="1">
      <alignment horizontal="center"/>
    </xf>
    <xf numFmtId="0" fontId="0" fillId="0" borderId="10" xfId="0" applyBorder="1" applyAlignment="1">
      <alignment horizontal="center"/>
    </xf>
    <xf numFmtId="0" fontId="0" fillId="3" borderId="12" xfId="0" applyFill="1" applyBorder="1" applyAlignment="1">
      <alignment horizontal="left"/>
    </xf>
    <xf numFmtId="0" fontId="0" fillId="3" borderId="13" xfId="0" applyFill="1" applyBorder="1" applyAlignment="1">
      <alignment horizontal="left"/>
    </xf>
    <xf numFmtId="0" fontId="0" fillId="3" borderId="34" xfId="0" applyFill="1" applyBorder="1" applyAlignment="1">
      <alignment horizontal="left"/>
    </xf>
    <xf numFmtId="0" fontId="0" fillId="3" borderId="35" xfId="0" applyFill="1" applyBorder="1" applyAlignment="1">
      <alignment horizontal="left"/>
    </xf>
    <xf numFmtId="0" fontId="0" fillId="0" borderId="29" xfId="0" applyBorder="1" applyAlignment="1">
      <alignment horizontal="center"/>
    </xf>
    <xf numFmtId="0" fontId="0" fillId="0" borderId="7" xfId="0" applyBorder="1" applyAlignment="1">
      <alignment horizontal="center"/>
    </xf>
    <xf numFmtId="0" fontId="0" fillId="3" borderId="38" xfId="0" applyFill="1" applyBorder="1" applyAlignment="1">
      <alignment horizontal="left"/>
    </xf>
    <xf numFmtId="0" fontId="0" fillId="3" borderId="40" xfId="0" applyFill="1" applyBorder="1" applyAlignment="1">
      <alignment horizontal="left"/>
    </xf>
    <xf numFmtId="0" fontId="0" fillId="0" borderId="37" xfId="0" applyBorder="1" applyAlignment="1">
      <alignment horizontal="center"/>
    </xf>
    <xf numFmtId="0" fontId="0" fillId="3" borderId="14" xfId="0" applyFill="1" applyBorder="1" applyAlignment="1">
      <alignment horizontal="left"/>
    </xf>
    <xf numFmtId="0" fontId="0" fillId="0" borderId="23" xfId="0" applyBorder="1" applyAlignment="1">
      <alignment horizontal="center"/>
    </xf>
    <xf numFmtId="0" fontId="0" fillId="0" borderId="27" xfId="0" applyBorder="1" applyAlignment="1">
      <alignment horizontal="center"/>
    </xf>
    <xf numFmtId="0" fontId="2" fillId="3" borderId="21" xfId="0" applyFont="1" applyFill="1" applyBorder="1" applyAlignment="1">
      <alignment horizontal="center"/>
    </xf>
    <xf numFmtId="0" fontId="2" fillId="3" borderId="1" xfId="0" applyFont="1" applyFill="1" applyBorder="1" applyAlignment="1">
      <alignment horizontal="center"/>
    </xf>
    <xf numFmtId="0" fontId="2" fillId="3" borderId="25" xfId="0" applyFont="1" applyFill="1" applyBorder="1" applyAlignment="1">
      <alignment horizontal="center"/>
    </xf>
    <xf numFmtId="0" fontId="0" fillId="0" borderId="16" xfId="0" applyBorder="1" applyAlignment="1">
      <alignment horizontal="center"/>
    </xf>
    <xf numFmtId="0" fontId="0" fillId="0" borderId="11" xfId="0" applyBorder="1" applyAlignment="1">
      <alignment horizontal="center"/>
    </xf>
    <xf numFmtId="0" fontId="0" fillId="3" borderId="21" xfId="0" applyFill="1" applyBorder="1" applyAlignment="1">
      <alignment horizontal="left"/>
    </xf>
    <xf numFmtId="0" fontId="0" fillId="3" borderId="1" xfId="0" applyFill="1" applyBorder="1" applyAlignment="1">
      <alignment horizontal="left"/>
    </xf>
    <xf numFmtId="0" fontId="0" fillId="3" borderId="25" xfId="0" applyFill="1" applyBorder="1" applyAlignment="1">
      <alignment horizontal="left"/>
    </xf>
    <xf numFmtId="0" fontId="0" fillId="0" borderId="21" xfId="0" applyBorder="1" applyAlignment="1">
      <alignment horizontal="center"/>
    </xf>
    <xf numFmtId="0" fontId="0" fillId="0" borderId="1" xfId="0" applyBorder="1" applyAlignment="1">
      <alignment horizontal="center"/>
    </xf>
    <xf numFmtId="0" fontId="0" fillId="0" borderId="25" xfId="0" applyBorder="1" applyAlignment="1">
      <alignment horizontal="center"/>
    </xf>
    <xf numFmtId="0" fontId="0" fillId="0" borderId="2" xfId="0" applyBorder="1" applyAlignment="1">
      <alignment horizontal="center"/>
    </xf>
    <xf numFmtId="0" fontId="0" fillId="0" borderId="23" xfId="0" applyFill="1" applyBorder="1" applyAlignment="1">
      <alignment horizontal="center"/>
    </xf>
    <xf numFmtId="0" fontId="0" fillId="0" borderId="27" xfId="0" applyFill="1" applyBorder="1" applyAlignment="1">
      <alignment horizontal="center"/>
    </xf>
    <xf numFmtId="0" fontId="0" fillId="0" borderId="24" xfId="0" applyFill="1" applyBorder="1" applyAlignment="1">
      <alignment horizontal="center"/>
    </xf>
    <xf numFmtId="0" fontId="0" fillId="0" borderId="28" xfId="0" applyFill="1" applyBorder="1" applyAlignment="1">
      <alignment horizontal="center"/>
    </xf>
    <xf numFmtId="0" fontId="0" fillId="0" borderId="21" xfId="0" applyFill="1" applyBorder="1" applyAlignment="1">
      <alignment horizontal="center"/>
    </xf>
    <xf numFmtId="0" fontId="0" fillId="0" borderId="25" xfId="0" applyFill="1" applyBorder="1" applyAlignment="1">
      <alignment horizontal="center"/>
    </xf>
    <xf numFmtId="0" fontId="0" fillId="0" borderId="30" xfId="0" applyBorder="1" applyAlignment="1">
      <alignment horizontal="center"/>
    </xf>
    <xf numFmtId="0" fontId="0" fillId="0" borderId="56" xfId="0" applyBorder="1" applyAlignment="1">
      <alignment horizontal="center"/>
    </xf>
    <xf numFmtId="0" fontId="0" fillId="3" borderId="21" xfId="0" applyFill="1" applyBorder="1" applyAlignment="1">
      <alignment horizontal="left" wrapText="1"/>
    </xf>
    <xf numFmtId="0" fontId="0" fillId="3" borderId="1" xfId="0" applyFill="1" applyBorder="1" applyAlignment="1">
      <alignment horizontal="left" wrapText="1"/>
    </xf>
    <xf numFmtId="0" fontId="0" fillId="3" borderId="25" xfId="0" applyFill="1" applyBorder="1" applyAlignment="1">
      <alignment horizontal="left" wrapText="1"/>
    </xf>
    <xf numFmtId="0" fontId="0" fillId="0" borderId="30" xfId="0" applyFill="1" applyBorder="1" applyAlignment="1">
      <alignment horizontal="center"/>
    </xf>
    <xf numFmtId="0" fontId="0" fillId="0" borderId="56" xfId="0" applyFill="1" applyBorder="1" applyAlignment="1">
      <alignment horizontal="center"/>
    </xf>
    <xf numFmtId="0" fontId="0" fillId="0" borderId="53" xfId="0" applyBorder="1" applyAlignment="1">
      <alignment horizontal="center"/>
    </xf>
    <xf numFmtId="0" fontId="0" fillId="0" borderId="54" xfId="0" applyBorder="1" applyAlignment="1">
      <alignment horizontal="center"/>
    </xf>
    <xf numFmtId="0" fontId="0" fillId="0" borderId="41" xfId="0" applyBorder="1" applyAlignment="1">
      <alignment horizontal="center"/>
    </xf>
    <xf numFmtId="0" fontId="0" fillId="0" borderId="24" xfId="0" applyBorder="1" applyAlignment="1">
      <alignment horizontal="center"/>
    </xf>
    <xf numFmtId="0" fontId="0" fillId="0" borderId="28" xfId="0" applyBorder="1" applyAlignment="1">
      <alignment horizontal="center"/>
    </xf>
    <xf numFmtId="0" fontId="0" fillId="3" borderId="49" xfId="0" applyFill="1" applyBorder="1" applyAlignment="1">
      <alignment horizontal="left"/>
    </xf>
    <xf numFmtId="0" fontId="0" fillId="3" borderId="50" xfId="0" applyFill="1" applyBorder="1" applyAlignment="1">
      <alignment horizontal="left"/>
    </xf>
    <xf numFmtId="0" fontId="0" fillId="0" borderId="57" xfId="0" applyBorder="1" applyAlignment="1">
      <alignment horizontal="center"/>
    </xf>
    <xf numFmtId="0" fontId="0" fillId="0" borderId="45" xfId="0" applyBorder="1" applyAlignment="1">
      <alignment horizontal="center"/>
    </xf>
    <xf numFmtId="0" fontId="0" fillId="3" borderId="54" xfId="0" applyFill="1" applyBorder="1" applyAlignment="1">
      <alignment horizontal="left"/>
    </xf>
    <xf numFmtId="0" fontId="0" fillId="3" borderId="41" xfId="0" applyFill="1" applyBorder="1" applyAlignment="1">
      <alignment horizontal="left"/>
    </xf>
    <xf numFmtId="164" fontId="0" fillId="0" borderId="51" xfId="0" applyNumberFormat="1" applyBorder="1" applyAlignment="1">
      <alignment horizontal="center"/>
    </xf>
    <xf numFmtId="164" fontId="0" fillId="0" borderId="18" xfId="0" applyNumberFormat="1" applyBorder="1" applyAlignment="1">
      <alignment horizontal="center"/>
    </xf>
    <xf numFmtId="164" fontId="0" fillId="0" borderId="51" xfId="0" applyNumberFormat="1" applyBorder="1" applyAlignment="1">
      <alignment horizontal="right" vertical="center"/>
    </xf>
    <xf numFmtId="164" fontId="0" fillId="0" borderId="18" xfId="0" applyNumberFormat="1" applyBorder="1" applyAlignment="1">
      <alignment horizontal="right" vertical="center"/>
    </xf>
    <xf numFmtId="0" fontId="0" fillId="2" borderId="21" xfId="0" applyFill="1" applyBorder="1" applyAlignment="1">
      <alignment horizontal="center"/>
    </xf>
    <xf numFmtId="0" fontId="0" fillId="2" borderId="25" xfId="0" applyFill="1" applyBorder="1" applyAlignment="1">
      <alignment horizontal="center"/>
    </xf>
    <xf numFmtId="0" fontId="0" fillId="3" borderId="0" xfId="0" applyFill="1" applyBorder="1" applyAlignment="1">
      <alignment horizontal="left"/>
    </xf>
    <xf numFmtId="0" fontId="0" fillId="3" borderId="62" xfId="0" applyFill="1" applyBorder="1" applyAlignment="1">
      <alignment horizontal="left"/>
    </xf>
    <xf numFmtId="0" fontId="0" fillId="0" borderId="51" xfId="0" applyBorder="1" applyAlignment="1">
      <alignment horizontal="center" vertical="center"/>
    </xf>
    <xf numFmtId="0" fontId="0" fillId="0" borderId="18" xfId="0" applyBorder="1" applyAlignment="1">
      <alignment horizontal="center" vertical="center"/>
    </xf>
    <xf numFmtId="0" fontId="0" fillId="0" borderId="63" xfId="0" applyBorder="1" applyAlignment="1">
      <alignment horizontal="center" vertical="center"/>
    </xf>
    <xf numFmtId="0" fontId="0" fillId="0" borderId="67" xfId="0" applyBorder="1" applyAlignment="1">
      <alignment horizontal="center" vertical="center"/>
    </xf>
    <xf numFmtId="0" fontId="0" fillId="0" borderId="64" xfId="0" applyBorder="1" applyAlignment="1">
      <alignment horizontal="center" vertical="center"/>
    </xf>
    <xf numFmtId="0" fontId="0" fillId="0" borderId="11" xfId="0" applyBorder="1" applyAlignment="1">
      <alignment horizontal="center" vertical="center"/>
    </xf>
    <xf numFmtId="0" fontId="0" fillId="3" borderId="49" xfId="0" applyFill="1" applyBorder="1" applyAlignment="1">
      <alignment horizontal="left" wrapText="1"/>
    </xf>
    <xf numFmtId="0" fontId="0" fillId="3" borderId="50" xfId="0" applyFill="1" applyBorder="1" applyAlignment="1">
      <alignment horizontal="left" wrapText="1"/>
    </xf>
    <xf numFmtId="0" fontId="0" fillId="3" borderId="21" xfId="0" applyFont="1" applyFill="1" applyBorder="1" applyAlignment="1">
      <alignment horizontal="left"/>
    </xf>
    <xf numFmtId="0" fontId="0" fillId="3" borderId="1" xfId="0" applyFont="1" applyFill="1" applyBorder="1" applyAlignment="1">
      <alignment horizontal="left"/>
    </xf>
    <xf numFmtId="0" fontId="0" fillId="3" borderId="54" xfId="0" applyFont="1" applyFill="1" applyBorder="1" applyAlignment="1">
      <alignment horizontal="left"/>
    </xf>
    <xf numFmtId="0" fontId="0" fillId="3" borderId="0" xfId="0" applyFont="1" applyFill="1" applyBorder="1" applyAlignment="1">
      <alignment horizontal="left"/>
    </xf>
    <xf numFmtId="0" fontId="0" fillId="3" borderId="41" xfId="0" applyFont="1" applyFill="1" applyBorder="1" applyAlignment="1">
      <alignment horizontal="left"/>
    </xf>
    <xf numFmtId="0" fontId="0" fillId="0" borderId="52" xfId="0" applyBorder="1" applyAlignment="1">
      <alignment horizontal="center"/>
    </xf>
    <xf numFmtId="0" fontId="0" fillId="0" borderId="9" xfId="0" applyBorder="1" applyAlignment="1">
      <alignment horizontal="center"/>
    </xf>
    <xf numFmtId="0" fontId="0" fillId="3" borderId="41" xfId="0" applyFill="1" applyBorder="1" applyAlignment="1">
      <alignment horizontal="left" wrapText="1"/>
    </xf>
    <xf numFmtId="0" fontId="0" fillId="0" borderId="55" xfId="0" applyBorder="1" applyAlignment="1">
      <alignment horizontal="center"/>
    </xf>
    <xf numFmtId="0" fontId="0" fillId="0" borderId="50" xfId="0" applyBorder="1" applyAlignment="1">
      <alignment horizontal="center"/>
    </xf>
    <xf numFmtId="0" fontId="2" fillId="4" borderId="55" xfId="0" applyFont="1" applyFill="1" applyBorder="1" applyAlignment="1">
      <alignment horizontal="center"/>
    </xf>
    <xf numFmtId="0" fontId="2" fillId="4" borderId="49" xfId="0" applyFont="1" applyFill="1" applyBorder="1" applyAlignment="1">
      <alignment horizontal="center"/>
    </xf>
    <xf numFmtId="0" fontId="2" fillId="4" borderId="50" xfId="0" applyFont="1" applyFill="1" applyBorder="1" applyAlignment="1">
      <alignment horizontal="center"/>
    </xf>
    <xf numFmtId="0" fontId="2" fillId="4" borderId="21" xfId="0" applyFont="1" applyFill="1" applyBorder="1" applyAlignment="1">
      <alignment horizontal="center"/>
    </xf>
    <xf numFmtId="0" fontId="2" fillId="4" borderId="25" xfId="0" applyFont="1" applyFill="1" applyBorder="1" applyAlignment="1">
      <alignment horizontal="center"/>
    </xf>
    <xf numFmtId="0" fontId="2" fillId="0" borderId="0" xfId="0" applyFont="1" applyAlignment="1">
      <alignment horizontal="left" vertical="center" wrapText="1"/>
    </xf>
    <xf numFmtId="0" fontId="2" fillId="0" borderId="0" xfId="0" applyFont="1" applyAlignment="1">
      <alignment horizontal="left" vertical="center"/>
    </xf>
    <xf numFmtId="0" fontId="0" fillId="3" borderId="55" xfId="0" applyFill="1" applyBorder="1"/>
    <xf numFmtId="0" fontId="2" fillId="0" borderId="30" xfId="0" applyFont="1" applyFill="1" applyBorder="1"/>
    <xf numFmtId="0" fontId="0" fillId="0" borderId="23" xfId="0" applyFill="1" applyBorder="1"/>
    <xf numFmtId="0" fontId="0" fillId="0" borderId="24" xfId="0" applyFill="1" applyBorder="1"/>
    <xf numFmtId="164" fontId="2" fillId="3" borderId="56" xfId="0" applyNumberFormat="1" applyFont="1" applyFill="1" applyBorder="1"/>
    <xf numFmtId="164" fontId="0" fillId="3" borderId="27" xfId="0" applyNumberFormat="1" applyFill="1" applyBorder="1"/>
    <xf numFmtId="164" fontId="0" fillId="3" borderId="28" xfId="0" applyNumberFormat="1" applyFill="1" applyBorder="1"/>
    <xf numFmtId="164" fontId="0" fillId="3" borderId="58" xfId="0" applyNumberFormat="1" applyFill="1" applyBorder="1"/>
    <xf numFmtId="0" fontId="0" fillId="3" borderId="61" xfId="0" applyFill="1" applyBorder="1" applyAlignment="1">
      <alignment wrapText="1"/>
    </xf>
    <xf numFmtId="0" fontId="0" fillId="0" borderId="5" xfId="0" applyFill="1" applyBorder="1" applyAlignment="1">
      <alignment wrapText="1"/>
    </xf>
    <xf numFmtId="0" fontId="2" fillId="0" borderId="31" xfId="0" applyFont="1" applyFill="1" applyBorder="1" applyAlignment="1">
      <alignment wrapText="1"/>
    </xf>
    <xf numFmtId="0" fontId="0" fillId="0" borderId="19" xfId="0" applyFill="1" applyBorder="1" applyAlignment="1">
      <alignment wrapText="1"/>
    </xf>
    <xf numFmtId="0" fontId="0" fillId="0" borderId="20" xfId="0"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9"/>
  <sheetViews>
    <sheetView topLeftCell="A6" zoomScale="60" zoomScaleNormal="60" workbookViewId="0">
      <selection activeCell="F16" sqref="F16"/>
    </sheetView>
  </sheetViews>
  <sheetFormatPr defaultRowHeight="15" x14ac:dyDescent="0.25"/>
  <cols>
    <col min="1" max="1" width="12.140625" customWidth="1"/>
    <col min="2" max="2" width="78.85546875" customWidth="1"/>
    <col min="3" max="5" width="10.7109375" customWidth="1"/>
    <col min="6" max="6" width="11.28515625" customWidth="1"/>
  </cols>
  <sheetData>
    <row r="1" spans="1:21" ht="15" customHeight="1" x14ac:dyDescent="0.25">
      <c r="A1" s="269" t="s">
        <v>61</v>
      </c>
      <c r="B1" s="269"/>
      <c r="C1" s="269"/>
      <c r="D1" s="269"/>
      <c r="E1" s="269"/>
      <c r="F1" s="269"/>
      <c r="G1" s="2"/>
      <c r="H1" s="2"/>
      <c r="I1" s="2"/>
      <c r="J1" s="2"/>
      <c r="K1" s="2"/>
      <c r="L1" s="2"/>
      <c r="M1" s="2"/>
      <c r="N1" s="2"/>
      <c r="O1" s="2"/>
      <c r="P1" s="2"/>
      <c r="Q1" s="2"/>
      <c r="R1" s="2"/>
      <c r="S1" s="2"/>
      <c r="T1" s="2"/>
      <c r="U1" s="2"/>
    </row>
    <row r="2" spans="1:21" x14ac:dyDescent="0.25">
      <c r="A2" s="269"/>
      <c r="B2" s="269"/>
      <c r="C2" s="269"/>
      <c r="D2" s="269"/>
      <c r="E2" s="269"/>
      <c r="F2" s="269"/>
      <c r="G2" s="2"/>
      <c r="H2" s="2"/>
      <c r="I2" s="2"/>
      <c r="J2" s="2"/>
      <c r="K2" s="2"/>
      <c r="L2" s="2"/>
      <c r="M2" s="2"/>
      <c r="N2" s="2"/>
      <c r="O2" s="2"/>
      <c r="P2" s="2"/>
      <c r="Q2" s="2"/>
      <c r="R2" s="2"/>
      <c r="S2" s="2"/>
      <c r="T2" s="2"/>
      <c r="U2" s="2"/>
    </row>
    <row r="3" spans="1:21" x14ac:dyDescent="0.25">
      <c r="A3" s="269"/>
      <c r="B3" s="269"/>
      <c r="C3" s="269"/>
      <c r="D3" s="269"/>
      <c r="E3" s="269"/>
      <c r="F3" s="269"/>
      <c r="G3" s="2"/>
      <c r="H3" s="2"/>
      <c r="I3" s="2"/>
      <c r="J3" s="2"/>
      <c r="K3" s="2"/>
      <c r="L3" s="2"/>
      <c r="M3" s="2"/>
      <c r="N3" s="2"/>
      <c r="O3" s="2"/>
      <c r="P3" s="2"/>
      <c r="Q3" s="2"/>
      <c r="R3" s="2"/>
      <c r="S3" s="2"/>
      <c r="T3" s="2"/>
      <c r="U3" s="2"/>
    </row>
    <row r="4" spans="1:21" x14ac:dyDescent="0.25">
      <c r="A4" s="269"/>
      <c r="B4" s="269"/>
      <c r="C4" s="269"/>
      <c r="D4" s="269"/>
      <c r="E4" s="269"/>
      <c r="F4" s="269"/>
      <c r="G4" s="2"/>
      <c r="H4" s="2"/>
      <c r="I4" s="2"/>
      <c r="J4" s="2"/>
      <c r="K4" s="2"/>
      <c r="L4" s="2"/>
      <c r="M4" s="2"/>
      <c r="N4" s="2"/>
      <c r="O4" s="2"/>
      <c r="P4" s="2"/>
      <c r="Q4" s="2"/>
      <c r="R4" s="2"/>
      <c r="S4" s="2"/>
      <c r="T4" s="2"/>
      <c r="U4" s="2"/>
    </row>
    <row r="5" spans="1:21" x14ac:dyDescent="0.25">
      <c r="A5" s="269"/>
      <c r="B5" s="269"/>
      <c r="C5" s="269"/>
      <c r="D5" s="269"/>
      <c r="E5" s="269"/>
      <c r="F5" s="269"/>
      <c r="G5" s="2"/>
      <c r="H5" s="2"/>
      <c r="I5" s="2"/>
      <c r="J5" s="2"/>
      <c r="K5" s="2"/>
      <c r="L5" s="2"/>
      <c r="M5" s="2"/>
      <c r="N5" s="2"/>
      <c r="O5" s="2"/>
      <c r="P5" s="2"/>
      <c r="Q5" s="2"/>
      <c r="R5" s="2"/>
      <c r="S5" s="2"/>
      <c r="T5" s="2"/>
      <c r="U5" s="2"/>
    </row>
    <row r="6" spans="1:21" x14ac:dyDescent="0.25">
      <c r="A6" s="269"/>
      <c r="B6" s="269"/>
      <c r="C6" s="269"/>
      <c r="D6" s="269"/>
      <c r="E6" s="269"/>
      <c r="F6" s="269"/>
      <c r="G6" s="2"/>
      <c r="H6" s="2"/>
      <c r="I6" s="2"/>
      <c r="J6" s="2"/>
      <c r="K6" s="2"/>
      <c r="L6" s="2"/>
      <c r="M6" s="2"/>
      <c r="N6" s="2"/>
      <c r="O6" s="2"/>
      <c r="P6" s="2"/>
      <c r="Q6" s="2"/>
      <c r="R6" s="2"/>
      <c r="S6" s="2"/>
      <c r="T6" s="2"/>
      <c r="U6" s="2"/>
    </row>
    <row r="7" spans="1:21" x14ac:dyDescent="0.25">
      <c r="A7" s="269"/>
      <c r="B7" s="269"/>
      <c r="C7" s="269"/>
      <c r="D7" s="269"/>
      <c r="E7" s="269"/>
      <c r="F7" s="269"/>
      <c r="G7" s="2"/>
      <c r="H7" s="2"/>
      <c r="I7" s="2"/>
      <c r="J7" s="2"/>
      <c r="K7" s="2"/>
      <c r="L7" s="2"/>
      <c r="M7" s="2"/>
      <c r="N7" s="2"/>
      <c r="O7" s="2"/>
      <c r="P7" s="2"/>
      <c r="Q7" s="2"/>
      <c r="R7" s="2"/>
      <c r="S7" s="2"/>
      <c r="T7" s="2"/>
      <c r="U7" s="2"/>
    </row>
    <row r="8" spans="1:21" s="3" customFormat="1" ht="15.75" thickBot="1" x14ac:dyDescent="0.3">
      <c r="A8" s="1"/>
      <c r="B8" s="1"/>
      <c r="C8" s="1"/>
      <c r="D8" s="1"/>
      <c r="E8" s="1"/>
      <c r="F8" s="1"/>
      <c r="G8" s="2"/>
      <c r="H8" s="2"/>
      <c r="I8" s="2"/>
      <c r="J8" s="2"/>
      <c r="K8" s="2"/>
      <c r="L8" s="2"/>
      <c r="M8" s="2"/>
      <c r="N8" s="2"/>
      <c r="O8" s="2"/>
      <c r="P8" s="2"/>
      <c r="Q8" s="2"/>
      <c r="R8" s="2"/>
      <c r="S8" s="2"/>
      <c r="T8" s="2"/>
      <c r="U8" s="2"/>
    </row>
    <row r="9" spans="1:21" ht="15.75" thickBot="1" x14ac:dyDescent="0.3">
      <c r="A9" s="23" t="s">
        <v>62</v>
      </c>
      <c r="B9" s="24" t="s">
        <v>63</v>
      </c>
      <c r="C9" s="2"/>
      <c r="D9" s="2"/>
      <c r="E9" s="2"/>
      <c r="F9" s="2"/>
      <c r="G9" s="2"/>
      <c r="H9" s="2"/>
      <c r="I9" s="2"/>
      <c r="J9" s="2"/>
      <c r="K9" s="2"/>
      <c r="L9" s="2"/>
      <c r="M9" s="2"/>
      <c r="N9" s="2"/>
      <c r="O9" s="2"/>
      <c r="P9" s="2"/>
      <c r="Q9" s="2"/>
      <c r="R9" s="2"/>
      <c r="S9" s="2"/>
      <c r="T9" s="2"/>
      <c r="U9" s="2"/>
    </row>
    <row r="10" spans="1:21" ht="15.75" thickBot="1" x14ac:dyDescent="0.3">
      <c r="A10" s="22" t="s">
        <v>92</v>
      </c>
      <c r="B10" s="21" t="s">
        <v>65</v>
      </c>
      <c r="C10" s="2"/>
      <c r="D10" s="2"/>
      <c r="E10" s="2"/>
      <c r="F10" s="2"/>
      <c r="G10" s="2"/>
      <c r="H10" s="2"/>
      <c r="I10" s="2"/>
      <c r="J10" s="2"/>
      <c r="K10" s="2"/>
      <c r="L10" s="2"/>
      <c r="M10" s="2"/>
      <c r="N10" s="2"/>
      <c r="O10" s="2"/>
      <c r="P10" s="2"/>
      <c r="Q10" s="2"/>
      <c r="R10" s="2"/>
      <c r="S10" s="2"/>
      <c r="T10" s="2"/>
      <c r="U10" s="2"/>
    </row>
    <row r="11" spans="1:21" ht="15.75" thickBot="1" x14ac:dyDescent="0.3"/>
    <row r="12" spans="1:21" s="25" customFormat="1" ht="15.75" thickBot="1" x14ac:dyDescent="0.3">
      <c r="A12" s="50" t="s">
        <v>90</v>
      </c>
      <c r="B12" s="52" t="s">
        <v>91</v>
      </c>
    </row>
    <row r="13" spans="1:21" s="25" customFormat="1" ht="15.75" thickBot="1" x14ac:dyDescent="0.3"/>
    <row r="14" spans="1:21" ht="16.5" thickBot="1" x14ac:dyDescent="0.3">
      <c r="A14" s="4" t="s">
        <v>0</v>
      </c>
      <c r="B14" s="8" t="s">
        <v>1</v>
      </c>
      <c r="C14" s="4" t="s">
        <v>2</v>
      </c>
      <c r="D14" s="4" t="s">
        <v>3</v>
      </c>
      <c r="E14" s="9" t="s">
        <v>4</v>
      </c>
      <c r="F14" s="9" t="s">
        <v>5</v>
      </c>
    </row>
    <row r="15" spans="1:21" x14ac:dyDescent="0.25">
      <c r="A15" s="11" t="s">
        <v>6</v>
      </c>
      <c r="B15" s="16" t="s">
        <v>181</v>
      </c>
      <c r="C15" s="5" t="s">
        <v>7</v>
      </c>
      <c r="D15" s="255"/>
      <c r="E15" s="14"/>
      <c r="F15" s="14">
        <f>E15</f>
        <v>0</v>
      </c>
    </row>
    <row r="16" spans="1:21" x14ac:dyDescent="0.25">
      <c r="A16" s="6" t="s">
        <v>8</v>
      </c>
      <c r="B16" s="18" t="s">
        <v>182</v>
      </c>
      <c r="C16" s="6" t="s">
        <v>7</v>
      </c>
      <c r="D16" s="256"/>
      <c r="E16" s="12"/>
      <c r="F16" s="40">
        <f t="shared" ref="F16:F22" si="0">E16</f>
        <v>0</v>
      </c>
    </row>
    <row r="17" spans="1:6" ht="30" x14ac:dyDescent="0.25">
      <c r="A17" s="6" t="s">
        <v>9</v>
      </c>
      <c r="B17" s="18" t="s">
        <v>183</v>
      </c>
      <c r="C17" s="6" t="s">
        <v>7</v>
      </c>
      <c r="D17" s="256"/>
      <c r="E17" s="12"/>
      <c r="F17" s="40">
        <f t="shared" si="0"/>
        <v>0</v>
      </c>
    </row>
    <row r="18" spans="1:6" ht="30" x14ac:dyDescent="0.25">
      <c r="A18" s="6" t="s">
        <v>10</v>
      </c>
      <c r="B18" s="18" t="s">
        <v>184</v>
      </c>
      <c r="C18" s="6" t="s">
        <v>7</v>
      </c>
      <c r="D18" s="256"/>
      <c r="E18" s="12"/>
      <c r="F18" s="40">
        <f t="shared" si="0"/>
        <v>0</v>
      </c>
    </row>
    <row r="19" spans="1:6" x14ac:dyDescent="0.25">
      <c r="A19" s="6" t="s">
        <v>11</v>
      </c>
      <c r="B19" s="18" t="s">
        <v>185</v>
      </c>
      <c r="C19" s="6" t="s">
        <v>7</v>
      </c>
      <c r="D19" s="256"/>
      <c r="E19" s="12"/>
      <c r="F19" s="40">
        <f t="shared" si="0"/>
        <v>0</v>
      </c>
    </row>
    <row r="20" spans="1:6" x14ac:dyDescent="0.25">
      <c r="A20" s="6" t="s">
        <v>12</v>
      </c>
      <c r="B20" s="18" t="s">
        <v>186</v>
      </c>
      <c r="C20" s="6" t="s">
        <v>7</v>
      </c>
      <c r="D20" s="256"/>
      <c r="E20" s="12"/>
      <c r="F20" s="40">
        <f t="shared" si="0"/>
        <v>0</v>
      </c>
    </row>
    <row r="21" spans="1:6" s="53" customFormat="1" x14ac:dyDescent="0.25">
      <c r="A21" s="55" t="s">
        <v>187</v>
      </c>
      <c r="B21" s="91" t="s">
        <v>189</v>
      </c>
      <c r="C21" s="55" t="s">
        <v>7</v>
      </c>
      <c r="D21" s="256"/>
      <c r="E21" s="81"/>
      <c r="F21" s="40">
        <f t="shared" si="0"/>
        <v>0</v>
      </c>
    </row>
    <row r="22" spans="1:6" s="53" customFormat="1" x14ac:dyDescent="0.25">
      <c r="A22" s="55" t="s">
        <v>188</v>
      </c>
      <c r="B22" s="91" t="s">
        <v>190</v>
      </c>
      <c r="C22" s="55" t="s">
        <v>7</v>
      </c>
      <c r="D22" s="256"/>
      <c r="E22" s="81"/>
      <c r="F22" s="40">
        <f t="shared" si="0"/>
        <v>0</v>
      </c>
    </row>
    <row r="23" spans="1:6" ht="30" x14ac:dyDescent="0.25">
      <c r="A23" s="6" t="s">
        <v>13</v>
      </c>
      <c r="B23" s="18" t="s">
        <v>14</v>
      </c>
      <c r="C23" s="6" t="s">
        <v>15</v>
      </c>
      <c r="D23" s="15">
        <v>3</v>
      </c>
      <c r="E23" s="12"/>
      <c r="F23" s="12">
        <f>E23*D23</f>
        <v>0</v>
      </c>
    </row>
    <row r="24" spans="1:6" ht="30" x14ac:dyDescent="0.25">
      <c r="A24" s="6" t="s">
        <v>16</v>
      </c>
      <c r="B24" s="18" t="s">
        <v>17</v>
      </c>
      <c r="C24" s="6" t="s">
        <v>15</v>
      </c>
      <c r="D24" s="15">
        <v>3</v>
      </c>
      <c r="E24" s="12"/>
      <c r="F24" s="12">
        <f>E24*D24</f>
        <v>0</v>
      </c>
    </row>
    <row r="25" spans="1:6" ht="30" x14ac:dyDescent="0.25">
      <c r="A25" s="6" t="s">
        <v>18</v>
      </c>
      <c r="B25" s="18" t="s">
        <v>19</v>
      </c>
      <c r="C25" s="6" t="s">
        <v>7</v>
      </c>
      <c r="D25" s="256"/>
      <c r="E25" s="12"/>
      <c r="F25" s="12">
        <f>E25</f>
        <v>0</v>
      </c>
    </row>
    <row r="26" spans="1:6" ht="30" x14ac:dyDescent="0.25">
      <c r="A26" s="6" t="s">
        <v>20</v>
      </c>
      <c r="B26" s="18" t="s">
        <v>21</v>
      </c>
      <c r="C26" s="6" t="s">
        <v>7</v>
      </c>
      <c r="D26" s="256"/>
      <c r="E26" s="12"/>
      <c r="F26" s="81">
        <f t="shared" ref="F26:F30" si="1">E26</f>
        <v>0</v>
      </c>
    </row>
    <row r="27" spans="1:6" s="53" customFormat="1" x14ac:dyDescent="0.25">
      <c r="A27" s="55" t="s">
        <v>191</v>
      </c>
      <c r="B27" s="91" t="s">
        <v>193</v>
      </c>
      <c r="C27" s="55" t="s">
        <v>7</v>
      </c>
      <c r="D27" s="256"/>
      <c r="E27" s="81"/>
      <c r="F27" s="81">
        <f t="shared" si="1"/>
        <v>0</v>
      </c>
    </row>
    <row r="28" spans="1:6" s="53" customFormat="1" x14ac:dyDescent="0.25">
      <c r="A28" s="55" t="s">
        <v>192</v>
      </c>
      <c r="B28" s="91" t="s">
        <v>194</v>
      </c>
      <c r="C28" s="55" t="s">
        <v>7</v>
      </c>
      <c r="D28" s="256"/>
      <c r="E28" s="81"/>
      <c r="F28" s="81">
        <f t="shared" si="1"/>
        <v>0</v>
      </c>
    </row>
    <row r="29" spans="1:6" ht="30" x14ac:dyDescent="0.25">
      <c r="A29" s="6" t="s">
        <v>22</v>
      </c>
      <c r="B29" s="18" t="s">
        <v>23</v>
      </c>
      <c r="C29" s="6" t="s">
        <v>24</v>
      </c>
      <c r="D29" s="15"/>
      <c r="E29" s="12"/>
      <c r="F29" s="81">
        <f t="shared" si="1"/>
        <v>0</v>
      </c>
    </row>
    <row r="30" spans="1:6" ht="30" x14ac:dyDescent="0.25">
      <c r="A30" s="6" t="s">
        <v>25</v>
      </c>
      <c r="B30" s="18" t="s">
        <v>26</v>
      </c>
      <c r="C30" s="6" t="s">
        <v>24</v>
      </c>
      <c r="D30" s="15"/>
      <c r="E30" s="12"/>
      <c r="F30" s="81">
        <f t="shared" si="1"/>
        <v>0</v>
      </c>
    </row>
    <row r="31" spans="1:6" ht="30" x14ac:dyDescent="0.25">
      <c r="A31" s="6" t="s">
        <v>27</v>
      </c>
      <c r="B31" s="18" t="s">
        <v>28</v>
      </c>
      <c r="C31" s="6" t="s">
        <v>7</v>
      </c>
      <c r="D31" s="256"/>
      <c r="E31" s="12"/>
      <c r="F31" s="107" t="s">
        <v>101</v>
      </c>
    </row>
    <row r="32" spans="1:6" ht="30" x14ac:dyDescent="0.25">
      <c r="A32" s="6" t="s">
        <v>30</v>
      </c>
      <c r="B32" s="18" t="s">
        <v>31</v>
      </c>
      <c r="C32" s="6" t="s">
        <v>7</v>
      </c>
      <c r="D32" s="256"/>
      <c r="E32" s="12"/>
      <c r="F32" s="107" t="s">
        <v>101</v>
      </c>
    </row>
    <row r="33" spans="1:6" ht="30" x14ac:dyDescent="0.25">
      <c r="A33" s="6" t="s">
        <v>32</v>
      </c>
      <c r="B33" s="18" t="s">
        <v>195</v>
      </c>
      <c r="C33" s="6" t="s">
        <v>7</v>
      </c>
      <c r="D33" s="256"/>
      <c r="E33" s="12"/>
      <c r="F33" s="12">
        <f>E33</f>
        <v>0</v>
      </c>
    </row>
    <row r="34" spans="1:6" ht="30" x14ac:dyDescent="0.25">
      <c r="A34" s="6" t="s">
        <v>33</v>
      </c>
      <c r="B34" s="18" t="s">
        <v>196</v>
      </c>
      <c r="C34" s="6" t="s">
        <v>7</v>
      </c>
      <c r="D34" s="256"/>
      <c r="E34" s="12"/>
      <c r="F34" s="81">
        <f t="shared" ref="F34:F38" si="2">E34</f>
        <v>0</v>
      </c>
    </row>
    <row r="35" spans="1:6" ht="30" x14ac:dyDescent="0.25">
      <c r="A35" s="6" t="s">
        <v>34</v>
      </c>
      <c r="B35" s="18" t="s">
        <v>35</v>
      </c>
      <c r="C35" s="6" t="s">
        <v>7</v>
      </c>
      <c r="D35" s="256"/>
      <c r="E35" s="12"/>
      <c r="F35" s="81">
        <f t="shared" si="2"/>
        <v>0</v>
      </c>
    </row>
    <row r="36" spans="1:6" ht="30" x14ac:dyDescent="0.25">
      <c r="A36" s="6" t="s">
        <v>36</v>
      </c>
      <c r="B36" s="18" t="s">
        <v>37</v>
      </c>
      <c r="C36" s="6" t="s">
        <v>7</v>
      </c>
      <c r="D36" s="256"/>
      <c r="E36" s="12"/>
      <c r="F36" s="81">
        <f t="shared" si="2"/>
        <v>0</v>
      </c>
    </row>
    <row r="37" spans="1:6" ht="15" customHeight="1" x14ac:dyDescent="0.25">
      <c r="A37" s="6" t="s">
        <v>38</v>
      </c>
      <c r="B37" s="18" t="s">
        <v>39</v>
      </c>
      <c r="C37" s="6" t="s">
        <v>7</v>
      </c>
      <c r="D37" s="256"/>
      <c r="E37" s="12"/>
      <c r="F37" s="81">
        <f t="shared" si="2"/>
        <v>0</v>
      </c>
    </row>
    <row r="38" spans="1:6" ht="15" customHeight="1" x14ac:dyDescent="0.25">
      <c r="A38" s="6" t="s">
        <v>40</v>
      </c>
      <c r="B38" s="18" t="s">
        <v>41</v>
      </c>
      <c r="C38" s="6" t="s">
        <v>7</v>
      </c>
      <c r="D38" s="256"/>
      <c r="E38" s="12"/>
      <c r="F38" s="81">
        <f t="shared" si="2"/>
        <v>0</v>
      </c>
    </row>
    <row r="39" spans="1:6" ht="15" customHeight="1" x14ac:dyDescent="0.25">
      <c r="A39" s="6" t="s">
        <v>42</v>
      </c>
      <c r="B39" s="18" t="s">
        <v>43</v>
      </c>
      <c r="C39" s="6" t="s">
        <v>44</v>
      </c>
      <c r="D39" s="15" t="s">
        <v>68</v>
      </c>
      <c r="E39" s="12"/>
      <c r="F39" s="107" t="s">
        <v>101</v>
      </c>
    </row>
    <row r="40" spans="1:6" ht="15" customHeight="1" x14ac:dyDescent="0.25">
      <c r="A40" s="6" t="s">
        <v>45</v>
      </c>
      <c r="B40" s="18" t="s">
        <v>46</v>
      </c>
      <c r="C40" s="6" t="s">
        <v>44</v>
      </c>
      <c r="D40" s="15" t="s">
        <v>68</v>
      </c>
      <c r="E40" s="12"/>
      <c r="F40" s="107" t="s">
        <v>101</v>
      </c>
    </row>
    <row r="41" spans="1:6" x14ac:dyDescent="0.25">
      <c r="A41" s="6" t="s">
        <v>47</v>
      </c>
      <c r="B41" s="18" t="s">
        <v>48</v>
      </c>
      <c r="C41" s="6" t="s">
        <v>7</v>
      </c>
      <c r="D41" s="256"/>
      <c r="E41" s="12"/>
      <c r="F41" s="12">
        <f>E41</f>
        <v>0</v>
      </c>
    </row>
    <row r="42" spans="1:6" x14ac:dyDescent="0.25">
      <c r="A42" s="6" t="s">
        <v>49</v>
      </c>
      <c r="B42" s="18" t="s">
        <v>50</v>
      </c>
      <c r="C42" s="6" t="s">
        <v>7</v>
      </c>
      <c r="D42" s="256"/>
      <c r="E42" s="12"/>
      <c r="F42" s="81">
        <f t="shared" ref="F42:F48" si="3">E42</f>
        <v>0</v>
      </c>
    </row>
    <row r="43" spans="1:6" x14ac:dyDescent="0.25">
      <c r="A43" s="6" t="s">
        <v>51</v>
      </c>
      <c r="B43" s="18" t="s">
        <v>52</v>
      </c>
      <c r="C43" s="6" t="s">
        <v>7</v>
      </c>
      <c r="D43" s="256"/>
      <c r="E43" s="12"/>
      <c r="F43" s="81">
        <f t="shared" si="3"/>
        <v>0</v>
      </c>
    </row>
    <row r="44" spans="1:6" x14ac:dyDescent="0.25">
      <c r="A44" s="6" t="s">
        <v>53</v>
      </c>
      <c r="B44" s="18" t="s">
        <v>54</v>
      </c>
      <c r="C44" s="6" t="s">
        <v>7</v>
      </c>
      <c r="D44" s="256"/>
      <c r="E44" s="12"/>
      <c r="F44" s="81">
        <f t="shared" si="3"/>
        <v>0</v>
      </c>
    </row>
    <row r="45" spans="1:6" x14ac:dyDescent="0.25">
      <c r="A45" s="6" t="s">
        <v>55</v>
      </c>
      <c r="B45" s="18" t="s">
        <v>56</v>
      </c>
      <c r="C45" s="6" t="s">
        <v>7</v>
      </c>
      <c r="D45" s="256"/>
      <c r="E45" s="12"/>
      <c r="F45" s="81">
        <f t="shared" si="3"/>
        <v>0</v>
      </c>
    </row>
    <row r="46" spans="1:6" x14ac:dyDescent="0.25">
      <c r="A46" s="6" t="s">
        <v>57</v>
      </c>
      <c r="B46" s="18" t="s">
        <v>56</v>
      </c>
      <c r="C46" s="6" t="s">
        <v>7</v>
      </c>
      <c r="D46" s="256"/>
      <c r="E46" s="12"/>
      <c r="F46" s="81">
        <f t="shared" si="3"/>
        <v>0</v>
      </c>
    </row>
    <row r="47" spans="1:6" x14ac:dyDescent="0.25">
      <c r="A47" s="6" t="s">
        <v>58</v>
      </c>
      <c r="B47" s="18" t="s">
        <v>59</v>
      </c>
      <c r="C47" s="6" t="s">
        <v>7</v>
      </c>
      <c r="D47" s="256"/>
      <c r="E47" s="12"/>
      <c r="F47" s="81">
        <f t="shared" si="3"/>
        <v>0</v>
      </c>
    </row>
    <row r="48" spans="1:6" ht="15.75" thickBot="1" x14ac:dyDescent="0.3">
      <c r="A48" s="7" t="s">
        <v>60</v>
      </c>
      <c r="B48" s="17" t="s">
        <v>59</v>
      </c>
      <c r="C48" s="7" t="s">
        <v>7</v>
      </c>
      <c r="D48" s="257"/>
      <c r="E48" s="13"/>
      <c r="F48" s="81">
        <f t="shared" si="3"/>
        <v>0</v>
      </c>
    </row>
    <row r="49" spans="1:6" ht="15.75" thickBot="1" x14ac:dyDescent="0.3">
      <c r="A49" s="19"/>
      <c r="B49" s="20"/>
      <c r="C49" s="266" t="s">
        <v>180</v>
      </c>
      <c r="D49" s="267"/>
      <c r="E49" s="268"/>
      <c r="F49" s="10">
        <f>SUM(F15:F48)</f>
        <v>0</v>
      </c>
    </row>
  </sheetData>
  <mergeCells count="2">
    <mergeCell ref="C49:E49"/>
    <mergeCell ref="A1:F7"/>
  </mergeCells>
  <pageMargins left="0.7" right="0.7" top="0.75" bottom="0.75" header="0.3" footer="0.3"/>
  <pageSetup paperSize="9" scale="9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topLeftCell="A13" zoomScale="85" zoomScaleNormal="85" workbookViewId="0">
      <selection activeCell="L43" sqref="L43"/>
    </sheetView>
  </sheetViews>
  <sheetFormatPr defaultRowHeight="15" x14ac:dyDescent="0.25"/>
  <cols>
    <col min="1" max="1" width="11.140625" style="53" customWidth="1"/>
    <col min="2" max="2" width="78.85546875" style="53" customWidth="1"/>
    <col min="3" max="3" width="10.7109375" style="53" customWidth="1"/>
    <col min="4" max="6" width="8.28515625" style="53" customWidth="1"/>
    <col min="7" max="7" width="10.7109375" style="53" customWidth="1"/>
    <col min="8" max="8" width="13.5703125" style="53" customWidth="1"/>
    <col min="9" max="16384" width="9.140625" style="53"/>
  </cols>
  <sheetData>
    <row r="1" spans="1:8" x14ac:dyDescent="0.25">
      <c r="A1" s="269" t="s">
        <v>61</v>
      </c>
      <c r="B1" s="269"/>
      <c r="C1" s="269"/>
      <c r="D1" s="269"/>
      <c r="E1" s="269"/>
      <c r="F1" s="269"/>
    </row>
    <row r="2" spans="1:8" x14ac:dyDescent="0.25">
      <c r="A2" s="269"/>
      <c r="B2" s="269"/>
      <c r="C2" s="269"/>
      <c r="D2" s="269"/>
      <c r="E2" s="269"/>
      <c r="F2" s="269"/>
    </row>
    <row r="3" spans="1:8" x14ac:dyDescent="0.25">
      <c r="A3" s="269"/>
      <c r="B3" s="269"/>
      <c r="C3" s="269"/>
      <c r="D3" s="269"/>
      <c r="E3" s="269"/>
      <c r="F3" s="269"/>
    </row>
    <row r="4" spans="1:8" x14ac:dyDescent="0.25">
      <c r="A4" s="269"/>
      <c r="B4" s="269"/>
      <c r="C4" s="269"/>
      <c r="D4" s="269"/>
      <c r="E4" s="269"/>
      <c r="F4" s="269"/>
    </row>
    <row r="5" spans="1:8" x14ac:dyDescent="0.25">
      <c r="A5" s="269"/>
      <c r="B5" s="269"/>
      <c r="C5" s="269"/>
      <c r="D5" s="269"/>
      <c r="E5" s="269"/>
      <c r="F5" s="269"/>
    </row>
    <row r="6" spans="1:8" x14ac:dyDescent="0.25">
      <c r="A6" s="269"/>
      <c r="B6" s="269"/>
      <c r="C6" s="269"/>
      <c r="D6" s="269"/>
      <c r="E6" s="269"/>
      <c r="F6" s="269"/>
    </row>
    <row r="7" spans="1:8" x14ac:dyDescent="0.25">
      <c r="A7" s="269"/>
      <c r="B7" s="269"/>
      <c r="C7" s="269"/>
      <c r="D7" s="269"/>
      <c r="E7" s="269"/>
      <c r="F7" s="269"/>
    </row>
    <row r="8" spans="1:8" ht="15.75" thickBot="1" x14ac:dyDescent="0.3">
      <c r="A8" s="1"/>
      <c r="B8" s="1"/>
      <c r="C8" s="1"/>
      <c r="D8" s="1"/>
      <c r="E8" s="1"/>
      <c r="F8" s="1"/>
    </row>
    <row r="9" spans="1:8" ht="15.75" thickBot="1" x14ac:dyDescent="0.3">
      <c r="A9" s="23" t="s">
        <v>62</v>
      </c>
      <c r="B9" s="24" t="s">
        <v>63</v>
      </c>
      <c r="C9" s="2"/>
      <c r="D9" s="2"/>
      <c r="E9" s="2"/>
      <c r="F9" s="2"/>
    </row>
    <row r="10" spans="1:8" ht="15.75" thickBot="1" x14ac:dyDescent="0.3">
      <c r="A10" s="22" t="s">
        <v>64</v>
      </c>
      <c r="B10" s="21" t="s">
        <v>65</v>
      </c>
      <c r="C10" s="2"/>
      <c r="D10" s="2"/>
      <c r="E10" s="2"/>
      <c r="F10" s="2"/>
    </row>
    <row r="11" spans="1:8" ht="15.75" thickBot="1" x14ac:dyDescent="0.3">
      <c r="A11" s="51"/>
      <c r="B11" s="2"/>
      <c r="C11" s="2"/>
      <c r="D11" s="2"/>
      <c r="E11" s="2"/>
      <c r="F11" s="2"/>
    </row>
    <row r="12" spans="1:8" ht="15.75" thickBot="1" x14ac:dyDescent="0.3">
      <c r="A12" s="50" t="s">
        <v>377</v>
      </c>
      <c r="B12" s="52" t="s">
        <v>378</v>
      </c>
      <c r="C12" s="2"/>
      <c r="D12" s="2"/>
      <c r="E12" s="2"/>
      <c r="F12" s="2"/>
    </row>
    <row r="13" spans="1:8" ht="15.75" thickBot="1" x14ac:dyDescent="0.3"/>
    <row r="14" spans="1:8" ht="16.5" thickBot="1" x14ac:dyDescent="0.3">
      <c r="A14" s="92"/>
      <c r="B14" s="92"/>
      <c r="C14" s="92"/>
      <c r="D14" s="287" t="s">
        <v>3</v>
      </c>
      <c r="E14" s="288"/>
      <c r="F14" s="289"/>
      <c r="G14" s="92"/>
      <c r="H14" s="92"/>
    </row>
    <row r="15" spans="1:8" ht="16.5" thickBot="1" x14ac:dyDescent="0.3">
      <c r="A15" s="181" t="s">
        <v>0</v>
      </c>
      <c r="B15" s="182" t="s">
        <v>1</v>
      </c>
      <c r="C15" s="182" t="s">
        <v>2</v>
      </c>
      <c r="D15" s="183" t="s">
        <v>95</v>
      </c>
      <c r="E15" s="184" t="s">
        <v>96</v>
      </c>
      <c r="F15" s="182" t="s">
        <v>97</v>
      </c>
      <c r="G15" s="182" t="s">
        <v>4</v>
      </c>
      <c r="H15" s="185" t="s">
        <v>5</v>
      </c>
    </row>
    <row r="16" spans="1:8" ht="15.75" thickBot="1" x14ac:dyDescent="0.3">
      <c r="A16" s="292" t="s">
        <v>324</v>
      </c>
      <c r="B16" s="293"/>
      <c r="C16" s="293"/>
      <c r="D16" s="317"/>
      <c r="E16" s="317"/>
      <c r="F16" s="317"/>
      <c r="G16" s="293"/>
      <c r="H16" s="318"/>
    </row>
    <row r="17" spans="1:8" x14ac:dyDescent="0.25">
      <c r="A17" s="62" t="s">
        <v>325</v>
      </c>
      <c r="B17" s="64" t="s">
        <v>326</v>
      </c>
      <c r="C17" s="64" t="s">
        <v>44</v>
      </c>
      <c r="D17" s="134">
        <v>70</v>
      </c>
      <c r="E17" s="135">
        <v>30</v>
      </c>
      <c r="F17" s="178">
        <f>E17+D17</f>
        <v>100</v>
      </c>
      <c r="G17" s="114"/>
      <c r="H17" s="83">
        <f>G17*F17</f>
        <v>0</v>
      </c>
    </row>
    <row r="18" spans="1:8" x14ac:dyDescent="0.25">
      <c r="A18" s="55" t="s">
        <v>327</v>
      </c>
      <c r="B18" s="60" t="s">
        <v>328</v>
      </c>
      <c r="C18" s="60" t="s">
        <v>44</v>
      </c>
      <c r="D18" s="136">
        <v>70</v>
      </c>
      <c r="E18" s="137">
        <v>30</v>
      </c>
      <c r="F18" s="33">
        <f t="shared" ref="F18:F27" si="0">E18+D18</f>
        <v>100</v>
      </c>
      <c r="G18" s="121"/>
      <c r="H18" s="170">
        <f t="shared" ref="H18:H27" si="1">G18*F18</f>
        <v>0</v>
      </c>
    </row>
    <row r="19" spans="1:8" ht="30" x14ac:dyDescent="0.25">
      <c r="A19" s="55" t="s">
        <v>494</v>
      </c>
      <c r="B19" s="58" t="s">
        <v>497</v>
      </c>
      <c r="C19" s="331" t="s">
        <v>44</v>
      </c>
      <c r="D19" s="333">
        <v>40</v>
      </c>
      <c r="E19" s="335">
        <v>20</v>
      </c>
      <c r="F19" s="331">
        <f>E19+D19</f>
        <v>60</v>
      </c>
      <c r="G19" s="323"/>
      <c r="H19" s="325">
        <f>G19*F19</f>
        <v>0</v>
      </c>
    </row>
    <row r="20" spans="1:8" x14ac:dyDescent="0.25">
      <c r="A20" s="55" t="s">
        <v>495</v>
      </c>
      <c r="B20" s="186" t="s">
        <v>496</v>
      </c>
      <c r="C20" s="332"/>
      <c r="D20" s="334"/>
      <c r="E20" s="336"/>
      <c r="F20" s="332"/>
      <c r="G20" s="324"/>
      <c r="H20" s="326"/>
    </row>
    <row r="21" spans="1:8" x14ac:dyDescent="0.25">
      <c r="A21" s="55" t="s">
        <v>329</v>
      </c>
      <c r="B21" s="60" t="s">
        <v>330</v>
      </c>
      <c r="C21" s="60" t="s">
        <v>44</v>
      </c>
      <c r="D21" s="136">
        <v>70</v>
      </c>
      <c r="E21" s="137">
        <v>30</v>
      </c>
      <c r="F21" s="33">
        <f t="shared" si="0"/>
        <v>100</v>
      </c>
      <c r="G21" s="121"/>
      <c r="H21" s="170">
        <f t="shared" si="1"/>
        <v>0</v>
      </c>
    </row>
    <row r="22" spans="1:8" x14ac:dyDescent="0.25">
      <c r="A22" s="55" t="s">
        <v>331</v>
      </c>
      <c r="B22" s="60" t="s">
        <v>332</v>
      </c>
      <c r="C22" s="60" t="s">
        <v>44</v>
      </c>
      <c r="D22" s="136">
        <v>70</v>
      </c>
      <c r="E22" s="137">
        <v>30</v>
      </c>
      <c r="F22" s="33">
        <f t="shared" si="0"/>
        <v>100</v>
      </c>
      <c r="G22" s="121"/>
      <c r="H22" s="170">
        <f t="shared" si="1"/>
        <v>0</v>
      </c>
    </row>
    <row r="23" spans="1:8" x14ac:dyDescent="0.25">
      <c r="A23" s="55" t="s">
        <v>333</v>
      </c>
      <c r="B23" s="60" t="s">
        <v>334</v>
      </c>
      <c r="C23" s="60" t="s">
        <v>44</v>
      </c>
      <c r="D23" s="136">
        <v>20</v>
      </c>
      <c r="E23" s="137">
        <v>12</v>
      </c>
      <c r="F23" s="33">
        <f t="shared" si="0"/>
        <v>32</v>
      </c>
      <c r="G23" s="121"/>
      <c r="H23" s="170">
        <f t="shared" si="1"/>
        <v>0</v>
      </c>
    </row>
    <row r="24" spans="1:8" ht="15.75" customHeight="1" x14ac:dyDescent="0.25">
      <c r="A24" s="55" t="s">
        <v>335</v>
      </c>
      <c r="B24" s="60" t="s">
        <v>336</v>
      </c>
      <c r="C24" s="60" t="s">
        <v>44</v>
      </c>
      <c r="D24" s="198">
        <v>20</v>
      </c>
      <c r="E24" s="199">
        <v>12</v>
      </c>
      <c r="F24" s="33">
        <f t="shared" si="0"/>
        <v>32</v>
      </c>
      <c r="G24" s="121"/>
      <c r="H24" s="170">
        <f t="shared" si="1"/>
        <v>0</v>
      </c>
    </row>
    <row r="25" spans="1:8" x14ac:dyDescent="0.25">
      <c r="A25" s="55" t="s">
        <v>337</v>
      </c>
      <c r="B25" s="60" t="s">
        <v>338</v>
      </c>
      <c r="C25" s="60" t="s">
        <v>44</v>
      </c>
      <c r="D25" s="198">
        <v>20</v>
      </c>
      <c r="E25" s="199">
        <v>12</v>
      </c>
      <c r="F25" s="33">
        <f t="shared" si="0"/>
        <v>32</v>
      </c>
      <c r="G25" s="121"/>
      <c r="H25" s="170">
        <f t="shared" si="1"/>
        <v>0</v>
      </c>
    </row>
    <row r="26" spans="1:8" x14ac:dyDescent="0.25">
      <c r="A26" s="55" t="s">
        <v>339</v>
      </c>
      <c r="B26" s="60" t="s">
        <v>340</v>
      </c>
      <c r="C26" s="60" t="s">
        <v>44</v>
      </c>
      <c r="D26" s="136">
        <v>70</v>
      </c>
      <c r="E26" s="137">
        <v>30</v>
      </c>
      <c r="F26" s="33">
        <f t="shared" si="0"/>
        <v>100</v>
      </c>
      <c r="G26" s="121"/>
      <c r="H26" s="170">
        <f t="shared" si="1"/>
        <v>0</v>
      </c>
    </row>
    <row r="27" spans="1:8" ht="15.75" thickBot="1" x14ac:dyDescent="0.3">
      <c r="A27" s="56" t="s">
        <v>341</v>
      </c>
      <c r="B27" s="61" t="s">
        <v>342</v>
      </c>
      <c r="C27" s="61" t="s">
        <v>44</v>
      </c>
      <c r="D27" s="200">
        <v>20</v>
      </c>
      <c r="E27" s="201">
        <v>12</v>
      </c>
      <c r="F27" s="34">
        <f t="shared" si="0"/>
        <v>32</v>
      </c>
      <c r="G27" s="127"/>
      <c r="H27" s="84">
        <f t="shared" si="1"/>
        <v>0</v>
      </c>
    </row>
    <row r="28" spans="1:8" ht="15.75" thickBot="1" x14ac:dyDescent="0.3">
      <c r="A28" s="292" t="s">
        <v>343</v>
      </c>
      <c r="B28" s="293"/>
      <c r="C28" s="293"/>
      <c r="D28" s="329"/>
      <c r="E28" s="329"/>
      <c r="F28" s="321"/>
      <c r="G28" s="293"/>
      <c r="H28" s="330"/>
    </row>
    <row r="29" spans="1:8" x14ac:dyDescent="0.25">
      <c r="A29" s="62" t="s">
        <v>344</v>
      </c>
      <c r="B29" s="62" t="s">
        <v>345</v>
      </c>
      <c r="C29" s="146" t="s">
        <v>44</v>
      </c>
      <c r="D29" s="134">
        <v>33</v>
      </c>
      <c r="E29" s="135">
        <v>12</v>
      </c>
      <c r="F29" s="197">
        <f>E29+D29</f>
        <v>45</v>
      </c>
      <c r="G29" s="187"/>
      <c r="H29" s="83">
        <f>G29*F29</f>
        <v>0</v>
      </c>
    </row>
    <row r="30" spans="1:8" x14ac:dyDescent="0.25">
      <c r="A30" s="55" t="s">
        <v>346</v>
      </c>
      <c r="B30" s="55" t="s">
        <v>347</v>
      </c>
      <c r="C30" s="148" t="s">
        <v>44</v>
      </c>
      <c r="D30" s="198">
        <v>33</v>
      </c>
      <c r="E30" s="199">
        <v>6</v>
      </c>
      <c r="F30" s="148">
        <f>E30+D30</f>
        <v>39</v>
      </c>
      <c r="G30" s="188"/>
      <c r="H30" s="170">
        <f t="shared" ref="H30:H38" si="2">G30*F30</f>
        <v>0</v>
      </c>
    </row>
    <row r="31" spans="1:8" x14ac:dyDescent="0.25">
      <c r="A31" s="55" t="s">
        <v>348</v>
      </c>
      <c r="B31" s="55" t="s">
        <v>349</v>
      </c>
      <c r="C31" s="148" t="s">
        <v>44</v>
      </c>
      <c r="D31" s="136">
        <v>33</v>
      </c>
      <c r="E31" s="137">
        <v>12</v>
      </c>
      <c r="F31" s="148">
        <f t="shared" ref="F31:F33" si="3">E31+D31</f>
        <v>45</v>
      </c>
      <c r="G31" s="188"/>
      <c r="H31" s="170">
        <f t="shared" si="2"/>
        <v>0</v>
      </c>
    </row>
    <row r="32" spans="1:8" x14ac:dyDescent="0.25">
      <c r="A32" s="55" t="s">
        <v>350</v>
      </c>
      <c r="B32" s="55" t="s">
        <v>351</v>
      </c>
      <c r="C32" s="148" t="s">
        <v>44</v>
      </c>
      <c r="D32" s="136">
        <v>16</v>
      </c>
      <c r="E32" s="137">
        <v>4</v>
      </c>
      <c r="F32" s="148">
        <f t="shared" si="3"/>
        <v>20</v>
      </c>
      <c r="G32" s="188"/>
      <c r="H32" s="170">
        <f t="shared" si="2"/>
        <v>0</v>
      </c>
    </row>
    <row r="33" spans="1:8" x14ac:dyDescent="0.25">
      <c r="A33" s="55" t="s">
        <v>352</v>
      </c>
      <c r="B33" s="55" t="s">
        <v>353</v>
      </c>
      <c r="C33" s="148" t="s">
        <v>44</v>
      </c>
      <c r="D33" s="136">
        <v>8</v>
      </c>
      <c r="E33" s="137">
        <v>4</v>
      </c>
      <c r="F33" s="148">
        <f t="shared" si="3"/>
        <v>12</v>
      </c>
      <c r="G33" s="188"/>
      <c r="H33" s="170">
        <f t="shared" si="2"/>
        <v>0</v>
      </c>
    </row>
    <row r="34" spans="1:8" x14ac:dyDescent="0.25">
      <c r="A34" s="55" t="s">
        <v>354</v>
      </c>
      <c r="B34" s="55" t="s">
        <v>355</v>
      </c>
      <c r="C34" s="148" t="s">
        <v>44</v>
      </c>
      <c r="D34" s="136">
        <v>16</v>
      </c>
      <c r="E34" s="137">
        <v>6</v>
      </c>
      <c r="F34" s="148">
        <f>E34+D34</f>
        <v>22</v>
      </c>
      <c r="G34" s="188"/>
      <c r="H34" s="170">
        <f t="shared" si="2"/>
        <v>0</v>
      </c>
    </row>
    <row r="35" spans="1:8" x14ac:dyDescent="0.25">
      <c r="A35" s="55" t="s">
        <v>356</v>
      </c>
      <c r="B35" s="55" t="s">
        <v>357</v>
      </c>
      <c r="C35" s="148" t="s">
        <v>44</v>
      </c>
      <c r="D35" s="136">
        <v>33</v>
      </c>
      <c r="E35" s="137">
        <v>12</v>
      </c>
      <c r="F35" s="148">
        <f t="shared" ref="F35:F37" si="4">E35+D35</f>
        <v>45</v>
      </c>
      <c r="G35" s="188"/>
      <c r="H35" s="170">
        <f t="shared" si="2"/>
        <v>0</v>
      </c>
    </row>
    <row r="36" spans="1:8" x14ac:dyDescent="0.25">
      <c r="A36" s="55" t="s">
        <v>358</v>
      </c>
      <c r="B36" s="55" t="s">
        <v>359</v>
      </c>
      <c r="C36" s="148" t="s">
        <v>44</v>
      </c>
      <c r="D36" s="136">
        <v>16</v>
      </c>
      <c r="E36" s="137">
        <v>6</v>
      </c>
      <c r="F36" s="148">
        <f t="shared" si="4"/>
        <v>22</v>
      </c>
      <c r="G36" s="188"/>
      <c r="H36" s="170">
        <f t="shared" si="2"/>
        <v>0</v>
      </c>
    </row>
    <row r="37" spans="1:8" x14ac:dyDescent="0.25">
      <c r="A37" s="55" t="s">
        <v>360</v>
      </c>
      <c r="B37" s="55" t="s">
        <v>361</v>
      </c>
      <c r="C37" s="148" t="s">
        <v>44</v>
      </c>
      <c r="D37" s="136">
        <v>33</v>
      </c>
      <c r="E37" s="137">
        <v>12</v>
      </c>
      <c r="F37" s="148">
        <f t="shared" si="4"/>
        <v>45</v>
      </c>
      <c r="G37" s="188"/>
      <c r="H37" s="170">
        <f t="shared" si="2"/>
        <v>0</v>
      </c>
    </row>
    <row r="38" spans="1:8" ht="15.75" thickBot="1" x14ac:dyDescent="0.3">
      <c r="A38" s="56" t="s">
        <v>362</v>
      </c>
      <c r="B38" s="56" t="s">
        <v>363</v>
      </c>
      <c r="C38" s="151" t="s">
        <v>44</v>
      </c>
      <c r="D38" s="200">
        <v>16</v>
      </c>
      <c r="E38" s="201">
        <v>6</v>
      </c>
      <c r="F38" s="177">
        <f>E38+D38</f>
        <v>22</v>
      </c>
      <c r="G38" s="189"/>
      <c r="H38" s="84">
        <f t="shared" si="2"/>
        <v>0</v>
      </c>
    </row>
    <row r="39" spans="1:8" ht="15.75" thickBot="1" x14ac:dyDescent="0.3">
      <c r="A39" s="292" t="s">
        <v>364</v>
      </c>
      <c r="B39" s="293"/>
      <c r="C39" s="293"/>
      <c r="D39" s="321"/>
      <c r="E39" s="321"/>
      <c r="F39" s="293"/>
      <c r="G39" s="293"/>
      <c r="H39" s="294"/>
    </row>
    <row r="40" spans="1:8" ht="15.75" thickBot="1" x14ac:dyDescent="0.3">
      <c r="A40" s="62" t="s">
        <v>365</v>
      </c>
      <c r="B40" s="62" t="s">
        <v>366</v>
      </c>
      <c r="C40" s="146" t="s">
        <v>44</v>
      </c>
      <c r="D40" s="134">
        <v>20</v>
      </c>
      <c r="E40" s="135">
        <v>8</v>
      </c>
      <c r="F40" s="62">
        <f>E40+D40</f>
        <v>28</v>
      </c>
      <c r="G40" s="120"/>
      <c r="H40" s="83">
        <f>G40*F40</f>
        <v>0</v>
      </c>
    </row>
    <row r="41" spans="1:8" ht="15.75" thickBot="1" x14ac:dyDescent="0.3">
      <c r="A41" s="292" t="s">
        <v>367</v>
      </c>
      <c r="B41" s="293"/>
      <c r="C41" s="293"/>
      <c r="D41" s="293"/>
      <c r="E41" s="293"/>
      <c r="F41" s="293"/>
      <c r="G41" s="293"/>
      <c r="H41" s="322"/>
    </row>
    <row r="42" spans="1:8" x14ac:dyDescent="0.25">
      <c r="A42" s="62" t="s">
        <v>368</v>
      </c>
      <c r="B42" s="62" t="s">
        <v>369</v>
      </c>
      <c r="C42" s="62" t="s">
        <v>44</v>
      </c>
      <c r="D42" s="134">
        <v>20</v>
      </c>
      <c r="E42" s="135">
        <v>10</v>
      </c>
      <c r="F42" s="62">
        <f>E42+D42</f>
        <v>30</v>
      </c>
      <c r="G42" s="83"/>
      <c r="H42" s="83">
        <f>G42*F42</f>
        <v>0</v>
      </c>
    </row>
    <row r="43" spans="1:8" ht="15.75" thickBot="1" x14ac:dyDescent="0.3">
      <c r="A43" s="130" t="s">
        <v>370</v>
      </c>
      <c r="B43" s="130" t="s">
        <v>371</v>
      </c>
      <c r="C43" s="130" t="s">
        <v>44</v>
      </c>
      <c r="D43" s="190">
        <v>20</v>
      </c>
      <c r="E43" s="191">
        <v>10</v>
      </c>
      <c r="F43" s="130">
        <f>E43+D43</f>
        <v>30</v>
      </c>
      <c r="G43" s="192"/>
      <c r="H43" s="192">
        <f>G43*F43</f>
        <v>0</v>
      </c>
    </row>
    <row r="44" spans="1:8" ht="15.75" thickBot="1" x14ac:dyDescent="0.3">
      <c r="A44" s="292" t="s">
        <v>372</v>
      </c>
      <c r="B44" s="293"/>
      <c r="C44" s="293"/>
      <c r="D44" s="317"/>
      <c r="E44" s="317"/>
      <c r="F44" s="293"/>
      <c r="G44" s="293"/>
      <c r="H44" s="294"/>
    </row>
    <row r="45" spans="1:8" ht="15.75" thickBot="1" x14ac:dyDescent="0.3">
      <c r="A45" s="193" t="s">
        <v>373</v>
      </c>
      <c r="B45" s="194" t="s">
        <v>374</v>
      </c>
      <c r="C45" s="194" t="s">
        <v>44</v>
      </c>
      <c r="D45" s="248">
        <v>0</v>
      </c>
      <c r="E45" s="249">
        <v>10</v>
      </c>
      <c r="F45" s="195">
        <f>E45+D45</f>
        <v>10</v>
      </c>
      <c r="G45" s="193"/>
      <c r="H45" s="196">
        <f>G45*F45</f>
        <v>0</v>
      </c>
    </row>
    <row r="46" spans="1:8" ht="15.75" thickBot="1" x14ac:dyDescent="0.3">
      <c r="A46" s="292" t="s">
        <v>375</v>
      </c>
      <c r="B46" s="293"/>
      <c r="C46" s="293"/>
      <c r="D46" s="321"/>
      <c r="E46" s="321"/>
      <c r="F46" s="293"/>
      <c r="G46" s="293"/>
      <c r="H46" s="294"/>
    </row>
    <row r="47" spans="1:8" ht="15.75" thickBot="1" x14ac:dyDescent="0.3">
      <c r="A47" s="193" t="s">
        <v>483</v>
      </c>
      <c r="B47" s="193" t="s">
        <v>484</v>
      </c>
      <c r="C47" s="193" t="s">
        <v>29</v>
      </c>
      <c r="D47" s="327"/>
      <c r="E47" s="328"/>
      <c r="F47" s="254"/>
      <c r="G47" s="193"/>
      <c r="H47" s="250">
        <f>G47</f>
        <v>0</v>
      </c>
    </row>
    <row r="48" spans="1:8" ht="15.75" thickBot="1" x14ac:dyDescent="0.3">
      <c r="A48" s="193" t="s">
        <v>485</v>
      </c>
      <c r="B48" s="193" t="s">
        <v>486</v>
      </c>
      <c r="C48" s="193" t="s">
        <v>29</v>
      </c>
      <c r="D48" s="327"/>
      <c r="E48" s="328"/>
      <c r="F48" s="254"/>
      <c r="G48" s="193"/>
      <c r="H48" s="250">
        <f>G48</f>
        <v>0</v>
      </c>
    </row>
    <row r="49" spans="1:8" ht="15.75" thickBot="1" x14ac:dyDescent="0.3">
      <c r="A49" s="92"/>
      <c r="B49" s="92"/>
      <c r="C49" s="92"/>
      <c r="D49" s="295" t="s">
        <v>376</v>
      </c>
      <c r="E49" s="296"/>
      <c r="F49" s="296"/>
      <c r="G49" s="297"/>
      <c r="H49" s="140">
        <f>SUM(H17:H27,H29:H38,H40,H42:H43,H45,H47:H48)</f>
        <v>0</v>
      </c>
    </row>
  </sheetData>
  <mergeCells count="17">
    <mergeCell ref="A1:F7"/>
    <mergeCell ref="A46:H46"/>
    <mergeCell ref="D49:G49"/>
    <mergeCell ref="D47:E47"/>
    <mergeCell ref="D48:E48"/>
    <mergeCell ref="D14:F14"/>
    <mergeCell ref="A16:H16"/>
    <mergeCell ref="A28:H28"/>
    <mergeCell ref="C19:C20"/>
    <mergeCell ref="D19:D20"/>
    <mergeCell ref="E19:E20"/>
    <mergeCell ref="F19:F20"/>
    <mergeCell ref="G19:G20"/>
    <mergeCell ref="H19:H20"/>
    <mergeCell ref="A39:H39"/>
    <mergeCell ref="A41:H41"/>
    <mergeCell ref="A44:H44"/>
  </mergeCells>
  <pageMargins left="0.7" right="0.7" top="0.75" bottom="0.75" header="0.3" footer="0.3"/>
  <pageSetup paperSize="9" scale="8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tabSelected="1" zoomScale="115" zoomScaleNormal="115" workbookViewId="0">
      <selection activeCell="B28" sqref="B28"/>
    </sheetView>
  </sheetViews>
  <sheetFormatPr defaultRowHeight="15" x14ac:dyDescent="0.25"/>
  <cols>
    <col min="1" max="1" width="11.140625" style="53" customWidth="1"/>
    <col min="2" max="2" width="78.85546875" style="53" customWidth="1"/>
    <col min="3" max="3" width="10.7109375" style="53" customWidth="1"/>
    <col min="4" max="6" width="8.28515625" style="53" customWidth="1"/>
    <col min="7" max="8" width="10.7109375" style="53" customWidth="1"/>
    <col min="9" max="16384" width="9.140625" style="53"/>
  </cols>
  <sheetData>
    <row r="1" spans="1:6" x14ac:dyDescent="0.25">
      <c r="A1" s="269" t="s">
        <v>61</v>
      </c>
      <c r="B1" s="269"/>
      <c r="C1" s="269"/>
      <c r="D1" s="269"/>
      <c r="E1" s="269"/>
      <c r="F1" s="269"/>
    </row>
    <row r="2" spans="1:6" x14ac:dyDescent="0.25">
      <c r="A2" s="269"/>
      <c r="B2" s="269"/>
      <c r="C2" s="269"/>
      <c r="D2" s="269"/>
      <c r="E2" s="269"/>
      <c r="F2" s="269"/>
    </row>
    <row r="3" spans="1:6" x14ac:dyDescent="0.25">
      <c r="A3" s="269"/>
      <c r="B3" s="269"/>
      <c r="C3" s="269"/>
      <c r="D3" s="269"/>
      <c r="E3" s="269"/>
      <c r="F3" s="269"/>
    </row>
    <row r="4" spans="1:6" x14ac:dyDescent="0.25">
      <c r="A4" s="269"/>
      <c r="B4" s="269"/>
      <c r="C4" s="269"/>
      <c r="D4" s="269"/>
      <c r="E4" s="269"/>
      <c r="F4" s="269"/>
    </row>
    <row r="5" spans="1:6" x14ac:dyDescent="0.25">
      <c r="A5" s="269"/>
      <c r="B5" s="269"/>
      <c r="C5" s="269"/>
      <c r="D5" s="269"/>
      <c r="E5" s="269"/>
      <c r="F5" s="269"/>
    </row>
    <row r="6" spans="1:6" x14ac:dyDescent="0.25">
      <c r="A6" s="269"/>
      <c r="B6" s="269"/>
      <c r="C6" s="269"/>
      <c r="D6" s="269"/>
      <c r="E6" s="269"/>
      <c r="F6" s="269"/>
    </row>
    <row r="7" spans="1:6" x14ac:dyDescent="0.25">
      <c r="A7" s="269"/>
      <c r="B7" s="269"/>
      <c r="C7" s="269"/>
      <c r="D7" s="269"/>
      <c r="E7" s="269"/>
      <c r="F7" s="269"/>
    </row>
    <row r="8" spans="1:6" ht="15.75" thickBot="1" x14ac:dyDescent="0.3">
      <c r="A8" s="1"/>
      <c r="B8" s="1"/>
      <c r="C8" s="1"/>
      <c r="D8" s="1"/>
      <c r="E8" s="1"/>
      <c r="F8" s="1"/>
    </row>
    <row r="9" spans="1:6" ht="15.75" thickBot="1" x14ac:dyDescent="0.3">
      <c r="A9" s="23" t="s">
        <v>62</v>
      </c>
      <c r="B9" s="24" t="s">
        <v>63</v>
      </c>
      <c r="C9" s="2"/>
      <c r="D9" s="2"/>
      <c r="E9" s="2"/>
      <c r="F9" s="2"/>
    </row>
    <row r="10" spans="1:6" ht="15.75" thickBot="1" x14ac:dyDescent="0.3">
      <c r="A10" s="22" t="s">
        <v>64</v>
      </c>
      <c r="B10" s="21" t="s">
        <v>65</v>
      </c>
      <c r="C10" s="2"/>
      <c r="D10" s="2"/>
      <c r="E10" s="2"/>
      <c r="F10" s="2"/>
    </row>
    <row r="11" spans="1:6" ht="15.75" thickBot="1" x14ac:dyDescent="0.3">
      <c r="A11" s="51"/>
      <c r="B11" s="2"/>
      <c r="C11" s="2"/>
      <c r="D11" s="2"/>
      <c r="E11" s="2"/>
      <c r="F11" s="2"/>
    </row>
    <row r="12" spans="1:6" ht="15.75" thickBot="1" x14ac:dyDescent="0.3">
      <c r="A12" s="50"/>
      <c r="B12" s="52" t="s">
        <v>432</v>
      </c>
      <c r="C12" s="2"/>
      <c r="D12" s="2"/>
      <c r="E12" s="2"/>
      <c r="F12" s="2"/>
    </row>
    <row r="13" spans="1:6" ht="15.75" thickBot="1" x14ac:dyDescent="0.3"/>
    <row r="14" spans="1:6" ht="15.75" thickBot="1" x14ac:dyDescent="0.3">
      <c r="A14" s="356"/>
      <c r="B14" s="364"/>
      <c r="C14" s="208" t="s">
        <v>433</v>
      </c>
    </row>
    <row r="15" spans="1:6" ht="15.75" x14ac:dyDescent="0.25">
      <c r="A15" s="357" t="s">
        <v>434</v>
      </c>
      <c r="B15" s="366" t="s">
        <v>435</v>
      </c>
      <c r="C15" s="360">
        <f>A!F49</f>
        <v>0</v>
      </c>
    </row>
    <row r="16" spans="1:6" ht="15.75" customHeight="1" x14ac:dyDescent="0.25">
      <c r="A16" s="358" t="s">
        <v>436</v>
      </c>
      <c r="B16" s="367" t="s">
        <v>437</v>
      </c>
      <c r="C16" s="361">
        <f>B!F25</f>
        <v>0</v>
      </c>
    </row>
    <row r="17" spans="1:3" x14ac:dyDescent="0.25">
      <c r="A17" s="358" t="s">
        <v>438</v>
      </c>
      <c r="B17" s="367" t="s">
        <v>439</v>
      </c>
      <c r="C17" s="361">
        <f>'C'!H59</f>
        <v>0</v>
      </c>
    </row>
    <row r="18" spans="1:3" x14ac:dyDescent="0.25">
      <c r="A18" s="358" t="s">
        <v>440</v>
      </c>
      <c r="B18" s="367" t="s">
        <v>441</v>
      </c>
      <c r="C18" s="361">
        <f>D!H28</f>
        <v>0</v>
      </c>
    </row>
    <row r="19" spans="1:3" x14ac:dyDescent="0.25">
      <c r="A19" s="358" t="s">
        <v>442</v>
      </c>
      <c r="B19" s="367" t="s">
        <v>443</v>
      </c>
      <c r="C19" s="361">
        <f>E!H26</f>
        <v>0</v>
      </c>
    </row>
    <row r="20" spans="1:3" x14ac:dyDescent="0.25">
      <c r="A20" s="358" t="s">
        <v>444</v>
      </c>
      <c r="B20" s="367" t="s">
        <v>445</v>
      </c>
      <c r="C20" s="361">
        <f>H!H31</f>
        <v>0</v>
      </c>
    </row>
    <row r="21" spans="1:3" x14ac:dyDescent="0.25">
      <c r="A21" s="358" t="s">
        <v>446</v>
      </c>
      <c r="B21" s="367" t="s">
        <v>447</v>
      </c>
      <c r="C21" s="361">
        <f>I!H29</f>
        <v>0</v>
      </c>
    </row>
    <row r="22" spans="1:3" ht="15.75" customHeight="1" x14ac:dyDescent="0.25">
      <c r="A22" s="358" t="s">
        <v>448</v>
      </c>
      <c r="B22" s="367" t="s">
        <v>449</v>
      </c>
      <c r="C22" s="361">
        <f>J!H31</f>
        <v>0</v>
      </c>
    </row>
    <row r="23" spans="1:3" ht="15.75" customHeight="1" thickBot="1" x14ac:dyDescent="0.3">
      <c r="A23" s="358" t="s">
        <v>452</v>
      </c>
      <c r="B23" s="367" t="s">
        <v>453</v>
      </c>
      <c r="C23" s="362">
        <f>K!H50</f>
        <v>0</v>
      </c>
    </row>
    <row r="24" spans="1:3" ht="15.75" thickBot="1" x14ac:dyDescent="0.3">
      <c r="A24" s="359" t="s">
        <v>450</v>
      </c>
      <c r="B24" s="368" t="s">
        <v>451</v>
      </c>
      <c r="C24" s="363">
        <f>L!H49</f>
        <v>0</v>
      </c>
    </row>
    <row r="25" spans="1:3" ht="15.75" customHeight="1" thickBot="1" x14ac:dyDescent="0.3">
      <c r="A25" s="95"/>
      <c r="B25" s="365" t="s">
        <v>454</v>
      </c>
      <c r="C25" s="210">
        <f>SUM(C15:C24)</f>
        <v>0</v>
      </c>
    </row>
    <row r="26" spans="1:3" ht="15.75" thickBot="1" x14ac:dyDescent="0.3">
      <c r="A26" s="95"/>
      <c r="B26" s="209" t="s">
        <v>455</v>
      </c>
      <c r="C26" s="210">
        <f>C25*1.1</f>
        <v>0</v>
      </c>
    </row>
    <row r="28" spans="1:3" ht="15.75" customHeight="1" x14ac:dyDescent="0.25"/>
    <row r="32" spans="1:3" ht="15.75" customHeight="1" x14ac:dyDescent="0.25"/>
    <row r="36" ht="15.75" customHeight="1" x14ac:dyDescent="0.25"/>
  </sheetData>
  <mergeCells count="1">
    <mergeCell ref="A1:F7"/>
  </mergeCells>
  <pageMargins left="0.7" right="0.7" top="0.75" bottom="0.75" header="0.3" footer="0.3"/>
  <pageSetup paperSize="9" scale="9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zoomScale="70" zoomScaleNormal="70" workbookViewId="0">
      <selection activeCell="G30" sqref="G30"/>
    </sheetView>
  </sheetViews>
  <sheetFormatPr defaultRowHeight="15" x14ac:dyDescent="0.25"/>
  <cols>
    <col min="1" max="1" width="11.85546875" style="53" customWidth="1"/>
    <col min="2" max="2" width="78.85546875" style="53" customWidth="1"/>
    <col min="3" max="3" width="10.7109375" style="53" customWidth="1"/>
    <col min="4" max="4" width="11.5703125" style="53" customWidth="1"/>
    <col min="5" max="5" width="12.85546875" style="53" customWidth="1"/>
    <col min="6" max="6" width="8.28515625" style="53" customWidth="1"/>
    <col min="7" max="16384" width="9.140625" style="53"/>
  </cols>
  <sheetData>
    <row r="1" spans="1:6" ht="15" customHeight="1" x14ac:dyDescent="0.25">
      <c r="A1" s="269" t="s">
        <v>61</v>
      </c>
      <c r="B1" s="269"/>
      <c r="C1" s="269"/>
      <c r="D1" s="269"/>
      <c r="E1" s="269"/>
      <c r="F1" s="2"/>
    </row>
    <row r="2" spans="1:6" x14ac:dyDescent="0.25">
      <c r="A2" s="269"/>
      <c r="B2" s="269"/>
      <c r="C2" s="269"/>
      <c r="D2" s="269"/>
      <c r="E2" s="269"/>
      <c r="F2" s="2"/>
    </row>
    <row r="3" spans="1:6" x14ac:dyDescent="0.25">
      <c r="A3" s="269"/>
      <c r="B3" s="269"/>
      <c r="C3" s="269"/>
      <c r="D3" s="269"/>
      <c r="E3" s="269"/>
      <c r="F3" s="2"/>
    </row>
    <row r="4" spans="1:6" x14ac:dyDescent="0.25">
      <c r="A4" s="269"/>
      <c r="B4" s="269"/>
      <c r="C4" s="269"/>
      <c r="D4" s="269"/>
      <c r="E4" s="269"/>
      <c r="F4" s="2"/>
    </row>
    <row r="5" spans="1:6" x14ac:dyDescent="0.25">
      <c r="A5" s="269"/>
      <c r="B5" s="269"/>
      <c r="C5" s="269"/>
      <c r="D5" s="269"/>
      <c r="E5" s="269"/>
      <c r="F5" s="2"/>
    </row>
    <row r="6" spans="1:6" x14ac:dyDescent="0.25">
      <c r="A6" s="269"/>
      <c r="B6" s="269"/>
      <c r="C6" s="269"/>
      <c r="D6" s="269"/>
      <c r="E6" s="269"/>
      <c r="F6" s="2"/>
    </row>
    <row r="7" spans="1:6" x14ac:dyDescent="0.25">
      <c r="A7" s="269"/>
      <c r="B7" s="269"/>
      <c r="C7" s="269"/>
      <c r="D7" s="269"/>
      <c r="E7" s="269"/>
      <c r="F7" s="2"/>
    </row>
    <row r="8" spans="1:6" ht="15.75" thickBot="1" x14ac:dyDescent="0.3">
      <c r="A8" s="1"/>
      <c r="B8" s="1"/>
      <c r="C8" s="1"/>
      <c r="D8" s="1"/>
      <c r="E8" s="1"/>
      <c r="F8" s="1"/>
    </row>
    <row r="9" spans="1:6" ht="15.75" thickBot="1" x14ac:dyDescent="0.3">
      <c r="A9" s="23" t="s">
        <v>62</v>
      </c>
      <c r="B9" s="24" t="s">
        <v>63</v>
      </c>
      <c r="C9" s="2"/>
      <c r="D9" s="2"/>
      <c r="E9" s="2"/>
      <c r="F9" s="2"/>
    </row>
    <row r="10" spans="1:6" ht="15.75" thickBot="1" x14ac:dyDescent="0.3">
      <c r="A10" s="22" t="s">
        <v>64</v>
      </c>
      <c r="B10" s="21" t="s">
        <v>65</v>
      </c>
      <c r="C10" s="2"/>
      <c r="D10" s="2"/>
      <c r="E10" s="2"/>
      <c r="F10" s="2"/>
    </row>
    <row r="11" spans="1:6" ht="15.75" thickBot="1" x14ac:dyDescent="0.3">
      <c r="A11" s="51"/>
      <c r="B11" s="2"/>
      <c r="C11" s="2"/>
      <c r="D11" s="2"/>
      <c r="E11" s="2"/>
      <c r="F11" s="2"/>
    </row>
    <row r="12" spans="1:6" ht="15.75" thickBot="1" x14ac:dyDescent="0.3">
      <c r="A12" s="50" t="s">
        <v>456</v>
      </c>
      <c r="B12" s="52" t="s">
        <v>457</v>
      </c>
      <c r="C12" s="2"/>
      <c r="D12" s="2"/>
      <c r="E12" s="2"/>
      <c r="F12" s="2"/>
    </row>
    <row r="13" spans="1:6" x14ac:dyDescent="0.25">
      <c r="A13" s="95"/>
      <c r="B13" s="92"/>
      <c r="C13" s="2"/>
      <c r="D13" s="2"/>
      <c r="E13" s="2"/>
      <c r="F13" s="2"/>
    </row>
    <row r="14" spans="1:6" ht="15.75" customHeight="1" x14ac:dyDescent="0.25">
      <c r="A14" s="354" t="s">
        <v>459</v>
      </c>
      <c r="B14" s="355"/>
      <c r="C14" s="355"/>
      <c r="D14" s="355"/>
      <c r="E14" s="355"/>
      <c r="F14" s="2"/>
    </row>
    <row r="15" spans="1:6" ht="15.75" customHeight="1" x14ac:dyDescent="0.25">
      <c r="A15" s="355"/>
      <c r="B15" s="355"/>
      <c r="C15" s="355"/>
      <c r="D15" s="355"/>
      <c r="E15" s="355"/>
      <c r="F15" s="2"/>
    </row>
    <row r="16" spans="1:6" x14ac:dyDescent="0.25">
      <c r="A16" s="355"/>
      <c r="B16" s="355"/>
      <c r="C16" s="355"/>
      <c r="D16" s="355"/>
      <c r="E16" s="355"/>
      <c r="F16" s="2"/>
    </row>
    <row r="17" spans="1:6" x14ac:dyDescent="0.25">
      <c r="A17" s="355"/>
      <c r="B17" s="355"/>
      <c r="C17" s="355"/>
      <c r="D17" s="355"/>
      <c r="E17" s="355"/>
      <c r="F17" s="2"/>
    </row>
    <row r="18" spans="1:6" x14ac:dyDescent="0.25">
      <c r="A18" s="355"/>
      <c r="B18" s="355"/>
      <c r="C18" s="355"/>
      <c r="D18" s="355"/>
      <c r="E18" s="355"/>
      <c r="F18" s="2"/>
    </row>
    <row r="19" spans="1:6" ht="21.75" customHeight="1" x14ac:dyDescent="0.25">
      <c r="A19" s="355"/>
      <c r="B19" s="355"/>
      <c r="C19" s="355"/>
      <c r="D19" s="355"/>
      <c r="E19" s="355"/>
      <c r="F19" s="2"/>
    </row>
    <row r="20" spans="1:6" ht="21.75" customHeight="1" x14ac:dyDescent="0.25">
      <c r="A20" s="222"/>
      <c r="B20" s="222"/>
      <c r="C20" s="222"/>
      <c r="D20" s="222"/>
      <c r="E20" s="222"/>
      <c r="F20" s="2"/>
    </row>
    <row r="21" spans="1:6" ht="15" customHeight="1" x14ac:dyDescent="0.25">
      <c r="A21" s="354" t="s">
        <v>476</v>
      </c>
      <c r="B21" s="354"/>
      <c r="C21" s="354"/>
      <c r="D21" s="354"/>
      <c r="E21" s="354"/>
      <c r="F21" s="2"/>
    </row>
    <row r="22" spans="1:6" ht="15" customHeight="1" x14ac:dyDescent="0.25">
      <c r="A22" s="354"/>
      <c r="B22" s="354"/>
      <c r="C22" s="354"/>
      <c r="D22" s="354"/>
      <c r="E22" s="354"/>
      <c r="F22" s="2"/>
    </row>
    <row r="23" spans="1:6" ht="15" customHeight="1" x14ac:dyDescent="0.25">
      <c r="A23" s="354"/>
      <c r="B23" s="354"/>
      <c r="C23" s="354"/>
      <c r="D23" s="354"/>
      <c r="E23" s="354"/>
      <c r="F23" s="2"/>
    </row>
    <row r="24" spans="1:6" ht="15.75" customHeight="1" x14ac:dyDescent="0.25">
      <c r="A24" s="354"/>
      <c r="B24" s="354"/>
      <c r="C24" s="354"/>
      <c r="D24" s="354"/>
      <c r="E24" s="354"/>
      <c r="F24" s="2"/>
    </row>
    <row r="25" spans="1:6" ht="15.75" customHeight="1" x14ac:dyDescent="0.25">
      <c r="A25" s="354"/>
      <c r="B25" s="354"/>
      <c r="C25" s="354"/>
      <c r="D25" s="354"/>
      <c r="E25" s="354"/>
      <c r="F25" s="2"/>
    </row>
    <row r="26" spans="1:6" ht="15.75" thickBot="1" x14ac:dyDescent="0.3"/>
    <row r="27" spans="1:6" ht="16.5" thickBot="1" x14ac:dyDescent="0.3">
      <c r="A27" s="92"/>
      <c r="B27" s="93"/>
      <c r="C27" s="92"/>
      <c r="D27" s="352" t="s">
        <v>4</v>
      </c>
      <c r="E27" s="353"/>
    </row>
    <row r="28" spans="1:6" ht="16.5" thickBot="1" x14ac:dyDescent="0.3">
      <c r="A28" s="211" t="s">
        <v>458</v>
      </c>
      <c r="B28" s="212" t="s">
        <v>1</v>
      </c>
      <c r="C28" s="213" t="s">
        <v>2</v>
      </c>
      <c r="D28" s="214" t="s">
        <v>95</v>
      </c>
      <c r="E28" s="215" t="s">
        <v>96</v>
      </c>
    </row>
    <row r="29" spans="1:6" x14ac:dyDescent="0.25">
      <c r="A29" s="216">
        <v>1</v>
      </c>
      <c r="B29" s="219" t="s">
        <v>460</v>
      </c>
      <c r="C29" s="216" t="s">
        <v>73</v>
      </c>
      <c r="D29" s="216"/>
      <c r="E29" s="62"/>
    </row>
    <row r="30" spans="1:6" x14ac:dyDescent="0.25">
      <c r="A30" s="217">
        <v>2</v>
      </c>
      <c r="B30" s="220" t="s">
        <v>461</v>
      </c>
      <c r="C30" s="217" t="s">
        <v>73</v>
      </c>
      <c r="D30" s="217"/>
      <c r="E30" s="55"/>
    </row>
    <row r="31" spans="1:6" x14ac:dyDescent="0.25">
      <c r="A31" s="217">
        <v>3</v>
      </c>
      <c r="B31" s="220" t="s">
        <v>462</v>
      </c>
      <c r="C31" s="217" t="s">
        <v>73</v>
      </c>
      <c r="D31" s="217"/>
      <c r="E31" s="55"/>
    </row>
    <row r="32" spans="1:6" x14ac:dyDescent="0.25">
      <c r="A32" s="217">
        <v>4</v>
      </c>
      <c r="B32" s="220" t="s">
        <v>463</v>
      </c>
      <c r="C32" s="217" t="s">
        <v>73</v>
      </c>
      <c r="D32" s="217"/>
      <c r="E32" s="55"/>
    </row>
    <row r="33" spans="1:5" x14ac:dyDescent="0.25">
      <c r="A33" s="217">
        <v>5</v>
      </c>
      <c r="B33" s="220" t="s">
        <v>464</v>
      </c>
      <c r="C33" s="217" t="s">
        <v>73</v>
      </c>
      <c r="D33" s="217"/>
      <c r="E33" s="55"/>
    </row>
    <row r="34" spans="1:5" x14ac:dyDescent="0.25">
      <c r="A34" s="217">
        <v>6</v>
      </c>
      <c r="B34" s="220" t="s">
        <v>465</v>
      </c>
      <c r="C34" s="217" t="s">
        <v>73</v>
      </c>
      <c r="D34" s="217"/>
      <c r="E34" s="55"/>
    </row>
    <row r="35" spans="1:5" ht="25.5" x14ac:dyDescent="0.25">
      <c r="A35" s="217">
        <v>7</v>
      </c>
      <c r="B35" s="220" t="s">
        <v>466</v>
      </c>
      <c r="C35" s="217" t="s">
        <v>400</v>
      </c>
      <c r="D35" s="217"/>
      <c r="E35" s="55"/>
    </row>
    <row r="36" spans="1:5" ht="15.75" x14ac:dyDescent="0.25">
      <c r="A36" s="217">
        <v>8</v>
      </c>
      <c r="B36" s="220" t="s">
        <v>467</v>
      </c>
      <c r="C36" s="217" t="s">
        <v>468</v>
      </c>
      <c r="D36" s="217"/>
      <c r="E36" s="55"/>
    </row>
    <row r="37" spans="1:5" ht="15.75" x14ac:dyDescent="0.25">
      <c r="A37" s="217">
        <v>9</v>
      </c>
      <c r="B37" s="220" t="s">
        <v>469</v>
      </c>
      <c r="C37" s="217" t="s">
        <v>468</v>
      </c>
      <c r="D37" s="217"/>
      <c r="E37" s="55"/>
    </row>
    <row r="38" spans="1:5" ht="25.5" x14ac:dyDescent="0.25">
      <c r="A38" s="217">
        <v>10</v>
      </c>
      <c r="B38" s="220" t="s">
        <v>470</v>
      </c>
      <c r="C38" s="217" t="s">
        <v>471</v>
      </c>
      <c r="D38" s="217"/>
      <c r="E38" s="55"/>
    </row>
    <row r="39" spans="1:5" x14ac:dyDescent="0.25">
      <c r="A39" s="217">
        <v>11</v>
      </c>
      <c r="B39" s="220" t="s">
        <v>472</v>
      </c>
      <c r="C39" s="217" t="s">
        <v>471</v>
      </c>
      <c r="D39" s="217"/>
      <c r="E39" s="55"/>
    </row>
    <row r="40" spans="1:5" ht="25.5" x14ac:dyDescent="0.25">
      <c r="A40" s="217">
        <v>12</v>
      </c>
      <c r="B40" s="220" t="s">
        <v>473</v>
      </c>
      <c r="C40" s="217" t="s">
        <v>474</v>
      </c>
      <c r="D40" s="217"/>
      <c r="E40" s="55"/>
    </row>
    <row r="41" spans="1:5" ht="15.75" thickBot="1" x14ac:dyDescent="0.3">
      <c r="A41" s="218">
        <v>13</v>
      </c>
      <c r="B41" s="221" t="s">
        <v>475</v>
      </c>
      <c r="C41" s="218" t="s">
        <v>474</v>
      </c>
      <c r="D41" s="218"/>
      <c r="E41" s="56"/>
    </row>
  </sheetData>
  <mergeCells count="4">
    <mergeCell ref="D27:E27"/>
    <mergeCell ref="A1:E7"/>
    <mergeCell ref="A14:E19"/>
    <mergeCell ref="A21:E25"/>
  </mergeCells>
  <pageMargins left="0.7" right="0.7" top="0.75" bottom="0.75" header="0.3" footer="0.3"/>
  <pageSetup paperSize="9" scale="9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zoomScale="55" zoomScaleNormal="55" workbookViewId="0">
      <selection activeCell="F26" sqref="F26"/>
    </sheetView>
  </sheetViews>
  <sheetFormatPr defaultRowHeight="15" x14ac:dyDescent="0.25"/>
  <cols>
    <col min="1" max="1" width="11.140625" customWidth="1"/>
    <col min="2" max="2" width="78.85546875" customWidth="1"/>
    <col min="3" max="5" width="10.7109375" customWidth="1"/>
    <col min="6" max="6" width="13.5703125" customWidth="1"/>
  </cols>
  <sheetData>
    <row r="1" spans="1:6" x14ac:dyDescent="0.25">
      <c r="A1" s="269" t="s">
        <v>61</v>
      </c>
      <c r="B1" s="269"/>
      <c r="C1" s="269"/>
      <c r="D1" s="269"/>
      <c r="E1" s="269"/>
      <c r="F1" s="269"/>
    </row>
    <row r="2" spans="1:6" x14ac:dyDescent="0.25">
      <c r="A2" s="269"/>
      <c r="B2" s="269"/>
      <c r="C2" s="269"/>
      <c r="D2" s="269"/>
      <c r="E2" s="269"/>
      <c r="F2" s="269"/>
    </row>
    <row r="3" spans="1:6" x14ac:dyDescent="0.25">
      <c r="A3" s="269"/>
      <c r="B3" s="269"/>
      <c r="C3" s="269"/>
      <c r="D3" s="269"/>
      <c r="E3" s="269"/>
      <c r="F3" s="269"/>
    </row>
    <row r="4" spans="1:6" x14ac:dyDescent="0.25">
      <c r="A4" s="269"/>
      <c r="B4" s="269"/>
      <c r="C4" s="269"/>
      <c r="D4" s="269"/>
      <c r="E4" s="269"/>
      <c r="F4" s="269"/>
    </row>
    <row r="5" spans="1:6" x14ac:dyDescent="0.25">
      <c r="A5" s="269"/>
      <c r="B5" s="269"/>
      <c r="C5" s="269"/>
      <c r="D5" s="269"/>
      <c r="E5" s="269"/>
      <c r="F5" s="269"/>
    </row>
    <row r="6" spans="1:6" x14ac:dyDescent="0.25">
      <c r="A6" s="269"/>
      <c r="B6" s="269"/>
      <c r="C6" s="269"/>
      <c r="D6" s="269"/>
      <c r="E6" s="269"/>
      <c r="F6" s="269"/>
    </row>
    <row r="7" spans="1:6" x14ac:dyDescent="0.25">
      <c r="A7" s="269"/>
      <c r="B7" s="269"/>
      <c r="C7" s="269"/>
      <c r="D7" s="269"/>
      <c r="E7" s="269"/>
      <c r="F7" s="269"/>
    </row>
    <row r="8" spans="1:6" ht="15.75" thickBot="1" x14ac:dyDescent="0.3">
      <c r="A8" s="1"/>
      <c r="B8" s="1"/>
      <c r="C8" s="1"/>
      <c r="D8" s="1"/>
      <c r="E8" s="1"/>
      <c r="F8" s="1"/>
    </row>
    <row r="9" spans="1:6" ht="15.75" thickBot="1" x14ac:dyDescent="0.3">
      <c r="A9" s="23" t="s">
        <v>62</v>
      </c>
      <c r="B9" s="24" t="s">
        <v>63</v>
      </c>
      <c r="C9" s="2"/>
      <c r="D9" s="2"/>
      <c r="E9" s="2"/>
      <c r="F9" s="2"/>
    </row>
    <row r="10" spans="1:6" ht="15.75" thickBot="1" x14ac:dyDescent="0.3">
      <c r="A10" s="22" t="s">
        <v>64</v>
      </c>
      <c r="B10" s="21" t="s">
        <v>65</v>
      </c>
      <c r="C10" s="2"/>
      <c r="D10" s="2"/>
      <c r="E10" s="2"/>
      <c r="F10" s="2"/>
    </row>
    <row r="11" spans="1:6" s="25" customFormat="1" ht="15.75" thickBot="1" x14ac:dyDescent="0.3">
      <c r="A11" s="51"/>
      <c r="B11" s="2"/>
      <c r="C11" s="2"/>
      <c r="D11" s="2"/>
      <c r="E11" s="2"/>
      <c r="F11" s="2"/>
    </row>
    <row r="12" spans="1:6" s="25" customFormat="1" ht="15.75" thickBot="1" x14ac:dyDescent="0.3">
      <c r="A12" s="50" t="s">
        <v>93</v>
      </c>
      <c r="B12" s="52" t="s">
        <v>94</v>
      </c>
      <c r="C12" s="2"/>
      <c r="D12" s="2"/>
      <c r="E12" s="2"/>
      <c r="F12" s="2"/>
    </row>
    <row r="13" spans="1:6" ht="15.75" thickBot="1" x14ac:dyDescent="0.3"/>
    <row r="14" spans="1:6" ht="16.5" thickBot="1" x14ac:dyDescent="0.3">
      <c r="A14" s="48" t="s">
        <v>0</v>
      </c>
      <c r="B14" s="30" t="s">
        <v>1</v>
      </c>
      <c r="C14" s="26" t="s">
        <v>2</v>
      </c>
      <c r="D14" s="49" t="s">
        <v>3</v>
      </c>
      <c r="E14" s="31" t="s">
        <v>4</v>
      </c>
      <c r="F14" s="31" t="s">
        <v>5</v>
      </c>
    </row>
    <row r="15" spans="1:6" x14ac:dyDescent="0.25">
      <c r="A15" s="37" t="s">
        <v>66</v>
      </c>
      <c r="B15" s="41" t="s">
        <v>67</v>
      </c>
      <c r="C15" s="27" t="s">
        <v>44</v>
      </c>
      <c r="D15" s="47" t="s">
        <v>68</v>
      </c>
      <c r="E15" s="32"/>
      <c r="F15" s="237" t="s">
        <v>101</v>
      </c>
    </row>
    <row r="16" spans="1:6" x14ac:dyDescent="0.25">
      <c r="A16" s="35" t="s">
        <v>69</v>
      </c>
      <c r="B16" s="43" t="s">
        <v>70</v>
      </c>
      <c r="C16" s="28" t="s">
        <v>44</v>
      </c>
      <c r="D16" s="38" t="s">
        <v>68</v>
      </c>
      <c r="E16" s="33"/>
      <c r="F16" s="107" t="s">
        <v>101</v>
      </c>
    </row>
    <row r="17" spans="1:6" x14ac:dyDescent="0.25">
      <c r="A17" s="35" t="s">
        <v>71</v>
      </c>
      <c r="B17" s="43" t="s">
        <v>72</v>
      </c>
      <c r="C17" s="28" t="s">
        <v>73</v>
      </c>
      <c r="D17" s="38" t="s">
        <v>68</v>
      </c>
      <c r="E17" s="33"/>
      <c r="F17" s="107" t="s">
        <v>101</v>
      </c>
    </row>
    <row r="18" spans="1:6" x14ac:dyDescent="0.25">
      <c r="A18" s="35" t="s">
        <v>74</v>
      </c>
      <c r="B18" s="43" t="s">
        <v>75</v>
      </c>
      <c r="C18" s="28" t="s">
        <v>76</v>
      </c>
      <c r="D18" s="38" t="s">
        <v>68</v>
      </c>
      <c r="E18" s="33"/>
      <c r="F18" s="107" t="s">
        <v>101</v>
      </c>
    </row>
    <row r="19" spans="1:6" x14ac:dyDescent="0.25">
      <c r="A19" s="35" t="s">
        <v>77</v>
      </c>
      <c r="B19" s="43" t="s">
        <v>78</v>
      </c>
      <c r="C19" s="28" t="s">
        <v>76</v>
      </c>
      <c r="D19" s="38" t="s">
        <v>68</v>
      </c>
      <c r="E19" s="33"/>
      <c r="F19" s="107" t="s">
        <v>101</v>
      </c>
    </row>
    <row r="20" spans="1:6" x14ac:dyDescent="0.25">
      <c r="A20" s="35" t="s">
        <v>79</v>
      </c>
      <c r="B20" s="43" t="s">
        <v>80</v>
      </c>
      <c r="C20" s="28" t="s">
        <v>76</v>
      </c>
      <c r="D20" s="38" t="s">
        <v>68</v>
      </c>
      <c r="E20" s="33"/>
      <c r="F20" s="107" t="s">
        <v>101</v>
      </c>
    </row>
    <row r="21" spans="1:6" x14ac:dyDescent="0.25">
      <c r="A21" s="35" t="s">
        <v>81</v>
      </c>
      <c r="B21" s="43" t="s">
        <v>82</v>
      </c>
      <c r="C21" s="28" t="s">
        <v>73</v>
      </c>
      <c r="D21" s="38" t="s">
        <v>68</v>
      </c>
      <c r="E21" s="33"/>
      <c r="F21" s="107" t="s">
        <v>101</v>
      </c>
    </row>
    <row r="22" spans="1:6" ht="30" x14ac:dyDescent="0.25">
      <c r="A22" s="35" t="s">
        <v>83</v>
      </c>
      <c r="B22" s="43" t="s">
        <v>84</v>
      </c>
      <c r="C22" s="28" t="s">
        <v>44</v>
      </c>
      <c r="D22" s="38" t="s">
        <v>68</v>
      </c>
      <c r="E22" s="33"/>
      <c r="F22" s="107" t="s">
        <v>101</v>
      </c>
    </row>
    <row r="23" spans="1:6" x14ac:dyDescent="0.25">
      <c r="A23" s="35" t="s">
        <v>85</v>
      </c>
      <c r="B23" s="43" t="s">
        <v>86</v>
      </c>
      <c r="C23" s="28" t="s">
        <v>76</v>
      </c>
      <c r="D23" s="38" t="s">
        <v>68</v>
      </c>
      <c r="E23" s="33"/>
      <c r="F23" s="107" t="s">
        <v>101</v>
      </c>
    </row>
    <row r="24" spans="1:6" ht="15.75" thickBot="1" x14ac:dyDescent="0.3">
      <c r="A24" s="36" t="s">
        <v>87</v>
      </c>
      <c r="B24" s="42" t="s">
        <v>88</v>
      </c>
      <c r="C24" s="29" t="s">
        <v>73</v>
      </c>
      <c r="D24" s="39" t="s">
        <v>68</v>
      </c>
      <c r="E24" s="34"/>
      <c r="F24" s="238" t="s">
        <v>101</v>
      </c>
    </row>
    <row r="25" spans="1:6" ht="15.75" thickBot="1" x14ac:dyDescent="0.3">
      <c r="A25" s="44"/>
      <c r="B25" s="45"/>
      <c r="C25" s="266" t="s">
        <v>89</v>
      </c>
      <c r="D25" s="267"/>
      <c r="E25" s="268"/>
      <c r="F25" s="46">
        <f>SUM(F15:F24)</f>
        <v>0</v>
      </c>
    </row>
  </sheetData>
  <mergeCells count="2">
    <mergeCell ref="A1:F7"/>
    <mergeCell ref="C25:E25"/>
  </mergeCells>
  <pageMargins left="0.7" right="0.7" top="0.75" bottom="0.75" header="0.3" footer="0.3"/>
  <pageSetup paperSize="9"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9"/>
  <sheetViews>
    <sheetView topLeftCell="A25" zoomScaleNormal="100" workbookViewId="0">
      <selection activeCell="H60" sqref="H60"/>
    </sheetView>
  </sheetViews>
  <sheetFormatPr defaultRowHeight="15" x14ac:dyDescent="0.25"/>
  <cols>
    <col min="1" max="1" width="11.140625" customWidth="1"/>
    <col min="2" max="2" width="78.85546875" customWidth="1"/>
    <col min="3" max="3" width="10.7109375" customWidth="1"/>
    <col min="4" max="6" width="8.28515625" customWidth="1"/>
    <col min="7" max="7" width="10.7109375" customWidth="1"/>
    <col min="8" max="8" width="13.5703125" customWidth="1"/>
  </cols>
  <sheetData>
    <row r="1" spans="1:8" x14ac:dyDescent="0.25">
      <c r="A1" s="269" t="s">
        <v>61</v>
      </c>
      <c r="B1" s="269"/>
      <c r="C1" s="269"/>
      <c r="D1" s="269"/>
      <c r="E1" s="269"/>
      <c r="F1" s="269"/>
    </row>
    <row r="2" spans="1:8" x14ac:dyDescent="0.25">
      <c r="A2" s="269"/>
      <c r="B2" s="269"/>
      <c r="C2" s="269"/>
      <c r="D2" s="269"/>
      <c r="E2" s="269"/>
      <c r="F2" s="269"/>
    </row>
    <row r="3" spans="1:8" x14ac:dyDescent="0.25">
      <c r="A3" s="269"/>
      <c r="B3" s="269"/>
      <c r="C3" s="269"/>
      <c r="D3" s="269"/>
      <c r="E3" s="269"/>
      <c r="F3" s="269"/>
    </row>
    <row r="4" spans="1:8" x14ac:dyDescent="0.25">
      <c r="A4" s="269"/>
      <c r="B4" s="269"/>
      <c r="C4" s="269"/>
      <c r="D4" s="269"/>
      <c r="E4" s="269"/>
      <c r="F4" s="269"/>
    </row>
    <row r="5" spans="1:8" x14ac:dyDescent="0.25">
      <c r="A5" s="269"/>
      <c r="B5" s="269"/>
      <c r="C5" s="269"/>
      <c r="D5" s="269"/>
      <c r="E5" s="269"/>
      <c r="F5" s="269"/>
    </row>
    <row r="6" spans="1:8" x14ac:dyDescent="0.25">
      <c r="A6" s="269"/>
      <c r="B6" s="269"/>
      <c r="C6" s="269"/>
      <c r="D6" s="269"/>
      <c r="E6" s="269"/>
      <c r="F6" s="269"/>
    </row>
    <row r="7" spans="1:8" x14ac:dyDescent="0.25">
      <c r="A7" s="269"/>
      <c r="B7" s="269"/>
      <c r="C7" s="269"/>
      <c r="D7" s="269"/>
      <c r="E7" s="269"/>
      <c r="F7" s="269"/>
    </row>
    <row r="8" spans="1:8" ht="15.75" thickBot="1" x14ac:dyDescent="0.3">
      <c r="A8" s="1"/>
      <c r="B8" s="1"/>
      <c r="C8" s="1"/>
      <c r="D8" s="1"/>
      <c r="E8" s="1"/>
      <c r="F8" s="1"/>
    </row>
    <row r="9" spans="1:8" ht="15.75" thickBot="1" x14ac:dyDescent="0.3">
      <c r="A9" s="23" t="s">
        <v>62</v>
      </c>
      <c r="B9" s="24" t="s">
        <v>63</v>
      </c>
      <c r="C9" s="2"/>
      <c r="D9" s="2"/>
      <c r="E9" s="2"/>
      <c r="F9" s="2"/>
    </row>
    <row r="10" spans="1:8" ht="15.75" thickBot="1" x14ac:dyDescent="0.3">
      <c r="A10" s="22" t="s">
        <v>64</v>
      </c>
      <c r="B10" s="21" t="s">
        <v>65</v>
      </c>
      <c r="C10" s="2"/>
      <c r="D10" s="2"/>
      <c r="E10" s="2"/>
      <c r="F10" s="2"/>
    </row>
    <row r="11" spans="1:8" ht="15.75" thickBot="1" x14ac:dyDescent="0.3">
      <c r="A11" s="51"/>
      <c r="B11" s="2"/>
      <c r="C11" s="2"/>
      <c r="D11" s="2"/>
      <c r="E11" s="2"/>
      <c r="F11" s="2"/>
    </row>
    <row r="12" spans="1:8" ht="15.75" thickBot="1" x14ac:dyDescent="0.3">
      <c r="A12" s="50" t="s">
        <v>178</v>
      </c>
      <c r="B12" s="52" t="s">
        <v>179</v>
      </c>
      <c r="C12" s="2"/>
      <c r="D12" s="2"/>
      <c r="E12" s="2"/>
      <c r="F12" s="2"/>
    </row>
    <row r="13" spans="1:8" ht="15.75" thickBot="1" x14ac:dyDescent="0.3">
      <c r="A13" s="25"/>
      <c r="B13" s="25"/>
      <c r="C13" s="25"/>
      <c r="D13" s="25"/>
      <c r="E13" s="25"/>
      <c r="F13" s="25"/>
    </row>
    <row r="14" spans="1:8" ht="16.5" thickBot="1" x14ac:dyDescent="0.3">
      <c r="A14" s="95"/>
      <c r="B14" s="96"/>
      <c r="C14" s="95"/>
      <c r="D14" s="287" t="s">
        <v>3</v>
      </c>
      <c r="E14" s="288"/>
      <c r="F14" s="289"/>
      <c r="G14" s="95"/>
      <c r="H14" s="95"/>
    </row>
    <row r="15" spans="1:8" ht="16.5" thickBot="1" x14ac:dyDescent="0.3">
      <c r="A15" s="65" t="s">
        <v>0</v>
      </c>
      <c r="B15" s="82" t="s">
        <v>1</v>
      </c>
      <c r="C15" s="67" t="s">
        <v>2</v>
      </c>
      <c r="D15" s="65" t="s">
        <v>95</v>
      </c>
      <c r="E15" s="67" t="s">
        <v>96</v>
      </c>
      <c r="F15" s="68" t="s">
        <v>97</v>
      </c>
      <c r="G15" s="90" t="s">
        <v>4</v>
      </c>
      <c r="H15" s="66" t="s">
        <v>5</v>
      </c>
    </row>
    <row r="16" spans="1:8" ht="15.75" thickBot="1" x14ac:dyDescent="0.3">
      <c r="A16" s="275" t="s">
        <v>98</v>
      </c>
      <c r="B16" s="276"/>
      <c r="C16" s="276"/>
      <c r="D16" s="276"/>
      <c r="E16" s="276"/>
      <c r="F16" s="276"/>
      <c r="G16" s="276"/>
      <c r="H16" s="284"/>
    </row>
    <row r="17" spans="1:8" ht="30" x14ac:dyDescent="0.25">
      <c r="A17" s="54" t="s">
        <v>99</v>
      </c>
      <c r="B17" s="57" t="s">
        <v>100</v>
      </c>
      <c r="C17" s="54" t="s">
        <v>44</v>
      </c>
      <c r="D17" s="290" t="s">
        <v>68</v>
      </c>
      <c r="E17" s="291"/>
      <c r="F17" s="73" t="s">
        <v>101</v>
      </c>
      <c r="G17" s="69"/>
      <c r="H17" s="80" t="s">
        <v>101</v>
      </c>
    </row>
    <row r="18" spans="1:8" x14ac:dyDescent="0.25">
      <c r="A18" s="55" t="s">
        <v>102</v>
      </c>
      <c r="B18" s="58" t="s">
        <v>103</v>
      </c>
      <c r="C18" s="55" t="s">
        <v>44</v>
      </c>
      <c r="D18" s="270" t="s">
        <v>68</v>
      </c>
      <c r="E18" s="272"/>
      <c r="F18" s="73" t="s">
        <v>101</v>
      </c>
      <c r="G18" s="71"/>
      <c r="H18" s="88" t="s">
        <v>101</v>
      </c>
    </row>
    <row r="19" spans="1:8" x14ac:dyDescent="0.25">
      <c r="A19" s="55" t="s">
        <v>104</v>
      </c>
      <c r="B19" s="58" t="s">
        <v>105</v>
      </c>
      <c r="C19" s="55" t="s">
        <v>73</v>
      </c>
      <c r="D19" s="270" t="s">
        <v>68</v>
      </c>
      <c r="E19" s="272"/>
      <c r="F19" s="73" t="s">
        <v>101</v>
      </c>
      <c r="G19" s="71"/>
      <c r="H19" s="88" t="s">
        <v>101</v>
      </c>
    </row>
    <row r="20" spans="1:8" x14ac:dyDescent="0.25">
      <c r="A20" s="55" t="s">
        <v>106</v>
      </c>
      <c r="B20" s="58" t="s">
        <v>107</v>
      </c>
      <c r="C20" s="55" t="s">
        <v>73</v>
      </c>
      <c r="D20" s="270" t="s">
        <v>68</v>
      </c>
      <c r="E20" s="272"/>
      <c r="F20" s="73" t="s">
        <v>101</v>
      </c>
      <c r="G20" s="71"/>
      <c r="H20" s="88" t="s">
        <v>101</v>
      </c>
    </row>
    <row r="21" spans="1:8" ht="30" x14ac:dyDescent="0.25">
      <c r="A21" s="55" t="s">
        <v>108</v>
      </c>
      <c r="B21" s="58" t="s">
        <v>109</v>
      </c>
      <c r="C21" s="55" t="s">
        <v>44</v>
      </c>
      <c r="D21" s="270" t="s">
        <v>68</v>
      </c>
      <c r="E21" s="272"/>
      <c r="F21" s="73" t="s">
        <v>101</v>
      </c>
      <c r="G21" s="71"/>
      <c r="H21" s="88" t="s">
        <v>101</v>
      </c>
    </row>
    <row r="22" spans="1:8" ht="30" x14ac:dyDescent="0.25">
      <c r="A22" s="55" t="s">
        <v>110</v>
      </c>
      <c r="B22" s="58" t="s">
        <v>111</v>
      </c>
      <c r="C22" s="55" t="s">
        <v>76</v>
      </c>
      <c r="D22" s="270" t="s">
        <v>68</v>
      </c>
      <c r="E22" s="272"/>
      <c r="F22" s="73" t="s">
        <v>101</v>
      </c>
      <c r="G22" s="71"/>
      <c r="H22" s="88" t="s">
        <v>101</v>
      </c>
    </row>
    <row r="23" spans="1:8" x14ac:dyDescent="0.25">
      <c r="A23" s="55" t="s">
        <v>112</v>
      </c>
      <c r="B23" s="58" t="s">
        <v>113</v>
      </c>
      <c r="C23" s="55" t="s">
        <v>76</v>
      </c>
      <c r="D23" s="270" t="s">
        <v>68</v>
      </c>
      <c r="E23" s="272"/>
      <c r="F23" s="73" t="s">
        <v>101</v>
      </c>
      <c r="G23" s="71"/>
      <c r="H23" s="88" t="s">
        <v>101</v>
      </c>
    </row>
    <row r="24" spans="1:8" x14ac:dyDescent="0.25">
      <c r="A24" s="55" t="s">
        <v>114</v>
      </c>
      <c r="B24" s="58" t="s">
        <v>115</v>
      </c>
      <c r="C24" s="55" t="s">
        <v>76</v>
      </c>
      <c r="D24" s="270" t="s">
        <v>68</v>
      </c>
      <c r="E24" s="272"/>
      <c r="F24" s="73" t="s">
        <v>101</v>
      </c>
      <c r="G24" s="71"/>
      <c r="H24" s="88" t="s">
        <v>101</v>
      </c>
    </row>
    <row r="25" spans="1:8" x14ac:dyDescent="0.25">
      <c r="A25" s="55" t="s">
        <v>116</v>
      </c>
      <c r="B25" s="58" t="s">
        <v>117</v>
      </c>
      <c r="C25" s="55" t="s">
        <v>76</v>
      </c>
      <c r="D25" s="270" t="s">
        <v>68</v>
      </c>
      <c r="E25" s="272"/>
      <c r="F25" s="73" t="s">
        <v>101</v>
      </c>
      <c r="G25" s="71"/>
      <c r="H25" s="88" t="s">
        <v>101</v>
      </c>
    </row>
    <row r="26" spans="1:8" ht="30" x14ac:dyDescent="0.25">
      <c r="A26" s="55" t="s">
        <v>118</v>
      </c>
      <c r="B26" s="58" t="s">
        <v>119</v>
      </c>
      <c r="C26" s="55" t="s">
        <v>76</v>
      </c>
      <c r="D26" s="270" t="s">
        <v>68</v>
      </c>
      <c r="E26" s="272"/>
      <c r="F26" s="73" t="s">
        <v>101</v>
      </c>
      <c r="G26" s="71"/>
      <c r="H26" s="88" t="s">
        <v>101</v>
      </c>
    </row>
    <row r="27" spans="1:8" x14ac:dyDescent="0.25">
      <c r="A27" s="55" t="s">
        <v>120</v>
      </c>
      <c r="B27" s="58" t="s">
        <v>121</v>
      </c>
      <c r="C27" s="55" t="s">
        <v>76</v>
      </c>
      <c r="D27" s="270" t="s">
        <v>68</v>
      </c>
      <c r="E27" s="272"/>
      <c r="F27" s="73" t="s">
        <v>101</v>
      </c>
      <c r="G27" s="71"/>
      <c r="H27" s="88" t="s">
        <v>101</v>
      </c>
    </row>
    <row r="28" spans="1:8" x14ac:dyDescent="0.25">
      <c r="A28" s="55" t="s">
        <v>122</v>
      </c>
      <c r="B28" s="58" t="s">
        <v>123</v>
      </c>
      <c r="C28" s="55" t="s">
        <v>76</v>
      </c>
      <c r="D28" s="270" t="s">
        <v>68</v>
      </c>
      <c r="E28" s="272"/>
      <c r="F28" s="73" t="s">
        <v>101</v>
      </c>
      <c r="G28" s="71"/>
      <c r="H28" s="88" t="s">
        <v>101</v>
      </c>
    </row>
    <row r="29" spans="1:8" x14ac:dyDescent="0.25">
      <c r="A29" s="55" t="s">
        <v>124</v>
      </c>
      <c r="B29" s="58" t="s">
        <v>125</v>
      </c>
      <c r="C29" s="55" t="s">
        <v>76</v>
      </c>
      <c r="D29" s="270" t="s">
        <v>68</v>
      </c>
      <c r="E29" s="272"/>
      <c r="F29" s="73" t="s">
        <v>101</v>
      </c>
      <c r="G29" s="71"/>
      <c r="H29" s="88" t="s">
        <v>101</v>
      </c>
    </row>
    <row r="30" spans="1:8" x14ac:dyDescent="0.25">
      <c r="A30" s="55" t="s">
        <v>126</v>
      </c>
      <c r="B30" s="58" t="s">
        <v>127</v>
      </c>
      <c r="C30" s="55" t="s">
        <v>76</v>
      </c>
      <c r="D30" s="270" t="s">
        <v>68</v>
      </c>
      <c r="E30" s="272"/>
      <c r="F30" s="73" t="s">
        <v>101</v>
      </c>
      <c r="G30" s="71"/>
      <c r="H30" s="88" t="s">
        <v>101</v>
      </c>
    </row>
    <row r="31" spans="1:8" ht="15.75" thickBot="1" x14ac:dyDescent="0.3">
      <c r="A31" s="56" t="s">
        <v>128</v>
      </c>
      <c r="B31" s="59" t="s">
        <v>129</v>
      </c>
      <c r="C31" s="56" t="s">
        <v>76</v>
      </c>
      <c r="D31" s="273" t="s">
        <v>68</v>
      </c>
      <c r="E31" s="274"/>
      <c r="F31" s="73" t="s">
        <v>101</v>
      </c>
      <c r="G31" s="72"/>
      <c r="H31" s="89" t="s">
        <v>101</v>
      </c>
    </row>
    <row r="32" spans="1:8" ht="15.75" thickBot="1" x14ac:dyDescent="0.3">
      <c r="A32" s="275" t="s">
        <v>130</v>
      </c>
      <c r="B32" s="276"/>
      <c r="C32" s="276"/>
      <c r="D32" s="276"/>
      <c r="E32" s="276"/>
      <c r="F32" s="277"/>
      <c r="G32" s="276"/>
      <c r="H32" s="278"/>
    </row>
    <row r="33" spans="1:8" ht="30" x14ac:dyDescent="0.25">
      <c r="A33" s="62" t="s">
        <v>131</v>
      </c>
      <c r="B33" s="63" t="s">
        <v>132</v>
      </c>
      <c r="C33" s="64" t="s">
        <v>44</v>
      </c>
      <c r="D33" s="98">
        <v>11</v>
      </c>
      <c r="E33" s="99">
        <v>6</v>
      </c>
      <c r="F33" s="103">
        <v>17</v>
      </c>
      <c r="G33" s="77"/>
      <c r="H33" s="83">
        <f>G33*F33</f>
        <v>0</v>
      </c>
    </row>
    <row r="34" spans="1:8" x14ac:dyDescent="0.25">
      <c r="A34" s="55" t="s">
        <v>133</v>
      </c>
      <c r="B34" s="58" t="s">
        <v>105</v>
      </c>
      <c r="C34" s="60" t="s">
        <v>73</v>
      </c>
      <c r="D34" s="285" t="s">
        <v>68</v>
      </c>
      <c r="E34" s="286"/>
      <c r="F34" s="75" t="s">
        <v>101</v>
      </c>
      <c r="G34" s="78"/>
      <c r="H34" s="106" t="s">
        <v>101</v>
      </c>
    </row>
    <row r="35" spans="1:8" ht="15.75" thickBot="1" x14ac:dyDescent="0.3">
      <c r="A35" s="56" t="s">
        <v>134</v>
      </c>
      <c r="B35" s="59" t="s">
        <v>135</v>
      </c>
      <c r="C35" s="61" t="s">
        <v>73</v>
      </c>
      <c r="D35" s="100">
        <v>11</v>
      </c>
      <c r="E35" s="101">
        <v>6</v>
      </c>
      <c r="F35" s="102">
        <v>17</v>
      </c>
      <c r="G35" s="79"/>
      <c r="H35" s="84">
        <f>G35*F35</f>
        <v>0</v>
      </c>
    </row>
    <row r="36" spans="1:8" ht="15.75" thickBot="1" x14ac:dyDescent="0.3">
      <c r="A36" s="275" t="s">
        <v>136</v>
      </c>
      <c r="B36" s="276"/>
      <c r="C36" s="276"/>
      <c r="D36" s="276"/>
      <c r="E36" s="276"/>
      <c r="F36" s="281"/>
      <c r="G36" s="276"/>
      <c r="H36" s="282"/>
    </row>
    <row r="37" spans="1:8" ht="30" x14ac:dyDescent="0.25">
      <c r="A37" s="62" t="s">
        <v>137</v>
      </c>
      <c r="B37" s="63" t="s">
        <v>138</v>
      </c>
      <c r="C37" s="62" t="s">
        <v>76</v>
      </c>
      <c r="D37" s="279" t="s">
        <v>68</v>
      </c>
      <c r="E37" s="280"/>
      <c r="F37" s="74" t="s">
        <v>101</v>
      </c>
      <c r="G37" s="70"/>
      <c r="H37" s="80" t="s">
        <v>101</v>
      </c>
    </row>
    <row r="38" spans="1:8" x14ac:dyDescent="0.25">
      <c r="A38" s="55" t="s">
        <v>139</v>
      </c>
      <c r="B38" s="58" t="s">
        <v>140</v>
      </c>
      <c r="C38" s="55" t="s">
        <v>76</v>
      </c>
      <c r="D38" s="270" t="s">
        <v>68</v>
      </c>
      <c r="E38" s="272"/>
      <c r="F38" s="75" t="s">
        <v>101</v>
      </c>
      <c r="G38" s="71"/>
      <c r="H38" s="88" t="s">
        <v>101</v>
      </c>
    </row>
    <row r="39" spans="1:8" x14ac:dyDescent="0.25">
      <c r="A39" s="55" t="s">
        <v>141</v>
      </c>
      <c r="B39" s="58" t="s">
        <v>142</v>
      </c>
      <c r="C39" s="55" t="s">
        <v>76</v>
      </c>
      <c r="D39" s="270" t="s">
        <v>68</v>
      </c>
      <c r="E39" s="272"/>
      <c r="F39" s="75" t="s">
        <v>101</v>
      </c>
      <c r="G39" s="71"/>
      <c r="H39" s="88" t="s">
        <v>101</v>
      </c>
    </row>
    <row r="40" spans="1:8" ht="30" x14ac:dyDescent="0.25">
      <c r="A40" s="55" t="s">
        <v>143</v>
      </c>
      <c r="B40" s="58" t="s">
        <v>144</v>
      </c>
      <c r="C40" s="55" t="s">
        <v>76</v>
      </c>
      <c r="D40" s="270" t="s">
        <v>68</v>
      </c>
      <c r="E40" s="272"/>
      <c r="F40" s="75" t="s">
        <v>101</v>
      </c>
      <c r="G40" s="71"/>
      <c r="H40" s="88" t="s">
        <v>101</v>
      </c>
    </row>
    <row r="41" spans="1:8" x14ac:dyDescent="0.25">
      <c r="A41" s="55" t="s">
        <v>145</v>
      </c>
      <c r="B41" s="58" t="s">
        <v>146</v>
      </c>
      <c r="C41" s="55" t="s">
        <v>76</v>
      </c>
      <c r="D41" s="270" t="s">
        <v>68</v>
      </c>
      <c r="E41" s="272"/>
      <c r="F41" s="75" t="s">
        <v>101</v>
      </c>
      <c r="G41" s="71"/>
      <c r="H41" s="88" t="s">
        <v>101</v>
      </c>
    </row>
    <row r="42" spans="1:8" x14ac:dyDescent="0.25">
      <c r="A42" s="55" t="s">
        <v>147</v>
      </c>
      <c r="B42" s="58" t="s">
        <v>148</v>
      </c>
      <c r="C42" s="55" t="s">
        <v>76</v>
      </c>
      <c r="D42" s="270" t="s">
        <v>68</v>
      </c>
      <c r="E42" s="272"/>
      <c r="F42" s="75" t="s">
        <v>101</v>
      </c>
      <c r="G42" s="71"/>
      <c r="H42" s="88" t="s">
        <v>101</v>
      </c>
    </row>
    <row r="43" spans="1:8" ht="15.75" thickBot="1" x14ac:dyDescent="0.3">
      <c r="A43" s="56" t="s">
        <v>149</v>
      </c>
      <c r="B43" s="59" t="s">
        <v>150</v>
      </c>
      <c r="C43" s="56" t="s">
        <v>76</v>
      </c>
      <c r="D43" s="273" t="s">
        <v>68</v>
      </c>
      <c r="E43" s="274"/>
      <c r="F43" s="76" t="s">
        <v>101</v>
      </c>
      <c r="G43" s="72"/>
      <c r="H43" s="89" t="s">
        <v>101</v>
      </c>
    </row>
    <row r="44" spans="1:8" ht="15.75" thickBot="1" x14ac:dyDescent="0.3">
      <c r="A44" s="275" t="s">
        <v>151</v>
      </c>
      <c r="B44" s="276"/>
      <c r="C44" s="276"/>
      <c r="D44" s="276"/>
      <c r="E44" s="276"/>
      <c r="F44" s="276"/>
      <c r="G44" s="276"/>
      <c r="H44" s="284"/>
    </row>
    <row r="45" spans="1:8" ht="30" x14ac:dyDescent="0.25">
      <c r="A45" s="64" t="s">
        <v>152</v>
      </c>
      <c r="B45" s="63" t="s">
        <v>153</v>
      </c>
      <c r="C45" s="62" t="s">
        <v>76</v>
      </c>
      <c r="D45" s="104">
        <v>88</v>
      </c>
      <c r="E45" s="229">
        <v>48</v>
      </c>
      <c r="F45" s="224">
        <f>E45+D45</f>
        <v>136</v>
      </c>
      <c r="G45" s="240"/>
      <c r="H45" s="85">
        <f>G45*F45</f>
        <v>0</v>
      </c>
    </row>
    <row r="46" spans="1:8" x14ac:dyDescent="0.25">
      <c r="A46" s="60" t="s">
        <v>154</v>
      </c>
      <c r="B46" s="58" t="s">
        <v>155</v>
      </c>
      <c r="C46" s="55" t="s">
        <v>76</v>
      </c>
      <c r="D46" s="105">
        <v>110</v>
      </c>
      <c r="E46" s="230">
        <v>60</v>
      </c>
      <c r="F46" s="225">
        <f t="shared" ref="F46:F56" si="0">E46+D46</f>
        <v>170</v>
      </c>
      <c r="G46" s="78"/>
      <c r="H46" s="86">
        <f>G46*F46</f>
        <v>0</v>
      </c>
    </row>
    <row r="47" spans="1:8" x14ac:dyDescent="0.25">
      <c r="A47" s="60" t="s">
        <v>156</v>
      </c>
      <c r="B47" s="58" t="s">
        <v>157</v>
      </c>
      <c r="C47" s="55" t="s">
        <v>76</v>
      </c>
      <c r="D47" s="105">
        <v>12</v>
      </c>
      <c r="E47" s="230">
        <v>6</v>
      </c>
      <c r="F47" s="225">
        <f t="shared" si="0"/>
        <v>18</v>
      </c>
      <c r="G47" s="78"/>
      <c r="H47" s="86">
        <f t="shared" ref="H47:H56" si="1">G47*F47</f>
        <v>0</v>
      </c>
    </row>
    <row r="48" spans="1:8" x14ac:dyDescent="0.25">
      <c r="A48" s="60" t="s">
        <v>158</v>
      </c>
      <c r="B48" s="58" t="s">
        <v>159</v>
      </c>
      <c r="C48" s="55" t="s">
        <v>76</v>
      </c>
      <c r="D48" s="270" t="s">
        <v>68</v>
      </c>
      <c r="E48" s="271"/>
      <c r="F48" s="73" t="s">
        <v>101</v>
      </c>
      <c r="G48" s="78"/>
      <c r="H48" s="86" t="s">
        <v>101</v>
      </c>
    </row>
    <row r="49" spans="1:8" x14ac:dyDescent="0.25">
      <c r="A49" s="60" t="s">
        <v>160</v>
      </c>
      <c r="B49" s="58" t="s">
        <v>161</v>
      </c>
      <c r="C49" s="55" t="s">
        <v>76</v>
      </c>
      <c r="D49" s="270" t="s">
        <v>68</v>
      </c>
      <c r="E49" s="271"/>
      <c r="F49" s="73" t="s">
        <v>101</v>
      </c>
      <c r="G49" s="78"/>
      <c r="H49" s="86" t="s">
        <v>101</v>
      </c>
    </row>
    <row r="50" spans="1:8" x14ac:dyDescent="0.25">
      <c r="A50" s="60" t="s">
        <v>162</v>
      </c>
      <c r="B50" s="58" t="s">
        <v>163</v>
      </c>
      <c r="C50" s="55" t="s">
        <v>76</v>
      </c>
      <c r="D50" s="105">
        <v>210</v>
      </c>
      <c r="E50" s="230">
        <v>114</v>
      </c>
      <c r="F50" s="225">
        <f t="shared" si="0"/>
        <v>324</v>
      </c>
      <c r="G50" s="78"/>
      <c r="H50" s="86">
        <f t="shared" si="1"/>
        <v>0</v>
      </c>
    </row>
    <row r="51" spans="1:8" ht="30" x14ac:dyDescent="0.25">
      <c r="A51" s="60" t="s">
        <v>164</v>
      </c>
      <c r="B51" s="58" t="s">
        <v>165</v>
      </c>
      <c r="C51" s="55" t="s">
        <v>76</v>
      </c>
      <c r="D51" s="105">
        <v>20</v>
      </c>
      <c r="E51" s="230">
        <v>10</v>
      </c>
      <c r="F51" s="225">
        <f t="shared" si="0"/>
        <v>30</v>
      </c>
      <c r="G51" s="78"/>
      <c r="H51" s="86">
        <f t="shared" si="1"/>
        <v>0</v>
      </c>
    </row>
    <row r="52" spans="1:8" x14ac:dyDescent="0.25">
      <c r="A52" s="60" t="s">
        <v>166</v>
      </c>
      <c r="B52" s="58" t="s">
        <v>167</v>
      </c>
      <c r="C52" s="55" t="s">
        <v>76</v>
      </c>
      <c r="D52" s="223">
        <v>4</v>
      </c>
      <c r="E52" s="231">
        <v>4</v>
      </c>
      <c r="F52" s="225">
        <f t="shared" si="0"/>
        <v>8</v>
      </c>
      <c r="G52" s="78"/>
      <c r="H52" s="86">
        <f t="shared" si="1"/>
        <v>0</v>
      </c>
    </row>
    <row r="53" spans="1:8" x14ac:dyDescent="0.25">
      <c r="A53" s="60" t="s">
        <v>168</v>
      </c>
      <c r="B53" s="58" t="s">
        <v>169</v>
      </c>
      <c r="C53" s="55" t="s">
        <v>76</v>
      </c>
      <c r="D53" s="105">
        <v>16</v>
      </c>
      <c r="E53" s="230">
        <v>7</v>
      </c>
      <c r="F53" s="225">
        <f t="shared" si="0"/>
        <v>23</v>
      </c>
      <c r="G53" s="78"/>
      <c r="H53" s="86">
        <f t="shared" si="1"/>
        <v>0</v>
      </c>
    </row>
    <row r="54" spans="1:8" x14ac:dyDescent="0.25">
      <c r="A54" s="60" t="s">
        <v>170</v>
      </c>
      <c r="B54" s="58" t="s">
        <v>171</v>
      </c>
      <c r="C54" s="55" t="s">
        <v>76</v>
      </c>
      <c r="D54" s="270" t="s">
        <v>68</v>
      </c>
      <c r="E54" s="271"/>
      <c r="F54" s="73" t="s">
        <v>101</v>
      </c>
      <c r="G54" s="78"/>
      <c r="H54" s="86" t="s">
        <v>101</v>
      </c>
    </row>
    <row r="55" spans="1:8" x14ac:dyDescent="0.25">
      <c r="A55" s="60" t="s">
        <v>172</v>
      </c>
      <c r="B55" s="58" t="s">
        <v>173</v>
      </c>
      <c r="C55" s="55" t="s">
        <v>76</v>
      </c>
      <c r="D55" s="270" t="s">
        <v>68</v>
      </c>
      <c r="E55" s="271"/>
      <c r="F55" s="73" t="s">
        <v>101</v>
      </c>
      <c r="G55" s="78"/>
      <c r="H55" s="86" t="s">
        <v>101</v>
      </c>
    </row>
    <row r="56" spans="1:8" x14ac:dyDescent="0.25">
      <c r="A56" s="60" t="s">
        <v>174</v>
      </c>
      <c r="B56" s="58" t="s">
        <v>175</v>
      </c>
      <c r="C56" s="55" t="s">
        <v>76</v>
      </c>
      <c r="D56" s="105">
        <v>40</v>
      </c>
      <c r="E56" s="230">
        <v>21</v>
      </c>
      <c r="F56" s="225">
        <f t="shared" si="0"/>
        <v>61</v>
      </c>
      <c r="G56" s="78"/>
      <c r="H56" s="86">
        <f t="shared" si="1"/>
        <v>0</v>
      </c>
    </row>
    <row r="57" spans="1:8" s="53" customFormat="1" ht="30" x14ac:dyDescent="0.25">
      <c r="A57" s="150" t="s">
        <v>477</v>
      </c>
      <c r="B57" s="58" t="s">
        <v>478</v>
      </c>
      <c r="C57" s="130" t="s">
        <v>44</v>
      </c>
      <c r="D57" s="227">
        <v>11</v>
      </c>
      <c r="E57" s="228">
        <v>6</v>
      </c>
      <c r="F57" s="232">
        <f>E57+D57</f>
        <v>17</v>
      </c>
      <c r="G57" s="239"/>
      <c r="H57" s="106">
        <f>G57*F57</f>
        <v>0</v>
      </c>
    </row>
    <row r="58" spans="1:8" ht="15.75" thickBot="1" x14ac:dyDescent="0.3">
      <c r="A58" s="61" t="s">
        <v>176</v>
      </c>
      <c r="B58" s="59" t="s">
        <v>150</v>
      </c>
      <c r="C58" s="56" t="s">
        <v>76</v>
      </c>
      <c r="D58" s="273" t="s">
        <v>68</v>
      </c>
      <c r="E58" s="283"/>
      <c r="F58" s="226" t="s">
        <v>101</v>
      </c>
      <c r="G58" s="79"/>
      <c r="H58" s="87" t="s">
        <v>101</v>
      </c>
    </row>
    <row r="59" spans="1:8" ht="15.75" thickBot="1" x14ac:dyDescent="0.3">
      <c r="A59" s="92"/>
      <c r="B59" s="93"/>
      <c r="C59" s="92"/>
      <c r="D59" s="266" t="s">
        <v>177</v>
      </c>
      <c r="E59" s="267"/>
      <c r="F59" s="267"/>
      <c r="G59" s="268"/>
      <c r="H59" s="94">
        <f>SUM(H45:H58,H37:H43,H33:H35,H17:H31)</f>
        <v>0</v>
      </c>
    </row>
  </sheetData>
  <mergeCells count="35">
    <mergeCell ref="A16:H16"/>
    <mergeCell ref="D22:E22"/>
    <mergeCell ref="D23:E23"/>
    <mergeCell ref="D24:E24"/>
    <mergeCell ref="D25:E25"/>
    <mergeCell ref="D17:E17"/>
    <mergeCell ref="D18:E18"/>
    <mergeCell ref="D19:E19"/>
    <mergeCell ref="D29:E29"/>
    <mergeCell ref="D20:E20"/>
    <mergeCell ref="D21:E21"/>
    <mergeCell ref="D26:E26"/>
    <mergeCell ref="D27:E27"/>
    <mergeCell ref="D28:E28"/>
    <mergeCell ref="D59:G59"/>
    <mergeCell ref="D49:E49"/>
    <mergeCell ref="D54:E54"/>
    <mergeCell ref="D55:E55"/>
    <mergeCell ref="D58:E58"/>
    <mergeCell ref="A1:F7"/>
    <mergeCell ref="D48:E48"/>
    <mergeCell ref="D30:E30"/>
    <mergeCell ref="D31:E31"/>
    <mergeCell ref="A32:H32"/>
    <mergeCell ref="D37:E37"/>
    <mergeCell ref="D38:E38"/>
    <mergeCell ref="A36:H36"/>
    <mergeCell ref="A44:H44"/>
    <mergeCell ref="D39:E39"/>
    <mergeCell ref="D40:E40"/>
    <mergeCell ref="D41:E41"/>
    <mergeCell ref="D42:E42"/>
    <mergeCell ref="D43:E43"/>
    <mergeCell ref="D34:E34"/>
    <mergeCell ref="D14:F14"/>
  </mergeCells>
  <pageMargins left="0.7" right="0.7" top="0.75" bottom="0.75" header="0.3" footer="0.3"/>
  <pageSetup paperSize="9" scale="8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zoomScale="85" zoomScaleNormal="85" workbookViewId="0">
      <selection activeCell="H29" sqref="H29"/>
    </sheetView>
  </sheetViews>
  <sheetFormatPr defaultRowHeight="15" x14ac:dyDescent="0.25"/>
  <cols>
    <col min="1" max="1" width="11.140625" style="53" customWidth="1"/>
    <col min="2" max="2" width="78.85546875" style="53" customWidth="1"/>
    <col min="3" max="3" width="10.7109375" style="53" customWidth="1"/>
    <col min="4" max="6" width="8.28515625" style="53" customWidth="1"/>
    <col min="7" max="7" width="10.7109375" style="53" customWidth="1"/>
    <col min="8" max="8" width="13.5703125" style="53" customWidth="1"/>
    <col min="9" max="16384" width="9.140625" style="53"/>
  </cols>
  <sheetData>
    <row r="1" spans="1:8" x14ac:dyDescent="0.25">
      <c r="A1" s="269" t="s">
        <v>61</v>
      </c>
      <c r="B1" s="269"/>
      <c r="C1" s="269"/>
      <c r="D1" s="269"/>
      <c r="E1" s="269"/>
      <c r="F1" s="269"/>
    </row>
    <row r="2" spans="1:8" x14ac:dyDescent="0.25">
      <c r="A2" s="269"/>
      <c r="B2" s="269"/>
      <c r="C2" s="269"/>
      <c r="D2" s="269"/>
      <c r="E2" s="269"/>
      <c r="F2" s="269"/>
    </row>
    <row r="3" spans="1:8" x14ac:dyDescent="0.25">
      <c r="A3" s="269"/>
      <c r="B3" s="269"/>
      <c r="C3" s="269"/>
      <c r="D3" s="269"/>
      <c r="E3" s="269"/>
      <c r="F3" s="269"/>
    </row>
    <row r="4" spans="1:8" x14ac:dyDescent="0.25">
      <c r="A4" s="269"/>
      <c r="B4" s="269"/>
      <c r="C4" s="269"/>
      <c r="D4" s="269"/>
      <c r="E4" s="269"/>
      <c r="F4" s="269"/>
    </row>
    <row r="5" spans="1:8" x14ac:dyDescent="0.25">
      <c r="A5" s="269"/>
      <c r="B5" s="269"/>
      <c r="C5" s="269"/>
      <c r="D5" s="269"/>
      <c r="E5" s="269"/>
      <c r="F5" s="269"/>
    </row>
    <row r="6" spans="1:8" x14ac:dyDescent="0.25">
      <c r="A6" s="269"/>
      <c r="B6" s="269"/>
      <c r="C6" s="269"/>
      <c r="D6" s="269"/>
      <c r="E6" s="269"/>
      <c r="F6" s="269"/>
    </row>
    <row r="7" spans="1:8" x14ac:dyDescent="0.25">
      <c r="A7" s="269"/>
      <c r="B7" s="269"/>
      <c r="C7" s="269"/>
      <c r="D7" s="269"/>
      <c r="E7" s="269"/>
      <c r="F7" s="269"/>
    </row>
    <row r="8" spans="1:8" ht="15.75" thickBot="1" x14ac:dyDescent="0.3">
      <c r="A8" s="1"/>
      <c r="B8" s="1"/>
      <c r="C8" s="1"/>
      <c r="D8" s="1"/>
      <c r="E8" s="1"/>
      <c r="F8" s="1"/>
    </row>
    <row r="9" spans="1:8" ht="15.75" thickBot="1" x14ac:dyDescent="0.3">
      <c r="A9" s="23" t="s">
        <v>62</v>
      </c>
      <c r="B9" s="24" t="s">
        <v>63</v>
      </c>
      <c r="C9" s="2"/>
      <c r="D9" s="2"/>
      <c r="E9" s="2"/>
      <c r="F9" s="2"/>
    </row>
    <row r="10" spans="1:8" ht="15.75" thickBot="1" x14ac:dyDescent="0.3">
      <c r="A10" s="22" t="s">
        <v>64</v>
      </c>
      <c r="B10" s="21" t="s">
        <v>65</v>
      </c>
      <c r="C10" s="2"/>
      <c r="D10" s="2"/>
      <c r="E10" s="2"/>
      <c r="F10" s="2"/>
    </row>
    <row r="11" spans="1:8" ht="15.75" thickBot="1" x14ac:dyDescent="0.3">
      <c r="A11" s="51"/>
      <c r="B11" s="2"/>
      <c r="C11" s="2"/>
      <c r="D11" s="2"/>
      <c r="E11" s="2"/>
      <c r="F11" s="2"/>
    </row>
    <row r="12" spans="1:8" ht="15.75" thickBot="1" x14ac:dyDescent="0.3">
      <c r="A12" s="50" t="s">
        <v>221</v>
      </c>
      <c r="B12" s="52" t="s">
        <v>220</v>
      </c>
      <c r="C12" s="2"/>
      <c r="D12" s="2"/>
      <c r="E12" s="2"/>
      <c r="F12" s="2"/>
    </row>
    <row r="13" spans="1:8" ht="15.75" thickBot="1" x14ac:dyDescent="0.3"/>
    <row r="14" spans="1:8" ht="16.5" thickBot="1" x14ac:dyDescent="0.3">
      <c r="A14" s="92"/>
      <c r="B14" s="93"/>
      <c r="C14" s="92"/>
      <c r="D14" s="287" t="s">
        <v>3</v>
      </c>
      <c r="E14" s="288"/>
      <c r="F14" s="289"/>
      <c r="G14" s="110"/>
      <c r="H14" s="108"/>
    </row>
    <row r="15" spans="1:8" ht="16.5" thickBot="1" x14ac:dyDescent="0.3">
      <c r="A15" s="68" t="s">
        <v>0</v>
      </c>
      <c r="B15" s="111" t="s">
        <v>1</v>
      </c>
      <c r="C15" s="68" t="s">
        <v>2</v>
      </c>
      <c r="D15" s="90" t="s">
        <v>95</v>
      </c>
      <c r="E15" s="67" t="s">
        <v>96</v>
      </c>
      <c r="F15" s="68" t="s">
        <v>97</v>
      </c>
      <c r="G15" s="90" t="s">
        <v>4</v>
      </c>
      <c r="H15" s="66" t="s">
        <v>5</v>
      </c>
    </row>
    <row r="16" spans="1:8" ht="15.75" thickBot="1" x14ac:dyDescent="0.3">
      <c r="A16" s="292" t="s">
        <v>197</v>
      </c>
      <c r="B16" s="293"/>
      <c r="C16" s="293"/>
      <c r="D16" s="293"/>
      <c r="E16" s="293"/>
      <c r="F16" s="293"/>
      <c r="G16" s="293"/>
      <c r="H16" s="294"/>
    </row>
    <row r="17" spans="1:8" x14ac:dyDescent="0.25">
      <c r="A17" s="62" t="s">
        <v>198</v>
      </c>
      <c r="B17" s="41" t="s">
        <v>199</v>
      </c>
      <c r="C17" s="62" t="s">
        <v>44</v>
      </c>
      <c r="D17" s="112">
        <v>11</v>
      </c>
      <c r="E17" s="113">
        <v>6</v>
      </c>
      <c r="F17" s="62">
        <f>E17+D17</f>
        <v>17</v>
      </c>
      <c r="G17" s="114"/>
      <c r="H17" s="83">
        <f>G17*F17</f>
        <v>0</v>
      </c>
    </row>
    <row r="18" spans="1:8" ht="15.75" thickBot="1" x14ac:dyDescent="0.3">
      <c r="A18" s="56" t="s">
        <v>200</v>
      </c>
      <c r="B18" s="42" t="s">
        <v>201</v>
      </c>
      <c r="C18" s="56" t="s">
        <v>73</v>
      </c>
      <c r="D18" s="110">
        <v>5</v>
      </c>
      <c r="E18" s="109">
        <v>2</v>
      </c>
      <c r="F18" s="115">
        <f>E18+D18</f>
        <v>7</v>
      </c>
      <c r="G18" s="116"/>
      <c r="H18" s="117">
        <f>G18*F18</f>
        <v>0</v>
      </c>
    </row>
    <row r="19" spans="1:8" ht="15.75" thickBot="1" x14ac:dyDescent="0.3">
      <c r="A19" s="292" t="s">
        <v>202</v>
      </c>
      <c r="B19" s="293"/>
      <c r="C19" s="293"/>
      <c r="D19" s="293"/>
      <c r="E19" s="293"/>
      <c r="F19" s="293"/>
      <c r="G19" s="293"/>
      <c r="H19" s="294"/>
    </row>
    <row r="20" spans="1:8" x14ac:dyDescent="0.25">
      <c r="A20" s="62" t="s">
        <v>203</v>
      </c>
      <c r="B20" s="41" t="s">
        <v>204</v>
      </c>
      <c r="C20" s="62" t="s">
        <v>44</v>
      </c>
      <c r="D20" s="118">
        <v>21</v>
      </c>
      <c r="E20" s="119">
        <v>10</v>
      </c>
      <c r="F20" s="62">
        <f>E20+D20</f>
        <v>31</v>
      </c>
      <c r="G20" s="120"/>
      <c r="H20" s="83">
        <f>G20*F20</f>
        <v>0</v>
      </c>
    </row>
    <row r="21" spans="1:8" x14ac:dyDescent="0.25">
      <c r="A21" s="55" t="s">
        <v>205</v>
      </c>
      <c r="B21" s="91" t="s">
        <v>206</v>
      </c>
      <c r="C21" s="55" t="s">
        <v>44</v>
      </c>
      <c r="D21" s="298" t="s">
        <v>68</v>
      </c>
      <c r="E21" s="298"/>
      <c r="F21" s="75" t="s">
        <v>101</v>
      </c>
      <c r="G21" s="121"/>
      <c r="H21" s="86" t="s">
        <v>101</v>
      </c>
    </row>
    <row r="22" spans="1:8" x14ac:dyDescent="0.25">
      <c r="A22" s="55" t="s">
        <v>207</v>
      </c>
      <c r="B22" s="91" t="s">
        <v>208</v>
      </c>
      <c r="C22" s="55" t="s">
        <v>44</v>
      </c>
      <c r="D22" s="122">
        <v>21</v>
      </c>
      <c r="E22" s="123">
        <v>10</v>
      </c>
      <c r="F22" s="55">
        <f>E22+D22</f>
        <v>31</v>
      </c>
      <c r="G22" s="121"/>
      <c r="H22" s="124">
        <f t="shared" ref="H22:H27" si="0">G22*F22</f>
        <v>0</v>
      </c>
    </row>
    <row r="23" spans="1:8" x14ac:dyDescent="0.25">
      <c r="A23" s="55" t="s">
        <v>209</v>
      </c>
      <c r="B23" s="91" t="s">
        <v>210</v>
      </c>
      <c r="C23" s="55" t="s">
        <v>76</v>
      </c>
      <c r="D23" s="122">
        <v>63</v>
      </c>
      <c r="E23" s="123">
        <v>30</v>
      </c>
      <c r="F23" s="55">
        <f t="shared" ref="F23:F27" si="1">E23+D23</f>
        <v>93</v>
      </c>
      <c r="G23" s="121"/>
      <c r="H23" s="124">
        <f t="shared" si="0"/>
        <v>0</v>
      </c>
    </row>
    <row r="24" spans="1:8" x14ac:dyDescent="0.25">
      <c r="A24" s="55" t="s">
        <v>211</v>
      </c>
      <c r="B24" s="91" t="s">
        <v>212</v>
      </c>
      <c r="C24" s="55" t="s">
        <v>76</v>
      </c>
      <c r="D24" s="122">
        <v>31.5</v>
      </c>
      <c r="E24" s="123">
        <v>15</v>
      </c>
      <c r="F24" s="55">
        <f t="shared" si="1"/>
        <v>46.5</v>
      </c>
      <c r="G24" s="121"/>
      <c r="H24" s="124">
        <f t="shared" si="0"/>
        <v>0</v>
      </c>
    </row>
    <row r="25" spans="1:8" x14ac:dyDescent="0.25">
      <c r="A25" s="55" t="s">
        <v>213</v>
      </c>
      <c r="B25" s="91" t="s">
        <v>214</v>
      </c>
      <c r="C25" s="55" t="s">
        <v>76</v>
      </c>
      <c r="D25" s="122">
        <v>31.5</v>
      </c>
      <c r="E25" s="123">
        <v>15</v>
      </c>
      <c r="F25" s="55">
        <f t="shared" si="1"/>
        <v>46.5</v>
      </c>
      <c r="G25" s="121"/>
      <c r="H25" s="124">
        <f t="shared" si="0"/>
        <v>0</v>
      </c>
    </row>
    <row r="26" spans="1:8" ht="30" x14ac:dyDescent="0.25">
      <c r="A26" s="55" t="s">
        <v>215</v>
      </c>
      <c r="B26" s="91" t="s">
        <v>216</v>
      </c>
      <c r="C26" s="55" t="s">
        <v>73</v>
      </c>
      <c r="D26" s="122">
        <v>10</v>
      </c>
      <c r="E26" s="123">
        <v>5</v>
      </c>
      <c r="F26" s="55">
        <f t="shared" si="1"/>
        <v>15</v>
      </c>
      <c r="G26" s="121"/>
      <c r="H26" s="124">
        <f t="shared" si="0"/>
        <v>0</v>
      </c>
    </row>
    <row r="27" spans="1:8" ht="30.75" thickBot="1" x14ac:dyDescent="0.3">
      <c r="A27" s="56" t="s">
        <v>217</v>
      </c>
      <c r="B27" s="42" t="s">
        <v>218</v>
      </c>
      <c r="C27" s="56" t="s">
        <v>73</v>
      </c>
      <c r="D27" s="125">
        <v>5</v>
      </c>
      <c r="E27" s="126">
        <v>3</v>
      </c>
      <c r="F27" s="56">
        <f t="shared" si="1"/>
        <v>8</v>
      </c>
      <c r="G27" s="127"/>
      <c r="H27" s="117">
        <f t="shared" si="0"/>
        <v>0</v>
      </c>
    </row>
    <row r="28" spans="1:8" ht="15.75" thickBot="1" x14ac:dyDescent="0.3">
      <c r="A28" s="92"/>
      <c r="B28" s="93"/>
      <c r="C28" s="92"/>
      <c r="D28" s="295" t="s">
        <v>219</v>
      </c>
      <c r="E28" s="296"/>
      <c r="F28" s="296"/>
      <c r="G28" s="297"/>
      <c r="H28" s="128">
        <f>SUM(H17:H18,H20:H27)</f>
        <v>0</v>
      </c>
    </row>
  </sheetData>
  <mergeCells count="6">
    <mergeCell ref="A1:F7"/>
    <mergeCell ref="D14:F14"/>
    <mergeCell ref="A16:H16"/>
    <mergeCell ref="A19:H19"/>
    <mergeCell ref="D28:G28"/>
    <mergeCell ref="D21:E21"/>
  </mergeCells>
  <pageMargins left="0.7" right="0.7" top="0.75" bottom="0.75" header="0.3" footer="0.3"/>
  <pageSetup paperSize="9" scale="8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topLeftCell="A6" zoomScaleNormal="100" workbookViewId="0">
      <selection activeCell="H27" sqref="H27"/>
    </sheetView>
  </sheetViews>
  <sheetFormatPr defaultRowHeight="15" x14ac:dyDescent="0.25"/>
  <cols>
    <col min="1" max="1" width="11.140625" style="53" customWidth="1"/>
    <col min="2" max="2" width="78.85546875" style="53" customWidth="1"/>
    <col min="3" max="3" width="10.7109375" style="53" customWidth="1"/>
    <col min="4" max="6" width="8.28515625" style="53" customWidth="1"/>
    <col min="7" max="7" width="10.7109375" style="53" customWidth="1"/>
    <col min="8" max="8" width="13.5703125" style="53" customWidth="1"/>
    <col min="9" max="16384" width="9.140625" style="53"/>
  </cols>
  <sheetData>
    <row r="1" spans="1:8" x14ac:dyDescent="0.25">
      <c r="A1" s="269" t="s">
        <v>61</v>
      </c>
      <c r="B1" s="269"/>
      <c r="C1" s="269"/>
      <c r="D1" s="269"/>
      <c r="E1" s="269"/>
      <c r="F1" s="269"/>
    </row>
    <row r="2" spans="1:8" x14ac:dyDescent="0.25">
      <c r="A2" s="269"/>
      <c r="B2" s="269"/>
      <c r="C2" s="269"/>
      <c r="D2" s="269"/>
      <c r="E2" s="269"/>
      <c r="F2" s="269"/>
    </row>
    <row r="3" spans="1:8" x14ac:dyDescent="0.25">
      <c r="A3" s="269"/>
      <c r="B3" s="269"/>
      <c r="C3" s="269"/>
      <c r="D3" s="269"/>
      <c r="E3" s="269"/>
      <c r="F3" s="269"/>
    </row>
    <row r="4" spans="1:8" x14ac:dyDescent="0.25">
      <c r="A4" s="269"/>
      <c r="B4" s="269"/>
      <c r="C4" s="269"/>
      <c r="D4" s="269"/>
      <c r="E4" s="269"/>
      <c r="F4" s="269"/>
    </row>
    <row r="5" spans="1:8" x14ac:dyDescent="0.25">
      <c r="A5" s="269"/>
      <c r="B5" s="269"/>
      <c r="C5" s="269"/>
      <c r="D5" s="269"/>
      <c r="E5" s="269"/>
      <c r="F5" s="269"/>
    </row>
    <row r="6" spans="1:8" x14ac:dyDescent="0.25">
      <c r="A6" s="269"/>
      <c r="B6" s="269"/>
      <c r="C6" s="269"/>
      <c r="D6" s="269"/>
      <c r="E6" s="269"/>
      <c r="F6" s="269"/>
    </row>
    <row r="7" spans="1:8" x14ac:dyDescent="0.25">
      <c r="A7" s="269"/>
      <c r="B7" s="269"/>
      <c r="C7" s="269"/>
      <c r="D7" s="269"/>
      <c r="E7" s="269"/>
      <c r="F7" s="269"/>
    </row>
    <row r="8" spans="1:8" ht="15.75" thickBot="1" x14ac:dyDescent="0.3">
      <c r="A8" s="1"/>
      <c r="B8" s="1"/>
      <c r="C8" s="1"/>
      <c r="D8" s="1"/>
      <c r="E8" s="1"/>
      <c r="F8" s="1"/>
    </row>
    <row r="9" spans="1:8" ht="15.75" thickBot="1" x14ac:dyDescent="0.3">
      <c r="A9" s="23" t="s">
        <v>62</v>
      </c>
      <c r="B9" s="24" t="s">
        <v>63</v>
      </c>
      <c r="C9" s="2"/>
      <c r="D9" s="2"/>
      <c r="E9" s="2"/>
      <c r="F9" s="2"/>
    </row>
    <row r="10" spans="1:8" ht="15.75" thickBot="1" x14ac:dyDescent="0.3">
      <c r="A10" s="22" t="s">
        <v>64</v>
      </c>
      <c r="B10" s="21" t="s">
        <v>65</v>
      </c>
      <c r="C10" s="2"/>
      <c r="D10" s="2"/>
      <c r="E10" s="2"/>
      <c r="F10" s="2"/>
    </row>
    <row r="11" spans="1:8" ht="15.75" thickBot="1" x14ac:dyDescent="0.3">
      <c r="A11" s="51"/>
      <c r="B11" s="2"/>
      <c r="C11" s="2"/>
      <c r="D11" s="2"/>
      <c r="E11" s="2"/>
      <c r="F11" s="2"/>
    </row>
    <row r="12" spans="1:8" ht="15.75" thickBot="1" x14ac:dyDescent="0.3">
      <c r="A12" s="50" t="s">
        <v>241</v>
      </c>
      <c r="B12" s="52" t="s">
        <v>240</v>
      </c>
      <c r="C12" s="2"/>
      <c r="D12" s="2"/>
      <c r="E12" s="2"/>
      <c r="F12" s="2"/>
    </row>
    <row r="13" spans="1:8" ht="15.75" thickBot="1" x14ac:dyDescent="0.3"/>
    <row r="14" spans="1:8" ht="16.5" thickBot="1" x14ac:dyDescent="0.3">
      <c r="A14" s="92"/>
      <c r="B14" s="93"/>
      <c r="C14" s="92"/>
      <c r="D14" s="287" t="s">
        <v>3</v>
      </c>
      <c r="E14" s="288"/>
      <c r="F14" s="289"/>
      <c r="G14" s="92"/>
      <c r="H14" s="92"/>
    </row>
    <row r="15" spans="1:8" ht="16.5" thickBot="1" x14ac:dyDescent="0.3">
      <c r="A15" s="68" t="s">
        <v>0</v>
      </c>
      <c r="B15" s="111" t="s">
        <v>1</v>
      </c>
      <c r="C15" s="68" t="s">
        <v>2</v>
      </c>
      <c r="D15" s="65" t="s">
        <v>95</v>
      </c>
      <c r="E15" s="66" t="s">
        <v>96</v>
      </c>
      <c r="F15" s="68" t="s">
        <v>97</v>
      </c>
      <c r="G15" s="133" t="s">
        <v>4</v>
      </c>
      <c r="H15" s="68" t="s">
        <v>5</v>
      </c>
    </row>
    <row r="16" spans="1:8" ht="15.75" thickBot="1" x14ac:dyDescent="0.3">
      <c r="A16" s="292" t="s">
        <v>222</v>
      </c>
      <c r="B16" s="293"/>
      <c r="C16" s="293"/>
      <c r="D16" s="293"/>
      <c r="E16" s="293"/>
      <c r="F16" s="293"/>
      <c r="G16" s="293"/>
      <c r="H16" s="294"/>
    </row>
    <row r="17" spans="1:8" x14ac:dyDescent="0.25">
      <c r="A17" s="62" t="s">
        <v>223</v>
      </c>
      <c r="B17" s="41" t="s">
        <v>224</v>
      </c>
      <c r="C17" s="62" t="s">
        <v>44</v>
      </c>
      <c r="D17" s="134">
        <v>220</v>
      </c>
      <c r="E17" s="135">
        <v>140</v>
      </c>
      <c r="F17" s="62">
        <f>E17+D17</f>
        <v>360</v>
      </c>
      <c r="G17" s="120"/>
      <c r="H17" s="83">
        <f>G17*F17</f>
        <v>0</v>
      </c>
    </row>
    <row r="18" spans="1:8" x14ac:dyDescent="0.25">
      <c r="A18" s="55" t="s">
        <v>225</v>
      </c>
      <c r="B18" s="91" t="s">
        <v>226</v>
      </c>
      <c r="C18" s="55" t="s">
        <v>44</v>
      </c>
      <c r="D18" s="136">
        <v>150</v>
      </c>
      <c r="E18" s="137">
        <v>110</v>
      </c>
      <c r="F18" s="54">
        <f>E18+D18</f>
        <v>260</v>
      </c>
      <c r="G18" s="121"/>
      <c r="H18" s="124">
        <f t="shared" ref="H18:H21" si="0">G18*F18</f>
        <v>0</v>
      </c>
    </row>
    <row r="19" spans="1:8" x14ac:dyDescent="0.25">
      <c r="A19" s="55" t="s">
        <v>227</v>
      </c>
      <c r="B19" s="91" t="s">
        <v>228</v>
      </c>
      <c r="C19" s="55" t="s">
        <v>44</v>
      </c>
      <c r="D19" s="285" t="s">
        <v>68</v>
      </c>
      <c r="E19" s="286"/>
      <c r="F19" s="75" t="s">
        <v>101</v>
      </c>
      <c r="G19" s="121"/>
      <c r="H19" s="86" t="s">
        <v>101</v>
      </c>
    </row>
    <row r="20" spans="1:8" x14ac:dyDescent="0.25">
      <c r="A20" s="55" t="s">
        <v>229</v>
      </c>
      <c r="B20" s="91" t="s">
        <v>230</v>
      </c>
      <c r="C20" s="55" t="s">
        <v>44</v>
      </c>
      <c r="D20" s="136">
        <v>20</v>
      </c>
      <c r="E20" s="137">
        <v>20</v>
      </c>
      <c r="F20" s="55">
        <f>E20+D20</f>
        <v>40</v>
      </c>
      <c r="G20" s="121"/>
      <c r="H20" s="124">
        <f t="shared" si="0"/>
        <v>0</v>
      </c>
    </row>
    <row r="21" spans="1:8" ht="15.75" thickBot="1" x14ac:dyDescent="0.3">
      <c r="A21" s="55" t="s">
        <v>231</v>
      </c>
      <c r="B21" s="91" t="s">
        <v>232</v>
      </c>
      <c r="C21" s="55" t="s">
        <v>44</v>
      </c>
      <c r="D21" s="136">
        <v>6</v>
      </c>
      <c r="E21" s="137">
        <v>4</v>
      </c>
      <c r="F21" s="55">
        <f t="shared" ref="F21" si="1">E21+D21</f>
        <v>10</v>
      </c>
      <c r="G21" s="121"/>
      <c r="H21" s="124">
        <f t="shared" si="0"/>
        <v>0</v>
      </c>
    </row>
    <row r="22" spans="1:8" ht="15.75" thickBot="1" x14ac:dyDescent="0.3">
      <c r="A22" s="292" t="s">
        <v>233</v>
      </c>
      <c r="B22" s="293"/>
      <c r="C22" s="293"/>
      <c r="D22" s="293"/>
      <c r="E22" s="293"/>
      <c r="F22" s="293"/>
      <c r="G22" s="293"/>
      <c r="H22" s="294"/>
    </row>
    <row r="23" spans="1:8" ht="30" x14ac:dyDescent="0.25">
      <c r="A23" s="62" t="s">
        <v>234</v>
      </c>
      <c r="B23" s="141" t="s">
        <v>479</v>
      </c>
      <c r="C23" s="62" t="s">
        <v>44</v>
      </c>
      <c r="D23" s="134">
        <v>260</v>
      </c>
      <c r="E23" s="135">
        <v>130</v>
      </c>
      <c r="F23" s="62">
        <f>E23+D23</f>
        <v>390</v>
      </c>
      <c r="G23" s="120"/>
      <c r="H23" s="83">
        <f>G23*F23</f>
        <v>0</v>
      </c>
    </row>
    <row r="24" spans="1:8" x14ac:dyDescent="0.25">
      <c r="A24" s="55" t="s">
        <v>235</v>
      </c>
      <c r="B24" s="142" t="s">
        <v>236</v>
      </c>
      <c r="C24" s="55" t="s">
        <v>44</v>
      </c>
      <c r="D24" s="136">
        <v>33</v>
      </c>
      <c r="E24" s="137">
        <v>12</v>
      </c>
      <c r="F24" s="54">
        <f t="shared" ref="F24:F25" si="2">E24+D24</f>
        <v>45</v>
      </c>
      <c r="G24" s="121"/>
      <c r="H24" s="124">
        <f t="shared" ref="H24:H25" si="3">G24*F24</f>
        <v>0</v>
      </c>
    </row>
    <row r="25" spans="1:8" ht="15.75" thickBot="1" x14ac:dyDescent="0.3">
      <c r="A25" s="56" t="s">
        <v>237</v>
      </c>
      <c r="B25" s="143" t="s">
        <v>238</v>
      </c>
      <c r="C25" s="56" t="s">
        <v>44</v>
      </c>
      <c r="D25" s="138">
        <v>20</v>
      </c>
      <c r="E25" s="139">
        <v>8</v>
      </c>
      <c r="F25" s="115">
        <f t="shared" si="2"/>
        <v>28</v>
      </c>
      <c r="G25" s="127"/>
      <c r="H25" s="117">
        <f t="shared" si="3"/>
        <v>0</v>
      </c>
    </row>
    <row r="26" spans="1:8" ht="15.75" thickBot="1" x14ac:dyDescent="0.3">
      <c r="A26" s="92"/>
      <c r="B26" s="93"/>
      <c r="C26" s="92"/>
      <c r="D26" s="295" t="s">
        <v>239</v>
      </c>
      <c r="E26" s="296"/>
      <c r="F26" s="296"/>
      <c r="G26" s="297"/>
      <c r="H26" s="140">
        <f>SUM(H17:H21,H23:H25)</f>
        <v>0</v>
      </c>
    </row>
  </sheetData>
  <mergeCells count="6">
    <mergeCell ref="A1:F7"/>
    <mergeCell ref="D14:F14"/>
    <mergeCell ref="A16:H16"/>
    <mergeCell ref="D19:E19"/>
    <mergeCell ref="A22:H22"/>
    <mergeCell ref="D26:G26"/>
  </mergeCells>
  <pageMargins left="0.7" right="0.7" top="0.75" bottom="0.75" header="0.3" footer="0.3"/>
  <pageSetup paperSize="9" scale="8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zoomScale="85" zoomScaleNormal="85" workbookViewId="0">
      <selection activeCell="H32" sqref="H32"/>
    </sheetView>
  </sheetViews>
  <sheetFormatPr defaultRowHeight="15" x14ac:dyDescent="0.25"/>
  <cols>
    <col min="1" max="1" width="11.140625" style="53" customWidth="1"/>
    <col min="2" max="2" width="78.85546875" style="53" customWidth="1"/>
    <col min="3" max="3" width="10.7109375" style="53" customWidth="1"/>
    <col min="4" max="6" width="8.28515625" style="53" customWidth="1"/>
    <col min="7" max="7" width="10.7109375" style="53" customWidth="1"/>
    <col min="8" max="8" width="13.42578125" style="53" customWidth="1"/>
    <col min="9" max="16384" width="9.140625" style="53"/>
  </cols>
  <sheetData>
    <row r="1" spans="1:8" x14ac:dyDescent="0.25">
      <c r="A1" s="269" t="s">
        <v>61</v>
      </c>
      <c r="B1" s="269"/>
      <c r="C1" s="269"/>
      <c r="D1" s="269"/>
      <c r="E1" s="269"/>
      <c r="F1" s="269"/>
    </row>
    <row r="2" spans="1:8" x14ac:dyDescent="0.25">
      <c r="A2" s="269"/>
      <c r="B2" s="269"/>
      <c r="C2" s="269"/>
      <c r="D2" s="269"/>
      <c r="E2" s="269"/>
      <c r="F2" s="269"/>
    </row>
    <row r="3" spans="1:8" x14ac:dyDescent="0.25">
      <c r="A3" s="269"/>
      <c r="B3" s="269"/>
      <c r="C3" s="269"/>
      <c r="D3" s="269"/>
      <c r="E3" s="269"/>
      <c r="F3" s="269"/>
    </row>
    <row r="4" spans="1:8" x14ac:dyDescent="0.25">
      <c r="A4" s="269"/>
      <c r="B4" s="269"/>
      <c r="C4" s="269"/>
      <c r="D4" s="269"/>
      <c r="E4" s="269"/>
      <c r="F4" s="269"/>
    </row>
    <row r="5" spans="1:8" x14ac:dyDescent="0.25">
      <c r="A5" s="269"/>
      <c r="B5" s="269"/>
      <c r="C5" s="269"/>
      <c r="D5" s="269"/>
      <c r="E5" s="269"/>
      <c r="F5" s="269"/>
    </row>
    <row r="6" spans="1:8" x14ac:dyDescent="0.25">
      <c r="A6" s="269"/>
      <c r="B6" s="269"/>
      <c r="C6" s="269"/>
      <c r="D6" s="269"/>
      <c r="E6" s="269"/>
      <c r="F6" s="269"/>
    </row>
    <row r="7" spans="1:8" x14ac:dyDescent="0.25">
      <c r="A7" s="269"/>
      <c r="B7" s="269"/>
      <c r="C7" s="269"/>
      <c r="D7" s="269"/>
      <c r="E7" s="269"/>
      <c r="F7" s="269"/>
    </row>
    <row r="8" spans="1:8" ht="15.75" thickBot="1" x14ac:dyDescent="0.3">
      <c r="A8" s="1"/>
      <c r="B8" s="1"/>
      <c r="C8" s="1"/>
      <c r="D8" s="1"/>
      <c r="E8" s="1"/>
      <c r="F8" s="1"/>
    </row>
    <row r="9" spans="1:8" ht="15.75" thickBot="1" x14ac:dyDescent="0.3">
      <c r="A9" s="23" t="s">
        <v>62</v>
      </c>
      <c r="B9" s="24" t="s">
        <v>63</v>
      </c>
      <c r="C9" s="2"/>
      <c r="D9" s="2"/>
      <c r="E9" s="2"/>
      <c r="F9" s="2"/>
    </row>
    <row r="10" spans="1:8" ht="15.75" thickBot="1" x14ac:dyDescent="0.3">
      <c r="A10" s="22" t="s">
        <v>64</v>
      </c>
      <c r="B10" s="21" t="s">
        <v>65</v>
      </c>
      <c r="C10" s="2"/>
      <c r="D10" s="2"/>
      <c r="E10" s="2"/>
      <c r="F10" s="2"/>
    </row>
    <row r="11" spans="1:8" ht="15.75" thickBot="1" x14ac:dyDescent="0.3">
      <c r="A11" s="51"/>
      <c r="B11" s="2"/>
      <c r="C11" s="2"/>
      <c r="D11" s="2"/>
      <c r="E11" s="2"/>
      <c r="F11" s="2"/>
    </row>
    <row r="12" spans="1:8" ht="15.75" thickBot="1" x14ac:dyDescent="0.3">
      <c r="A12" s="50" t="s">
        <v>269</v>
      </c>
      <c r="B12" s="52" t="s">
        <v>270</v>
      </c>
      <c r="C12" s="2"/>
      <c r="D12" s="2"/>
      <c r="E12" s="2"/>
      <c r="F12" s="2"/>
    </row>
    <row r="13" spans="1:8" ht="15.75" thickBot="1" x14ac:dyDescent="0.3"/>
    <row r="14" spans="1:8" ht="16.5" thickBot="1" x14ac:dyDescent="0.3">
      <c r="A14" s="92"/>
      <c r="B14" s="93"/>
      <c r="C14" s="92"/>
      <c r="D14" s="287" t="s">
        <v>3</v>
      </c>
      <c r="E14" s="288"/>
      <c r="F14" s="289"/>
      <c r="G14" s="92"/>
      <c r="H14" s="92"/>
    </row>
    <row r="15" spans="1:8" ht="16.5" thickBot="1" x14ac:dyDescent="0.3">
      <c r="A15" s="65" t="s">
        <v>0</v>
      </c>
      <c r="B15" s="82" t="s">
        <v>1</v>
      </c>
      <c r="C15" s="66" t="s">
        <v>2</v>
      </c>
      <c r="D15" s="65" t="s">
        <v>95</v>
      </c>
      <c r="E15" s="66" t="s">
        <v>96</v>
      </c>
      <c r="F15" s="144" t="s">
        <v>97</v>
      </c>
      <c r="G15" s="65" t="s">
        <v>4</v>
      </c>
      <c r="H15" s="66" t="s">
        <v>5</v>
      </c>
    </row>
    <row r="16" spans="1:8" ht="30" x14ac:dyDescent="0.25">
      <c r="A16" s="145" t="s">
        <v>242</v>
      </c>
      <c r="B16" s="41" t="s">
        <v>481</v>
      </c>
      <c r="C16" s="146" t="s">
        <v>44</v>
      </c>
      <c r="D16" s="305" t="s">
        <v>68</v>
      </c>
      <c r="E16" s="306"/>
      <c r="F16" s="147" t="s">
        <v>101</v>
      </c>
      <c r="G16" s="62"/>
      <c r="H16" s="164" t="s">
        <v>101</v>
      </c>
    </row>
    <row r="17" spans="1:8" ht="30" x14ac:dyDescent="0.25">
      <c r="A17" s="60" t="s">
        <v>243</v>
      </c>
      <c r="B17" s="91" t="s">
        <v>480</v>
      </c>
      <c r="C17" s="148" t="s">
        <v>44</v>
      </c>
      <c r="D17" s="285" t="s">
        <v>68</v>
      </c>
      <c r="E17" s="286"/>
      <c r="F17" s="97" t="s">
        <v>101</v>
      </c>
      <c r="G17" s="55"/>
      <c r="H17" s="165" t="s">
        <v>101</v>
      </c>
    </row>
    <row r="18" spans="1:8" x14ac:dyDescent="0.25">
      <c r="A18" s="60" t="s">
        <v>244</v>
      </c>
      <c r="B18" s="91" t="s">
        <v>245</v>
      </c>
      <c r="C18" s="148" t="s">
        <v>44</v>
      </c>
      <c r="D18" s="285" t="s">
        <v>68</v>
      </c>
      <c r="E18" s="286"/>
      <c r="F18" s="97" t="s">
        <v>101</v>
      </c>
      <c r="G18" s="55"/>
      <c r="H18" s="165" t="s">
        <v>101</v>
      </c>
    </row>
    <row r="19" spans="1:8" x14ac:dyDescent="0.25">
      <c r="A19" s="60" t="s">
        <v>246</v>
      </c>
      <c r="B19" s="91" t="s">
        <v>247</v>
      </c>
      <c r="C19" s="148" t="s">
        <v>44</v>
      </c>
      <c r="D19" s="285" t="s">
        <v>68</v>
      </c>
      <c r="E19" s="286"/>
      <c r="F19" s="97" t="s">
        <v>101</v>
      </c>
      <c r="G19" s="55"/>
      <c r="H19" s="165" t="s">
        <v>101</v>
      </c>
    </row>
    <row r="20" spans="1:8" ht="30" x14ac:dyDescent="0.25">
      <c r="A20" s="60" t="s">
        <v>248</v>
      </c>
      <c r="B20" s="91" t="s">
        <v>249</v>
      </c>
      <c r="C20" s="148" t="s">
        <v>44</v>
      </c>
      <c r="D20" s="136">
        <v>75</v>
      </c>
      <c r="E20" s="137">
        <v>50</v>
      </c>
      <c r="F20" s="60">
        <f>E20+D20</f>
        <v>125</v>
      </c>
      <c r="G20" s="55"/>
      <c r="H20" s="149">
        <f>G20*F20</f>
        <v>0</v>
      </c>
    </row>
    <row r="21" spans="1:8" ht="30" x14ac:dyDescent="0.25">
      <c r="A21" s="60" t="s">
        <v>250</v>
      </c>
      <c r="B21" s="91" t="s">
        <v>251</v>
      </c>
      <c r="C21" s="148" t="s">
        <v>44</v>
      </c>
      <c r="D21" s="136">
        <v>10</v>
      </c>
      <c r="E21" s="137">
        <v>5</v>
      </c>
      <c r="F21" s="60">
        <f>E21+D21</f>
        <v>15</v>
      </c>
      <c r="G21" s="55"/>
      <c r="H21" s="149">
        <f t="shared" ref="H21:H22" si="0">G21*F21</f>
        <v>0</v>
      </c>
    </row>
    <row r="22" spans="1:8" ht="15.75" thickBot="1" x14ac:dyDescent="0.3">
      <c r="A22" s="150" t="s">
        <v>252</v>
      </c>
      <c r="B22" s="42" t="s">
        <v>253</v>
      </c>
      <c r="C22" s="151" t="s">
        <v>44</v>
      </c>
      <c r="D22" s="138">
        <v>45</v>
      </c>
      <c r="E22" s="139">
        <v>25</v>
      </c>
      <c r="F22" s="61">
        <f>E22+D22</f>
        <v>70</v>
      </c>
      <c r="G22" s="56"/>
      <c r="H22" s="149">
        <f t="shared" si="0"/>
        <v>0</v>
      </c>
    </row>
    <row r="23" spans="1:8" ht="15.75" thickBot="1" x14ac:dyDescent="0.3">
      <c r="A23" s="292" t="s">
        <v>254</v>
      </c>
      <c r="B23" s="293"/>
      <c r="C23" s="293"/>
      <c r="D23" s="293"/>
      <c r="E23" s="293"/>
      <c r="F23" s="293"/>
      <c r="G23" s="293"/>
      <c r="H23" s="294"/>
    </row>
    <row r="24" spans="1:8" ht="30" x14ac:dyDescent="0.25">
      <c r="A24" s="145" t="s">
        <v>255</v>
      </c>
      <c r="B24" s="41" t="s">
        <v>256</v>
      </c>
      <c r="C24" s="146" t="s">
        <v>44</v>
      </c>
      <c r="D24" s="152">
        <v>6</v>
      </c>
      <c r="E24" s="153">
        <v>3</v>
      </c>
      <c r="F24" s="64">
        <f>E24+D24</f>
        <v>9</v>
      </c>
      <c r="G24" s="62"/>
      <c r="H24" s="154">
        <f>G24*F24</f>
        <v>0</v>
      </c>
    </row>
    <row r="25" spans="1:8" ht="30" x14ac:dyDescent="0.25">
      <c r="A25" s="60" t="s">
        <v>257</v>
      </c>
      <c r="B25" s="91" t="s">
        <v>258</v>
      </c>
      <c r="C25" s="148" t="s">
        <v>44</v>
      </c>
      <c r="D25" s="299" t="s">
        <v>68</v>
      </c>
      <c r="E25" s="300"/>
      <c r="F25" s="97" t="s">
        <v>101</v>
      </c>
      <c r="G25" s="55"/>
      <c r="H25" s="165" t="s">
        <v>101</v>
      </c>
    </row>
    <row r="26" spans="1:8" x14ac:dyDescent="0.25">
      <c r="A26" s="60" t="s">
        <v>259</v>
      </c>
      <c r="B26" s="91" t="s">
        <v>260</v>
      </c>
      <c r="C26" s="148" t="s">
        <v>73</v>
      </c>
      <c r="D26" s="155">
        <v>12</v>
      </c>
      <c r="E26" s="156">
        <v>6</v>
      </c>
      <c r="F26" s="60">
        <f>E26+D26</f>
        <v>18</v>
      </c>
      <c r="G26" s="55"/>
      <c r="H26" s="149">
        <f>G26*F26</f>
        <v>0</v>
      </c>
    </row>
    <row r="27" spans="1:8" x14ac:dyDescent="0.25">
      <c r="A27" s="60" t="s">
        <v>261</v>
      </c>
      <c r="B27" s="91" t="s">
        <v>262</v>
      </c>
      <c r="C27" s="148" t="s">
        <v>44</v>
      </c>
      <c r="D27" s="299" t="s">
        <v>68</v>
      </c>
      <c r="E27" s="300"/>
      <c r="F27" s="97" t="s">
        <v>101</v>
      </c>
      <c r="G27" s="55"/>
      <c r="H27" s="166" t="s">
        <v>101</v>
      </c>
    </row>
    <row r="28" spans="1:8" ht="15.75" thickBot="1" x14ac:dyDescent="0.3">
      <c r="A28" s="150" t="s">
        <v>263</v>
      </c>
      <c r="B28" s="42" t="s">
        <v>264</v>
      </c>
      <c r="C28" s="151" t="s">
        <v>44</v>
      </c>
      <c r="D28" s="301" t="s">
        <v>68</v>
      </c>
      <c r="E28" s="302"/>
      <c r="F28" s="157" t="s">
        <v>101</v>
      </c>
      <c r="G28" s="56"/>
      <c r="H28" s="167" t="s">
        <v>101</v>
      </c>
    </row>
    <row r="29" spans="1:8" ht="15.75" thickBot="1" x14ac:dyDescent="0.3">
      <c r="A29" s="292" t="s">
        <v>265</v>
      </c>
      <c r="B29" s="293"/>
      <c r="C29" s="293"/>
      <c r="D29" s="293"/>
      <c r="E29" s="293"/>
      <c r="F29" s="293"/>
      <c r="G29" s="293"/>
      <c r="H29" s="294"/>
    </row>
    <row r="30" spans="1:8" ht="30.75" thickBot="1" x14ac:dyDescent="0.3">
      <c r="A30" s="163" t="s">
        <v>266</v>
      </c>
      <c r="B30" s="158" t="s">
        <v>267</v>
      </c>
      <c r="C30" s="52" t="s">
        <v>7</v>
      </c>
      <c r="D30" s="303" t="s">
        <v>68</v>
      </c>
      <c r="E30" s="304"/>
      <c r="F30" s="132" t="s">
        <v>101</v>
      </c>
      <c r="G30" s="159"/>
      <c r="H30" s="168" t="s">
        <v>101</v>
      </c>
    </row>
    <row r="31" spans="1:8" ht="15.75" thickBot="1" x14ac:dyDescent="0.3">
      <c r="A31" s="92"/>
      <c r="B31" s="93"/>
      <c r="C31" s="92"/>
      <c r="D31" s="295" t="s">
        <v>268</v>
      </c>
      <c r="E31" s="296"/>
      <c r="F31" s="296"/>
      <c r="G31" s="297"/>
      <c r="H31" s="160">
        <f>SUM(H16:H22,H23:H28,H30)</f>
        <v>0</v>
      </c>
    </row>
  </sheetData>
  <mergeCells count="13">
    <mergeCell ref="A1:F7"/>
    <mergeCell ref="D31:G31"/>
    <mergeCell ref="D14:F14"/>
    <mergeCell ref="D16:E16"/>
    <mergeCell ref="D17:E17"/>
    <mergeCell ref="D18:E18"/>
    <mergeCell ref="D19:E19"/>
    <mergeCell ref="A23:H23"/>
    <mergeCell ref="D25:E25"/>
    <mergeCell ref="D27:E27"/>
    <mergeCell ref="D28:E28"/>
    <mergeCell ref="A29:H29"/>
    <mergeCell ref="D30:E30"/>
  </mergeCells>
  <pageMargins left="0.7" right="0.7" top="0.75" bottom="0.75" header="0.3" footer="0.3"/>
  <pageSetup paperSize="9" scale="8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zoomScale="85" zoomScaleNormal="85" workbookViewId="0">
      <selection activeCell="D20" sqref="D20"/>
    </sheetView>
  </sheetViews>
  <sheetFormatPr defaultRowHeight="15" x14ac:dyDescent="0.25"/>
  <cols>
    <col min="1" max="1" width="11.140625" style="53" customWidth="1"/>
    <col min="2" max="2" width="78.85546875" style="53" customWidth="1"/>
    <col min="3" max="3" width="15.42578125" style="53" customWidth="1"/>
    <col min="4" max="6" width="8.28515625" style="53" customWidth="1"/>
    <col min="7" max="7" width="10.140625" style="53" customWidth="1"/>
    <col min="8" max="8" width="13.28515625" style="53" customWidth="1"/>
    <col min="9" max="16384" width="9.140625" style="53"/>
  </cols>
  <sheetData>
    <row r="1" spans="1:8" x14ac:dyDescent="0.25">
      <c r="A1" s="269" t="s">
        <v>61</v>
      </c>
      <c r="B1" s="269"/>
      <c r="C1" s="269"/>
      <c r="D1" s="269"/>
      <c r="E1" s="269"/>
      <c r="F1" s="269"/>
    </row>
    <row r="2" spans="1:8" x14ac:dyDescent="0.25">
      <c r="A2" s="269"/>
      <c r="B2" s="269"/>
      <c r="C2" s="269"/>
      <c r="D2" s="269"/>
      <c r="E2" s="269"/>
      <c r="F2" s="269"/>
    </row>
    <row r="3" spans="1:8" x14ac:dyDescent="0.25">
      <c r="A3" s="269"/>
      <c r="B3" s="269"/>
      <c r="C3" s="269"/>
      <c r="D3" s="269"/>
      <c r="E3" s="269"/>
      <c r="F3" s="269"/>
    </row>
    <row r="4" spans="1:8" x14ac:dyDescent="0.25">
      <c r="A4" s="269"/>
      <c r="B4" s="269"/>
      <c r="C4" s="269"/>
      <c r="D4" s="269"/>
      <c r="E4" s="269"/>
      <c r="F4" s="269"/>
    </row>
    <row r="5" spans="1:8" x14ac:dyDescent="0.25">
      <c r="A5" s="269"/>
      <c r="B5" s="269"/>
      <c r="C5" s="269"/>
      <c r="D5" s="269"/>
      <c r="E5" s="269"/>
      <c r="F5" s="269"/>
    </row>
    <row r="6" spans="1:8" x14ac:dyDescent="0.25">
      <c r="A6" s="269"/>
      <c r="B6" s="269"/>
      <c r="C6" s="269"/>
      <c r="D6" s="269"/>
      <c r="E6" s="269"/>
      <c r="F6" s="269"/>
    </row>
    <row r="7" spans="1:8" x14ac:dyDescent="0.25">
      <c r="A7" s="269"/>
      <c r="B7" s="269"/>
      <c r="C7" s="269"/>
      <c r="D7" s="269"/>
      <c r="E7" s="269"/>
      <c r="F7" s="269"/>
    </row>
    <row r="8" spans="1:8" ht="15.75" thickBot="1" x14ac:dyDescent="0.3">
      <c r="A8" s="1"/>
      <c r="B8" s="1"/>
      <c r="C8" s="1"/>
      <c r="D8" s="1"/>
      <c r="E8" s="1"/>
      <c r="F8" s="1"/>
    </row>
    <row r="9" spans="1:8" ht="15.75" thickBot="1" x14ac:dyDescent="0.3">
      <c r="A9" s="23" t="s">
        <v>62</v>
      </c>
      <c r="B9" s="24" t="s">
        <v>63</v>
      </c>
      <c r="C9" s="2"/>
      <c r="D9" s="2"/>
      <c r="E9" s="2"/>
      <c r="F9" s="2"/>
    </row>
    <row r="10" spans="1:8" ht="15.75" thickBot="1" x14ac:dyDescent="0.3">
      <c r="A10" s="22" t="s">
        <v>64</v>
      </c>
      <c r="B10" s="21" t="s">
        <v>65</v>
      </c>
      <c r="C10" s="2"/>
      <c r="D10" s="2"/>
      <c r="E10" s="2"/>
      <c r="F10" s="2"/>
    </row>
    <row r="11" spans="1:8" ht="15.75" thickBot="1" x14ac:dyDescent="0.3">
      <c r="A11" s="51"/>
      <c r="B11" s="2"/>
      <c r="C11" s="2"/>
      <c r="D11" s="2"/>
      <c r="E11" s="2"/>
      <c r="F11" s="2"/>
    </row>
    <row r="12" spans="1:8" ht="15.75" thickBot="1" x14ac:dyDescent="0.3">
      <c r="A12" s="50" t="s">
        <v>293</v>
      </c>
      <c r="B12" s="52" t="s">
        <v>292</v>
      </c>
      <c r="C12" s="2"/>
      <c r="D12" s="2"/>
      <c r="E12" s="2"/>
      <c r="F12" s="2"/>
    </row>
    <row r="13" spans="1:8" ht="15.75" thickBot="1" x14ac:dyDescent="0.3"/>
    <row r="14" spans="1:8" ht="16.5" thickBot="1" x14ac:dyDescent="0.3">
      <c r="A14" s="92"/>
      <c r="B14" s="93"/>
      <c r="C14" s="92"/>
      <c r="D14" s="287" t="s">
        <v>3</v>
      </c>
      <c r="E14" s="288"/>
      <c r="F14" s="289"/>
      <c r="G14" s="92"/>
      <c r="H14" s="92"/>
    </row>
    <row r="15" spans="1:8" ht="16.5" thickBot="1" x14ac:dyDescent="0.3">
      <c r="A15" s="68" t="s">
        <v>0</v>
      </c>
      <c r="B15" s="169" t="s">
        <v>1</v>
      </c>
      <c r="C15" s="68" t="s">
        <v>2</v>
      </c>
      <c r="D15" s="161" t="s">
        <v>95</v>
      </c>
      <c r="E15" s="162" t="s">
        <v>96</v>
      </c>
      <c r="F15" s="129" t="s">
        <v>97</v>
      </c>
      <c r="G15" s="68" t="s">
        <v>4</v>
      </c>
      <c r="H15" s="68" t="s">
        <v>5</v>
      </c>
    </row>
    <row r="16" spans="1:8" ht="15.75" thickBot="1" x14ac:dyDescent="0.3">
      <c r="A16" s="292" t="s">
        <v>271</v>
      </c>
      <c r="B16" s="293"/>
      <c r="C16" s="293"/>
      <c r="D16" s="293"/>
      <c r="E16" s="293"/>
      <c r="F16" s="293"/>
      <c r="G16" s="293"/>
      <c r="H16" s="294"/>
    </row>
    <row r="17" spans="1:8" ht="30" x14ac:dyDescent="0.25">
      <c r="A17" s="62" t="s">
        <v>272</v>
      </c>
      <c r="B17" s="41" t="s">
        <v>273</v>
      </c>
      <c r="C17" s="64" t="s">
        <v>76</v>
      </c>
      <c r="D17" s="233">
        <v>120</v>
      </c>
      <c r="E17" s="234">
        <v>60</v>
      </c>
      <c r="F17" s="178">
        <f>SUM(E17+D17)</f>
        <v>180</v>
      </c>
      <c r="G17" s="83"/>
      <c r="H17" s="154">
        <f>G17*F17</f>
        <v>0</v>
      </c>
    </row>
    <row r="18" spans="1:8" ht="30" x14ac:dyDescent="0.25">
      <c r="A18" s="55" t="s">
        <v>274</v>
      </c>
      <c r="B18" s="91" t="s">
        <v>482</v>
      </c>
      <c r="C18" s="60" t="s">
        <v>76</v>
      </c>
      <c r="D18" s="198">
        <v>50</v>
      </c>
      <c r="E18" s="241" t="s">
        <v>101</v>
      </c>
      <c r="F18" s="33">
        <v>50</v>
      </c>
      <c r="G18" s="170"/>
      <c r="H18" s="154">
        <f t="shared" ref="H18:H21" si="0">G18*F18</f>
        <v>0</v>
      </c>
    </row>
    <row r="19" spans="1:8" ht="30" x14ac:dyDescent="0.25">
      <c r="A19" s="55" t="s">
        <v>275</v>
      </c>
      <c r="B19" s="91" t="s">
        <v>276</v>
      </c>
      <c r="C19" s="60" t="s">
        <v>76</v>
      </c>
      <c r="D19" s="235">
        <v>80</v>
      </c>
      <c r="E19" s="236">
        <v>75</v>
      </c>
      <c r="F19" s="33">
        <f>SUM(D19:E19)</f>
        <v>155</v>
      </c>
      <c r="G19" s="170"/>
      <c r="H19" s="154">
        <f t="shared" si="0"/>
        <v>0</v>
      </c>
    </row>
    <row r="20" spans="1:8" ht="30" x14ac:dyDescent="0.25">
      <c r="A20" s="55" t="s">
        <v>277</v>
      </c>
      <c r="B20" s="91" t="s">
        <v>278</v>
      </c>
      <c r="C20" s="60" t="s">
        <v>44</v>
      </c>
      <c r="D20" s="136">
        <v>11</v>
      </c>
      <c r="E20" s="137">
        <v>6</v>
      </c>
      <c r="F20" s="33">
        <f t="shared" ref="F20:F21" si="1">SUM(D20:E20)</f>
        <v>17</v>
      </c>
      <c r="G20" s="170"/>
      <c r="H20" s="154">
        <f t="shared" si="0"/>
        <v>0</v>
      </c>
    </row>
    <row r="21" spans="1:8" ht="15.75" thickBot="1" x14ac:dyDescent="0.3">
      <c r="A21" s="56" t="s">
        <v>279</v>
      </c>
      <c r="B21" s="42" t="s">
        <v>280</v>
      </c>
      <c r="C21" s="61" t="s">
        <v>44</v>
      </c>
      <c r="D21" s="138">
        <v>11</v>
      </c>
      <c r="E21" s="139">
        <v>6</v>
      </c>
      <c r="F21" s="34">
        <f t="shared" si="1"/>
        <v>17</v>
      </c>
      <c r="G21" s="84"/>
      <c r="H21" s="154">
        <f t="shared" si="0"/>
        <v>0</v>
      </c>
    </row>
    <row r="22" spans="1:8" ht="15.75" thickBot="1" x14ac:dyDescent="0.3">
      <c r="A22" s="307" t="s">
        <v>281</v>
      </c>
      <c r="B22" s="308"/>
      <c r="C22" s="308"/>
      <c r="D22" s="308"/>
      <c r="E22" s="308"/>
      <c r="F22" s="308"/>
      <c r="G22" s="308"/>
      <c r="H22" s="309"/>
    </row>
    <row r="23" spans="1:8" x14ac:dyDescent="0.25">
      <c r="A23" s="62" t="s">
        <v>282</v>
      </c>
      <c r="B23" s="41" t="s">
        <v>283</v>
      </c>
      <c r="C23" s="178" t="s">
        <v>44</v>
      </c>
      <c r="D23" s="310" t="s">
        <v>68</v>
      </c>
      <c r="E23" s="311"/>
      <c r="F23" s="62" t="s">
        <v>101</v>
      </c>
      <c r="G23" s="83"/>
      <c r="H23" s="173" t="s">
        <v>101</v>
      </c>
    </row>
    <row r="24" spans="1:8" x14ac:dyDescent="0.25">
      <c r="A24" s="55" t="s">
        <v>284</v>
      </c>
      <c r="B24" s="91" t="s">
        <v>285</v>
      </c>
      <c r="C24" s="33" t="s">
        <v>73</v>
      </c>
      <c r="D24" s="299" t="s">
        <v>68</v>
      </c>
      <c r="E24" s="300"/>
      <c r="F24" s="54" t="s">
        <v>101</v>
      </c>
      <c r="G24" s="170"/>
      <c r="H24" s="172" t="s">
        <v>101</v>
      </c>
    </row>
    <row r="25" spans="1:8" x14ac:dyDescent="0.25">
      <c r="A25" s="55" t="s">
        <v>286</v>
      </c>
      <c r="B25" s="91" t="s">
        <v>287</v>
      </c>
      <c r="C25" s="33" t="s">
        <v>44</v>
      </c>
      <c r="D25" s="155">
        <v>11</v>
      </c>
      <c r="E25" s="265">
        <v>6</v>
      </c>
      <c r="F25" s="54">
        <f t="shared" ref="F25:F26" si="2">SUM(D25:E25)</f>
        <v>17</v>
      </c>
      <c r="G25" s="170"/>
      <c r="H25" s="154">
        <f t="shared" ref="H25:H26" si="3">G25*F25</f>
        <v>0</v>
      </c>
    </row>
    <row r="26" spans="1:8" x14ac:dyDescent="0.25">
      <c r="A26" s="55" t="s">
        <v>288</v>
      </c>
      <c r="B26" s="91" t="s">
        <v>289</v>
      </c>
      <c r="C26" s="33" t="s">
        <v>73</v>
      </c>
      <c r="D26" s="155">
        <v>11</v>
      </c>
      <c r="E26" s="265">
        <v>6</v>
      </c>
      <c r="F26" s="54">
        <f t="shared" si="2"/>
        <v>17</v>
      </c>
      <c r="G26" s="170"/>
      <c r="H26" s="154">
        <f t="shared" si="3"/>
        <v>0</v>
      </c>
    </row>
    <row r="27" spans="1:8" x14ac:dyDescent="0.25">
      <c r="A27" s="55" t="s">
        <v>504</v>
      </c>
      <c r="B27" s="91" t="s">
        <v>502</v>
      </c>
      <c r="C27" s="258"/>
      <c r="D27" s="259"/>
      <c r="E27" s="260"/>
      <c r="F27" s="261"/>
      <c r="G27" s="192"/>
      <c r="H27" s="154">
        <f>G27</f>
        <v>0</v>
      </c>
    </row>
    <row r="28" spans="1:8" ht="15.75" thickBot="1" x14ac:dyDescent="0.3">
      <c r="A28" s="56" t="s">
        <v>503</v>
      </c>
      <c r="B28" s="42" t="s">
        <v>501</v>
      </c>
      <c r="C28" s="34" t="s">
        <v>290</v>
      </c>
      <c r="D28" s="262"/>
      <c r="E28" s="263"/>
      <c r="F28" s="264"/>
      <c r="G28" s="84"/>
      <c r="H28" s="171">
        <f>G28</f>
        <v>0</v>
      </c>
    </row>
    <row r="29" spans="1:8" ht="15.75" thickBot="1" x14ac:dyDescent="0.3">
      <c r="A29" s="92"/>
      <c r="B29" s="93"/>
      <c r="C29" s="92"/>
      <c r="D29" s="312" t="s">
        <v>291</v>
      </c>
      <c r="E29" s="313"/>
      <c r="F29" s="313"/>
      <c r="G29" s="314"/>
      <c r="H29" s="140">
        <f>SUM(H23:H28,H17:H21)</f>
        <v>0</v>
      </c>
    </row>
  </sheetData>
  <mergeCells count="7">
    <mergeCell ref="D29:G29"/>
    <mergeCell ref="A1:F7"/>
    <mergeCell ref="D14:F14"/>
    <mergeCell ref="A16:H16"/>
    <mergeCell ref="A22:H22"/>
    <mergeCell ref="D23:E23"/>
    <mergeCell ref="D24:E24"/>
  </mergeCells>
  <pageMargins left="0.7" right="0.7" top="0.75" bottom="0.75" header="0.3" footer="0.3"/>
  <pageSetup paperSize="9" scale="8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topLeftCell="A12" zoomScaleNormal="100" workbookViewId="0">
      <selection activeCell="H32" sqref="H32"/>
    </sheetView>
  </sheetViews>
  <sheetFormatPr defaultRowHeight="15" x14ac:dyDescent="0.25"/>
  <cols>
    <col min="1" max="1" width="11.140625" style="53" customWidth="1"/>
    <col min="2" max="2" width="78.85546875" style="53" customWidth="1"/>
    <col min="3" max="3" width="10.7109375" style="53" customWidth="1"/>
    <col min="4" max="6" width="8.28515625" style="53" customWidth="1"/>
    <col min="7" max="7" width="10.7109375" style="53" customWidth="1"/>
    <col min="8" max="8" width="13.85546875" style="53" customWidth="1"/>
    <col min="9" max="16384" width="9.140625" style="53"/>
  </cols>
  <sheetData>
    <row r="1" spans="1:8" x14ac:dyDescent="0.25">
      <c r="A1" s="269" t="s">
        <v>61</v>
      </c>
      <c r="B1" s="269"/>
      <c r="C1" s="269"/>
      <c r="D1" s="269"/>
      <c r="E1" s="269"/>
      <c r="F1" s="269"/>
    </row>
    <row r="2" spans="1:8" x14ac:dyDescent="0.25">
      <c r="A2" s="269"/>
      <c r="B2" s="269"/>
      <c r="C2" s="269"/>
      <c r="D2" s="269"/>
      <c r="E2" s="269"/>
      <c r="F2" s="269"/>
    </row>
    <row r="3" spans="1:8" x14ac:dyDescent="0.25">
      <c r="A3" s="269"/>
      <c r="B3" s="269"/>
      <c r="C3" s="269"/>
      <c r="D3" s="269"/>
      <c r="E3" s="269"/>
      <c r="F3" s="269"/>
    </row>
    <row r="4" spans="1:8" x14ac:dyDescent="0.25">
      <c r="A4" s="269"/>
      <c r="B4" s="269"/>
      <c r="C4" s="269"/>
      <c r="D4" s="269"/>
      <c r="E4" s="269"/>
      <c r="F4" s="269"/>
    </row>
    <row r="5" spans="1:8" x14ac:dyDescent="0.25">
      <c r="A5" s="269"/>
      <c r="B5" s="269"/>
      <c r="C5" s="269"/>
      <c r="D5" s="269"/>
      <c r="E5" s="269"/>
      <c r="F5" s="269"/>
    </row>
    <row r="6" spans="1:8" x14ac:dyDescent="0.25">
      <c r="A6" s="269"/>
      <c r="B6" s="269"/>
      <c r="C6" s="269"/>
      <c r="D6" s="269"/>
      <c r="E6" s="269"/>
      <c r="F6" s="269"/>
    </row>
    <row r="7" spans="1:8" x14ac:dyDescent="0.25">
      <c r="A7" s="269"/>
      <c r="B7" s="269"/>
      <c r="C7" s="269"/>
      <c r="D7" s="269"/>
      <c r="E7" s="269"/>
      <c r="F7" s="269"/>
    </row>
    <row r="8" spans="1:8" ht="15.75" thickBot="1" x14ac:dyDescent="0.3">
      <c r="A8" s="1"/>
      <c r="B8" s="1"/>
      <c r="C8" s="1"/>
      <c r="D8" s="1"/>
      <c r="E8" s="1"/>
      <c r="F8" s="1"/>
    </row>
    <row r="9" spans="1:8" ht="15.75" thickBot="1" x14ac:dyDescent="0.3">
      <c r="A9" s="23" t="s">
        <v>62</v>
      </c>
      <c r="B9" s="24" t="s">
        <v>63</v>
      </c>
      <c r="C9" s="2"/>
      <c r="D9" s="2"/>
      <c r="E9" s="2"/>
      <c r="F9" s="2"/>
    </row>
    <row r="10" spans="1:8" ht="15.75" thickBot="1" x14ac:dyDescent="0.3">
      <c r="A10" s="22" t="s">
        <v>64</v>
      </c>
      <c r="B10" s="21" t="s">
        <v>65</v>
      </c>
      <c r="C10" s="2"/>
      <c r="D10" s="2"/>
      <c r="E10" s="2"/>
      <c r="F10" s="2"/>
    </row>
    <row r="11" spans="1:8" ht="15.75" thickBot="1" x14ac:dyDescent="0.3">
      <c r="A11" s="51"/>
      <c r="B11" s="2"/>
      <c r="C11" s="2"/>
      <c r="D11" s="2"/>
      <c r="E11" s="2"/>
      <c r="F11" s="2"/>
    </row>
    <row r="12" spans="1:8" ht="15.75" thickBot="1" x14ac:dyDescent="0.3">
      <c r="A12" s="50" t="s">
        <v>323</v>
      </c>
      <c r="B12" s="52" t="s">
        <v>322</v>
      </c>
      <c r="C12" s="2"/>
      <c r="D12" s="2"/>
      <c r="E12" s="2"/>
      <c r="F12" s="2"/>
    </row>
    <row r="13" spans="1:8" ht="15.75" thickBot="1" x14ac:dyDescent="0.3"/>
    <row r="14" spans="1:8" ht="16.5" thickBot="1" x14ac:dyDescent="0.3">
      <c r="A14" s="92"/>
      <c r="B14" s="93"/>
      <c r="C14" s="92"/>
      <c r="D14" s="287" t="s">
        <v>3</v>
      </c>
      <c r="E14" s="288"/>
      <c r="F14" s="289"/>
      <c r="G14" s="92"/>
      <c r="H14" s="92"/>
    </row>
    <row r="15" spans="1:8" ht="16.5" thickBot="1" x14ac:dyDescent="0.3">
      <c r="A15" s="68" t="s">
        <v>0</v>
      </c>
      <c r="B15" s="111" t="s">
        <v>1</v>
      </c>
      <c r="C15" s="174" t="s">
        <v>2</v>
      </c>
      <c r="D15" s="65" t="s">
        <v>95</v>
      </c>
      <c r="E15" s="66" t="s">
        <v>96</v>
      </c>
      <c r="F15" s="174" t="s">
        <v>97</v>
      </c>
      <c r="G15" s="68" t="s">
        <v>4</v>
      </c>
      <c r="H15" s="144" t="s">
        <v>5</v>
      </c>
    </row>
    <row r="16" spans="1:8" ht="15.75" thickBot="1" x14ac:dyDescent="0.3">
      <c r="A16" s="292" t="s">
        <v>294</v>
      </c>
      <c r="B16" s="293"/>
      <c r="C16" s="293"/>
      <c r="D16" s="293"/>
      <c r="E16" s="293"/>
      <c r="F16" s="293"/>
      <c r="G16" s="293"/>
      <c r="H16" s="294"/>
    </row>
    <row r="17" spans="1:8" ht="15.75" thickBot="1" x14ac:dyDescent="0.3">
      <c r="A17" s="159" t="s">
        <v>295</v>
      </c>
      <c r="B17" s="158" t="s">
        <v>296</v>
      </c>
      <c r="C17" s="92" t="s">
        <v>44</v>
      </c>
      <c r="D17" s="179">
        <v>66</v>
      </c>
      <c r="E17" s="180">
        <v>21</v>
      </c>
      <c r="F17" s="92">
        <f>E17+D17</f>
        <v>87</v>
      </c>
      <c r="G17" s="175"/>
      <c r="H17" s="176">
        <f>G17*F17</f>
        <v>0</v>
      </c>
    </row>
    <row r="18" spans="1:8" ht="15.75" thickBot="1" x14ac:dyDescent="0.3">
      <c r="A18" s="292" t="s">
        <v>297</v>
      </c>
      <c r="B18" s="293"/>
      <c r="C18" s="293"/>
      <c r="D18" s="317"/>
      <c r="E18" s="317"/>
      <c r="F18" s="317"/>
      <c r="G18" s="293"/>
      <c r="H18" s="318"/>
    </row>
    <row r="19" spans="1:8" ht="30" x14ac:dyDescent="0.25">
      <c r="A19" s="62" t="s">
        <v>298</v>
      </c>
      <c r="B19" s="41" t="s">
        <v>299</v>
      </c>
      <c r="C19" s="146" t="s">
        <v>44</v>
      </c>
      <c r="D19" s="242">
        <v>6</v>
      </c>
      <c r="E19" s="244">
        <v>3</v>
      </c>
      <c r="F19" s="62">
        <f>E19+D19</f>
        <v>9</v>
      </c>
      <c r="G19" s="114"/>
      <c r="H19" s="83">
        <f>G19*F19</f>
        <v>0</v>
      </c>
    </row>
    <row r="20" spans="1:8" ht="30" x14ac:dyDescent="0.25">
      <c r="A20" s="55" t="s">
        <v>300</v>
      </c>
      <c r="B20" s="91" t="s">
        <v>301</v>
      </c>
      <c r="C20" s="148" t="s">
        <v>44</v>
      </c>
      <c r="D20" s="136">
        <v>66</v>
      </c>
      <c r="E20" s="123">
        <v>51</v>
      </c>
      <c r="F20" s="55">
        <f t="shared" ref="F20:F24" si="0">E20+D20</f>
        <v>117</v>
      </c>
      <c r="G20" s="121"/>
      <c r="H20" s="170">
        <f t="shared" ref="H20:H24" si="1">G20*F20</f>
        <v>0</v>
      </c>
    </row>
    <row r="21" spans="1:8" ht="30" x14ac:dyDescent="0.25">
      <c r="A21" s="55" t="s">
        <v>302</v>
      </c>
      <c r="B21" s="91" t="s">
        <v>303</v>
      </c>
      <c r="C21" s="148" t="s">
        <v>44</v>
      </c>
      <c r="D21" s="136">
        <v>54</v>
      </c>
      <c r="E21" s="123">
        <v>45</v>
      </c>
      <c r="F21" s="55">
        <f t="shared" si="0"/>
        <v>99</v>
      </c>
      <c r="G21" s="121"/>
      <c r="H21" s="170">
        <f t="shared" si="1"/>
        <v>0</v>
      </c>
    </row>
    <row r="22" spans="1:8" ht="15.75" customHeight="1" x14ac:dyDescent="0.25">
      <c r="A22" s="55" t="s">
        <v>304</v>
      </c>
      <c r="B22" s="91" t="s">
        <v>305</v>
      </c>
      <c r="C22" s="148" t="s">
        <v>44</v>
      </c>
      <c r="D22" s="198">
        <v>33</v>
      </c>
      <c r="E22" s="231">
        <v>17</v>
      </c>
      <c r="F22" s="55">
        <f t="shared" si="0"/>
        <v>50</v>
      </c>
      <c r="G22" s="121"/>
      <c r="H22" s="170">
        <f t="shared" si="1"/>
        <v>0</v>
      </c>
    </row>
    <row r="23" spans="1:8" x14ac:dyDescent="0.25">
      <c r="A23" s="55" t="s">
        <v>306</v>
      </c>
      <c r="B23" s="91" t="s">
        <v>307</v>
      </c>
      <c r="C23" s="148" t="s">
        <v>44</v>
      </c>
      <c r="D23" s="319" t="s">
        <v>68</v>
      </c>
      <c r="E23" s="320"/>
      <c r="F23" s="75" t="s">
        <v>101</v>
      </c>
      <c r="G23" s="121"/>
      <c r="H23" s="106" t="s">
        <v>101</v>
      </c>
    </row>
    <row r="24" spans="1:8" ht="30" x14ac:dyDescent="0.25">
      <c r="A24" s="55" t="s">
        <v>308</v>
      </c>
      <c r="B24" s="91" t="s">
        <v>309</v>
      </c>
      <c r="C24" s="148" t="s">
        <v>44</v>
      </c>
      <c r="D24" s="243">
        <v>33</v>
      </c>
      <c r="E24" s="231">
        <v>12</v>
      </c>
      <c r="F24" s="55">
        <f t="shared" si="0"/>
        <v>45</v>
      </c>
      <c r="G24" s="121"/>
      <c r="H24" s="170">
        <f t="shared" si="1"/>
        <v>0</v>
      </c>
    </row>
    <row r="25" spans="1:8" ht="30.75" thickBot="1" x14ac:dyDescent="0.3">
      <c r="A25" s="56" t="s">
        <v>310</v>
      </c>
      <c r="B25" s="42" t="s">
        <v>311</v>
      </c>
      <c r="C25" s="151" t="s">
        <v>44</v>
      </c>
      <c r="D25" s="312" t="s">
        <v>68</v>
      </c>
      <c r="E25" s="313"/>
      <c r="F25" s="76" t="s">
        <v>101</v>
      </c>
      <c r="G25" s="127"/>
      <c r="H25" s="247" t="s">
        <v>101</v>
      </c>
    </row>
    <row r="26" spans="1:8" ht="15.75" thickBot="1" x14ac:dyDescent="0.3">
      <c r="A26" s="292" t="s">
        <v>312</v>
      </c>
      <c r="B26" s="293"/>
      <c r="C26" s="293"/>
      <c r="D26" s="293"/>
      <c r="E26" s="293"/>
      <c r="F26" s="321"/>
      <c r="G26" s="293"/>
      <c r="H26" s="322"/>
    </row>
    <row r="27" spans="1:8" x14ac:dyDescent="0.25">
      <c r="A27" s="62" t="s">
        <v>313</v>
      </c>
      <c r="B27" s="41" t="s">
        <v>314</v>
      </c>
      <c r="C27" s="178" t="s">
        <v>44</v>
      </c>
      <c r="D27" s="305" t="s">
        <v>68</v>
      </c>
      <c r="E27" s="306"/>
      <c r="F27" s="74" t="s">
        <v>101</v>
      </c>
      <c r="G27" s="83"/>
      <c r="H27" s="172" t="s">
        <v>101</v>
      </c>
    </row>
    <row r="28" spans="1:8" x14ac:dyDescent="0.25">
      <c r="A28" s="55" t="s">
        <v>315</v>
      </c>
      <c r="B28" s="91" t="s">
        <v>316</v>
      </c>
      <c r="C28" s="33" t="s">
        <v>44</v>
      </c>
      <c r="D28" s="285" t="s">
        <v>68</v>
      </c>
      <c r="E28" s="286"/>
      <c r="F28" s="75" t="s">
        <v>101</v>
      </c>
      <c r="G28" s="170"/>
      <c r="H28" s="245" t="s">
        <v>101</v>
      </c>
    </row>
    <row r="29" spans="1:8" ht="30" x14ac:dyDescent="0.25">
      <c r="A29" s="55" t="s">
        <v>317</v>
      </c>
      <c r="B29" s="91" t="s">
        <v>318</v>
      </c>
      <c r="C29" s="33" t="s">
        <v>44</v>
      </c>
      <c r="D29" s="285" t="s">
        <v>68</v>
      </c>
      <c r="E29" s="286"/>
      <c r="F29" s="75" t="s">
        <v>101</v>
      </c>
      <c r="G29" s="170"/>
      <c r="H29" s="245" t="s">
        <v>101</v>
      </c>
    </row>
    <row r="30" spans="1:8" ht="30.75" thickBot="1" x14ac:dyDescent="0.3">
      <c r="A30" s="56" t="s">
        <v>319</v>
      </c>
      <c r="B30" s="42" t="s">
        <v>320</v>
      </c>
      <c r="C30" s="34" t="s">
        <v>44</v>
      </c>
      <c r="D30" s="315" t="s">
        <v>68</v>
      </c>
      <c r="E30" s="316"/>
      <c r="F30" s="76" t="s">
        <v>101</v>
      </c>
      <c r="G30" s="84"/>
      <c r="H30" s="246" t="s">
        <v>101</v>
      </c>
    </row>
    <row r="31" spans="1:8" ht="15.75" thickBot="1" x14ac:dyDescent="0.3">
      <c r="A31" s="92"/>
      <c r="B31" s="93"/>
      <c r="C31" s="92"/>
      <c r="D31" s="295" t="s">
        <v>321</v>
      </c>
      <c r="E31" s="296"/>
      <c r="F31" s="296"/>
      <c r="G31" s="297"/>
      <c r="H31" s="128">
        <f>SUM(H17,H19:H25,H27:H30)</f>
        <v>0</v>
      </c>
    </row>
  </sheetData>
  <mergeCells count="12">
    <mergeCell ref="A26:H26"/>
    <mergeCell ref="A1:F7"/>
    <mergeCell ref="D14:F14"/>
    <mergeCell ref="A16:H16"/>
    <mergeCell ref="A18:H18"/>
    <mergeCell ref="D23:E23"/>
    <mergeCell ref="D25:E25"/>
    <mergeCell ref="D27:E27"/>
    <mergeCell ref="D28:E28"/>
    <mergeCell ref="D29:E29"/>
    <mergeCell ref="D30:E30"/>
    <mergeCell ref="D31:G31"/>
  </mergeCells>
  <pageMargins left="0.7" right="0.7" top="0.75" bottom="0.75" header="0.3" footer="0.3"/>
  <pageSetup paperSize="9" scale="8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topLeftCell="B26" zoomScale="115" zoomScaleNormal="115" workbookViewId="0">
      <selection activeCell="H51" sqref="H51"/>
    </sheetView>
  </sheetViews>
  <sheetFormatPr defaultRowHeight="15" x14ac:dyDescent="0.25"/>
  <cols>
    <col min="1" max="1" width="11.140625" style="53" customWidth="1"/>
    <col min="2" max="2" width="78.85546875" style="53" customWidth="1"/>
    <col min="3" max="3" width="10.7109375" style="53" customWidth="1"/>
    <col min="4" max="6" width="8.28515625" style="53" customWidth="1"/>
    <col min="7" max="7" width="10.7109375" style="53" customWidth="1"/>
    <col min="8" max="8" width="13.28515625" style="53" customWidth="1"/>
    <col min="9" max="16384" width="9.140625" style="53"/>
  </cols>
  <sheetData>
    <row r="1" spans="1:8" x14ac:dyDescent="0.25">
      <c r="A1" s="269" t="s">
        <v>61</v>
      </c>
      <c r="B1" s="269"/>
      <c r="C1" s="269"/>
      <c r="D1" s="269"/>
      <c r="E1" s="269"/>
      <c r="F1" s="269"/>
    </row>
    <row r="2" spans="1:8" x14ac:dyDescent="0.25">
      <c r="A2" s="269"/>
      <c r="B2" s="269"/>
      <c r="C2" s="269"/>
      <c r="D2" s="269"/>
      <c r="E2" s="269"/>
      <c r="F2" s="269"/>
    </row>
    <row r="3" spans="1:8" x14ac:dyDescent="0.25">
      <c r="A3" s="269"/>
      <c r="B3" s="269"/>
      <c r="C3" s="269"/>
      <c r="D3" s="269"/>
      <c r="E3" s="269"/>
      <c r="F3" s="269"/>
    </row>
    <row r="4" spans="1:8" x14ac:dyDescent="0.25">
      <c r="A4" s="269"/>
      <c r="B4" s="269"/>
      <c r="C4" s="269"/>
      <c r="D4" s="269"/>
      <c r="E4" s="269"/>
      <c r="F4" s="269"/>
    </row>
    <row r="5" spans="1:8" x14ac:dyDescent="0.25">
      <c r="A5" s="269"/>
      <c r="B5" s="269"/>
      <c r="C5" s="269"/>
      <c r="D5" s="269"/>
      <c r="E5" s="269"/>
      <c r="F5" s="269"/>
    </row>
    <row r="6" spans="1:8" x14ac:dyDescent="0.25">
      <c r="A6" s="269"/>
      <c r="B6" s="269"/>
      <c r="C6" s="269"/>
      <c r="D6" s="269"/>
      <c r="E6" s="269"/>
      <c r="F6" s="269"/>
    </row>
    <row r="7" spans="1:8" x14ac:dyDescent="0.25">
      <c r="A7" s="269"/>
      <c r="B7" s="269"/>
      <c r="C7" s="269"/>
      <c r="D7" s="269"/>
      <c r="E7" s="269"/>
      <c r="F7" s="269"/>
    </row>
    <row r="8" spans="1:8" ht="15.75" thickBot="1" x14ac:dyDescent="0.3">
      <c r="A8" s="1"/>
      <c r="B8" s="1"/>
      <c r="C8" s="1"/>
      <c r="D8" s="1"/>
      <c r="E8" s="1"/>
      <c r="F8" s="1"/>
    </row>
    <row r="9" spans="1:8" ht="15.75" thickBot="1" x14ac:dyDescent="0.3">
      <c r="A9" s="23" t="s">
        <v>62</v>
      </c>
      <c r="B9" s="24" t="s">
        <v>63</v>
      </c>
      <c r="C9" s="2"/>
      <c r="D9" s="2"/>
      <c r="E9" s="2"/>
      <c r="F9" s="2"/>
    </row>
    <row r="10" spans="1:8" ht="15.75" thickBot="1" x14ac:dyDescent="0.3">
      <c r="A10" s="22" t="s">
        <v>64</v>
      </c>
      <c r="B10" s="21" t="s">
        <v>65</v>
      </c>
      <c r="C10" s="2"/>
      <c r="D10" s="2"/>
      <c r="E10" s="2"/>
      <c r="F10" s="2"/>
    </row>
    <row r="11" spans="1:8" ht="15.75" thickBot="1" x14ac:dyDescent="0.3">
      <c r="A11" s="51"/>
      <c r="B11" s="2"/>
      <c r="C11" s="2"/>
      <c r="D11" s="2"/>
      <c r="E11" s="2"/>
      <c r="F11" s="2"/>
    </row>
    <row r="12" spans="1:8" ht="15.75" thickBot="1" x14ac:dyDescent="0.3">
      <c r="A12" s="50" t="s">
        <v>377</v>
      </c>
      <c r="B12" s="52" t="s">
        <v>378</v>
      </c>
      <c r="C12" s="2"/>
      <c r="D12" s="2"/>
      <c r="E12" s="2"/>
      <c r="F12" s="2"/>
    </row>
    <row r="13" spans="1:8" ht="15.75" thickBot="1" x14ac:dyDescent="0.3"/>
    <row r="14" spans="1:8" ht="16.5" thickBot="1" x14ac:dyDescent="0.3">
      <c r="A14" s="92"/>
      <c r="B14" s="93"/>
      <c r="C14" s="92"/>
      <c r="D14" s="349" t="s">
        <v>3</v>
      </c>
      <c r="E14" s="350"/>
      <c r="F14" s="351"/>
      <c r="G14" s="92"/>
      <c r="H14" s="92"/>
    </row>
    <row r="15" spans="1:8" ht="16.5" thickBot="1" x14ac:dyDescent="0.3">
      <c r="A15" s="202" t="s">
        <v>0</v>
      </c>
      <c r="B15" s="203" t="s">
        <v>1</v>
      </c>
      <c r="C15" s="204" t="s">
        <v>2</v>
      </c>
      <c r="D15" s="205" t="s">
        <v>95</v>
      </c>
      <c r="E15" s="206" t="s">
        <v>96</v>
      </c>
      <c r="F15" s="202" t="s">
        <v>97</v>
      </c>
      <c r="G15" s="204" t="s">
        <v>4</v>
      </c>
      <c r="H15" s="207" t="s">
        <v>5</v>
      </c>
    </row>
    <row r="16" spans="1:8" ht="15.75" thickBot="1" x14ac:dyDescent="0.3">
      <c r="A16" s="307" t="s">
        <v>379</v>
      </c>
      <c r="B16" s="308"/>
      <c r="C16" s="308"/>
      <c r="D16" s="308"/>
      <c r="E16" s="308"/>
      <c r="F16" s="308"/>
      <c r="G16" s="308"/>
      <c r="H16" s="338"/>
    </row>
    <row r="17" spans="1:8" x14ac:dyDescent="0.25">
      <c r="A17" s="62" t="s">
        <v>380</v>
      </c>
      <c r="B17" s="41" t="s">
        <v>381</v>
      </c>
      <c r="C17" s="146" t="s">
        <v>44</v>
      </c>
      <c r="D17" s="134">
        <v>90</v>
      </c>
      <c r="E17" s="135">
        <v>45</v>
      </c>
      <c r="F17" s="62">
        <f>SUM(D17:E17)</f>
        <v>135</v>
      </c>
      <c r="G17" s="187"/>
      <c r="H17" s="83">
        <f>G17*F17</f>
        <v>0</v>
      </c>
    </row>
    <row r="18" spans="1:8" x14ac:dyDescent="0.25">
      <c r="A18" s="55" t="s">
        <v>382</v>
      </c>
      <c r="B18" s="91" t="s">
        <v>383</v>
      </c>
      <c r="C18" s="148" t="s">
        <v>44</v>
      </c>
      <c r="D18" s="136">
        <v>45</v>
      </c>
      <c r="E18" s="137">
        <v>25</v>
      </c>
      <c r="F18" s="54">
        <f t="shared" ref="F18:F21" si="0">SUM(D18:E18)</f>
        <v>70</v>
      </c>
      <c r="G18" s="188"/>
      <c r="H18" s="170">
        <f t="shared" ref="H18:H21" si="1">G18*F18</f>
        <v>0</v>
      </c>
    </row>
    <row r="19" spans="1:8" x14ac:dyDescent="0.25">
      <c r="A19" s="55" t="s">
        <v>384</v>
      </c>
      <c r="B19" s="91" t="s">
        <v>385</v>
      </c>
      <c r="C19" s="148" t="s">
        <v>44</v>
      </c>
      <c r="D19" s="136">
        <v>12</v>
      </c>
      <c r="E19" s="137">
        <v>6</v>
      </c>
      <c r="F19" s="54">
        <f t="shared" si="0"/>
        <v>18</v>
      </c>
      <c r="G19" s="188"/>
      <c r="H19" s="170">
        <f t="shared" si="1"/>
        <v>0</v>
      </c>
    </row>
    <row r="20" spans="1:8" x14ac:dyDescent="0.25">
      <c r="A20" s="55" t="s">
        <v>386</v>
      </c>
      <c r="B20" s="91" t="s">
        <v>387</v>
      </c>
      <c r="C20" s="148" t="s">
        <v>44</v>
      </c>
      <c r="D20" s="136">
        <v>20</v>
      </c>
      <c r="E20" s="137">
        <v>10</v>
      </c>
      <c r="F20" s="54">
        <f t="shared" si="0"/>
        <v>30</v>
      </c>
      <c r="G20" s="188"/>
      <c r="H20" s="170">
        <f t="shared" si="1"/>
        <v>0</v>
      </c>
    </row>
    <row r="21" spans="1:8" ht="15.75" thickBot="1" x14ac:dyDescent="0.3">
      <c r="A21" s="56" t="s">
        <v>388</v>
      </c>
      <c r="B21" s="42" t="s">
        <v>389</v>
      </c>
      <c r="C21" s="148" t="s">
        <v>44</v>
      </c>
      <c r="D21" s="138">
        <v>15</v>
      </c>
      <c r="E21" s="139">
        <v>10</v>
      </c>
      <c r="F21" s="115">
        <f t="shared" si="0"/>
        <v>25</v>
      </c>
      <c r="G21" s="189"/>
      <c r="H21" s="84">
        <f t="shared" si="1"/>
        <v>0</v>
      </c>
    </row>
    <row r="22" spans="1:8" ht="15.75" customHeight="1" thickBot="1" x14ac:dyDescent="0.3">
      <c r="A22" s="307" t="s">
        <v>390</v>
      </c>
      <c r="B22" s="308"/>
      <c r="C22" s="308"/>
      <c r="D22" s="308"/>
      <c r="E22" s="308"/>
      <c r="F22" s="308"/>
      <c r="G22" s="308"/>
      <c r="H22" s="346"/>
    </row>
    <row r="23" spans="1:8" x14ac:dyDescent="0.25">
      <c r="A23" s="62" t="s">
        <v>391</v>
      </c>
      <c r="B23" s="41" t="s">
        <v>392</v>
      </c>
      <c r="C23" s="146" t="s">
        <v>44</v>
      </c>
      <c r="D23" s="305" t="s">
        <v>68</v>
      </c>
      <c r="E23" s="306"/>
      <c r="F23" s="74" t="s">
        <v>101</v>
      </c>
      <c r="G23" s="83"/>
      <c r="H23" s="85" t="s">
        <v>101</v>
      </c>
    </row>
    <row r="24" spans="1:8" ht="15.75" thickBot="1" x14ac:dyDescent="0.3">
      <c r="A24" s="56" t="s">
        <v>393</v>
      </c>
      <c r="B24" s="42" t="s">
        <v>394</v>
      </c>
      <c r="C24" s="151" t="s">
        <v>44</v>
      </c>
      <c r="D24" s="138">
        <v>12</v>
      </c>
      <c r="E24" s="139">
        <v>6</v>
      </c>
      <c r="F24" s="56">
        <f>SUM(D24:E24)</f>
        <v>18</v>
      </c>
      <c r="G24" s="84"/>
      <c r="H24" s="84">
        <f>G24*F24</f>
        <v>0</v>
      </c>
    </row>
    <row r="25" spans="1:8" ht="15.75" thickBot="1" x14ac:dyDescent="0.3">
      <c r="A25" s="307" t="s">
        <v>395</v>
      </c>
      <c r="B25" s="308"/>
      <c r="C25" s="308"/>
      <c r="D25" s="308"/>
      <c r="E25" s="308"/>
      <c r="F25" s="308"/>
      <c r="G25" s="308"/>
      <c r="H25" s="338"/>
    </row>
    <row r="26" spans="1:8" x14ac:dyDescent="0.25">
      <c r="A26" s="62" t="s">
        <v>396</v>
      </c>
      <c r="B26" s="41" t="s">
        <v>397</v>
      </c>
      <c r="C26" s="146" t="s">
        <v>44</v>
      </c>
      <c r="D26" s="134">
        <v>10</v>
      </c>
      <c r="E26" s="135">
        <v>4</v>
      </c>
      <c r="F26" s="62">
        <f>SUM(D26:E26)</f>
        <v>14</v>
      </c>
      <c r="G26" s="187"/>
      <c r="H26" s="83">
        <f>G26*F26</f>
        <v>0</v>
      </c>
    </row>
    <row r="27" spans="1:8" ht="15.75" thickBot="1" x14ac:dyDescent="0.3">
      <c r="A27" s="56" t="s">
        <v>398</v>
      </c>
      <c r="B27" s="42" t="s">
        <v>399</v>
      </c>
      <c r="C27" s="151" t="s">
        <v>400</v>
      </c>
      <c r="D27" s="138">
        <v>40</v>
      </c>
      <c r="E27" s="139">
        <v>9</v>
      </c>
      <c r="F27" s="115">
        <f>SUM(D27:E27)</f>
        <v>49</v>
      </c>
      <c r="G27" s="189"/>
      <c r="H27" s="84">
        <f>G27*F27</f>
        <v>0</v>
      </c>
    </row>
    <row r="28" spans="1:8" ht="15.75" thickBot="1" x14ac:dyDescent="0.3">
      <c r="A28" s="307" t="s">
        <v>401</v>
      </c>
      <c r="B28" s="308"/>
      <c r="C28" s="308"/>
      <c r="D28" s="308"/>
      <c r="E28" s="308"/>
      <c r="F28" s="308"/>
      <c r="G28" s="308"/>
      <c r="H28" s="346"/>
    </row>
    <row r="29" spans="1:8" x14ac:dyDescent="0.25">
      <c r="A29" s="62" t="s">
        <v>402</v>
      </c>
      <c r="B29" s="41" t="s">
        <v>403</v>
      </c>
      <c r="C29" s="146" t="s">
        <v>44</v>
      </c>
      <c r="D29" s="347" t="s">
        <v>68</v>
      </c>
      <c r="E29" s="348"/>
      <c r="F29" s="74" t="s">
        <v>101</v>
      </c>
      <c r="G29" s="83"/>
      <c r="H29" s="85" t="s">
        <v>101</v>
      </c>
    </row>
    <row r="30" spans="1:8" x14ac:dyDescent="0.25">
      <c r="A30" s="55" t="s">
        <v>404</v>
      </c>
      <c r="B30" s="91" t="s">
        <v>405</v>
      </c>
      <c r="C30" s="148" t="s">
        <v>44</v>
      </c>
      <c r="D30" s="344" t="s">
        <v>68</v>
      </c>
      <c r="E30" s="272"/>
      <c r="F30" s="75" t="s">
        <v>101</v>
      </c>
      <c r="G30" s="170"/>
      <c r="H30" s="106" t="s">
        <v>101</v>
      </c>
    </row>
    <row r="31" spans="1:8" ht="30.75" thickBot="1" x14ac:dyDescent="0.3">
      <c r="A31" s="56" t="s">
        <v>406</v>
      </c>
      <c r="B31" s="42" t="s">
        <v>407</v>
      </c>
      <c r="C31" s="151" t="s">
        <v>44</v>
      </c>
      <c r="D31" s="138">
        <v>16</v>
      </c>
      <c r="E31" s="139">
        <v>12</v>
      </c>
      <c r="F31" s="56">
        <f>SUM(D31:E31)</f>
        <v>28</v>
      </c>
      <c r="G31" s="84"/>
      <c r="H31" s="84">
        <f>G31*F31</f>
        <v>0</v>
      </c>
    </row>
    <row r="32" spans="1:8" ht="15.75" thickBot="1" x14ac:dyDescent="0.3">
      <c r="A32" s="307" t="s">
        <v>408</v>
      </c>
      <c r="B32" s="308"/>
      <c r="C32" s="308"/>
      <c r="D32" s="308"/>
      <c r="E32" s="308"/>
      <c r="F32" s="308"/>
      <c r="G32" s="308"/>
      <c r="H32" s="309"/>
    </row>
    <row r="33" spans="1:8" x14ac:dyDescent="0.25">
      <c r="A33" s="62" t="s">
        <v>409</v>
      </c>
      <c r="B33" s="41" t="s">
        <v>410</v>
      </c>
      <c r="C33" s="148" t="s">
        <v>44</v>
      </c>
      <c r="D33" s="305" t="s">
        <v>68</v>
      </c>
      <c r="E33" s="306"/>
      <c r="F33" s="74" t="s">
        <v>101</v>
      </c>
      <c r="G33" s="83"/>
      <c r="H33" s="85" t="s">
        <v>101</v>
      </c>
    </row>
    <row r="34" spans="1:8" x14ac:dyDescent="0.25">
      <c r="A34" s="55" t="s">
        <v>411</v>
      </c>
      <c r="B34" s="91" t="s">
        <v>412</v>
      </c>
      <c r="C34" s="148" t="s">
        <v>44</v>
      </c>
      <c r="D34" s="285" t="s">
        <v>68</v>
      </c>
      <c r="E34" s="286"/>
      <c r="F34" s="75" t="s">
        <v>101</v>
      </c>
      <c r="G34" s="170"/>
      <c r="H34" s="106" t="s">
        <v>101</v>
      </c>
    </row>
    <row r="35" spans="1:8" ht="15.75" thickBot="1" x14ac:dyDescent="0.3">
      <c r="A35" s="56" t="s">
        <v>413</v>
      </c>
      <c r="B35" s="42" t="s">
        <v>414</v>
      </c>
      <c r="C35" s="151" t="s">
        <v>44</v>
      </c>
      <c r="D35" s="315" t="s">
        <v>68</v>
      </c>
      <c r="E35" s="316"/>
      <c r="F35" s="76" t="s">
        <v>101</v>
      </c>
      <c r="G35" s="84"/>
      <c r="H35" s="247" t="s">
        <v>101</v>
      </c>
    </row>
    <row r="36" spans="1:8" ht="15.75" thickBot="1" x14ac:dyDescent="0.3">
      <c r="A36" s="307" t="s">
        <v>415</v>
      </c>
      <c r="B36" s="308"/>
      <c r="C36" s="337"/>
      <c r="D36" s="337"/>
      <c r="E36" s="337"/>
      <c r="F36" s="337"/>
      <c r="G36" s="337"/>
      <c r="H36" s="338"/>
    </row>
    <row r="37" spans="1:8" ht="15.75" thickBot="1" x14ac:dyDescent="0.3">
      <c r="A37" s="159" t="s">
        <v>488</v>
      </c>
      <c r="B37" s="252" t="s">
        <v>489</v>
      </c>
      <c r="C37" s="64" t="s">
        <v>44</v>
      </c>
      <c r="D37" s="134">
        <v>20</v>
      </c>
      <c r="E37" s="135">
        <v>10</v>
      </c>
      <c r="F37" s="197">
        <f>SUM(D37:E37)</f>
        <v>30</v>
      </c>
      <c r="G37" s="83"/>
      <c r="H37" s="173">
        <f>G37*F37</f>
        <v>0</v>
      </c>
    </row>
    <row r="38" spans="1:8" ht="15.75" thickBot="1" x14ac:dyDescent="0.3">
      <c r="A38" s="159" t="s">
        <v>416</v>
      </c>
      <c r="B38" s="252" t="s">
        <v>417</v>
      </c>
      <c r="C38" s="60" t="s">
        <v>44</v>
      </c>
      <c r="D38" s="344" t="s">
        <v>68</v>
      </c>
      <c r="E38" s="272"/>
      <c r="F38" s="131" t="s">
        <v>101</v>
      </c>
      <c r="G38" s="170"/>
      <c r="H38" s="245" t="s">
        <v>101</v>
      </c>
    </row>
    <row r="39" spans="1:8" ht="15.75" thickBot="1" x14ac:dyDescent="0.3">
      <c r="A39" s="159" t="s">
        <v>487</v>
      </c>
      <c r="B39" s="251" t="s">
        <v>499</v>
      </c>
      <c r="C39" s="60" t="s">
        <v>44</v>
      </c>
      <c r="D39" s="344" t="s">
        <v>68</v>
      </c>
      <c r="E39" s="272"/>
      <c r="F39" s="131" t="s">
        <v>101</v>
      </c>
      <c r="G39" s="170"/>
      <c r="H39" s="245" t="s">
        <v>101</v>
      </c>
    </row>
    <row r="40" spans="1:8" ht="15.75" thickBot="1" x14ac:dyDescent="0.3">
      <c r="A40" s="159" t="s">
        <v>498</v>
      </c>
      <c r="B40" s="251" t="s">
        <v>500</v>
      </c>
      <c r="C40" s="61" t="s">
        <v>44</v>
      </c>
      <c r="D40" s="345" t="s">
        <v>68</v>
      </c>
      <c r="E40" s="274"/>
      <c r="F40" s="253" t="s">
        <v>101</v>
      </c>
      <c r="G40" s="84"/>
      <c r="H40" s="246" t="s">
        <v>101</v>
      </c>
    </row>
    <row r="41" spans="1:8" ht="15.75" thickBot="1" x14ac:dyDescent="0.3">
      <c r="A41" s="339" t="s">
        <v>491</v>
      </c>
      <c r="B41" s="340"/>
      <c r="C41" s="341"/>
      <c r="D41" s="341"/>
      <c r="E41" s="341"/>
      <c r="F41" s="342"/>
      <c r="G41" s="341"/>
      <c r="H41" s="343"/>
    </row>
    <row r="42" spans="1:8" x14ac:dyDescent="0.25">
      <c r="A42" s="62" t="s">
        <v>418</v>
      </c>
      <c r="B42" s="41" t="s">
        <v>419</v>
      </c>
      <c r="C42" s="62" t="s">
        <v>44</v>
      </c>
      <c r="D42" s="134">
        <v>10</v>
      </c>
      <c r="E42" s="113">
        <v>5</v>
      </c>
      <c r="F42" s="62">
        <f>SUM(D42:E42)</f>
        <v>15</v>
      </c>
      <c r="G42" s="187"/>
      <c r="H42" s="83">
        <f>G42*F42</f>
        <v>0</v>
      </c>
    </row>
    <row r="43" spans="1:8" x14ac:dyDescent="0.25">
      <c r="A43" s="55" t="s">
        <v>420</v>
      </c>
      <c r="B43" s="91" t="s">
        <v>492</v>
      </c>
      <c r="C43" s="54" t="s">
        <v>44</v>
      </c>
      <c r="D43" s="136">
        <v>4</v>
      </c>
      <c r="E43" s="123">
        <v>2</v>
      </c>
      <c r="F43" s="55">
        <f t="shared" ref="F43:F49" si="2">SUM(D43:E43)</f>
        <v>6</v>
      </c>
      <c r="G43" s="188"/>
      <c r="H43" s="170">
        <f>G43*F43</f>
        <v>0</v>
      </c>
    </row>
    <row r="44" spans="1:8" x14ac:dyDescent="0.25">
      <c r="A44" s="55" t="s">
        <v>421</v>
      </c>
      <c r="B44" s="91" t="s">
        <v>493</v>
      </c>
      <c r="C44" s="54" t="s">
        <v>44</v>
      </c>
      <c r="D44" s="136">
        <v>4</v>
      </c>
      <c r="E44" s="123">
        <v>2</v>
      </c>
      <c r="F44" s="55">
        <f t="shared" si="2"/>
        <v>6</v>
      </c>
      <c r="G44" s="188"/>
      <c r="H44" s="170">
        <f t="shared" ref="H44:H49" si="3">G44*F44</f>
        <v>0</v>
      </c>
    </row>
    <row r="45" spans="1:8" x14ac:dyDescent="0.25">
      <c r="A45" s="55" t="s">
        <v>422</v>
      </c>
      <c r="B45" s="91" t="s">
        <v>423</v>
      </c>
      <c r="C45" s="54" t="s">
        <v>44</v>
      </c>
      <c r="D45" s="136">
        <v>4</v>
      </c>
      <c r="E45" s="123">
        <v>2</v>
      </c>
      <c r="F45" s="55">
        <f t="shared" si="2"/>
        <v>6</v>
      </c>
      <c r="G45" s="188"/>
      <c r="H45" s="170">
        <f t="shared" si="3"/>
        <v>0</v>
      </c>
    </row>
    <row r="46" spans="1:8" x14ac:dyDescent="0.25">
      <c r="A46" s="55" t="s">
        <v>424</v>
      </c>
      <c r="B46" s="91" t="s">
        <v>425</v>
      </c>
      <c r="C46" s="54" t="s">
        <v>44</v>
      </c>
      <c r="D46" s="136">
        <v>10</v>
      </c>
      <c r="E46" s="123">
        <v>5</v>
      </c>
      <c r="F46" s="55">
        <f t="shared" si="2"/>
        <v>15</v>
      </c>
      <c r="G46" s="188"/>
      <c r="H46" s="170">
        <f t="shared" si="3"/>
        <v>0</v>
      </c>
    </row>
    <row r="47" spans="1:8" x14ac:dyDescent="0.25">
      <c r="A47" s="55" t="s">
        <v>426</v>
      </c>
      <c r="B47" s="91" t="s">
        <v>427</v>
      </c>
      <c r="C47" s="54" t="s">
        <v>44</v>
      </c>
      <c r="D47" s="136">
        <v>6</v>
      </c>
      <c r="E47" s="123">
        <v>3</v>
      </c>
      <c r="F47" s="55">
        <f>SUM(D47:E47)</f>
        <v>9</v>
      </c>
      <c r="G47" s="188"/>
      <c r="H47" s="170">
        <f t="shared" si="3"/>
        <v>0</v>
      </c>
    </row>
    <row r="48" spans="1:8" x14ac:dyDescent="0.25">
      <c r="A48" s="55" t="s">
        <v>428</v>
      </c>
      <c r="B48" s="91" t="s">
        <v>429</v>
      </c>
      <c r="C48" s="54" t="s">
        <v>44</v>
      </c>
      <c r="D48" s="136">
        <v>6</v>
      </c>
      <c r="E48" s="123">
        <v>3</v>
      </c>
      <c r="F48" s="55">
        <f t="shared" si="2"/>
        <v>9</v>
      </c>
      <c r="G48" s="188"/>
      <c r="H48" s="170">
        <f t="shared" si="3"/>
        <v>0</v>
      </c>
    </row>
    <row r="49" spans="1:8" ht="15.75" thickBot="1" x14ac:dyDescent="0.3">
      <c r="A49" s="56" t="s">
        <v>430</v>
      </c>
      <c r="B49" s="42" t="s">
        <v>490</v>
      </c>
      <c r="C49" s="115" t="s">
        <v>44</v>
      </c>
      <c r="D49" s="138">
        <v>10</v>
      </c>
      <c r="E49" s="126">
        <v>5</v>
      </c>
      <c r="F49" s="56">
        <f t="shared" si="2"/>
        <v>15</v>
      </c>
      <c r="G49" s="189"/>
      <c r="H49" s="84">
        <f t="shared" si="3"/>
        <v>0</v>
      </c>
    </row>
    <row r="50" spans="1:8" ht="15.75" thickBot="1" x14ac:dyDescent="0.3">
      <c r="A50" s="92"/>
      <c r="B50" s="93"/>
      <c r="C50" s="92"/>
      <c r="D50" s="295" t="s">
        <v>431</v>
      </c>
      <c r="E50" s="296"/>
      <c r="F50" s="296"/>
      <c r="G50" s="297"/>
      <c r="H50" s="94">
        <f>SUM(H17:H21,H23:H24,H26:H27,H29:H31,H33:H35,H37:H40,H42:H49)</f>
        <v>0</v>
      </c>
    </row>
  </sheetData>
  <mergeCells count="19">
    <mergeCell ref="A1:F7"/>
    <mergeCell ref="D34:E34"/>
    <mergeCell ref="D14:F14"/>
    <mergeCell ref="A16:H16"/>
    <mergeCell ref="A22:H22"/>
    <mergeCell ref="D23:E23"/>
    <mergeCell ref="A25:H25"/>
    <mergeCell ref="A28:H28"/>
    <mergeCell ref="D29:E29"/>
    <mergeCell ref="D30:E30"/>
    <mergeCell ref="A32:H32"/>
    <mergeCell ref="D33:E33"/>
    <mergeCell ref="D35:E35"/>
    <mergeCell ref="A36:H36"/>
    <mergeCell ref="A41:H41"/>
    <mergeCell ref="D50:G50"/>
    <mergeCell ref="D38:E38"/>
    <mergeCell ref="D39:E39"/>
    <mergeCell ref="D40:E40"/>
  </mergeCells>
  <pageMargins left="0.7" right="0.7" top="0.75" bottom="0.75" header="0.3" footer="0.3"/>
  <pageSetup paperSize="9"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A</vt:lpstr>
      <vt:lpstr>B</vt:lpstr>
      <vt:lpstr>C</vt:lpstr>
      <vt:lpstr>D</vt:lpstr>
      <vt:lpstr>E</vt:lpstr>
      <vt:lpstr>H</vt:lpstr>
      <vt:lpstr>I</vt:lpstr>
      <vt:lpstr>J</vt:lpstr>
      <vt:lpstr>K</vt:lpstr>
      <vt:lpstr>L</vt:lpstr>
      <vt:lpstr>Summary</vt:lpstr>
      <vt:lpstr>App A</vt:lpstr>
    </vt:vector>
  </TitlesOfParts>
  <Company>Arup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 Shipley</dc:creator>
  <cp:lastModifiedBy>Matthew Shipley</cp:lastModifiedBy>
  <cp:lastPrinted>2015-11-06T12:15:13Z</cp:lastPrinted>
  <dcterms:created xsi:type="dcterms:W3CDTF">2015-11-05T16:06:02Z</dcterms:created>
  <dcterms:modified xsi:type="dcterms:W3CDTF">2015-11-11T11:21:56Z</dcterms:modified>
</cp:coreProperties>
</file>