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C:\Users\kumar.kairamkonda\Documents\CWAS2\Bid Pack\Commercial\test\"/>
    </mc:Choice>
  </mc:AlternateContent>
  <xr:revisionPtr revIDLastSave="0" documentId="13_ncr:1_{18C1E7DA-F543-48E8-B9D3-BFF64D9987A3}" xr6:coauthVersionLast="36" xr6:coauthVersionMax="46" xr10:uidLastSave="{00000000-0000-0000-0000-000000000000}"/>
  <bookViews>
    <workbookView xWindow="0" yWindow="0" windowWidth="23040" windowHeight="9060" tabRatio="688" xr2:uid="{00000000-000D-0000-FFFF-FFFF00000000}"/>
  </bookViews>
  <sheets>
    <sheet name="Instructions for Completion" sheetId="20" r:id="rId1"/>
    <sheet name="1. Title Page" sheetId="14" r:id="rId2"/>
    <sheet name="2. ID" sheetId="13" r:id="rId3"/>
    <sheet name="3. Additions" sheetId="4" r:id="rId4"/>
    <sheet name="4 - 6. Not Used" sheetId="5" r:id="rId5"/>
    <sheet name="7. Rate Card - Staff &amp; Mgmt" sheetId="3" r:id="rId6"/>
    <sheet name="8. Not Used" sheetId="10" r:id="rId7"/>
    <sheet name="9. Not Used" sheetId="11" r:id="rId8"/>
    <sheet name="10. Evaluation Data" sheetId="17"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3" l="1"/>
  <c r="D11" i="4" l="1"/>
  <c r="D14" i="4" l="1"/>
  <c r="D31" i="3" l="1"/>
  <c r="E31" i="3"/>
  <c r="D8" i="3"/>
  <c r="D15" i="4"/>
  <c r="E15" i="4"/>
  <c r="E8" i="3"/>
  <c r="E12" i="4"/>
  <c r="D9" i="3" l="1"/>
  <c r="E11" i="4" l="1"/>
  <c r="G8" i="3" l="1"/>
  <c r="E14" i="4"/>
  <c r="D12" i="4"/>
  <c r="D17" i="4"/>
  <c r="G8" i="17" l="1"/>
  <c r="E11" i="17" l="1"/>
  <c r="O12" i="4"/>
  <c r="F11" i="17" s="1"/>
  <c r="N12" i="4"/>
  <c r="O11" i="4"/>
  <c r="D11" i="17" s="1"/>
  <c r="N11" i="4"/>
  <c r="C11" i="17" s="1"/>
  <c r="O14" i="4"/>
  <c r="D12" i="17" s="1"/>
  <c r="N14" i="4"/>
  <c r="C12" i="17" s="1"/>
  <c r="N15" i="4" l="1"/>
  <c r="E12" i="17" s="1"/>
  <c r="O15" i="4"/>
  <c r="F12" i="17" s="1"/>
  <c r="G12" i="17" l="1"/>
  <c r="D10" i="3"/>
  <c r="D11" i="3"/>
  <c r="D12" i="3"/>
  <c r="D13" i="3"/>
  <c r="D15" i="3"/>
  <c r="D16" i="3"/>
  <c r="D17" i="3"/>
  <c r="D18" i="3"/>
  <c r="D19" i="3"/>
  <c r="D20" i="3"/>
  <c r="D21" i="3"/>
  <c r="D22" i="3"/>
  <c r="D23" i="3"/>
  <c r="D24" i="3"/>
  <c r="D25" i="3"/>
  <c r="D26" i="3"/>
  <c r="D27" i="3"/>
  <c r="D28" i="3"/>
  <c r="D29" i="3"/>
  <c r="D30" i="3"/>
  <c r="E9" i="3"/>
  <c r="E10" i="3"/>
  <c r="E11" i="3"/>
  <c r="E12" i="3"/>
  <c r="E13" i="3"/>
  <c r="E14" i="3"/>
  <c r="E15" i="3"/>
  <c r="E16" i="3"/>
  <c r="E17" i="3"/>
  <c r="E18" i="3"/>
  <c r="E19" i="3"/>
  <c r="E20" i="3"/>
  <c r="E21" i="3"/>
  <c r="E22" i="3"/>
  <c r="E23" i="3"/>
  <c r="E24" i="3"/>
  <c r="E25" i="3"/>
  <c r="E26" i="3"/>
  <c r="E27" i="3"/>
  <c r="E28" i="3"/>
  <c r="E29" i="3"/>
  <c r="E30" i="3"/>
  <c r="K9" i="3" l="1"/>
  <c r="K8" i="3" l="1"/>
  <c r="K33" i="3" s="1"/>
  <c r="K35" i="3" s="1"/>
  <c r="K36" i="3" s="1"/>
  <c r="G11" i="17"/>
  <c r="A1" i="17" l="1"/>
  <c r="A1" i="11"/>
  <c r="A1" i="10"/>
  <c r="A1" i="3"/>
  <c r="A1" i="5"/>
  <c r="A1" i="4"/>
  <c r="A3" i="13" l="1"/>
  <c r="A1" i="13"/>
  <c r="K15" i="3" l="1"/>
  <c r="K20" i="3"/>
  <c r="K11" i="3"/>
  <c r="K10" i="3"/>
  <c r="K16" i="3"/>
  <c r="K19" i="3"/>
  <c r="L16" i="3"/>
  <c r="L8" i="3"/>
  <c r="L33" i="3" s="1"/>
  <c r="L35" i="3" s="1"/>
  <c r="K27" i="3"/>
  <c r="L9" i="3"/>
  <c r="L10" i="3"/>
  <c r="L11" i="3"/>
  <c r="L12" i="3"/>
  <c r="L13" i="3"/>
  <c r="L14" i="3"/>
  <c r="L15" i="3"/>
  <c r="L17" i="3"/>
  <c r="L18" i="3"/>
  <c r="L19" i="3"/>
  <c r="L20" i="3"/>
  <c r="L21" i="3"/>
  <c r="L22" i="3"/>
  <c r="L23" i="3"/>
  <c r="L24" i="3"/>
  <c r="L25" i="3"/>
  <c r="L26" i="3"/>
  <c r="L27" i="3"/>
  <c r="L28" i="3"/>
  <c r="L29" i="3"/>
  <c r="L30" i="3"/>
  <c r="L31" i="3"/>
  <c r="K14" i="3"/>
  <c r="K18" i="3"/>
  <c r="K22" i="3"/>
  <c r="K26" i="3"/>
  <c r="K30" i="3"/>
  <c r="K23" i="3"/>
  <c r="K24" i="3"/>
  <c r="K31" i="3"/>
  <c r="K12" i="3"/>
  <c r="K17" i="3"/>
  <c r="K25" i="3"/>
  <c r="K13" i="3"/>
  <c r="K21" i="3"/>
  <c r="K29" i="3"/>
  <c r="K28" i="3"/>
  <c r="G14" i="17" l="1"/>
</calcChain>
</file>

<file path=xl/sharedStrings.xml><?xml version="1.0" encoding="utf-8"?>
<sst xmlns="http://schemas.openxmlformats.org/spreadsheetml/2006/main" count="139" uniqueCount="99">
  <si>
    <t>Wish to Tender? Y/N?</t>
  </si>
  <si>
    <t>Senior Project Manager</t>
  </si>
  <si>
    <t>Project Manager</t>
  </si>
  <si>
    <t>Design Manager</t>
  </si>
  <si>
    <t>Senior Quantity Surveyor</t>
  </si>
  <si>
    <t>Quantity Surveyor</t>
  </si>
  <si>
    <t>%</t>
  </si>
  <si>
    <t>BIM Manager</t>
  </si>
  <si>
    <t>£/hour</t>
  </si>
  <si>
    <t>Rate Card - Management &amp; Staff *</t>
  </si>
  <si>
    <t>Maximum hourly rates to be charged per discipline</t>
  </si>
  <si>
    <t xml:space="preserve">a) Company Name: </t>
  </si>
  <si>
    <t>Weighting</t>
  </si>
  <si>
    <t>&lt;&lt;&lt;</t>
  </si>
  <si>
    <t>For Information only:</t>
  </si>
  <si>
    <t>For Information Only</t>
  </si>
  <si>
    <t>[Information carried forward to evaluation]</t>
  </si>
  <si>
    <t>Data Field</t>
  </si>
  <si>
    <t>PRICE MODEL WORKBOOK</t>
  </si>
  <si>
    <t>Instructions for Completion</t>
  </si>
  <si>
    <t>You must complete this Price Model Workbook in accordance with the instructions set out below and on each worksheet and  in the accompanying document "Price Model and Price Evaluation Guidance".</t>
  </si>
  <si>
    <t>You must not alter, amend or change the format or layout of this Price Model Workbook in any way. You must not insert or attach any comments into any of the worksheets. Any such alteration, amendment, change or additional information will be disregarded and your Price Model Workbook may be deemed non-compliant.</t>
  </si>
  <si>
    <t>* Note: refer to the appended "Qualifications &amp; Experience Definitions" table for the required Qualifications and Experience of each role. This is included in the Price Model and Price Evaluation Guidance - Annex A.</t>
  </si>
  <si>
    <t>Sub-Lot selection</t>
  </si>
  <si>
    <t>Bidders are required to submit prices for percentage fees, percentage additions to nett cost, time charges and other miscellaneous rates within the Price Model Workbooks, as appropriate for each Lot for which they are submitting a bid.  The prices submitted in this Price Model Workbook will be evaluated in accordance with the accompanying document "Price Model and Price Evaluation Guidance" and will be used to calculate your final score.</t>
  </si>
  <si>
    <t xml:space="preserve">In the event you are successful in this procurement, the information provided will be incorporated into the Framework Prices.  Note that all prices and rates submitted by Bidders will be the maximum prices that you may charge pursuant to any Project Contract, unless reduced by further competition or as a result of a negotiated reduction in a single source procurement or other process. </t>
  </si>
  <si>
    <t>Note: sheets 4 - 6 are no longer used. All content addressed in sheet 3.</t>
  </si>
  <si>
    <t>Overhead, Profit and Fee Additions</t>
  </si>
  <si>
    <t>Contract</t>
  </si>
  <si>
    <t>Cost Element</t>
  </si>
  <si>
    <t>Application</t>
  </si>
  <si>
    <t>As identified term in the Contract Data</t>
  </si>
  <si>
    <t>Maximum percentage additions to be applied in the following Project Contract scenarios:</t>
  </si>
  <si>
    <t>Y</t>
  </si>
  <si>
    <t>[Max 24%</t>
  </si>
  <si>
    <t>contribution to overall 30% Quantitative element] (a)</t>
  </si>
  <si>
    <t>24%</t>
  </si>
  <si>
    <t>[Max 6%</t>
  </si>
  <si>
    <t>contribution to overall 30% Quantitative element]</t>
  </si>
  <si>
    <t>(a) 
Weighting of Contribution to 24% Quantitative Assessment</t>
  </si>
  <si>
    <t>NEC4 - Option A</t>
  </si>
  <si>
    <t>Senior Pre-construction Manager</t>
  </si>
  <si>
    <t>Senior Design Manager</t>
  </si>
  <si>
    <t>Senior Contract Manager</t>
  </si>
  <si>
    <t>Senior Project Planner</t>
  </si>
  <si>
    <t>Pre-construction Manager</t>
  </si>
  <si>
    <t>Project Planner</t>
  </si>
  <si>
    <t>Building Services Manager</t>
  </si>
  <si>
    <t>Intermediate Quantity Surveyor</t>
  </si>
  <si>
    <t>Assistant Project Planner</t>
  </si>
  <si>
    <t>Assistant Design engineer</t>
  </si>
  <si>
    <t>BIM Coordinator</t>
  </si>
  <si>
    <t>Senior Site Manager</t>
  </si>
  <si>
    <t>Site Manager</t>
  </si>
  <si>
    <t>Senior Site engineer</t>
  </si>
  <si>
    <t>Site Engineer</t>
  </si>
  <si>
    <t>NEC4 - Option C</t>
  </si>
  <si>
    <t>Rate Card Averages (weighted):</t>
  </si>
  <si>
    <t>Note: sheet 8 is no longer used. All content addressed in sheet 7.</t>
  </si>
  <si>
    <t>Note: sheet 9 is no longer used. All content addressed in sheet 7.</t>
  </si>
  <si>
    <t>CONSTRUCTION WORKS AND ASSOCIATED SERVICES 2 / PROCURE 23</t>
  </si>
  <si>
    <t>Note: this Lot applies to all England regions: NUTS codes UKC - UKK</t>
  </si>
  <si>
    <t>source: Dr Greg and Nilfanion. Contains Ordnance Survey data © Crown copyright and database right 2011</t>
  </si>
  <si>
    <t>Fee percentage</t>
  </si>
  <si>
    <t>NEC4 - Option A: Weighted fee percentage</t>
  </si>
  <si>
    <t>NEC4 - Option C: Weighted fee percentage</t>
  </si>
  <si>
    <t>Additions (weighted)</t>
  </si>
  <si>
    <t>Regional Weighting</t>
  </si>
  <si>
    <t>Regional Weightings</t>
  </si>
  <si>
    <t>Average</t>
  </si>
  <si>
    <t>Weighted Hourly Rate</t>
  </si>
  <si>
    <t>Average Weighted Hourly Rate</t>
  </si>
  <si>
    <t>Weighted Hourly Rates</t>
  </si>
  <si>
    <t>Lot 2 - P23</t>
  </si>
  <si>
    <t>Healthcare Solution Provider (£20m to £70m)</t>
  </si>
  <si>
    <t>Lot 2 - P23: Staff &amp; Management</t>
  </si>
  <si>
    <t>Project Contract Value £50m to £70m</t>
  </si>
  <si>
    <t>Project Contract Value £20m to &lt;£50m</t>
  </si>
  <si>
    <t>Lot 2 - P23: Fee percentage - Project Contract Value £20m to &lt;£50m</t>
  </si>
  <si>
    <t>Lot 2 - P23: Fee percentage - Project Contract Value £50m to £70m</t>
  </si>
  <si>
    <t>Regional Weighted Fee Percentage</t>
  </si>
  <si>
    <t>Lot 2 - P23: Bidder</t>
  </si>
  <si>
    <t>Enter number over 0 and below 100 with maximum 2 decimal places. E.g. 9.65% should be entered as “9.65”</t>
  </si>
  <si>
    <t>Please ensure that you do not enter a 0.00 in any cells. If you do this, your bid may be deemed non-compliant and your bid for that Lot may be excluded from further participation in this procurement.</t>
  </si>
  <si>
    <t>Enter number over 0 with maximum 2 decimal places. E.g. £25.50 should be entered as “25.50”</t>
  </si>
  <si>
    <t>Please ensure that you do not enter a rate below National Minimum Wage for any price cells. If you do this, your bid may be deemed non-compliant and your bid for that Lot may be excluded from further participation in this procurement.</t>
  </si>
  <si>
    <t>Weighted hourly rates</t>
  </si>
  <si>
    <t>Weighted Fee Percentages</t>
  </si>
  <si>
    <t>Average of Weighted Fee percentage</t>
  </si>
  <si>
    <t>England Excluding London
(UK C,D,E,F,G,H,J&amp;K)</t>
  </si>
  <si>
    <t>London as a region
(UK I)</t>
  </si>
  <si>
    <t xml:space="preserve">Each Lot comprises either a value banded general construction or a specialist operational area. Each Lot may be further subdivided into Regional Sub-Lots, in which case Bidders must indicate at the beginning of each Price Model Workbook which Regional Sub-Lots they do or do not wish to tender for.  The Bidder shall complete all necessary cells in the workbook(s) applicable to each Lot/Sub-Lot for which it is submitting a bid.  These cells are highlighted green. No data shall be entered into cells highlighted red. Any Bidder who fails to fully complete a Price Model Workbook for a Lot for which it is submitting a bid, may be excluded from further participation in the procurement of that Lot. </t>
  </si>
  <si>
    <t>RM6267</t>
  </si>
  <si>
    <t>12.00**</t>
  </si>
  <si>
    <t>** For the purposes of evaluation, Regional Weightings will be first applied and then total average of Fee percentage will be calculated which has a total weighting of 12.00%.</t>
  </si>
  <si>
    <t>Contract / Construction Manager</t>
  </si>
  <si>
    <t>Design Engineer / Co-ordinator</t>
  </si>
  <si>
    <t>Site / Trade Foreman</t>
  </si>
  <si>
    <t>* refer to Attachment 3f - Price Model and Price Evaluation Guidance, Section 7.2 for definitions of Overhead and Profit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</si>
</sst>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1" x14ac:knownFonts="1">
    <font>
      <sz val="11"/>
      <color theme="1"/>
      <name val="Calibri"/>
      <family val="2"/>
      <scheme val="minor"/>
    </font>
    <font>
      <b/>
      <sz val="11"/>
      <color theme="1"/>
      <name val="Calibri"/>
      <family val="2"/>
      <scheme val="minor"/>
    </font>
    <font>
      <b/>
      <sz val="11"/>
      <color rgb="FFFF0000"/>
      <name val="Calibri"/>
      <family val="2"/>
      <scheme val="minor"/>
    </font>
    <font>
      <b/>
      <sz val="11"/>
      <name val="Arial"/>
      <family val="2"/>
    </font>
    <font>
      <sz val="8"/>
      <color theme="1"/>
      <name val="Calibri"/>
      <family val="2"/>
      <scheme val="minor"/>
    </font>
    <font>
      <b/>
      <sz val="11"/>
      <name val="Calibri"/>
      <family val="2"/>
      <scheme val="minor"/>
    </font>
    <font>
      <sz val="11"/>
      <color rgb="FF000000"/>
      <name val="Calibri"/>
      <family val="2"/>
    </font>
    <font>
      <sz val="12"/>
      <color theme="1"/>
      <name val="Calibri"/>
      <family val="2"/>
      <scheme val="minor"/>
    </font>
    <font>
      <b/>
      <sz val="14"/>
      <color theme="1"/>
      <name val="Calibri"/>
      <family val="2"/>
      <scheme val="minor"/>
    </font>
    <font>
      <sz val="14"/>
      <color theme="1"/>
      <name val="Calibri"/>
      <family val="2"/>
      <scheme val="minor"/>
    </font>
    <font>
      <b/>
      <sz val="12"/>
      <color rgb="FFFF0000"/>
      <name val="Calibri"/>
      <family val="2"/>
      <scheme val="minor"/>
    </font>
    <font>
      <sz val="12"/>
      <color theme="1"/>
      <name val="Arial"/>
      <family val="2"/>
    </font>
    <font>
      <sz val="10"/>
      <color theme="1"/>
      <name val="Calibri"/>
      <family val="2"/>
      <scheme val="minor"/>
    </font>
    <font>
      <b/>
      <sz val="14"/>
      <color rgb="FFFF0000"/>
      <name val="Calibri"/>
      <family val="2"/>
      <scheme val="minor"/>
    </font>
    <font>
      <sz val="11"/>
      <name val="Calibri"/>
      <family val="2"/>
      <scheme val="minor"/>
    </font>
    <font>
      <b/>
      <sz val="11"/>
      <color theme="1"/>
      <name val="Arial"/>
      <family val="2"/>
    </font>
    <font>
      <sz val="11"/>
      <color theme="1"/>
      <name val="Calibri"/>
      <family val="2"/>
      <scheme val="minor"/>
    </font>
    <font>
      <b/>
      <sz val="11"/>
      <color rgb="FF7030A0"/>
      <name val="Calibri"/>
      <family val="2"/>
      <scheme val="minor"/>
    </font>
    <font>
      <sz val="12"/>
      <name val="Calibri"/>
      <family val="2"/>
      <scheme val="minor"/>
    </font>
    <font>
      <sz val="10"/>
      <name val="Arial"/>
      <family val="2"/>
    </font>
    <font>
      <b/>
      <sz val="12"/>
      <color theme="1"/>
      <name val="Calibri"/>
      <family val="2"/>
      <scheme val="minor"/>
    </font>
  </fonts>
  <fills count="5">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right/>
      <top/>
      <bottom style="double">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5">
    <xf numFmtId="0" fontId="0" fillId="0" borderId="0"/>
    <xf numFmtId="0" fontId="6" fillId="0" borderId="0"/>
    <xf numFmtId="44" fontId="16" fillId="0" borderId="0" applyFont="0" applyFill="0" applyBorder="0" applyAlignment="0" applyProtection="0"/>
    <xf numFmtId="43" fontId="16" fillId="0" borderId="0" applyFont="0" applyFill="0" applyBorder="0" applyAlignment="0" applyProtection="0"/>
    <xf numFmtId="0" fontId="19" fillId="0" borderId="0"/>
  </cellStyleXfs>
  <cellXfs count="122">
    <xf numFmtId="0" fontId="0" fillId="0" borderId="0" xfId="0"/>
    <xf numFmtId="0" fontId="1" fillId="0" borderId="0" xfId="0" applyFont="1"/>
    <xf numFmtId="0" fontId="1" fillId="0" borderId="0" xfId="0" applyFont="1" applyAlignment="1">
      <alignment horizontal="left"/>
    </xf>
    <xf numFmtId="0" fontId="0" fillId="0" borderId="0" xfId="0" applyAlignment="1">
      <alignment horizontal="center" wrapText="1"/>
    </xf>
    <xf numFmtId="0" fontId="3" fillId="0" borderId="0" xfId="0" applyFont="1" applyAlignment="1">
      <alignment horizontal="center" vertical="center"/>
    </xf>
    <xf numFmtId="0" fontId="4" fillId="0" borderId="0" xfId="0" applyFont="1" applyAlignment="1">
      <alignment horizontal="left" vertical="top" wrapText="1"/>
    </xf>
    <xf numFmtId="0" fontId="7" fillId="0" borderId="0" xfId="0" applyFont="1"/>
    <xf numFmtId="0" fontId="8" fillId="0" borderId="0" xfId="0" applyFont="1" applyAlignment="1">
      <alignment horizontal="left"/>
    </xf>
    <xf numFmtId="0" fontId="9" fillId="0" borderId="0" xfId="0" applyFont="1"/>
    <xf numFmtId="0" fontId="8" fillId="0" borderId="0" xfId="0" applyFont="1"/>
    <xf numFmtId="0" fontId="7" fillId="0" borderId="1" xfId="0" applyFont="1" applyFill="1" applyBorder="1" applyAlignment="1">
      <alignment wrapText="1"/>
    </xf>
    <xf numFmtId="0" fontId="7" fillId="0" borderId="1" xfId="0" applyFont="1" applyBorder="1"/>
    <xf numFmtId="0" fontId="7" fillId="0" borderId="1" xfId="0" applyFont="1" applyBorder="1" applyAlignment="1">
      <alignment horizontal="center"/>
    </xf>
    <xf numFmtId="0" fontId="10" fillId="0" borderId="0" xfId="0" applyFont="1"/>
    <xf numFmtId="0" fontId="7" fillId="0" borderId="1" xfId="0" applyFont="1" applyFill="1" applyBorder="1" applyAlignment="1">
      <alignment horizontal="center" vertical="top" wrapText="1"/>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4" xfId="0" applyFont="1" applyBorder="1" applyAlignment="1">
      <alignment horizontal="left" wrapText="1"/>
    </xf>
    <xf numFmtId="0" fontId="7" fillId="0" borderId="5" xfId="0" applyFont="1" applyBorder="1"/>
    <xf numFmtId="0" fontId="7" fillId="0" borderId="0" xfId="0" applyFont="1" applyBorder="1"/>
    <xf numFmtId="0" fontId="7" fillId="0" borderId="6" xfId="0" applyFont="1" applyBorder="1"/>
    <xf numFmtId="0" fontId="7" fillId="0" borderId="5" xfId="0" applyFont="1" applyBorder="1" applyAlignment="1">
      <alignment horizontal="left" indent="1"/>
    </xf>
    <xf numFmtId="0" fontId="10" fillId="0" borderId="0" xfId="0" applyFont="1" applyAlignment="1">
      <alignment horizontal="center" vertical="center"/>
    </xf>
    <xf numFmtId="0" fontId="2" fillId="0" borderId="0" xfId="0" applyFont="1"/>
    <xf numFmtId="0" fontId="8" fillId="4" borderId="0" xfId="0" applyFont="1" applyFill="1" applyAlignment="1" applyProtection="1">
      <alignment horizontal="left"/>
    </xf>
    <xf numFmtId="0" fontId="7" fillId="4" borderId="0" xfId="0" applyFont="1" applyFill="1" applyProtection="1"/>
    <xf numFmtId="0" fontId="7" fillId="4" borderId="0" xfId="0" applyFont="1" applyFill="1" applyBorder="1" applyProtection="1"/>
    <xf numFmtId="0" fontId="13" fillId="4" borderId="0" xfId="0" applyFont="1" applyFill="1" applyProtection="1"/>
    <xf numFmtId="0" fontId="12" fillId="0" borderId="1" xfId="0" applyFont="1" applyFill="1" applyBorder="1" applyAlignment="1">
      <alignment horizontal="left" vertical="top"/>
    </xf>
    <xf numFmtId="0" fontId="1" fillId="0" borderId="0" xfId="0" applyFont="1" applyAlignment="1">
      <alignment horizontal="right"/>
    </xf>
    <xf numFmtId="0" fontId="1" fillId="0" borderId="0" xfId="0" applyFont="1" applyAlignment="1"/>
    <xf numFmtId="0" fontId="1" fillId="0" borderId="0" xfId="0" applyFont="1" applyAlignment="1">
      <alignment horizontal="left" indent="2"/>
    </xf>
    <xf numFmtId="0" fontId="7" fillId="0" borderId="7" xfId="0" applyFont="1" applyBorder="1"/>
    <xf numFmtId="2" fontId="7" fillId="2" borderId="1" xfId="0" applyNumberFormat="1" applyFont="1" applyFill="1" applyBorder="1" applyAlignment="1" applyProtection="1">
      <alignment horizontal="center"/>
      <protection locked="0"/>
    </xf>
    <xf numFmtId="2" fontId="7" fillId="0" borderId="1" xfId="0" applyNumberFormat="1" applyFont="1" applyBorder="1"/>
    <xf numFmtId="0" fontId="5" fillId="0" borderId="0" xfId="0" applyFont="1" applyAlignment="1">
      <alignment horizontal="center" wrapText="1"/>
    </xf>
    <xf numFmtId="0" fontId="14" fillId="0" borderId="0" xfId="0" applyFont="1" applyAlignment="1">
      <alignment horizontal="center" wrapText="1"/>
    </xf>
    <xf numFmtId="0" fontId="15" fillId="0" borderId="0" xfId="0" applyFont="1" applyAlignment="1">
      <alignment horizontal="center"/>
    </xf>
    <xf numFmtId="0" fontId="0" fillId="0" borderId="0" xfId="0" applyFont="1"/>
    <xf numFmtId="0" fontId="0" fillId="0" borderId="0" xfId="0" applyFont="1" applyAlignment="1">
      <alignment vertical="top"/>
    </xf>
    <xf numFmtId="0" fontId="0" fillId="0" borderId="0" xfId="0" applyFont="1" applyAlignment="1">
      <alignment vertical="top" wrapText="1"/>
    </xf>
    <xf numFmtId="0" fontId="0" fillId="0" borderId="0" xfId="0"/>
    <xf numFmtId="0" fontId="0" fillId="4" borderId="0" xfId="0" applyFill="1"/>
    <xf numFmtId="0" fontId="17" fillId="4" borderId="0" xfId="0" applyFont="1" applyFill="1"/>
    <xf numFmtId="0" fontId="0" fillId="4" borderId="0" xfId="0" applyFont="1" applyFill="1"/>
    <xf numFmtId="0" fontId="1" fillId="0" borderId="9"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horizontal="justify" vertical="center" wrapText="1"/>
    </xf>
    <xf numFmtId="0" fontId="0" fillId="0" borderId="13" xfId="0" applyFont="1" applyBorder="1" applyAlignment="1">
      <alignment horizontal="justify" vertical="center" wrapText="1"/>
    </xf>
    <xf numFmtId="0" fontId="0" fillId="0" borderId="0" xfId="0" applyAlignment="1">
      <alignment horizontal="left" vertical="center" indent="2"/>
    </xf>
    <xf numFmtId="0" fontId="0" fillId="0" borderId="0" xfId="0" applyFont="1" applyAlignment="1">
      <alignment horizontal="left" vertical="center" indent="2"/>
    </xf>
    <xf numFmtId="0" fontId="0" fillId="0" borderId="17" xfId="0" applyFont="1" applyBorder="1" applyAlignment="1">
      <alignment horizontal="justify" vertical="center" wrapText="1"/>
    </xf>
    <xf numFmtId="2" fontId="7" fillId="2" borderId="16" xfId="0" applyNumberFormat="1" applyFont="1" applyFill="1" applyBorder="1" applyAlignment="1" applyProtection="1">
      <alignment horizontal="center" vertical="center"/>
      <protection locked="0"/>
    </xf>
    <xf numFmtId="0" fontId="10" fillId="0" borderId="0" xfId="0" applyFont="1" applyAlignment="1">
      <alignment horizontal="center" vertical="center" wrapText="1"/>
    </xf>
    <xf numFmtId="1" fontId="0" fillId="0" borderId="19" xfId="0" quotePrefix="1" applyNumberFormat="1" applyBorder="1" applyAlignment="1">
      <alignment horizontal="center"/>
    </xf>
    <xf numFmtId="0" fontId="7" fillId="0" borderId="5" xfId="0" applyFont="1" applyBorder="1" applyAlignment="1">
      <alignment horizontal="left" wrapText="1" indent="1"/>
    </xf>
    <xf numFmtId="0" fontId="1" fillId="0" borderId="12" xfId="0" applyFont="1" applyBorder="1" applyAlignment="1">
      <alignment horizontal="left" vertical="center" wrapText="1"/>
    </xf>
    <xf numFmtId="0" fontId="4" fillId="0" borderId="0" xfId="0" applyFont="1" applyAlignment="1">
      <alignment vertical="top"/>
    </xf>
    <xf numFmtId="0" fontId="7" fillId="0" borderId="1" xfId="0" applyFont="1" applyBorder="1" applyAlignment="1">
      <alignment horizontal="center" vertical="top" wrapText="1"/>
    </xf>
    <xf numFmtId="0" fontId="11" fillId="0" borderId="2" xfId="0" applyFont="1" applyBorder="1" applyAlignment="1"/>
    <xf numFmtId="0" fontId="11" fillId="0" borderId="3" xfId="0" applyFont="1" applyBorder="1" applyAlignment="1"/>
    <xf numFmtId="0" fontId="11" fillId="0" borderId="4" xfId="0" applyFont="1" applyBorder="1" applyAlignment="1"/>
    <xf numFmtId="43" fontId="7" fillId="0" borderId="1" xfId="3" applyFont="1" applyBorder="1"/>
    <xf numFmtId="0" fontId="1" fillId="0" borderId="14" xfId="0" applyFont="1" applyBorder="1" applyAlignment="1">
      <alignment horizontal="left" vertical="center" wrapText="1"/>
    </xf>
    <xf numFmtId="0" fontId="0" fillId="0" borderId="15" xfId="0" applyFont="1" applyBorder="1" applyAlignment="1">
      <alignment horizontal="justify" vertical="center" wrapText="1"/>
    </xf>
    <xf numFmtId="0" fontId="7" fillId="0" borderId="0" xfId="0" applyFont="1" applyFill="1" applyBorder="1" applyAlignment="1">
      <alignment wrapText="1"/>
    </xf>
    <xf numFmtId="0" fontId="7" fillId="0" borderId="6" xfId="0" applyFont="1" applyFill="1" applyBorder="1" applyAlignment="1">
      <alignment wrapText="1"/>
    </xf>
    <xf numFmtId="0" fontId="10" fillId="0" borderId="0" xfId="0" applyFont="1" applyProtection="1"/>
    <xf numFmtId="0" fontId="0" fillId="0" borderId="0" xfId="0" applyProtection="1"/>
    <xf numFmtId="0" fontId="7" fillId="0" borderId="1" xfId="0" applyFont="1" applyBorder="1" applyAlignment="1" applyProtection="1">
      <alignment horizontal="center" vertical="center" wrapText="1"/>
    </xf>
    <xf numFmtId="0" fontId="7" fillId="0" borderId="8" xfId="0" applyFont="1" applyBorder="1" applyAlignment="1">
      <alignmen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Protection="1"/>
    <xf numFmtId="0" fontId="2" fillId="0" borderId="0" xfId="0" applyFont="1" applyProtection="1"/>
    <xf numFmtId="0" fontId="1" fillId="0" borderId="0" xfId="0" applyFont="1" applyProtection="1"/>
    <xf numFmtId="0" fontId="7" fillId="0" borderId="1" xfId="0" applyFont="1" applyBorder="1" applyAlignment="1" applyProtection="1">
      <alignment horizontal="center" vertical="top" wrapText="1"/>
    </xf>
    <xf numFmtId="0" fontId="0" fillId="0" borderId="1" xfId="0" applyBorder="1" applyAlignment="1">
      <alignment horizontal="center" vertical="center"/>
    </xf>
    <xf numFmtId="0" fontId="0" fillId="0" borderId="1" xfId="0" applyBorder="1" applyAlignment="1">
      <alignment horizontal="center" vertical="center" wrapText="1"/>
    </xf>
    <xf numFmtId="2" fontId="7" fillId="0" borderId="1" xfId="0" applyNumberFormat="1"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2" fontId="7" fillId="0" borderId="1" xfId="0" applyNumberFormat="1" applyFont="1" applyBorder="1" applyAlignment="1">
      <alignment horizontal="right"/>
    </xf>
    <xf numFmtId="0" fontId="14" fillId="0" borderId="0" xfId="0" applyFont="1" applyAlignment="1">
      <alignment horizontal="left" vertical="top" wrapText="1"/>
    </xf>
    <xf numFmtId="0" fontId="0" fillId="0" borderId="0" xfId="0" applyFont="1" applyAlignment="1">
      <alignment horizontal="left" vertical="top" wrapText="1"/>
    </xf>
    <xf numFmtId="0" fontId="0" fillId="4" borderId="0" xfId="0" applyFont="1" applyFill="1" applyAlignment="1">
      <alignment horizontal="left" vertical="top" wrapText="1"/>
    </xf>
    <xf numFmtId="0" fontId="5" fillId="0" borderId="0" xfId="0" applyFont="1" applyAlignment="1">
      <alignment horizontal="left" vertical="top" wrapText="1"/>
    </xf>
    <xf numFmtId="0" fontId="0" fillId="3" borderId="0" xfId="0" applyFill="1" applyAlignment="1" applyProtection="1">
      <alignment horizontal="left" wrapText="1"/>
      <protection locked="0"/>
    </xf>
    <xf numFmtId="0" fontId="2" fillId="0" borderId="0" xfId="0" applyFont="1" applyAlignment="1">
      <alignment horizontal="left" vertical="top" wrapText="1"/>
    </xf>
    <xf numFmtId="0" fontId="4" fillId="0" borderId="0" xfId="0" applyFont="1" applyAlignment="1">
      <alignment horizontal="left" vertical="top" wrapText="1"/>
    </xf>
    <xf numFmtId="0" fontId="10" fillId="0" borderId="0" xfId="0" applyFont="1" applyAlignment="1" applyProtection="1">
      <alignment vertical="top" wrapText="1"/>
    </xf>
    <xf numFmtId="0" fontId="7" fillId="0" borderId="0" xfId="0" applyFont="1" applyBorder="1" applyAlignment="1">
      <alignment horizont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0" xfId="0" applyFont="1" applyFill="1" applyBorder="1" applyAlignment="1">
      <alignment horizontal="left" vertical="top" wrapText="1"/>
    </xf>
    <xf numFmtId="0" fontId="7" fillId="0" borderId="8" xfId="0" applyFont="1" applyBorder="1" applyAlignment="1">
      <alignment horizontal="center" vertical="center" wrapText="1"/>
    </xf>
    <xf numFmtId="0" fontId="7" fillId="0" borderId="18" xfId="0" applyFont="1" applyBorder="1" applyAlignment="1">
      <alignment horizontal="center" vertical="center" wrapText="1"/>
    </xf>
    <xf numFmtId="0" fontId="10" fillId="0" borderId="0" xfId="0" applyFont="1" applyAlignment="1">
      <alignment horizontal="left" wrapText="1"/>
    </xf>
    <xf numFmtId="2" fontId="0" fillId="0" borderId="22" xfId="0" quotePrefix="1" applyNumberFormat="1" applyFont="1" applyBorder="1" applyAlignment="1">
      <alignment horizontal="center" vertical="center"/>
    </xf>
    <xf numFmtId="2" fontId="0" fillId="0" borderId="23" xfId="0" quotePrefix="1" applyNumberFormat="1" applyFont="1" applyBorder="1" applyAlignment="1">
      <alignment horizontal="center" vertical="center"/>
    </xf>
    <xf numFmtId="0" fontId="1" fillId="0" borderId="11" xfId="0" applyFont="1" applyBorder="1" applyAlignment="1">
      <alignment horizontal="left" vertical="center" wrapText="1"/>
    </xf>
    <xf numFmtId="0" fontId="1" fillId="0" borderId="21" xfId="0" applyFont="1" applyBorder="1" applyAlignment="1">
      <alignment horizontal="left" vertical="center" wrapText="1"/>
    </xf>
    <xf numFmtId="0" fontId="1" fillId="0" borderId="10" xfId="0" applyFont="1" applyBorder="1" applyAlignment="1">
      <alignment horizontal="left" vertical="center" wrapText="1"/>
    </xf>
    <xf numFmtId="0" fontId="20" fillId="0" borderId="2" xfId="0" applyFont="1" applyBorder="1" applyAlignment="1">
      <alignment horizontal="left"/>
    </xf>
    <xf numFmtId="0" fontId="20" fillId="0" borderId="3" xfId="0" applyFont="1" applyBorder="1" applyAlignment="1">
      <alignment horizontal="left"/>
    </xf>
    <xf numFmtId="0" fontId="20" fillId="0" borderId="4" xfId="0" applyFont="1" applyBorder="1" applyAlignment="1">
      <alignment horizontal="left"/>
    </xf>
    <xf numFmtId="0" fontId="0" fillId="0" borderId="0" xfId="0" applyAlignment="1">
      <alignment horizontal="left" vertical="top" wrapText="1"/>
    </xf>
    <xf numFmtId="0" fontId="7" fillId="0" borderId="2" xfId="0" applyFont="1" applyBorder="1" applyAlignment="1">
      <alignment horizontal="center" wrapText="1"/>
    </xf>
    <xf numFmtId="0" fontId="7" fillId="0" borderId="4" xfId="0" applyFont="1" applyBorder="1" applyAlignment="1">
      <alignment horizontal="center" wrapText="1"/>
    </xf>
    <xf numFmtId="0" fontId="18" fillId="0" borderId="0" xfId="0" applyFont="1" applyAlignment="1">
      <alignment horizontal="left" wrapText="1"/>
    </xf>
    <xf numFmtId="0" fontId="10" fillId="0" borderId="0" xfId="0" applyFont="1" applyAlignment="1">
      <alignment horizontal="left" vertical="top" wrapText="1"/>
    </xf>
    <xf numFmtId="0" fontId="8" fillId="0" borderId="1" xfId="0" applyFont="1" applyFill="1" applyBorder="1" applyAlignment="1">
      <alignment horizontal="left" vertical="center" wrapText="1"/>
    </xf>
    <xf numFmtId="0" fontId="7" fillId="0" borderId="1" xfId="0" applyFont="1" applyBorder="1" applyAlignment="1">
      <alignment horizontal="left" wrapText="1"/>
    </xf>
    <xf numFmtId="0" fontId="7" fillId="0" borderId="1" xfId="0" applyFont="1" applyBorder="1" applyAlignment="1">
      <alignment horizontal="center" wrapText="1"/>
    </xf>
    <xf numFmtId="0" fontId="7" fillId="0" borderId="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10" fillId="0" borderId="0" xfId="0" applyFont="1" applyAlignment="1" applyProtection="1">
      <alignment horizontal="left" vertical="top" wrapText="1"/>
    </xf>
    <xf numFmtId="0" fontId="10" fillId="0" borderId="6" xfId="0" applyFont="1" applyBorder="1" applyAlignment="1" applyProtection="1">
      <alignment horizontal="left" vertical="top" wrapText="1"/>
    </xf>
  </cellXfs>
  <cellStyles count="5">
    <cellStyle name="Comma" xfId="3" builtinId="3"/>
    <cellStyle name="Currency 2" xfId="2" xr:uid="{00000000-0005-0000-0000-000000000000}"/>
    <cellStyle name="Normal" xfId="0" builtinId="0"/>
    <cellStyle name="Normal 2" xfId="1" xr:uid="{00000000-0005-0000-0000-000002000000}"/>
    <cellStyle name="Normal 3" xfId="4" xr:uid="{6BA7EF8A-64A0-4B77-A3A1-4E29A587EA46}"/>
  </cellStyles>
  <dxfs count="2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533400</xdr:colOff>
      <xdr:row>0</xdr:row>
      <xdr:rowOff>25400</xdr:rowOff>
    </xdr:from>
    <xdr:to>
      <xdr:col>11</xdr:col>
      <xdr:colOff>566419</xdr:colOff>
      <xdr:row>16</xdr:row>
      <xdr:rowOff>148519</xdr:rowOff>
    </xdr:to>
    <xdr:pic>
      <xdr:nvPicPr>
        <xdr:cNvPr id="3" name="Picture 2">
          <a:extLst>
            <a:ext uri="{FF2B5EF4-FFF2-40B4-BE49-F238E27FC236}">
              <a16:creationId xmlns:a16="http://schemas.microsoft.com/office/drawing/2014/main" id="{48397FA8-90E4-487F-9166-0B25237A84C6}"/>
            </a:ext>
          </a:extLst>
        </xdr:cNvPr>
        <xdr:cNvPicPr>
          <a:picLocks noChangeAspect="1"/>
        </xdr:cNvPicPr>
      </xdr:nvPicPr>
      <xdr:blipFill>
        <a:blip xmlns:r="http://schemas.openxmlformats.org/officeDocument/2006/relationships" r:embed="rId1"/>
        <a:stretch>
          <a:fillRect/>
        </a:stretch>
      </xdr:blipFill>
      <xdr:spPr>
        <a:xfrm>
          <a:off x="5327650" y="25400"/>
          <a:ext cx="2471419" cy="35330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38100</xdr:colOff>
      <xdr:row>10</xdr:row>
      <xdr:rowOff>38100</xdr:rowOff>
    </xdr:from>
    <xdr:to>
      <xdr:col>5</xdr:col>
      <xdr:colOff>191770</xdr:colOff>
      <xdr:row>11</xdr:row>
      <xdr:rowOff>300990</xdr:rowOff>
    </xdr:to>
    <xdr:sp macro="" textlink="">
      <xdr:nvSpPr>
        <xdr:cNvPr id="2" name="Right Brace 1">
          <a:extLst>
            <a:ext uri="{FF2B5EF4-FFF2-40B4-BE49-F238E27FC236}">
              <a16:creationId xmlns:a16="http://schemas.microsoft.com/office/drawing/2014/main" id="{A63CD50B-A237-47E4-AF7D-2961985DF14B}"/>
            </a:ext>
          </a:extLst>
        </xdr:cNvPr>
        <xdr:cNvSpPr/>
      </xdr:nvSpPr>
      <xdr:spPr>
        <a:xfrm>
          <a:off x="8610600" y="3162300"/>
          <a:ext cx="153670" cy="643890"/>
        </a:xfrm>
        <a:prstGeom prst="rightBrace">
          <a:avLst/>
        </a:prstGeom>
      </xdr:spPr>
      <xdr:style>
        <a:lnRef idx="1">
          <a:schemeClr val="accent1"/>
        </a:lnRef>
        <a:fillRef idx="0">
          <a:schemeClr val="accent1"/>
        </a:fillRef>
        <a:effectRef idx="0">
          <a:schemeClr val="accent1"/>
        </a:effectRef>
        <a:fontRef idx="minor">
          <a:schemeClr val="tx1"/>
        </a:fontRef>
      </xdr:style>
      <xdr:txBody>
        <a:bodyPr wrap="square" rtlCol="0" anchor="t"/>
        <a:lstStyle/>
        <a:p>
          <a:endParaRPr lang="en-GB"/>
        </a:p>
      </xdr:txBody>
    </xdr:sp>
    <xdr:clientData/>
  </xdr:twoCellAnchor>
  <xdr:twoCellAnchor>
    <xdr:from>
      <xdr:col>5</xdr:col>
      <xdr:colOff>57150</xdr:colOff>
      <xdr:row>13</xdr:row>
      <xdr:rowOff>38100</xdr:rowOff>
    </xdr:from>
    <xdr:to>
      <xdr:col>5</xdr:col>
      <xdr:colOff>210820</xdr:colOff>
      <xdr:row>14</xdr:row>
      <xdr:rowOff>300990</xdr:rowOff>
    </xdr:to>
    <xdr:sp macro="" textlink="">
      <xdr:nvSpPr>
        <xdr:cNvPr id="3" name="Right Brace 2">
          <a:extLst>
            <a:ext uri="{FF2B5EF4-FFF2-40B4-BE49-F238E27FC236}">
              <a16:creationId xmlns:a16="http://schemas.microsoft.com/office/drawing/2014/main" id="{0EB2CAC0-3BEA-415F-98C1-A1E00764D17F}"/>
            </a:ext>
          </a:extLst>
        </xdr:cNvPr>
        <xdr:cNvSpPr/>
      </xdr:nvSpPr>
      <xdr:spPr>
        <a:xfrm>
          <a:off x="8629650" y="4305300"/>
          <a:ext cx="153670" cy="643890"/>
        </a:xfrm>
        <a:prstGeom prst="rightBrace">
          <a:avLst/>
        </a:prstGeom>
      </xdr:spPr>
      <xdr:style>
        <a:lnRef idx="1">
          <a:schemeClr val="accent1"/>
        </a:lnRef>
        <a:fillRef idx="0">
          <a:schemeClr val="accent1"/>
        </a:fillRef>
        <a:effectRef idx="0">
          <a:schemeClr val="accent1"/>
        </a:effectRef>
        <a:fontRef idx="minor">
          <a:schemeClr val="tx1"/>
        </a:fontRef>
      </xdr:style>
      <xdr:txBody>
        <a:bodyPr wrap="square" rtlCol="0" anchor="t"/>
        <a:lstStyle/>
        <a:p>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4"/>
  <sheetViews>
    <sheetView showGridLines="0" tabSelected="1" workbookViewId="0">
      <selection activeCell="A8" sqref="A8"/>
    </sheetView>
  </sheetViews>
  <sheetFormatPr defaultRowHeight="14.4" x14ac:dyDescent="0.3"/>
  <sheetData>
    <row r="1" spans="1:11" s="41" customFormat="1" x14ac:dyDescent="0.3">
      <c r="A1" s="1" t="s">
        <v>19</v>
      </c>
    </row>
    <row r="2" spans="1:11" s="41" customFormat="1" x14ac:dyDescent="0.3">
      <c r="A2" s="39"/>
      <c r="B2" s="39"/>
      <c r="C2" s="39"/>
      <c r="D2" s="39"/>
      <c r="E2" s="39"/>
      <c r="F2" s="39"/>
      <c r="G2" s="39"/>
      <c r="H2" s="39"/>
      <c r="I2" s="39"/>
      <c r="J2" s="39"/>
      <c r="K2" s="39"/>
    </row>
    <row r="3" spans="1:11" s="41" customFormat="1" ht="90" customHeight="1" x14ac:dyDescent="0.3">
      <c r="A3" s="84" t="s">
        <v>24</v>
      </c>
      <c r="B3" s="84"/>
      <c r="C3" s="84"/>
      <c r="D3" s="84"/>
      <c r="E3" s="84"/>
      <c r="F3" s="84"/>
      <c r="G3" s="84"/>
      <c r="H3" s="84"/>
      <c r="I3" s="84"/>
      <c r="J3" s="84"/>
      <c r="K3" s="84"/>
    </row>
    <row r="4" spans="1:11" s="41" customFormat="1" ht="45" customHeight="1" x14ac:dyDescent="0.3">
      <c r="A4" s="85" t="s">
        <v>20</v>
      </c>
      <c r="B4" s="85"/>
      <c r="C4" s="85"/>
      <c r="D4" s="85"/>
      <c r="E4" s="85"/>
      <c r="F4" s="85"/>
      <c r="G4" s="85"/>
      <c r="H4" s="85"/>
      <c r="I4" s="85"/>
      <c r="J4" s="85"/>
      <c r="K4" s="85"/>
    </row>
    <row r="5" spans="1:11" s="41" customFormat="1" ht="60" customHeight="1" x14ac:dyDescent="0.3">
      <c r="A5" s="86" t="s">
        <v>21</v>
      </c>
      <c r="B5" s="86"/>
      <c r="C5" s="86"/>
      <c r="D5" s="86"/>
      <c r="E5" s="86"/>
      <c r="F5" s="86"/>
      <c r="G5" s="86"/>
      <c r="H5" s="86"/>
      <c r="I5" s="86"/>
      <c r="J5" s="86"/>
      <c r="K5" s="86"/>
    </row>
    <row r="6" spans="1:11" s="41" customFormat="1" ht="75" customHeight="1" x14ac:dyDescent="0.3">
      <c r="A6" s="84" t="s">
        <v>25</v>
      </c>
      <c r="B6" s="84"/>
      <c r="C6" s="84"/>
      <c r="D6" s="84"/>
      <c r="E6" s="84"/>
      <c r="F6" s="84"/>
      <c r="G6" s="84"/>
      <c r="H6" s="84"/>
      <c r="I6" s="84"/>
      <c r="J6" s="84"/>
      <c r="K6" s="84"/>
    </row>
    <row r="7" spans="1:11" s="41" customFormat="1" ht="120" customHeight="1" x14ac:dyDescent="0.3">
      <c r="A7" s="84" t="s">
        <v>91</v>
      </c>
      <c r="B7" s="84"/>
      <c r="C7" s="84"/>
      <c r="D7" s="84"/>
      <c r="E7" s="84"/>
      <c r="F7" s="84"/>
      <c r="G7" s="84"/>
      <c r="H7" s="84"/>
      <c r="I7" s="84"/>
      <c r="J7" s="84"/>
      <c r="K7" s="84"/>
    </row>
    <row r="8" spans="1:11" ht="45" customHeight="1" x14ac:dyDescent="0.3"/>
    <row r="9" spans="1:11" x14ac:dyDescent="0.3">
      <c r="A9" s="40"/>
      <c r="B9" s="40"/>
      <c r="C9" s="40"/>
      <c r="D9" s="40"/>
      <c r="E9" s="40"/>
      <c r="F9" s="40"/>
      <c r="G9" s="40"/>
      <c r="H9" s="40"/>
      <c r="I9" s="39"/>
      <c r="J9" s="39"/>
      <c r="K9" s="39"/>
    </row>
    <row r="10" spans="1:11" x14ac:dyDescent="0.3">
      <c r="A10" s="44"/>
      <c r="B10" s="40"/>
      <c r="C10" s="40"/>
      <c r="D10" s="40"/>
      <c r="E10" s="40"/>
      <c r="F10" s="40"/>
      <c r="G10" s="40"/>
      <c r="H10" s="40"/>
      <c r="I10" s="39"/>
      <c r="J10" s="39"/>
      <c r="K10" s="39"/>
    </row>
    <row r="11" spans="1:11" x14ac:dyDescent="0.3">
      <c r="A11" s="42"/>
      <c r="B11" s="40"/>
      <c r="C11" s="40"/>
      <c r="D11" s="40"/>
      <c r="E11" s="40"/>
      <c r="F11" s="40"/>
      <c r="G11" s="40"/>
      <c r="H11" s="40"/>
      <c r="I11" s="39"/>
      <c r="J11" s="39"/>
      <c r="K11" s="39"/>
    </row>
    <row r="12" spans="1:11" x14ac:dyDescent="0.3">
      <c r="A12" s="40"/>
      <c r="B12" s="40"/>
      <c r="C12" s="40"/>
      <c r="D12" s="40"/>
      <c r="E12" s="40"/>
      <c r="F12" s="40"/>
      <c r="G12" s="40"/>
      <c r="H12" s="40"/>
      <c r="I12" s="39"/>
      <c r="J12" s="39"/>
      <c r="K12" s="39"/>
    </row>
    <row r="13" spans="1:11" x14ac:dyDescent="0.3">
      <c r="A13" s="43"/>
      <c r="B13" s="39"/>
      <c r="C13" s="39"/>
      <c r="D13" s="39"/>
      <c r="E13" s="39"/>
      <c r="F13" s="39"/>
      <c r="G13" s="39"/>
      <c r="H13" s="39"/>
      <c r="I13" s="39"/>
      <c r="J13" s="39"/>
      <c r="K13" s="39"/>
    </row>
    <row r="14" spans="1:11" x14ac:dyDescent="0.3">
      <c r="A14" s="44"/>
      <c r="B14" s="38"/>
      <c r="C14" s="38"/>
      <c r="D14" s="38"/>
      <c r="E14" s="38"/>
      <c r="F14" s="38"/>
      <c r="G14" s="38"/>
      <c r="H14" s="38"/>
      <c r="I14" s="38"/>
      <c r="J14" s="38"/>
      <c r="K14" s="38"/>
    </row>
    <row r="15" spans="1:11" x14ac:dyDescent="0.3">
      <c r="A15" s="44"/>
      <c r="B15" s="38"/>
      <c r="C15" s="38"/>
      <c r="D15" s="38"/>
      <c r="E15" s="38"/>
      <c r="F15" s="38"/>
      <c r="G15" s="38"/>
      <c r="H15" s="38"/>
      <c r="I15" s="38"/>
      <c r="J15" s="38"/>
      <c r="K15" s="38"/>
    </row>
    <row r="16" spans="1:11" x14ac:dyDescent="0.3">
      <c r="A16" s="42"/>
      <c r="B16" s="38"/>
      <c r="C16" s="38"/>
      <c r="D16" s="38"/>
      <c r="E16" s="38"/>
      <c r="F16" s="38"/>
      <c r="G16" s="38"/>
      <c r="H16" s="38"/>
      <c r="I16" s="38"/>
      <c r="J16" s="38"/>
      <c r="K16" s="38"/>
    </row>
    <row r="17" spans="1:11" x14ac:dyDescent="0.3">
      <c r="A17" s="42"/>
      <c r="B17" s="38"/>
      <c r="C17" s="38"/>
      <c r="D17" s="38"/>
      <c r="E17" s="38"/>
      <c r="F17" s="38"/>
      <c r="G17" s="38"/>
      <c r="H17" s="38"/>
      <c r="I17" s="38"/>
      <c r="J17" s="38"/>
      <c r="K17" s="38"/>
    </row>
    <row r="18" spans="1:11" x14ac:dyDescent="0.3">
      <c r="A18" s="42"/>
      <c r="B18" s="38"/>
      <c r="C18" s="38"/>
      <c r="D18" s="38"/>
      <c r="E18" s="38"/>
      <c r="F18" s="38"/>
      <c r="G18" s="38"/>
      <c r="H18" s="38"/>
      <c r="I18" s="38"/>
      <c r="J18" s="38"/>
      <c r="K18" s="38"/>
    </row>
    <row r="19" spans="1:11" x14ac:dyDescent="0.3">
      <c r="A19" s="42"/>
      <c r="B19" s="38"/>
      <c r="C19" s="38"/>
      <c r="D19" s="38"/>
      <c r="E19" s="38"/>
      <c r="F19" s="38"/>
      <c r="G19" s="38"/>
      <c r="H19" s="38"/>
      <c r="I19" s="38"/>
      <c r="J19" s="38"/>
      <c r="K19" s="38"/>
    </row>
    <row r="20" spans="1:11" x14ac:dyDescent="0.3">
      <c r="A20" s="42"/>
      <c r="B20" s="38"/>
      <c r="C20" s="38"/>
      <c r="D20" s="38"/>
      <c r="E20" s="38"/>
      <c r="F20" s="38"/>
      <c r="G20" s="38"/>
      <c r="H20" s="38"/>
      <c r="I20" s="38"/>
      <c r="J20" s="38"/>
      <c r="K20" s="38"/>
    </row>
    <row r="21" spans="1:11" x14ac:dyDescent="0.3">
      <c r="A21" s="42"/>
      <c r="B21" s="38"/>
      <c r="C21" s="38"/>
      <c r="D21" s="38"/>
      <c r="E21" s="38"/>
      <c r="F21" s="38"/>
      <c r="G21" s="38"/>
      <c r="H21" s="38"/>
      <c r="I21" s="38"/>
      <c r="J21" s="38"/>
      <c r="K21" s="38"/>
    </row>
    <row r="22" spans="1:11" x14ac:dyDescent="0.3">
      <c r="A22" s="38"/>
      <c r="B22" s="38"/>
      <c r="C22" s="38"/>
      <c r="D22" s="38"/>
      <c r="E22" s="38"/>
      <c r="F22" s="38"/>
      <c r="G22" s="38"/>
      <c r="H22" s="38"/>
      <c r="I22" s="38"/>
      <c r="J22" s="38"/>
      <c r="K22" s="38"/>
    </row>
    <row r="23" spans="1:11" x14ac:dyDescent="0.3">
      <c r="A23" s="38"/>
      <c r="B23" s="38"/>
      <c r="C23" s="38"/>
      <c r="D23" s="38"/>
      <c r="E23" s="38"/>
      <c r="F23" s="38"/>
      <c r="G23" s="38"/>
      <c r="H23" s="38"/>
      <c r="I23" s="38"/>
      <c r="J23" s="38"/>
      <c r="K23" s="38"/>
    </row>
    <row r="24" spans="1:11" x14ac:dyDescent="0.3">
      <c r="A24" s="38"/>
      <c r="B24" s="38"/>
      <c r="C24" s="38"/>
      <c r="D24" s="38"/>
      <c r="E24" s="38"/>
      <c r="F24" s="38"/>
      <c r="G24" s="38"/>
      <c r="H24" s="38"/>
      <c r="I24" s="38"/>
      <c r="J24" s="38"/>
      <c r="K24" s="38"/>
    </row>
    <row r="25" spans="1:11" x14ac:dyDescent="0.3">
      <c r="A25" s="38"/>
      <c r="B25" s="38"/>
      <c r="C25" s="38"/>
      <c r="D25" s="38"/>
      <c r="E25" s="38"/>
      <c r="F25" s="38"/>
      <c r="G25" s="38"/>
      <c r="H25" s="38"/>
      <c r="I25" s="38"/>
      <c r="J25" s="38"/>
      <c r="K25" s="38"/>
    </row>
    <row r="26" spans="1:11" x14ac:dyDescent="0.3">
      <c r="A26" s="38"/>
      <c r="B26" s="38"/>
      <c r="C26" s="38"/>
      <c r="D26" s="38"/>
      <c r="E26" s="38"/>
      <c r="F26" s="38"/>
      <c r="G26" s="38"/>
      <c r="H26" s="38"/>
      <c r="I26" s="38"/>
      <c r="J26" s="38"/>
      <c r="K26" s="38"/>
    </row>
    <row r="27" spans="1:11" x14ac:dyDescent="0.3">
      <c r="A27" s="38"/>
      <c r="B27" s="38"/>
      <c r="C27" s="38"/>
      <c r="D27" s="38"/>
      <c r="E27" s="38"/>
      <c r="F27" s="38"/>
      <c r="G27" s="38"/>
      <c r="H27" s="38"/>
      <c r="I27" s="38"/>
      <c r="J27" s="38"/>
      <c r="K27" s="38"/>
    </row>
    <row r="28" spans="1:11" x14ac:dyDescent="0.3">
      <c r="A28" s="38"/>
      <c r="B28" s="38"/>
      <c r="C28" s="38"/>
      <c r="D28" s="38"/>
      <c r="E28" s="38"/>
      <c r="F28" s="38"/>
      <c r="G28" s="38"/>
      <c r="H28" s="38"/>
      <c r="I28" s="38"/>
      <c r="J28" s="38"/>
      <c r="K28" s="38"/>
    </row>
    <row r="29" spans="1:11" x14ac:dyDescent="0.3">
      <c r="A29" s="38"/>
      <c r="B29" s="38"/>
      <c r="C29" s="38"/>
      <c r="D29" s="38"/>
      <c r="E29" s="38"/>
      <c r="F29" s="38"/>
      <c r="G29" s="38"/>
      <c r="H29" s="38"/>
      <c r="I29" s="38"/>
      <c r="J29" s="38"/>
      <c r="K29" s="38"/>
    </row>
    <row r="30" spans="1:11" x14ac:dyDescent="0.3">
      <c r="A30" s="38"/>
      <c r="B30" s="38"/>
      <c r="C30" s="38"/>
      <c r="D30" s="38"/>
      <c r="E30" s="38"/>
      <c r="F30" s="38"/>
      <c r="G30" s="38"/>
      <c r="H30" s="38"/>
      <c r="I30" s="38"/>
      <c r="J30" s="38"/>
      <c r="K30" s="38"/>
    </row>
    <row r="31" spans="1:11" x14ac:dyDescent="0.3">
      <c r="A31" s="38"/>
      <c r="B31" s="38"/>
      <c r="C31" s="38"/>
      <c r="D31" s="38"/>
      <c r="E31" s="38"/>
      <c r="F31" s="38"/>
      <c r="G31" s="38"/>
      <c r="H31" s="38"/>
      <c r="I31" s="38"/>
      <c r="J31" s="38"/>
      <c r="K31" s="38"/>
    </row>
    <row r="32" spans="1:11" x14ac:dyDescent="0.3">
      <c r="A32" s="38"/>
      <c r="B32" s="38"/>
      <c r="C32" s="38"/>
      <c r="D32" s="38"/>
      <c r="E32" s="38"/>
      <c r="F32" s="38"/>
      <c r="G32" s="38"/>
      <c r="H32" s="38"/>
      <c r="I32" s="38"/>
      <c r="J32" s="38"/>
      <c r="K32" s="38"/>
    </row>
    <row r="33" spans="1:11" x14ac:dyDescent="0.3">
      <c r="A33" s="38"/>
      <c r="B33" s="38"/>
      <c r="C33" s="38"/>
      <c r="D33" s="38"/>
      <c r="E33" s="38"/>
      <c r="F33" s="38"/>
      <c r="G33" s="38"/>
      <c r="H33" s="38"/>
      <c r="I33" s="38"/>
      <c r="J33" s="38"/>
      <c r="K33" s="38"/>
    </row>
    <row r="34" spans="1:11" x14ac:dyDescent="0.3">
      <c r="A34" s="38"/>
      <c r="B34" s="38"/>
      <c r="C34" s="38"/>
      <c r="D34" s="38"/>
      <c r="E34" s="38"/>
      <c r="F34" s="38"/>
      <c r="G34" s="38"/>
      <c r="H34" s="38"/>
      <c r="I34" s="38"/>
      <c r="J34" s="38"/>
      <c r="K34" s="38"/>
    </row>
    <row r="35" spans="1:11" x14ac:dyDescent="0.3">
      <c r="A35" s="38"/>
      <c r="B35" s="38"/>
      <c r="C35" s="38"/>
      <c r="D35" s="38"/>
      <c r="E35" s="38"/>
      <c r="F35" s="38"/>
      <c r="G35" s="38"/>
      <c r="H35" s="38"/>
      <c r="I35" s="38"/>
      <c r="J35" s="38"/>
      <c r="K35" s="38"/>
    </row>
    <row r="36" spans="1:11" x14ac:dyDescent="0.3">
      <c r="A36" s="38"/>
      <c r="B36" s="38"/>
      <c r="C36" s="38"/>
      <c r="D36" s="38"/>
      <c r="E36" s="38"/>
      <c r="F36" s="38"/>
      <c r="G36" s="38"/>
      <c r="H36" s="38"/>
      <c r="I36" s="38"/>
      <c r="J36" s="38"/>
      <c r="K36" s="38"/>
    </row>
    <row r="37" spans="1:11" x14ac:dyDescent="0.3">
      <c r="A37" s="38"/>
      <c r="B37" s="38"/>
      <c r="C37" s="38"/>
      <c r="D37" s="38"/>
      <c r="E37" s="38"/>
      <c r="F37" s="38"/>
      <c r="G37" s="38"/>
      <c r="H37" s="38"/>
      <c r="I37" s="38"/>
      <c r="J37" s="38"/>
      <c r="K37" s="38"/>
    </row>
    <row r="38" spans="1:11" x14ac:dyDescent="0.3">
      <c r="A38" s="38"/>
      <c r="B38" s="38"/>
      <c r="C38" s="38"/>
      <c r="D38" s="38"/>
      <c r="E38" s="38"/>
      <c r="F38" s="38"/>
      <c r="G38" s="38"/>
      <c r="H38" s="38"/>
      <c r="I38" s="38"/>
      <c r="J38" s="38"/>
      <c r="K38" s="38"/>
    </row>
    <row r="39" spans="1:11" x14ac:dyDescent="0.3">
      <c r="A39" s="38"/>
      <c r="B39" s="38"/>
      <c r="C39" s="38"/>
      <c r="D39" s="38"/>
      <c r="E39" s="38"/>
      <c r="F39" s="38"/>
      <c r="G39" s="38"/>
      <c r="H39" s="38"/>
      <c r="I39" s="38"/>
      <c r="J39" s="38"/>
      <c r="K39" s="38"/>
    </row>
    <row r="40" spans="1:11" x14ac:dyDescent="0.3">
      <c r="A40" s="38"/>
      <c r="B40" s="38"/>
      <c r="C40" s="38"/>
      <c r="D40" s="38"/>
      <c r="E40" s="38"/>
      <c r="F40" s="38"/>
      <c r="G40" s="38"/>
      <c r="H40" s="38"/>
      <c r="I40" s="38"/>
      <c r="J40" s="38"/>
      <c r="K40" s="38"/>
    </row>
    <row r="41" spans="1:11" x14ac:dyDescent="0.3">
      <c r="A41" s="38"/>
      <c r="B41" s="38"/>
      <c r="C41" s="38"/>
      <c r="D41" s="38"/>
      <c r="E41" s="38"/>
      <c r="F41" s="38"/>
      <c r="G41" s="38"/>
      <c r="H41" s="38"/>
      <c r="I41" s="38"/>
      <c r="J41" s="38"/>
      <c r="K41" s="38"/>
    </row>
    <row r="42" spans="1:11" x14ac:dyDescent="0.3">
      <c r="A42" s="38"/>
      <c r="B42" s="38"/>
      <c r="C42" s="38"/>
      <c r="D42" s="38"/>
      <c r="E42" s="38"/>
      <c r="F42" s="38"/>
      <c r="G42" s="38"/>
      <c r="H42" s="38"/>
      <c r="I42" s="38"/>
      <c r="J42" s="38"/>
      <c r="K42" s="38"/>
    </row>
    <row r="43" spans="1:11" x14ac:dyDescent="0.3">
      <c r="A43" s="38"/>
      <c r="B43" s="38"/>
      <c r="C43" s="38"/>
      <c r="D43" s="38"/>
      <c r="E43" s="38"/>
      <c r="F43" s="38"/>
      <c r="G43" s="38"/>
      <c r="H43" s="38"/>
      <c r="I43" s="38"/>
      <c r="J43" s="38"/>
      <c r="K43" s="38"/>
    </row>
    <row r="44" spans="1:11" x14ac:dyDescent="0.3">
      <c r="A44" s="38"/>
      <c r="B44" s="38"/>
      <c r="C44" s="38"/>
      <c r="D44" s="38"/>
      <c r="E44" s="38"/>
      <c r="F44" s="38"/>
      <c r="G44" s="38"/>
      <c r="H44" s="38"/>
      <c r="I44" s="38"/>
      <c r="J44" s="38"/>
      <c r="K44" s="38"/>
    </row>
  </sheetData>
  <sheetProtection algorithmName="SHA-512" hashValue="ryDXspcqRHjTerww10133QRcOs/kU/3KgODqVh1nBvetg7sOQ9ZTgcDGjGAGVeRcCKoIv2K0qvfhgE5B1Juzig==" saltValue="tz97IqXZ/41Otev8YdZMYg==" spinCount="100000" sheet="1" objects="1" scenarios="1" selectLockedCells="1" selectUnlockedCells="1"/>
  <mergeCells count="5">
    <mergeCell ref="A3:K3"/>
    <mergeCell ref="A6:K6"/>
    <mergeCell ref="A7:K7"/>
    <mergeCell ref="A4:K4"/>
    <mergeCell ref="A5:K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A15"/>
  <sheetViews>
    <sheetView workbookViewId="0">
      <selection activeCell="A8" sqref="A8"/>
    </sheetView>
  </sheetViews>
  <sheetFormatPr defaultRowHeight="14.4" x14ac:dyDescent="0.3"/>
  <cols>
    <col min="1" max="1" width="117.6640625" style="3" customWidth="1"/>
  </cols>
  <sheetData>
    <row r="5" spans="1:1" x14ac:dyDescent="0.3">
      <c r="A5" s="37" t="s">
        <v>60</v>
      </c>
    </row>
    <row r="7" spans="1:1" x14ac:dyDescent="0.3">
      <c r="A7" s="4" t="s">
        <v>92</v>
      </c>
    </row>
    <row r="9" spans="1:1" x14ac:dyDescent="0.3">
      <c r="A9" s="4" t="s">
        <v>18</v>
      </c>
    </row>
    <row r="11" spans="1:1" x14ac:dyDescent="0.3">
      <c r="A11" s="35"/>
    </row>
    <row r="12" spans="1:1" x14ac:dyDescent="0.3">
      <c r="A12" s="36"/>
    </row>
    <row r="13" spans="1:1" x14ac:dyDescent="0.3">
      <c r="A13" s="35" t="s">
        <v>73</v>
      </c>
    </row>
    <row r="14" spans="1:1" x14ac:dyDescent="0.3">
      <c r="A14" s="35"/>
    </row>
    <row r="15" spans="1:1" x14ac:dyDescent="0.3">
      <c r="A15" s="35" t="s">
        <v>74</v>
      </c>
    </row>
  </sheetData>
  <sheetProtection algorithmName="SHA-512" hashValue="V15Xs8QfmDEaw8OuR3VTRaqWTc80EhQzdgLiYwgqwQIyLlaAwxOp53OKI4f1QBb16msO+73pk8GGiVjgT3ZSQg==" saltValue="zZRNvPSwWdw9Yb1TYUGDbQ==" spinCount="100000" sheet="1" objects="1" scenarios="1" selectLockedCells="1" selectUnlockedCell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1"/>
  <sheetViews>
    <sheetView showGridLines="0" workbookViewId="0">
      <selection activeCell="B5" sqref="B5:E5"/>
    </sheetView>
  </sheetViews>
  <sheetFormatPr defaultRowHeight="14.4" x14ac:dyDescent="0.3"/>
  <cols>
    <col min="1" max="1" width="17" customWidth="1"/>
    <col min="2" max="2" width="10.6640625" customWidth="1"/>
    <col min="3" max="3" width="6.6640625" customWidth="1"/>
  </cols>
  <sheetData>
    <row r="1" spans="1:6" x14ac:dyDescent="0.3">
      <c r="A1" s="2" t="str">
        <f>'1. Title Page'!A13</f>
        <v>Lot 2 - P23</v>
      </c>
      <c r="B1" s="2"/>
    </row>
    <row r="2" spans="1:6" x14ac:dyDescent="0.3">
      <c r="A2" s="1"/>
      <c r="B2" s="1"/>
    </row>
    <row r="3" spans="1:6" ht="29.7" customHeight="1" x14ac:dyDescent="0.3">
      <c r="A3" s="87" t="str">
        <f>'1. Title Page'!A15</f>
        <v>Healthcare Solution Provider (£20m to £70m)</v>
      </c>
      <c r="B3" s="87"/>
      <c r="C3" s="87"/>
      <c r="D3" s="87"/>
      <c r="E3" s="87"/>
      <c r="F3" s="87"/>
    </row>
    <row r="5" spans="1:6" x14ac:dyDescent="0.3">
      <c r="A5" s="1" t="s">
        <v>11</v>
      </c>
      <c r="B5" s="88"/>
      <c r="C5" s="88"/>
      <c r="D5" s="88"/>
      <c r="E5" s="88"/>
    </row>
    <row r="7" spans="1:6" x14ac:dyDescent="0.3">
      <c r="A7" s="41" t="s">
        <v>61</v>
      </c>
      <c r="B7" s="41"/>
      <c r="C7" s="41"/>
      <c r="D7" s="41"/>
      <c r="E7" s="41"/>
      <c r="F7" s="41"/>
    </row>
    <row r="8" spans="1:6" x14ac:dyDescent="0.3">
      <c r="A8" s="41"/>
      <c r="B8" s="41"/>
      <c r="C8" s="41"/>
      <c r="D8" s="41"/>
      <c r="E8" s="41"/>
      <c r="F8" s="41"/>
    </row>
    <row r="9" spans="1:6" x14ac:dyDescent="0.3">
      <c r="A9" s="41"/>
      <c r="B9" s="41"/>
      <c r="C9" s="41"/>
      <c r="D9" s="41"/>
      <c r="E9" s="41"/>
      <c r="F9" s="41"/>
    </row>
    <row r="10" spans="1:6" x14ac:dyDescent="0.3">
      <c r="A10" s="41"/>
      <c r="B10" s="41"/>
      <c r="C10" s="41"/>
      <c r="D10" s="41"/>
      <c r="E10" s="41"/>
      <c r="F10" s="41"/>
    </row>
    <row r="11" spans="1:6" ht="36.450000000000003" customHeight="1" x14ac:dyDescent="0.3">
      <c r="A11" s="41"/>
      <c r="B11" s="41"/>
      <c r="C11" s="41"/>
      <c r="D11" s="41"/>
      <c r="E11" s="41"/>
      <c r="F11" s="41"/>
    </row>
    <row r="12" spans="1:6" x14ac:dyDescent="0.3">
      <c r="D12" s="41"/>
      <c r="E12" s="41"/>
      <c r="F12" s="41"/>
    </row>
    <row r="13" spans="1:6" x14ac:dyDescent="0.3">
      <c r="D13" s="89"/>
      <c r="E13" s="89"/>
      <c r="F13" s="89"/>
    </row>
    <row r="14" spans="1:6" ht="14.7" customHeight="1" x14ac:dyDescent="0.3">
      <c r="D14" s="89"/>
      <c r="E14" s="89"/>
      <c r="F14" s="89"/>
    </row>
    <row r="17" spans="8:12" ht="14.7" customHeight="1" x14ac:dyDescent="0.3"/>
    <row r="19" spans="8:12" ht="15" customHeight="1" x14ac:dyDescent="0.3">
      <c r="H19" s="57"/>
      <c r="I19" s="90" t="s">
        <v>62</v>
      </c>
      <c r="J19" s="90"/>
      <c r="K19" s="90"/>
      <c r="L19" s="90"/>
    </row>
    <row r="20" spans="8:12" x14ac:dyDescent="0.3">
      <c r="H20" s="57"/>
      <c r="I20" s="90"/>
      <c r="J20" s="90"/>
      <c r="K20" s="90"/>
      <c r="L20" s="90"/>
    </row>
    <row r="21" spans="8:12" x14ac:dyDescent="0.3">
      <c r="H21" s="5"/>
      <c r="I21" s="5"/>
      <c r="J21" s="5"/>
      <c r="K21" s="5"/>
    </row>
  </sheetData>
  <sheetProtection algorithmName="SHA-512" hashValue="ZHDGnbHanN70sI3LMEBr3rB6xiLBXZ+eiI6PaX9S4y/W7igaqfYFZmRZrx9p3Vg2m9IeeMGf9cRy5hT1QjhpVw==" saltValue="rOVtDAp3/CbWbpzum5OSxQ==" spinCount="100000" sheet="1" objects="1" scenarios="1" selectLockedCells="1"/>
  <mergeCells count="4">
    <mergeCell ref="A3:F3"/>
    <mergeCell ref="B5:E5"/>
    <mergeCell ref="D13:F14"/>
    <mergeCell ref="I19:L20"/>
  </mergeCells>
  <conditionalFormatting sqref="G12">
    <cfRule type="containsText" dxfId="23" priority="32" operator="containsText" text="N">
      <formula>NOT(ISERROR(SEARCH("N",G12)))</formula>
    </cfRule>
    <cfRule type="containsText" dxfId="22" priority="33" operator="containsText" text="Y">
      <formula>NOT(ISERROR(SEARCH("Y",G12)))</formula>
    </cfRule>
  </conditionalFormatting>
  <dataValidations count="1">
    <dataValidation type="list" allowBlank="1" showInputMessage="1" showErrorMessage="1" sqref="E22" xr:uid="{00000000-0002-0000-0300-000000000000}">
      <formula1>"Building, Civil Engineering"</formula1>
    </dataValidation>
  </dataValidation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0"/>
  <sheetViews>
    <sheetView showGridLines="0" zoomScale="80" zoomScaleNormal="80" workbookViewId="0">
      <selection activeCell="E15" sqref="E15"/>
    </sheetView>
  </sheetViews>
  <sheetFormatPr defaultRowHeight="14.4" x14ac:dyDescent="0.3"/>
  <cols>
    <col min="1" max="1" width="23.6640625" customWidth="1"/>
    <col min="2" max="2" width="26.44140625" style="41" customWidth="1"/>
    <col min="3" max="3" width="44.33203125" style="41" customWidth="1"/>
    <col min="4" max="4" width="15.88671875" customWidth="1"/>
    <col min="5" max="5" width="14.88671875" customWidth="1"/>
    <col min="6" max="6" width="19" customWidth="1"/>
    <col min="11" max="12" width="17.33203125" customWidth="1"/>
    <col min="13" max="13" width="13.21875" customWidth="1"/>
    <col min="14" max="14" width="16.33203125" customWidth="1"/>
    <col min="15" max="15" width="14.6640625" customWidth="1"/>
  </cols>
  <sheetData>
    <row r="1" spans="1:15" ht="18" x14ac:dyDescent="0.35">
      <c r="A1" s="7" t="str">
        <f>'1. Title Page'!A13</f>
        <v>Lot 2 - P23</v>
      </c>
      <c r="B1" s="7"/>
      <c r="C1" s="7"/>
    </row>
    <row r="2" spans="1:15" ht="18" x14ac:dyDescent="0.35">
      <c r="A2" s="8"/>
      <c r="B2" s="8"/>
      <c r="C2" s="8"/>
    </row>
    <row r="3" spans="1:15" ht="18" x14ac:dyDescent="0.35">
      <c r="A3" s="9" t="s">
        <v>27</v>
      </c>
      <c r="B3" s="9"/>
      <c r="C3" s="9"/>
      <c r="D3" s="29" t="s">
        <v>34</v>
      </c>
      <c r="E3" s="1" t="s">
        <v>35</v>
      </c>
      <c r="L3" s="75" t="s">
        <v>14</v>
      </c>
      <c r="M3" s="68"/>
      <c r="N3" s="76" t="s">
        <v>87</v>
      </c>
    </row>
    <row r="5" spans="1:15" ht="15.6" x14ac:dyDescent="0.3">
      <c r="A5" s="6" t="s">
        <v>32</v>
      </c>
      <c r="B5" s="6"/>
      <c r="C5" s="6"/>
      <c r="D5" s="6"/>
      <c r="E5" s="6"/>
    </row>
    <row r="6" spans="1:15" s="41" customFormat="1" ht="15.6" x14ac:dyDescent="0.3">
      <c r="A6" s="6"/>
      <c r="B6" s="6"/>
      <c r="C6" s="6"/>
      <c r="D6" s="6"/>
      <c r="E6" s="6"/>
      <c r="L6" s="92"/>
      <c r="M6" s="92"/>
    </row>
    <row r="7" spans="1:15" s="6" customFormat="1" ht="82.2" customHeight="1" thickBot="1" x14ac:dyDescent="0.35">
      <c r="A7" s="41"/>
      <c r="B7" s="38"/>
      <c r="D7" s="77" t="s">
        <v>89</v>
      </c>
      <c r="E7" s="69" t="s">
        <v>90</v>
      </c>
      <c r="F7" s="98" t="s">
        <v>39</v>
      </c>
      <c r="G7" s="53" t="s">
        <v>13</v>
      </c>
      <c r="H7" s="100"/>
      <c r="I7" s="100"/>
      <c r="J7" s="100"/>
      <c r="K7" s="100"/>
      <c r="L7" s="77" t="s">
        <v>89</v>
      </c>
      <c r="M7" s="69" t="s">
        <v>90</v>
      </c>
      <c r="N7" s="77" t="s">
        <v>89</v>
      </c>
      <c r="O7" s="69" t="s">
        <v>90</v>
      </c>
    </row>
    <row r="8" spans="1:15" s="6" customFormat="1" ht="0.6" hidden="1" customHeight="1" thickBot="1" x14ac:dyDescent="0.35">
      <c r="A8" s="41"/>
      <c r="B8" s="38"/>
      <c r="C8" s="38"/>
      <c r="D8" s="70" t="s">
        <v>33</v>
      </c>
      <c r="E8" s="70" t="s">
        <v>33</v>
      </c>
      <c r="F8" s="99"/>
      <c r="L8" s="73" t="s">
        <v>33</v>
      </c>
      <c r="M8" s="73" t="s">
        <v>33</v>
      </c>
      <c r="N8" s="73" t="s">
        <v>33</v>
      </c>
      <c r="O8" s="73" t="s">
        <v>33</v>
      </c>
    </row>
    <row r="9" spans="1:15" s="6" customFormat="1" ht="33.6" customHeight="1" thickBot="1" x14ac:dyDescent="0.35">
      <c r="A9" s="45" t="s">
        <v>28</v>
      </c>
      <c r="B9" s="46" t="s">
        <v>29</v>
      </c>
      <c r="C9" s="47" t="s">
        <v>30</v>
      </c>
      <c r="D9" s="71" t="s">
        <v>6</v>
      </c>
      <c r="E9" s="72" t="s">
        <v>6</v>
      </c>
      <c r="F9" s="99"/>
      <c r="L9" s="93" t="s">
        <v>67</v>
      </c>
      <c r="M9" s="94"/>
      <c r="N9" s="95" t="s">
        <v>80</v>
      </c>
      <c r="O9" s="96"/>
    </row>
    <row r="10" spans="1:15" s="6" customFormat="1" ht="30" customHeight="1" thickBot="1" x14ac:dyDescent="0.35">
      <c r="A10" s="103" t="s">
        <v>77</v>
      </c>
      <c r="B10" s="104"/>
      <c r="C10" s="104"/>
      <c r="D10" s="104"/>
      <c r="E10" s="104"/>
      <c r="F10" s="105"/>
      <c r="L10" s="106" t="s">
        <v>77</v>
      </c>
      <c r="M10" s="107"/>
      <c r="N10" s="107"/>
      <c r="O10" s="108"/>
    </row>
    <row r="11" spans="1:15" s="6" customFormat="1" ht="30" customHeight="1" thickBot="1" x14ac:dyDescent="0.35">
      <c r="A11" s="56" t="s">
        <v>40</v>
      </c>
      <c r="B11" s="48" t="s">
        <v>63</v>
      </c>
      <c r="C11" s="51" t="s">
        <v>31</v>
      </c>
      <c r="D11" s="52" t="str">
        <f>IF(NOT(D$8="Y"),"n/a","Insert %")</f>
        <v>Insert %</v>
      </c>
      <c r="E11" s="52" t="str">
        <f>IF(NOT(E$8="Y"),"n/a","Insert %")</f>
        <v>Insert %</v>
      </c>
      <c r="F11" s="101" t="s">
        <v>93</v>
      </c>
      <c r="L11" s="73">
        <v>1</v>
      </c>
      <c r="M11" s="73">
        <v>0.18</v>
      </c>
      <c r="N11" s="80" t="str">
        <f>IF(D11="n/a","n/a",IF(D11="Insert %","",ROUND(D11*$L11,2)))</f>
        <v/>
      </c>
      <c r="O11" s="80" t="str">
        <f>IF(E11="n/a","n/a",IF(E11="Insert %","",ROUND(E11*$M11,2)))</f>
        <v/>
      </c>
    </row>
    <row r="12" spans="1:15" s="6" customFormat="1" ht="30" customHeight="1" thickBot="1" x14ac:dyDescent="0.35">
      <c r="A12" s="63" t="s">
        <v>56</v>
      </c>
      <c r="B12" s="64" t="s">
        <v>63</v>
      </c>
      <c r="C12" s="64" t="s">
        <v>31</v>
      </c>
      <c r="D12" s="52" t="str">
        <f>IF(NOT(D$8="Y"),"n/a","Insert %")</f>
        <v>Insert %</v>
      </c>
      <c r="E12" s="52" t="str">
        <f>IF(NOT(E$8="Y"),"n/a","Insert %")</f>
        <v>Insert %</v>
      </c>
      <c r="F12" s="102"/>
      <c r="L12" s="73">
        <v>1</v>
      </c>
      <c r="M12" s="73">
        <v>0.18</v>
      </c>
      <c r="N12" s="80" t="str">
        <f>IF(D12="n/a","n/a",IF(D12="Insert %","",ROUND(D12*$L12,2)))</f>
        <v/>
      </c>
      <c r="O12" s="80" t="str">
        <f>IF(E12="n/a","n/a",IF(E12="Insert %","",ROUND(E12*$M12,2)))</f>
        <v/>
      </c>
    </row>
    <row r="13" spans="1:15" s="6" customFormat="1" ht="30" customHeight="1" thickBot="1" x14ac:dyDescent="0.35">
      <c r="A13" s="103" t="s">
        <v>76</v>
      </c>
      <c r="B13" s="104"/>
      <c r="C13" s="104"/>
      <c r="D13" s="104"/>
      <c r="E13" s="104"/>
      <c r="F13" s="105"/>
      <c r="L13" s="106" t="s">
        <v>76</v>
      </c>
      <c r="M13" s="107"/>
      <c r="N13" s="107"/>
      <c r="O13" s="108"/>
    </row>
    <row r="14" spans="1:15" s="6" customFormat="1" ht="30" customHeight="1" thickBot="1" x14ac:dyDescent="0.35">
      <c r="A14" s="56" t="s">
        <v>40</v>
      </c>
      <c r="B14" s="48" t="s">
        <v>63</v>
      </c>
      <c r="C14" s="51" t="s">
        <v>31</v>
      </c>
      <c r="D14" s="52" t="str">
        <f>IF(NOT(D$8="Y"),"n/a","Insert %")</f>
        <v>Insert %</v>
      </c>
      <c r="E14" s="52" t="str">
        <f>IF(NOT(E$8="Y"),"n/a","Insert %")</f>
        <v>Insert %</v>
      </c>
      <c r="F14" s="101" t="s">
        <v>93</v>
      </c>
      <c r="L14" s="73">
        <v>1</v>
      </c>
      <c r="M14" s="73">
        <v>0.18</v>
      </c>
      <c r="N14" s="73" t="str">
        <f>IF(D14="n/a","n/a",IF(D14="Insert %","",ROUND(D14*$L14,2)))</f>
        <v/>
      </c>
      <c r="O14" s="73" t="str">
        <f>IF(E14="n/a","n/a",IF(E14="Insert %","",ROUND(E14*$M14,2)))</f>
        <v/>
      </c>
    </row>
    <row r="15" spans="1:15" s="6" customFormat="1" ht="30" customHeight="1" thickBot="1" x14ac:dyDescent="0.35">
      <c r="A15" s="63" t="s">
        <v>56</v>
      </c>
      <c r="B15" s="64" t="s">
        <v>63</v>
      </c>
      <c r="C15" s="64" t="s">
        <v>31</v>
      </c>
      <c r="D15" s="52" t="str">
        <f>IF(NOT(D$8="Y"),"n/a","Insert %")</f>
        <v>Insert %</v>
      </c>
      <c r="E15" s="52" t="str">
        <f>IF(NOT(E$8="Y"),"n/a","Insert %")</f>
        <v>Insert %</v>
      </c>
      <c r="F15" s="102"/>
      <c r="L15" s="73">
        <v>1</v>
      </c>
      <c r="M15" s="73">
        <v>0.18</v>
      </c>
      <c r="N15" s="73" t="str">
        <f>IF(D15="n/a","n/a",IF(D15="Insert %","",ROUND(D15*$L15,2)))</f>
        <v/>
      </c>
      <c r="O15" s="73" t="str">
        <f>IF(E15="n/a","n/a",IF(E15="Insert %","",ROUND(E15*$M15,2)))</f>
        <v/>
      </c>
    </row>
    <row r="16" spans="1:15" ht="15" thickBot="1" x14ac:dyDescent="0.35">
      <c r="A16" s="49"/>
      <c r="B16" s="50"/>
      <c r="C16" s="50"/>
      <c r="F16" s="54" t="s">
        <v>36</v>
      </c>
    </row>
    <row r="17" spans="1:12" ht="16.2" customHeight="1" thickTop="1" x14ac:dyDescent="0.3">
      <c r="A17" s="97" t="s">
        <v>98</v>
      </c>
      <c r="B17" s="97"/>
      <c r="C17" s="38"/>
      <c r="D17" s="13" t="str">
        <f>IF(OR(D8=0,E8=0),"Please complete Sub-Lot Selection sheet before continuing","Please complete all green fields containing Insert % above")</f>
        <v>Please complete all green fields containing Insert % above</v>
      </c>
      <c r="E17" s="6"/>
    </row>
    <row r="18" spans="1:12" ht="29.7" customHeight="1" x14ac:dyDescent="0.3">
      <c r="A18" s="97"/>
      <c r="B18" s="97"/>
      <c r="D18" s="67" t="s">
        <v>82</v>
      </c>
      <c r="E18" s="68"/>
      <c r="F18" s="68"/>
      <c r="G18" s="68"/>
      <c r="H18" s="68"/>
      <c r="I18" s="68"/>
      <c r="J18" s="68"/>
      <c r="K18" s="68"/>
      <c r="L18" s="68"/>
    </row>
    <row r="19" spans="1:12" x14ac:dyDescent="0.3">
      <c r="A19" s="109" t="s">
        <v>94</v>
      </c>
      <c r="B19" s="109"/>
      <c r="D19" s="68"/>
      <c r="E19" s="68"/>
      <c r="F19" s="68"/>
      <c r="G19" s="68"/>
      <c r="H19" s="68"/>
      <c r="I19" s="68"/>
      <c r="J19" s="68"/>
      <c r="K19" s="68"/>
      <c r="L19" s="68"/>
    </row>
    <row r="20" spans="1:12" ht="45" customHeight="1" x14ac:dyDescent="0.3">
      <c r="A20" s="109"/>
      <c r="B20" s="109"/>
      <c r="D20" s="91" t="s">
        <v>83</v>
      </c>
      <c r="E20" s="91"/>
      <c r="F20" s="91"/>
      <c r="G20" s="91"/>
      <c r="H20" s="91"/>
      <c r="I20" s="91"/>
      <c r="J20" s="91"/>
      <c r="K20" s="91"/>
      <c r="L20" s="91"/>
    </row>
  </sheetData>
  <sheetProtection algorithmName="SHA-512" hashValue="3p3T97S/IbRCqU7N9x3YgwcmnwwCg686k7OTeT4/f8lf40j7Mdz5QfBr1uiWxnIfaOqlgzRiM6sSficcJewbzg==" saltValue="+4gpv7oDDOv17ge9ev2n0w==" spinCount="100000" sheet="1" objects="1" scenarios="1" selectLockedCells="1"/>
  <mergeCells count="14">
    <mergeCell ref="D20:L20"/>
    <mergeCell ref="L6:M6"/>
    <mergeCell ref="L9:M9"/>
    <mergeCell ref="N9:O9"/>
    <mergeCell ref="A17:B18"/>
    <mergeCell ref="F7:F9"/>
    <mergeCell ref="H7:K7"/>
    <mergeCell ref="F14:F15"/>
    <mergeCell ref="A10:F10"/>
    <mergeCell ref="A13:F13"/>
    <mergeCell ref="L10:O10"/>
    <mergeCell ref="L13:O13"/>
    <mergeCell ref="F11:F12"/>
    <mergeCell ref="A19:B20"/>
  </mergeCells>
  <conditionalFormatting sqref="D15:E15">
    <cfRule type="expression" dxfId="21" priority="20">
      <formula>D$8="N"</formula>
    </cfRule>
    <cfRule type="expression" dxfId="20" priority="22">
      <formula>D$8="Y"</formula>
    </cfRule>
  </conditionalFormatting>
  <conditionalFormatting sqref="E14">
    <cfRule type="expression" dxfId="19" priority="14">
      <formula>E$8="N"</formula>
    </cfRule>
    <cfRule type="expression" dxfId="18" priority="15">
      <formula>E$8="Y"</formula>
    </cfRule>
  </conditionalFormatting>
  <conditionalFormatting sqref="D12:E12">
    <cfRule type="expression" dxfId="17" priority="12">
      <formula>D$8="N"</formula>
    </cfRule>
    <cfRule type="expression" dxfId="16" priority="13">
      <formula>D$8="Y"</formula>
    </cfRule>
  </conditionalFormatting>
  <conditionalFormatting sqref="E11">
    <cfRule type="expression" dxfId="15" priority="10">
      <formula>E$8="N"</formula>
    </cfRule>
    <cfRule type="expression" dxfId="14" priority="11">
      <formula>E$8="Y"</formula>
    </cfRule>
  </conditionalFormatting>
  <conditionalFormatting sqref="D11">
    <cfRule type="expression" dxfId="13" priority="8">
      <formula>D$8="N"</formula>
    </cfRule>
    <cfRule type="expression" dxfId="12" priority="9">
      <formula>D$8="Y"</formula>
    </cfRule>
  </conditionalFormatting>
  <conditionalFormatting sqref="D14">
    <cfRule type="expression" dxfId="11" priority="6">
      <formula>D$8="N"</formula>
    </cfRule>
    <cfRule type="expression" dxfId="10" priority="7">
      <formula>D$8="Y"</formula>
    </cfRule>
  </conditionalFormatting>
  <conditionalFormatting sqref="D7:E7">
    <cfRule type="expression" dxfId="9" priority="5">
      <formula>AND(D8="N", SUM(D$10:D$10)&gt;0)</formula>
    </cfRule>
  </conditionalFormatting>
  <conditionalFormatting sqref="L7:M7">
    <cfRule type="expression" dxfId="8" priority="2">
      <formula>AND(L8="N", SUM(L$10:L$10)&gt;0)</formula>
    </cfRule>
  </conditionalFormatting>
  <conditionalFormatting sqref="N7:O7">
    <cfRule type="expression" dxfId="7" priority="1">
      <formula>AND(N8="N", SUM(N$10:N$10)&gt;0)</formula>
    </cfRule>
  </conditionalFormatting>
  <dataValidations count="1">
    <dataValidation type="custom" allowBlank="1" showInputMessage="1" showErrorMessage="1" errorTitle="Note" error="Insert a number containing upto two decimal places only." sqref="D14:E15 D11:E12" xr:uid="{0D17EED0-276D-4F7E-BA8E-59BCB9A2209A}">
      <formula1>INT(D11*100)=(D11*100)</formula1>
    </dataValidation>
  </dataValidation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showGridLines="0" zoomScaleNormal="100" workbookViewId="0">
      <selection activeCell="A3" sqref="A3"/>
    </sheetView>
  </sheetViews>
  <sheetFormatPr defaultRowHeight="14.4" x14ac:dyDescent="0.3"/>
  <cols>
    <col min="1" max="1" width="48.33203125" customWidth="1"/>
    <col min="2" max="6" width="10.6640625" customWidth="1"/>
  </cols>
  <sheetData>
    <row r="1" spans="1:3" ht="18" x14ac:dyDescent="0.35">
      <c r="A1" s="7" t="str">
        <f>'1. Title Page'!A13</f>
        <v>Lot 2 - P23</v>
      </c>
    </row>
    <row r="2" spans="1:3" ht="18" x14ac:dyDescent="0.35">
      <c r="A2" s="8"/>
    </row>
    <row r="3" spans="1:3" ht="18" x14ac:dyDescent="0.35">
      <c r="A3" s="9" t="s">
        <v>26</v>
      </c>
      <c r="B3" s="29"/>
      <c r="C3" s="1"/>
    </row>
  </sheetData>
  <sheetProtection algorithmName="SHA-512" hashValue="SYNeqBfC/aY7gBxmAZ6WoDua7Q0KasvXuW9a64+0RuNL07A33nRRCLJHW1OKcZPn8RJQ0YyDE5hLkhorQHv2Ig==" saltValue="2rryoWQxT2gqy8HYUs3nRg==" spinCount="100000" sheet="1" selectLockedCells="1" selectUnlockedCells="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6"/>
  <sheetViews>
    <sheetView showGridLines="0" zoomScaleNormal="100" workbookViewId="0">
      <selection activeCell="D14" sqref="D14"/>
    </sheetView>
  </sheetViews>
  <sheetFormatPr defaultRowHeight="14.4" x14ac:dyDescent="0.3"/>
  <cols>
    <col min="1" max="2" width="10.6640625" customWidth="1"/>
    <col min="3" max="3" width="22.88671875" customWidth="1"/>
    <col min="4" max="4" width="15.6640625" customWidth="1"/>
    <col min="5" max="5" width="13.77734375" customWidth="1"/>
    <col min="7" max="9" width="12.6640625" customWidth="1"/>
    <col min="10" max="10" width="10.6640625" customWidth="1"/>
    <col min="11" max="11" width="16.109375" customWidth="1"/>
    <col min="12" max="12" width="13.5546875" customWidth="1"/>
  </cols>
  <sheetData>
    <row r="1" spans="1:12" ht="18" x14ac:dyDescent="0.35">
      <c r="A1" s="7" t="str">
        <f>'1. Title Page'!A13</f>
        <v>Lot 2 - P23</v>
      </c>
      <c r="D1" s="29" t="s">
        <v>37</v>
      </c>
      <c r="E1" s="1" t="s">
        <v>38</v>
      </c>
      <c r="J1" s="23" t="s">
        <v>14</v>
      </c>
      <c r="L1" s="1" t="s">
        <v>86</v>
      </c>
    </row>
    <row r="2" spans="1:12" ht="1.8" customHeight="1" x14ac:dyDescent="0.35">
      <c r="A2" s="7"/>
      <c r="D2" s="31"/>
      <c r="E2" s="30"/>
      <c r="H2" s="30"/>
      <c r="I2" s="30"/>
      <c r="J2" s="23"/>
      <c r="L2" s="1"/>
    </row>
    <row r="3" spans="1:12" s="41" customFormat="1" ht="1.8" customHeight="1" x14ac:dyDescent="0.35">
      <c r="A3" s="7"/>
      <c r="D3" s="31"/>
      <c r="E3" s="30"/>
      <c r="H3" s="30"/>
      <c r="I3" s="30"/>
      <c r="J3" s="23"/>
      <c r="L3" s="1"/>
    </row>
    <row r="4" spans="1:12" s="6" customFormat="1" ht="77.400000000000006" customHeight="1" x14ac:dyDescent="0.3">
      <c r="A4" s="114" t="s">
        <v>9</v>
      </c>
      <c r="B4" s="114"/>
      <c r="C4" s="114"/>
      <c r="D4" s="77" t="s">
        <v>89</v>
      </c>
      <c r="E4" s="69" t="s">
        <v>90</v>
      </c>
      <c r="F4" s="22" t="s">
        <v>13</v>
      </c>
      <c r="G4" s="100"/>
      <c r="H4" s="100"/>
      <c r="I4" s="100"/>
      <c r="J4" s="117" t="s">
        <v>12</v>
      </c>
      <c r="K4" s="77" t="s">
        <v>89</v>
      </c>
      <c r="L4" s="69" t="s">
        <v>90</v>
      </c>
    </row>
    <row r="5" spans="1:12" s="6" customFormat="1" ht="15.45" hidden="1" customHeight="1" x14ac:dyDescent="0.3">
      <c r="A5" s="115" t="s">
        <v>0</v>
      </c>
      <c r="B5" s="115"/>
      <c r="C5" s="115"/>
      <c r="D5" s="11" t="s">
        <v>33</v>
      </c>
      <c r="E5" s="11" t="s">
        <v>33</v>
      </c>
      <c r="G5" s="100"/>
      <c r="H5" s="100"/>
      <c r="I5" s="100"/>
      <c r="J5" s="118"/>
      <c r="K5" s="11" t="s">
        <v>33</v>
      </c>
      <c r="L5" s="11" t="s">
        <v>33</v>
      </c>
    </row>
    <row r="6" spans="1:12" s="6" customFormat="1" ht="27.6" customHeight="1" x14ac:dyDescent="0.3">
      <c r="A6" s="15"/>
      <c r="B6" s="16"/>
      <c r="C6" s="17"/>
      <c r="D6" s="116" t="s">
        <v>10</v>
      </c>
      <c r="E6" s="116"/>
      <c r="G6" s="100"/>
      <c r="H6" s="100"/>
      <c r="I6" s="100"/>
      <c r="J6" s="119"/>
      <c r="K6" s="110" t="s">
        <v>72</v>
      </c>
      <c r="L6" s="111"/>
    </row>
    <row r="7" spans="1:12" s="6" customFormat="1" ht="15.6" x14ac:dyDescent="0.3">
      <c r="A7" s="15"/>
      <c r="B7" s="16"/>
      <c r="C7" s="17"/>
      <c r="D7" s="12" t="s">
        <v>8</v>
      </c>
      <c r="E7" s="12" t="s">
        <v>8</v>
      </c>
      <c r="J7" s="11"/>
      <c r="K7" s="12" t="s">
        <v>8</v>
      </c>
      <c r="L7" s="12" t="s">
        <v>8</v>
      </c>
    </row>
    <row r="8" spans="1:12" s="6" customFormat="1" ht="15.45" customHeight="1" x14ac:dyDescent="0.3">
      <c r="A8" s="59" t="s">
        <v>1</v>
      </c>
      <c r="B8" s="60"/>
      <c r="C8" s="61"/>
      <c r="D8" s="33" t="str">
        <f>IF(NOT(D$5="Y"),"n/a","Insert £")</f>
        <v>Insert £</v>
      </c>
      <c r="E8" s="33" t="str">
        <f>IF(NOT(E$5="Y"),"n/a","Insert £")</f>
        <v>Insert £</v>
      </c>
      <c r="G8" s="113" t="str">
        <f>IF(OR(D5=0,E5=0),"Please complete Sub-Lot Selection sheet before continuing","Please complete all green fields containing Insert £")</f>
        <v>Please complete all green fields containing Insert £</v>
      </c>
      <c r="H8" s="113"/>
      <c r="I8" s="113"/>
      <c r="J8" s="62">
        <v>1</v>
      </c>
      <c r="K8" s="83" t="str">
        <f t="shared" ref="K8:K31" si="0">IF(D8="n/a","n/a",IF(D8="Insert £","",ROUND(D8*$J8,2)))</f>
        <v/>
      </c>
      <c r="L8" s="83" t="str">
        <f t="shared" ref="L8:L31" si="1">IF(E8="n/a","n/a",IF(E8="Insert £","",ROUND(E8*$J8,2)))</f>
        <v/>
      </c>
    </row>
    <row r="9" spans="1:12" s="6" customFormat="1" ht="15.6" x14ac:dyDescent="0.3">
      <c r="A9" s="59" t="s">
        <v>41</v>
      </c>
      <c r="B9" s="60"/>
      <c r="C9" s="61"/>
      <c r="D9" s="33" t="str">
        <f t="shared" ref="D9:D31" si="2">IF(NOT(D$5="Y"),"n/a","Insert £")</f>
        <v>Insert £</v>
      </c>
      <c r="E9" s="33" t="str">
        <f t="shared" ref="E9:E31" si="3">IF(NOT(E$5="Y"),"n/a","Insert £")</f>
        <v>Insert £</v>
      </c>
      <c r="G9" s="113"/>
      <c r="H9" s="113"/>
      <c r="I9" s="113"/>
      <c r="J9" s="62">
        <v>1</v>
      </c>
      <c r="K9" s="83" t="str">
        <f t="shared" si="0"/>
        <v/>
      </c>
      <c r="L9" s="83" t="str">
        <f t="shared" si="1"/>
        <v/>
      </c>
    </row>
    <row r="10" spans="1:12" s="6" customFormat="1" ht="15.6" x14ac:dyDescent="0.3">
      <c r="A10" s="59" t="s">
        <v>42</v>
      </c>
      <c r="B10" s="60"/>
      <c r="C10" s="61"/>
      <c r="D10" s="33" t="str">
        <f t="shared" si="2"/>
        <v>Insert £</v>
      </c>
      <c r="E10" s="33" t="str">
        <f t="shared" si="3"/>
        <v>Insert £</v>
      </c>
      <c r="G10" s="113"/>
      <c r="H10" s="113"/>
      <c r="I10" s="113"/>
      <c r="J10" s="62">
        <v>1</v>
      </c>
      <c r="K10" s="83" t="str">
        <f t="shared" si="0"/>
        <v/>
      </c>
      <c r="L10" s="83" t="str">
        <f t="shared" si="1"/>
        <v/>
      </c>
    </row>
    <row r="11" spans="1:12" s="6" customFormat="1" ht="15.6" x14ac:dyDescent="0.3">
      <c r="A11" s="59" t="s">
        <v>43</v>
      </c>
      <c r="B11" s="60"/>
      <c r="C11" s="61"/>
      <c r="D11" s="33" t="str">
        <f t="shared" si="2"/>
        <v>Insert £</v>
      </c>
      <c r="E11" s="33" t="str">
        <f t="shared" si="3"/>
        <v>Insert £</v>
      </c>
      <c r="G11" s="120" t="s">
        <v>84</v>
      </c>
      <c r="H11" s="120"/>
      <c r="I11" s="121"/>
      <c r="J11" s="62">
        <v>1</v>
      </c>
      <c r="K11" s="83" t="str">
        <f t="shared" si="0"/>
        <v/>
      </c>
      <c r="L11" s="83" t="str">
        <f t="shared" si="1"/>
        <v/>
      </c>
    </row>
    <row r="12" spans="1:12" s="6" customFormat="1" ht="15.6" x14ac:dyDescent="0.3">
      <c r="A12" s="59" t="s">
        <v>4</v>
      </c>
      <c r="B12" s="60"/>
      <c r="C12" s="61"/>
      <c r="D12" s="33" t="str">
        <f t="shared" si="2"/>
        <v>Insert £</v>
      </c>
      <c r="E12" s="33" t="str">
        <f t="shared" si="3"/>
        <v>Insert £</v>
      </c>
      <c r="G12" s="120"/>
      <c r="H12" s="120"/>
      <c r="I12" s="121"/>
      <c r="J12" s="62">
        <v>1</v>
      </c>
      <c r="K12" s="83" t="str">
        <f t="shared" si="0"/>
        <v/>
      </c>
      <c r="L12" s="83" t="str">
        <f t="shared" si="1"/>
        <v/>
      </c>
    </row>
    <row r="13" spans="1:12" s="6" customFormat="1" ht="15.6" x14ac:dyDescent="0.3">
      <c r="A13" s="59" t="s">
        <v>44</v>
      </c>
      <c r="B13" s="60"/>
      <c r="C13" s="61"/>
      <c r="D13" s="33" t="str">
        <f t="shared" si="2"/>
        <v>Insert £</v>
      </c>
      <c r="E13" s="33" t="str">
        <f t="shared" si="3"/>
        <v>Insert £</v>
      </c>
      <c r="G13" s="120"/>
      <c r="H13" s="120"/>
      <c r="I13" s="121"/>
      <c r="J13" s="62">
        <v>0.5</v>
      </c>
      <c r="K13" s="83" t="str">
        <f t="shared" si="0"/>
        <v/>
      </c>
      <c r="L13" s="83" t="str">
        <f t="shared" si="1"/>
        <v/>
      </c>
    </row>
    <row r="14" spans="1:12" s="6" customFormat="1" ht="15.6" x14ac:dyDescent="0.3">
      <c r="A14" s="59" t="s">
        <v>2</v>
      </c>
      <c r="B14" s="60"/>
      <c r="C14" s="61"/>
      <c r="D14" s="33" t="str">
        <f t="shared" si="2"/>
        <v>Insert £</v>
      </c>
      <c r="E14" s="33" t="str">
        <f t="shared" si="3"/>
        <v>Insert £</v>
      </c>
      <c r="G14" s="74"/>
      <c r="H14" s="74"/>
      <c r="I14" s="74"/>
      <c r="J14" s="62">
        <v>1</v>
      </c>
      <c r="K14" s="83" t="str">
        <f t="shared" si="0"/>
        <v/>
      </c>
      <c r="L14" s="83" t="str">
        <f t="shared" si="1"/>
        <v/>
      </c>
    </row>
    <row r="15" spans="1:12" s="6" customFormat="1" ht="15.6" x14ac:dyDescent="0.3">
      <c r="A15" s="59" t="s">
        <v>45</v>
      </c>
      <c r="B15" s="60"/>
      <c r="C15" s="61"/>
      <c r="D15" s="33" t="str">
        <f t="shared" si="2"/>
        <v>Insert £</v>
      </c>
      <c r="E15" s="33" t="str">
        <f t="shared" si="3"/>
        <v>Insert £</v>
      </c>
      <c r="G15" s="120" t="s">
        <v>85</v>
      </c>
      <c r="H15" s="120"/>
      <c r="I15" s="121"/>
      <c r="J15" s="62">
        <v>1</v>
      </c>
      <c r="K15" s="83" t="str">
        <f t="shared" si="0"/>
        <v/>
      </c>
      <c r="L15" s="83" t="str">
        <f t="shared" si="1"/>
        <v/>
      </c>
    </row>
    <row r="16" spans="1:12" s="6" customFormat="1" ht="15.6" x14ac:dyDescent="0.3">
      <c r="A16" s="59" t="s">
        <v>3</v>
      </c>
      <c r="B16" s="60"/>
      <c r="C16" s="61"/>
      <c r="D16" s="33" t="str">
        <f t="shared" si="2"/>
        <v>Insert £</v>
      </c>
      <c r="E16" s="33" t="str">
        <f t="shared" si="3"/>
        <v>Insert £</v>
      </c>
      <c r="G16" s="120"/>
      <c r="H16" s="120"/>
      <c r="I16" s="121"/>
      <c r="J16" s="62">
        <v>1</v>
      </c>
      <c r="K16" s="83" t="str">
        <f t="shared" si="0"/>
        <v/>
      </c>
      <c r="L16" s="83" t="str">
        <f t="shared" si="1"/>
        <v/>
      </c>
    </row>
    <row r="17" spans="1:12" s="6" customFormat="1" ht="15.6" x14ac:dyDescent="0.3">
      <c r="A17" s="59" t="s">
        <v>95</v>
      </c>
      <c r="B17" s="60"/>
      <c r="C17" s="61"/>
      <c r="D17" s="33" t="str">
        <f t="shared" si="2"/>
        <v>Insert £</v>
      </c>
      <c r="E17" s="33" t="str">
        <f t="shared" si="3"/>
        <v>Insert £</v>
      </c>
      <c r="G17" s="120"/>
      <c r="H17" s="120"/>
      <c r="I17" s="121"/>
      <c r="J17" s="62">
        <v>1</v>
      </c>
      <c r="K17" s="83" t="str">
        <f t="shared" si="0"/>
        <v/>
      </c>
      <c r="L17" s="83" t="str">
        <f t="shared" si="1"/>
        <v/>
      </c>
    </row>
    <row r="18" spans="1:12" s="6" customFormat="1" ht="15.6" x14ac:dyDescent="0.3">
      <c r="A18" s="59" t="s">
        <v>5</v>
      </c>
      <c r="B18" s="60"/>
      <c r="C18" s="61"/>
      <c r="D18" s="33" t="str">
        <f t="shared" si="2"/>
        <v>Insert £</v>
      </c>
      <c r="E18" s="33" t="str">
        <f t="shared" si="3"/>
        <v>Insert £</v>
      </c>
      <c r="G18" s="120"/>
      <c r="H18" s="120"/>
      <c r="I18" s="121"/>
      <c r="J18" s="62">
        <v>1</v>
      </c>
      <c r="K18" s="83" t="str">
        <f t="shared" si="0"/>
        <v/>
      </c>
      <c r="L18" s="83" t="str">
        <f t="shared" si="1"/>
        <v/>
      </c>
    </row>
    <row r="19" spans="1:12" s="6" customFormat="1" ht="15.6" x14ac:dyDescent="0.3">
      <c r="A19" s="59" t="s">
        <v>46</v>
      </c>
      <c r="B19" s="60"/>
      <c r="C19" s="61"/>
      <c r="D19" s="33" t="str">
        <f t="shared" si="2"/>
        <v>Insert £</v>
      </c>
      <c r="E19" s="33" t="str">
        <f t="shared" si="3"/>
        <v>Insert £</v>
      </c>
      <c r="G19" s="120"/>
      <c r="H19" s="120"/>
      <c r="I19" s="121"/>
      <c r="J19" s="62">
        <v>0.5</v>
      </c>
      <c r="K19" s="83" t="str">
        <f t="shared" si="0"/>
        <v/>
      </c>
      <c r="L19" s="83" t="str">
        <f t="shared" si="1"/>
        <v/>
      </c>
    </row>
    <row r="20" spans="1:12" s="6" customFormat="1" ht="15.6" x14ac:dyDescent="0.3">
      <c r="A20" s="59" t="s">
        <v>47</v>
      </c>
      <c r="B20" s="60"/>
      <c r="C20" s="61"/>
      <c r="D20" s="33" t="str">
        <f t="shared" si="2"/>
        <v>Insert £</v>
      </c>
      <c r="E20" s="33" t="str">
        <f t="shared" si="3"/>
        <v>Insert £</v>
      </c>
      <c r="G20" s="120"/>
      <c r="H20" s="120"/>
      <c r="I20" s="121"/>
      <c r="J20" s="62">
        <v>0.75</v>
      </c>
      <c r="K20" s="83" t="str">
        <f t="shared" si="0"/>
        <v/>
      </c>
      <c r="L20" s="83" t="str">
        <f t="shared" si="1"/>
        <v/>
      </c>
    </row>
    <row r="21" spans="1:12" s="6" customFormat="1" ht="15.6" x14ac:dyDescent="0.3">
      <c r="A21" s="59" t="s">
        <v>96</v>
      </c>
      <c r="B21" s="60"/>
      <c r="C21" s="61"/>
      <c r="D21" s="33" t="str">
        <f t="shared" si="2"/>
        <v>Insert £</v>
      </c>
      <c r="E21" s="33" t="str">
        <f t="shared" si="3"/>
        <v>Insert £</v>
      </c>
      <c r="G21" s="120"/>
      <c r="H21" s="120"/>
      <c r="I21" s="121"/>
      <c r="J21" s="62">
        <v>0.75</v>
      </c>
      <c r="K21" s="83" t="str">
        <f t="shared" si="0"/>
        <v/>
      </c>
      <c r="L21" s="83" t="str">
        <f t="shared" si="1"/>
        <v/>
      </c>
    </row>
    <row r="22" spans="1:12" s="6" customFormat="1" ht="15.6" x14ac:dyDescent="0.3">
      <c r="A22" s="59" t="s">
        <v>48</v>
      </c>
      <c r="B22" s="60"/>
      <c r="C22" s="61"/>
      <c r="D22" s="33" t="str">
        <f t="shared" si="2"/>
        <v>Insert £</v>
      </c>
      <c r="E22" s="33" t="str">
        <f t="shared" si="3"/>
        <v>Insert £</v>
      </c>
      <c r="J22" s="62">
        <v>0.5</v>
      </c>
      <c r="K22" s="83" t="str">
        <f t="shared" si="0"/>
        <v/>
      </c>
      <c r="L22" s="83" t="str">
        <f t="shared" si="1"/>
        <v/>
      </c>
    </row>
    <row r="23" spans="1:12" s="6" customFormat="1" ht="15.6" x14ac:dyDescent="0.3">
      <c r="A23" s="59" t="s">
        <v>49</v>
      </c>
      <c r="B23" s="60"/>
      <c r="C23" s="61"/>
      <c r="D23" s="33" t="str">
        <f t="shared" si="2"/>
        <v>Insert £</v>
      </c>
      <c r="E23" s="33" t="str">
        <f t="shared" si="3"/>
        <v>Insert £</v>
      </c>
      <c r="J23" s="62">
        <v>0.5</v>
      </c>
      <c r="K23" s="83" t="str">
        <f t="shared" si="0"/>
        <v/>
      </c>
      <c r="L23" s="83" t="str">
        <f t="shared" si="1"/>
        <v/>
      </c>
    </row>
    <row r="24" spans="1:12" s="6" customFormat="1" ht="15.6" x14ac:dyDescent="0.3">
      <c r="A24" s="59" t="s">
        <v>50</v>
      </c>
      <c r="B24" s="60"/>
      <c r="C24" s="61"/>
      <c r="D24" s="33" t="str">
        <f t="shared" si="2"/>
        <v>Insert £</v>
      </c>
      <c r="E24" s="33" t="str">
        <f t="shared" si="3"/>
        <v>Insert £</v>
      </c>
      <c r="J24" s="62">
        <v>0.5</v>
      </c>
      <c r="K24" s="83" t="str">
        <f t="shared" si="0"/>
        <v/>
      </c>
      <c r="L24" s="83" t="str">
        <f t="shared" si="1"/>
        <v/>
      </c>
    </row>
    <row r="25" spans="1:12" s="6" customFormat="1" ht="15.6" x14ac:dyDescent="0.3">
      <c r="A25" s="59" t="s">
        <v>51</v>
      </c>
      <c r="B25" s="60"/>
      <c r="C25" s="61"/>
      <c r="D25" s="33" t="str">
        <f t="shared" si="2"/>
        <v>Insert £</v>
      </c>
      <c r="E25" s="33" t="str">
        <f t="shared" si="3"/>
        <v>Insert £</v>
      </c>
      <c r="J25" s="62">
        <v>0.5</v>
      </c>
      <c r="K25" s="83" t="str">
        <f t="shared" si="0"/>
        <v/>
      </c>
      <c r="L25" s="83" t="str">
        <f t="shared" si="1"/>
        <v/>
      </c>
    </row>
    <row r="26" spans="1:12" s="6" customFormat="1" ht="15.6" x14ac:dyDescent="0.3">
      <c r="A26" s="59" t="s">
        <v>7</v>
      </c>
      <c r="B26" s="60"/>
      <c r="C26" s="61"/>
      <c r="D26" s="33" t="str">
        <f t="shared" si="2"/>
        <v>Insert £</v>
      </c>
      <c r="E26" s="33" t="str">
        <f t="shared" si="3"/>
        <v>Insert £</v>
      </c>
      <c r="J26" s="62">
        <v>0.5</v>
      </c>
      <c r="K26" s="83" t="str">
        <f t="shared" si="0"/>
        <v/>
      </c>
      <c r="L26" s="83" t="str">
        <f t="shared" si="1"/>
        <v/>
      </c>
    </row>
    <row r="27" spans="1:12" s="6" customFormat="1" ht="15.6" x14ac:dyDescent="0.3">
      <c r="A27" s="59" t="s">
        <v>52</v>
      </c>
      <c r="B27" s="60"/>
      <c r="C27" s="61"/>
      <c r="D27" s="33" t="str">
        <f t="shared" si="2"/>
        <v>Insert £</v>
      </c>
      <c r="E27" s="33" t="str">
        <f t="shared" si="3"/>
        <v>Insert £</v>
      </c>
      <c r="J27" s="62">
        <v>0.75</v>
      </c>
      <c r="K27" s="83" t="str">
        <f t="shared" si="0"/>
        <v/>
      </c>
      <c r="L27" s="83" t="str">
        <f t="shared" si="1"/>
        <v/>
      </c>
    </row>
    <row r="28" spans="1:12" s="6" customFormat="1" ht="15.6" x14ac:dyDescent="0.3">
      <c r="A28" s="59" t="s">
        <v>53</v>
      </c>
      <c r="B28" s="60"/>
      <c r="C28" s="61"/>
      <c r="D28" s="33" t="str">
        <f t="shared" si="2"/>
        <v>Insert £</v>
      </c>
      <c r="E28" s="33" t="str">
        <f t="shared" si="3"/>
        <v>Insert £</v>
      </c>
      <c r="J28" s="62">
        <v>0.75</v>
      </c>
      <c r="K28" s="83" t="str">
        <f t="shared" si="0"/>
        <v/>
      </c>
      <c r="L28" s="83" t="str">
        <f t="shared" si="1"/>
        <v/>
      </c>
    </row>
    <row r="29" spans="1:12" s="6" customFormat="1" ht="15.6" x14ac:dyDescent="0.3">
      <c r="A29" s="59" t="s">
        <v>97</v>
      </c>
      <c r="B29" s="60"/>
      <c r="C29" s="61"/>
      <c r="D29" s="33" t="str">
        <f t="shared" si="2"/>
        <v>Insert £</v>
      </c>
      <c r="E29" s="33" t="str">
        <f t="shared" si="3"/>
        <v>Insert £</v>
      </c>
      <c r="J29" s="62">
        <v>0.75</v>
      </c>
      <c r="K29" s="83" t="str">
        <f t="shared" si="0"/>
        <v/>
      </c>
      <c r="L29" s="83" t="str">
        <f t="shared" si="1"/>
        <v/>
      </c>
    </row>
    <row r="30" spans="1:12" s="6" customFormat="1" ht="15.6" x14ac:dyDescent="0.3">
      <c r="A30" s="59" t="s">
        <v>54</v>
      </c>
      <c r="B30" s="60"/>
      <c r="C30" s="61"/>
      <c r="D30" s="33" t="str">
        <f t="shared" si="2"/>
        <v>Insert £</v>
      </c>
      <c r="E30" s="33" t="str">
        <f t="shared" si="3"/>
        <v>Insert £</v>
      </c>
      <c r="J30" s="62">
        <v>0.75</v>
      </c>
      <c r="K30" s="83" t="str">
        <f t="shared" si="0"/>
        <v/>
      </c>
      <c r="L30" s="83" t="str">
        <f t="shared" si="1"/>
        <v/>
      </c>
    </row>
    <row r="31" spans="1:12" s="6" customFormat="1" ht="15.6" x14ac:dyDescent="0.3">
      <c r="A31" s="59" t="s">
        <v>55</v>
      </c>
      <c r="B31" s="60"/>
      <c r="C31" s="61"/>
      <c r="D31" s="33" t="str">
        <f t="shared" si="2"/>
        <v>Insert £</v>
      </c>
      <c r="E31" s="33" t="str">
        <f t="shared" si="3"/>
        <v>Insert £</v>
      </c>
      <c r="J31" s="62">
        <v>0.75</v>
      </c>
      <c r="K31" s="83" t="str">
        <f t="shared" si="0"/>
        <v/>
      </c>
      <c r="L31" s="83" t="str">
        <f t="shared" si="1"/>
        <v/>
      </c>
    </row>
    <row r="32" spans="1:12" s="6" customFormat="1" ht="15.6" x14ac:dyDescent="0.3"/>
    <row r="33" spans="1:12" s="6" customFormat="1" ht="27.6" customHeight="1" x14ac:dyDescent="0.3">
      <c r="A33" s="112" t="s">
        <v>22</v>
      </c>
      <c r="B33" s="112"/>
      <c r="C33" s="112"/>
      <c r="D33" s="112"/>
      <c r="E33" s="112"/>
      <c r="J33" s="73" t="s">
        <v>69</v>
      </c>
      <c r="K33" s="80" t="str">
        <f>IF(K8="","",AVERAGE(K8:K31))</f>
        <v/>
      </c>
      <c r="L33" s="80" t="str">
        <f>IF(L8="","",AVERAGE(L8:L31))</f>
        <v/>
      </c>
    </row>
    <row r="34" spans="1:12" ht="42.6" customHeight="1" x14ac:dyDescent="0.3">
      <c r="A34" s="112"/>
      <c r="B34" s="112"/>
      <c r="C34" s="112"/>
      <c r="D34" s="112"/>
      <c r="E34" s="112"/>
      <c r="J34" s="79" t="s">
        <v>68</v>
      </c>
      <c r="K34" s="78">
        <v>1</v>
      </c>
      <c r="L34" s="78">
        <v>0.18</v>
      </c>
    </row>
    <row r="35" spans="1:12" ht="31.2" customHeight="1" x14ac:dyDescent="0.3">
      <c r="J35" s="79" t="s">
        <v>70</v>
      </c>
      <c r="K35" s="78" t="str">
        <f>IF(K33="","",K33*K34)</f>
        <v/>
      </c>
      <c r="L35" s="78" t="str">
        <f>IF(L33="","",L33*L34)</f>
        <v/>
      </c>
    </row>
    <row r="36" spans="1:12" ht="41.4" customHeight="1" x14ac:dyDescent="0.3">
      <c r="J36" s="79" t="s">
        <v>71</v>
      </c>
      <c r="K36" s="81" t="str">
        <f>IF(K35="","",ROUND(AVERAGE(K35,L35),2))</f>
        <v/>
      </c>
      <c r="L36" s="82"/>
    </row>
  </sheetData>
  <sheetProtection algorithmName="SHA-512" hashValue="gUwyj8JFE6jVqebJyOu4rnYtUn65h8RD+uLNjK4CEBhvxhK5DuWKFHWYv2CO2sQxnuhredzZf3Eev/Lsa1/RjA==" saltValue="Yse7i3O/MyJFq4uzGvocRQ==" spinCount="100000" sheet="1" objects="1" scenarios="1" selectLockedCells="1"/>
  <mergeCells count="10">
    <mergeCell ref="K6:L6"/>
    <mergeCell ref="A33:E34"/>
    <mergeCell ref="G4:I6"/>
    <mergeCell ref="G8:I10"/>
    <mergeCell ref="A4:C4"/>
    <mergeCell ref="A5:C5"/>
    <mergeCell ref="D6:E6"/>
    <mergeCell ref="J4:J6"/>
    <mergeCell ref="G11:I13"/>
    <mergeCell ref="G15:I21"/>
  </mergeCells>
  <conditionalFormatting sqref="D8:E31">
    <cfRule type="expression" dxfId="6" priority="10">
      <formula>D$5="N"</formula>
    </cfRule>
    <cfRule type="expression" dxfId="5" priority="11">
      <formula>D$5="Y"</formula>
    </cfRule>
  </conditionalFormatting>
  <conditionalFormatting sqref="D4:E4">
    <cfRule type="expression" dxfId="4" priority="2">
      <formula>AND(D5="N", SUM(D$10:D$10)&gt;0)</formula>
    </cfRule>
  </conditionalFormatting>
  <conditionalFormatting sqref="K4:L4">
    <cfRule type="expression" dxfId="3" priority="1">
      <formula>AND(K5="N", SUM(K$10:K$10)&gt;0)</formula>
    </cfRule>
  </conditionalFormatting>
  <dataValidations count="1">
    <dataValidation type="custom" allowBlank="1" showInputMessage="1" showErrorMessage="1" errorTitle="Note" error="Insert a number containing upto two decimal places only." sqref="D8:E31" xr:uid="{941C4061-61AA-4D64-95A1-F4D98DC5CB99}">
      <formula1>INT(D8*100)=(D8*100)</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showGridLines="0" zoomScaleNormal="100" workbookViewId="0">
      <pane xSplit="2" ySplit="2" topLeftCell="C3" activePane="bottomRight" state="frozen"/>
      <selection activeCell="L1" sqref="L1"/>
      <selection pane="topRight" activeCell="L1" sqref="L1"/>
      <selection pane="bottomLeft" activeCell="L1" sqref="L1"/>
      <selection pane="bottomRight" activeCell="A3" sqref="A3"/>
    </sheetView>
  </sheetViews>
  <sheetFormatPr defaultRowHeight="14.4" x14ac:dyDescent="0.3"/>
  <cols>
    <col min="1" max="2" width="10.6640625" customWidth="1"/>
  </cols>
  <sheetData>
    <row r="1" spans="1:1" ht="18" x14ac:dyDescent="0.35">
      <c r="A1" s="7" t="str">
        <f>'1. Title Page'!A13</f>
        <v>Lot 2 - P23</v>
      </c>
    </row>
    <row r="2" spans="1:1" ht="18" x14ac:dyDescent="0.35">
      <c r="A2" s="7"/>
    </row>
    <row r="3" spans="1:1" ht="18" x14ac:dyDescent="0.35">
      <c r="A3" s="9" t="s">
        <v>58</v>
      </c>
    </row>
  </sheetData>
  <sheetProtection algorithmName="SHA-512" hashValue="VoTcqMgXRfIH5w5fU5nuOd0e3ixiX0QyuVJHkGFOLgdElT7u3EjCPG3NvweSUKVOq+Re1Bqb5Vld5jZMw+ORAw==" saltValue="+vppAm7dcBMOmtVkCbclLQ==" spinCount="100000" sheet="1" selectLockedCells="1" selectUnlockedCells="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showGridLines="0" zoomScaleNormal="100" workbookViewId="0">
      <pane xSplit="2" ySplit="2" topLeftCell="C3" activePane="bottomRight" state="frozen"/>
      <selection activeCell="L1" sqref="L1"/>
      <selection pane="topRight" activeCell="L1" sqref="L1"/>
      <selection pane="bottomLeft" activeCell="L1" sqref="L1"/>
      <selection pane="bottomRight"/>
    </sheetView>
  </sheetViews>
  <sheetFormatPr defaultRowHeight="14.4" x14ac:dyDescent="0.3"/>
  <cols>
    <col min="1" max="2" width="10.6640625" customWidth="1"/>
  </cols>
  <sheetData>
    <row r="1" spans="1:1" ht="18" x14ac:dyDescent="0.35">
      <c r="A1" s="7" t="str">
        <f>'1. Title Page'!A13</f>
        <v>Lot 2 - P23</v>
      </c>
    </row>
    <row r="2" spans="1:1" ht="18" x14ac:dyDescent="0.35">
      <c r="A2" s="7"/>
    </row>
    <row r="3" spans="1:1" ht="18" x14ac:dyDescent="0.35">
      <c r="A3" s="9" t="s">
        <v>59</v>
      </c>
    </row>
  </sheetData>
  <sheetProtection algorithmName="SHA-512" hashValue="e6Am/aQ9berCH9REZ2HMR5tYwcSGEkTdjPILgny01/0n0MqJz+cG3rzgPPs/tpDy11VZwxfPjKRCxCjhz+z7xw==" saltValue="Xz0VX2cvBWg51dzOZAfZaQ==" spinCount="100000" sheet="1" selectLockedCells="1" selectUnlockedCells="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5"/>
  <sheetViews>
    <sheetView showGridLines="0" zoomScale="103" zoomScaleNormal="100" workbookViewId="0">
      <selection activeCell="H9" sqref="H9"/>
    </sheetView>
  </sheetViews>
  <sheetFormatPr defaultRowHeight="14.4" x14ac:dyDescent="0.3"/>
  <cols>
    <col min="2" max="2" width="38.5546875" customWidth="1"/>
    <col min="3" max="3" width="12.6640625" hidden="1" customWidth="1"/>
    <col min="4" max="5" width="12.6640625" style="41" hidden="1" customWidth="1"/>
    <col min="6" max="6" width="12.6640625" hidden="1" customWidth="1"/>
    <col min="7" max="7" width="18.88671875" customWidth="1"/>
  </cols>
  <sheetData>
    <row r="1" spans="1:7" ht="18" x14ac:dyDescent="0.35">
      <c r="A1" s="7" t="str">
        <f>'1. Title Page'!A13</f>
        <v>Lot 2 - P23</v>
      </c>
      <c r="C1" s="41"/>
    </row>
    <row r="3" spans="1:7" ht="18" x14ac:dyDescent="0.35">
      <c r="A3" s="24" t="s">
        <v>16</v>
      </c>
      <c r="B3" s="25"/>
      <c r="C3" s="26"/>
      <c r="D3" s="26"/>
      <c r="E3" s="26"/>
      <c r="G3" s="27" t="s">
        <v>15</v>
      </c>
    </row>
    <row r="4" spans="1:7" s="41" customFormat="1" ht="18" x14ac:dyDescent="0.35">
      <c r="A4" s="24"/>
      <c r="B4" s="25"/>
      <c r="C4" s="26"/>
      <c r="D4" s="26"/>
      <c r="E4" s="26"/>
      <c r="G4" s="27"/>
    </row>
    <row r="6" spans="1:7" s="6" customFormat="1" ht="78" x14ac:dyDescent="0.3">
      <c r="B6" s="11" t="s">
        <v>17</v>
      </c>
      <c r="C6" s="58" t="s">
        <v>64</v>
      </c>
      <c r="D6" s="58" t="s">
        <v>65</v>
      </c>
      <c r="E6" s="58" t="s">
        <v>64</v>
      </c>
      <c r="F6" s="58" t="s">
        <v>65</v>
      </c>
      <c r="G6" s="14" t="s">
        <v>88</v>
      </c>
    </row>
    <row r="7" spans="1:7" s="6" customFormat="1" ht="15.6" hidden="1" x14ac:dyDescent="0.3">
      <c r="B7" s="18" t="s">
        <v>23</v>
      </c>
      <c r="C7" s="10" t="s">
        <v>33</v>
      </c>
      <c r="D7" s="10" t="s">
        <v>33</v>
      </c>
      <c r="E7" s="10" t="s">
        <v>33</v>
      </c>
      <c r="F7" s="10" t="s">
        <v>33</v>
      </c>
      <c r="G7" s="10"/>
    </row>
    <row r="8" spans="1:7" s="6" customFormat="1" ht="15.6" x14ac:dyDescent="0.3">
      <c r="B8" s="18" t="s">
        <v>81</v>
      </c>
      <c r="C8" s="28"/>
      <c r="D8" s="28"/>
      <c r="E8" s="28"/>
      <c r="F8" s="28"/>
      <c r="G8" s="28">
        <f>'2. ID'!$B5</f>
        <v>0</v>
      </c>
    </row>
    <row r="9" spans="1:7" s="6" customFormat="1" ht="15.6" x14ac:dyDescent="0.3">
      <c r="B9" s="18"/>
      <c r="C9" s="65"/>
      <c r="D9" s="65"/>
      <c r="E9" s="65"/>
      <c r="F9" s="65"/>
      <c r="G9" s="66"/>
    </row>
    <row r="10" spans="1:7" s="6" customFormat="1" ht="15.6" x14ac:dyDescent="0.3">
      <c r="B10" s="18" t="s">
        <v>66</v>
      </c>
      <c r="C10" s="19"/>
      <c r="D10" s="19"/>
      <c r="E10" s="19"/>
      <c r="F10" s="19"/>
      <c r="G10" s="20"/>
    </row>
    <row r="11" spans="1:7" s="6" customFormat="1" ht="31.2" x14ac:dyDescent="0.3">
      <c r="B11" s="55" t="s">
        <v>78</v>
      </c>
      <c r="C11" s="34" t="str">
        <f>'3. Additions'!N11</f>
        <v/>
      </c>
      <c r="D11" s="34" t="str">
        <f>'3. Additions'!O11</f>
        <v/>
      </c>
      <c r="E11" s="34" t="str">
        <f>'3. Additions'!N12</f>
        <v/>
      </c>
      <c r="F11" s="34" t="str">
        <f>'3. Additions'!O12</f>
        <v/>
      </c>
      <c r="G11" s="34" t="str">
        <f>IF(SUM(C11:F11)=0,"",ROUND(AVERAGE(C11:F11),2))</f>
        <v/>
      </c>
    </row>
    <row r="12" spans="1:7" s="6" customFormat="1" ht="31.2" x14ac:dyDescent="0.3">
      <c r="B12" s="55" t="s">
        <v>79</v>
      </c>
      <c r="C12" s="34" t="str">
        <f>'3. Additions'!N14</f>
        <v/>
      </c>
      <c r="D12" s="34" t="str">
        <f>'3. Additions'!O14</f>
        <v/>
      </c>
      <c r="E12" s="34" t="str">
        <f>'3. Additions'!N15</f>
        <v/>
      </c>
      <c r="F12" s="34" t="str">
        <f>'3. Additions'!O15</f>
        <v/>
      </c>
      <c r="G12" s="34" t="str">
        <f>IF(SUM(C12:F12)=0,"",ROUND(AVERAGE(C12:F12),2))</f>
        <v/>
      </c>
    </row>
    <row r="13" spans="1:7" s="6" customFormat="1" ht="15.6" x14ac:dyDescent="0.3">
      <c r="B13" s="18" t="s">
        <v>57</v>
      </c>
      <c r="C13" s="19"/>
      <c r="D13" s="19"/>
      <c r="E13" s="19"/>
      <c r="F13" s="19"/>
      <c r="G13" s="20"/>
    </row>
    <row r="14" spans="1:7" s="6" customFormat="1" ht="15.6" x14ac:dyDescent="0.3">
      <c r="B14" s="21" t="s">
        <v>75</v>
      </c>
      <c r="C14" s="34"/>
      <c r="D14" s="34"/>
      <c r="E14" s="34"/>
      <c r="F14" s="34"/>
      <c r="G14" s="34" t="str">
        <f>'7. Rate Card - Staff &amp; Mgmt'!K36</f>
        <v/>
      </c>
    </row>
    <row r="15" spans="1:7" s="6" customFormat="1" ht="15.6" x14ac:dyDescent="0.3">
      <c r="B15" s="32"/>
      <c r="C15" s="32"/>
      <c r="D15" s="32"/>
      <c r="E15" s="32"/>
      <c r="F15" s="32"/>
    </row>
  </sheetData>
  <sheetProtection algorithmName="SHA-512" hashValue="mGirCjDIK7NjwlCAd4/SKmCuorvJGpgWOj6WPONL4Gyxmeabj1n/Lss2Vp6rWfteAspq2H5kHrEtLaOYBGb/Jw==" saltValue="pvKBfHaFXxVYT0ZdOOhnkQ==" spinCount="100000" sheet="1" selectLockedCells="1" selectUnlockedCells="1"/>
  <conditionalFormatting sqref="C14:G14 C11:G11 C12:F12">
    <cfRule type="expression" dxfId="2" priority="8">
      <formula>AND(C$8="N",VALUE(C11)&gt;0)</formula>
    </cfRule>
  </conditionalFormatting>
  <conditionalFormatting sqref="G12">
    <cfRule type="expression" dxfId="1" priority="1">
      <formula>AND(G$8="N",VALUE(G12)&gt;0)</formula>
    </cfRule>
  </conditionalFormatting>
  <conditionalFormatting sqref="C6:F6">
    <cfRule type="expression" dxfId="0" priority="36">
      <formula>AND(#REF!="N", SUM(C$11:C$11)&gt;0)</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 for Completion</vt:lpstr>
      <vt:lpstr>1. Title Page</vt:lpstr>
      <vt:lpstr>2. ID</vt:lpstr>
      <vt:lpstr>3. Additions</vt:lpstr>
      <vt:lpstr>4 - 6. Not Used</vt:lpstr>
      <vt:lpstr>7. Rate Card - Staff &amp; Mgmt</vt:lpstr>
      <vt:lpstr>8. Not Used</vt:lpstr>
      <vt:lpstr>9. Not Used</vt:lpstr>
      <vt:lpstr>10. Evaluation Data</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Noel Shearer</dc:creator>
  <cp:lastModifiedBy>Kumar Kairamkonda</cp:lastModifiedBy>
  <dcterms:created xsi:type="dcterms:W3CDTF">2018-06-19T13:40:45Z</dcterms:created>
  <dcterms:modified xsi:type="dcterms:W3CDTF">2021-10-29T09:28:21Z</dcterms:modified>
</cp:coreProperties>
</file>