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Bri\CM\LIVE\QS25909 NOC Southampton Reroofing\3000 Procurement &amp; Tendering\3200 Tendering\3210 Tender Documents\2020\Issued Documents Rev 1\"/>
    </mc:Choice>
  </mc:AlternateContent>
  <bookViews>
    <workbookView xWindow="0" yWindow="0" windowWidth="19200" windowHeight="7470" tabRatio="798"/>
  </bookViews>
  <sheets>
    <sheet name="Notes to Contractor" sheetId="18" r:id="rId1"/>
    <sheet name="Summary" sheetId="1" r:id="rId2"/>
    <sheet name="1.1 Stg1 PCSA - MC Prelims" sheetId="7" r:id="rId3"/>
    <sheet name="1.2 Stg1 PCSA - Design Fees" sheetId="13" r:id="rId4"/>
    <sheet name="2.1Stg2 Construction - MC Staff" sheetId="9" r:id="rId5"/>
    <sheet name="2.2 Stg2 Design &amp; Surveys" sheetId="14" r:id="rId6"/>
    <sheet name="2.3 Stg2 Prelims Ref A-D" sheetId="11" r:id="rId7"/>
    <sheet name="2.3 Stg2 Prelims Ref E-W" sheetId="12" r:id="rId8"/>
    <sheet name="2.4 Early Warning Register" sheetId="15" r:id="rId9"/>
    <sheet name="2.5 Stg2 MC Fee %" sheetId="17" r:id="rId10"/>
    <sheet name="2.6 Activity Schedule - PCSA" sheetId="20" r:id="rId11"/>
    <sheet name="2.7 Schedule of Clarifications" sheetId="21"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c" localSheetId="10">#REF!</definedName>
    <definedName name="\c" localSheetId="11">#REF!</definedName>
    <definedName name="\c" localSheetId="0">#REF!</definedName>
    <definedName name="\c">#REF!</definedName>
    <definedName name="\e" localSheetId="11">#REF!</definedName>
    <definedName name="\e" localSheetId="0">#REF!</definedName>
    <definedName name="\e">#REF!</definedName>
    <definedName name="\l" localSheetId="11">#REF!</definedName>
    <definedName name="\l" localSheetId="0">#REF!</definedName>
    <definedName name="\l">#REF!</definedName>
    <definedName name="\m" localSheetId="11">#REF!</definedName>
    <definedName name="\m" localSheetId="0">#REF!</definedName>
    <definedName name="\m">#REF!</definedName>
    <definedName name="\o" localSheetId="11">#REF!</definedName>
    <definedName name="\o" localSheetId="0">#REF!</definedName>
    <definedName name="\o">#REF!</definedName>
    <definedName name="\p" localSheetId="11">#REF!</definedName>
    <definedName name="\p" localSheetId="0">#REF!</definedName>
    <definedName name="\p">#REF!</definedName>
    <definedName name="\s" localSheetId="11">#REF!</definedName>
    <definedName name="\s" localSheetId="0">#REF!</definedName>
    <definedName name="\s">#REF!</definedName>
    <definedName name="__123Graph_A" hidden="1">'[1]1'!$D$20:$D$31</definedName>
    <definedName name="__123Graph_ACURVE" hidden="1">'[1]1'!$D$20:$D$31</definedName>
    <definedName name="__123Graph_APAY" hidden="1">'[1]1'!$I$20:$I$46</definedName>
    <definedName name="__123Graph_X" hidden="1">'[1]1'!$B$20:$B$31</definedName>
    <definedName name="__123Graph_XCURVE" hidden="1">'[1]1'!$B$20:$B$31</definedName>
    <definedName name="__123Graph_XPAY" hidden="1">'[1]1'!$B$20:$B$46</definedName>
    <definedName name="__ph1">[2]NPV!$B$40</definedName>
    <definedName name="_CON1" localSheetId="10">#REF!</definedName>
    <definedName name="_CON1" localSheetId="11">#REF!</definedName>
    <definedName name="_CON1" localSheetId="0">#REF!</definedName>
    <definedName name="_CON1">#REF!</definedName>
    <definedName name="_CON2" localSheetId="11">#REF!</definedName>
    <definedName name="_CON2" localSheetId="0">#REF!</definedName>
    <definedName name="_CON2">#REF!</definedName>
    <definedName name="_Fill" hidden="1">'[3]train cash'!$A$22:$A$49</definedName>
    <definedName name="_Key1" hidden="1">'[1]1'!$A$20</definedName>
    <definedName name="_Order1" hidden="1">255</definedName>
    <definedName name="_Order2" hidden="1">0</definedName>
    <definedName name="_ph1">[2]NPV!$B$40</definedName>
    <definedName name="_Sort" hidden="1">'[1]1'!$A$20:$I$33</definedName>
    <definedName name="A" hidden="1">'[3]accom cash'!$A$22:$A$36</definedName>
    <definedName name="aaa" localSheetId="10">[4]Basis!#REF!</definedName>
    <definedName name="aaa" localSheetId="11">[4]Basis!#REF!</definedName>
    <definedName name="aaa">[4]Basis!#REF!</definedName>
    <definedName name="ADDRESS" localSheetId="10">#REF!</definedName>
    <definedName name="ADDRESS" localSheetId="11">#REF!</definedName>
    <definedName name="ADDRESS" localSheetId="0">#REF!</definedName>
    <definedName name="ADDRESS">#REF!</definedName>
    <definedName name="antiicpated" localSheetId="11">#REF!</definedName>
    <definedName name="antiicpated" localSheetId="0">#REF!</definedName>
    <definedName name="antiicpated">#REF!</definedName>
    <definedName name="app_q" localSheetId="11">#REF!</definedName>
    <definedName name="app_q" localSheetId="0">#REF!</definedName>
    <definedName name="app_q">#REF!</definedName>
    <definedName name="appndx" localSheetId="11">#REF!</definedName>
    <definedName name="appndx" localSheetId="0">#REF!</definedName>
    <definedName name="appndx">#REF!</definedName>
    <definedName name="apporx_quants" localSheetId="11">#REF!</definedName>
    <definedName name="apporx_quants" localSheetId="0">#REF!</definedName>
    <definedName name="apporx_quants">#REF!</definedName>
    <definedName name="are" localSheetId="11">[5]Basis!#REF!</definedName>
    <definedName name="are">[5]Basis!#REF!</definedName>
    <definedName name="area" localSheetId="11">[5]Basis!#REF!</definedName>
    <definedName name="area">[5]Basis!#REF!</definedName>
    <definedName name="AREAS" localSheetId="11">[4]Basis!#REF!</definedName>
    <definedName name="AREAS">[4]Basis!#REF!</definedName>
    <definedName name="areas2" localSheetId="11">[6]Basis!#REF!</definedName>
    <definedName name="areas2">[6]Basis!#REF!</definedName>
    <definedName name="bbb" localSheetId="11">[4]Basis!#REF!</definedName>
    <definedName name="bbb">[4]Basis!#REF!</definedName>
    <definedName name="Building">[7]Sheet3!$A$8:$A$17</definedName>
    <definedName name="CalcTerm" localSheetId="10">#REF!</definedName>
    <definedName name="CalcTerm" localSheetId="11">#REF!</definedName>
    <definedName name="CalcTerm" localSheetId="0">#REF!</definedName>
    <definedName name="CalcTerm">#REF!</definedName>
    <definedName name="change" localSheetId="11">#REF!</definedName>
    <definedName name="change" localSheetId="0">#REF!</definedName>
    <definedName name="change">#REF!</definedName>
    <definedName name="claim" localSheetId="11">#REF!</definedName>
    <definedName name="claim" localSheetId="0">#REF!</definedName>
    <definedName name="claim">#REF!</definedName>
    <definedName name="claims" localSheetId="11">#REF!</definedName>
    <definedName name="claims" localSheetId="0">#REF!</definedName>
    <definedName name="claims">#REF!</definedName>
    <definedName name="Commencement">[8]Data!$C$6</definedName>
    <definedName name="Contingency">'[9]Cat A Change Control'!$A$1:$Q$48</definedName>
    <definedName name="cprop" localSheetId="10">#REF!</definedName>
    <definedName name="cprop" localSheetId="11">#REF!</definedName>
    <definedName name="cprop" localSheetId="0">#REF!</definedName>
    <definedName name="cprop">#REF!</definedName>
    <definedName name="DBC" localSheetId="11">#REF!</definedName>
    <definedName name="DBC" localSheetId="0">#REF!</definedName>
    <definedName name="DBC">#REF!</definedName>
    <definedName name="DBD" localSheetId="11">#REF!</definedName>
    <definedName name="DBD" localSheetId="0">#REF!</definedName>
    <definedName name="DBD">#REF!</definedName>
    <definedName name="DBE" localSheetId="11">#REF!</definedName>
    <definedName name="DBE" localSheetId="0">#REF!</definedName>
    <definedName name="DBE">#REF!</definedName>
    <definedName name="DBST1" localSheetId="11">#REF!</definedName>
    <definedName name="DBST1" localSheetId="0">#REF!</definedName>
    <definedName name="DBST1">#REF!</definedName>
    <definedName name="DBST2" localSheetId="11">#REF!</definedName>
    <definedName name="DBST2" localSheetId="0">#REF!</definedName>
    <definedName name="DBST2">#REF!</definedName>
    <definedName name="Discount_Rate">[10]Model!$C$3</definedName>
    <definedName name="ds" localSheetId="10">[5]Basis!#REF!</definedName>
    <definedName name="ds" localSheetId="11">[5]Basis!#REF!</definedName>
    <definedName name="ds">[5]Basis!#REF!</definedName>
    <definedName name="EEC" localSheetId="10">#REF!</definedName>
    <definedName name="EEC" localSheetId="11">#REF!</definedName>
    <definedName name="EEC" localSheetId="0">#REF!</definedName>
    <definedName name="EEC">#REF!</definedName>
    <definedName name="elec_cost" localSheetId="11">#REF!</definedName>
    <definedName name="elec_cost" localSheetId="0">#REF!</definedName>
    <definedName name="elec_cost">#REF!</definedName>
    <definedName name="elec_factor" localSheetId="11">#REF!</definedName>
    <definedName name="elec_factor" localSheetId="0">#REF!</definedName>
    <definedName name="elec_factor">#REF!</definedName>
    <definedName name="exec" localSheetId="11">#REF!</definedName>
    <definedName name="exec" localSheetId="0">#REF!</definedName>
    <definedName name="exec">#REF!</definedName>
    <definedName name="Full_Model_Name">[10]Model!$C$6</definedName>
    <definedName name="gas_cost" localSheetId="10">#REF!</definedName>
    <definedName name="gas_cost" localSheetId="11">#REF!</definedName>
    <definedName name="gas_cost" localSheetId="0">#REF!</definedName>
    <definedName name="gas_cost">#REF!</definedName>
    <definedName name="gas_factor" localSheetId="11">#REF!</definedName>
    <definedName name="gas_factor" localSheetId="0">#REF!</definedName>
    <definedName name="gas_factor">#REF!</definedName>
    <definedName name="GFA" localSheetId="11">#REF!</definedName>
    <definedName name="GFA" localSheetId="0">#REF!</definedName>
    <definedName name="GFA">#REF!</definedName>
    <definedName name="gfg" localSheetId="11">[4]Basis!#REF!</definedName>
    <definedName name="gfg">[4]Basis!#REF!</definedName>
    <definedName name="GIFA">'[11]Elemental Breakdown'!$M$6</definedName>
    <definedName name="Gross_Floor_Area">'[10]CONSTRUCTION COMPONENT'!$G$53</definedName>
    <definedName name="Gross_Margin">[10]Model!$C$7</definedName>
    <definedName name="hg">[12]Construction!$S$36:$S$74</definedName>
    <definedName name="inflation">[2]NPV!$B$40</definedName>
    <definedName name="JIM">[12]Construction!$S$36:$S$74</definedName>
    <definedName name="KW">[2]NPV!$B$40</definedName>
    <definedName name="Leva" localSheetId="10">#REF!</definedName>
    <definedName name="Leva" localSheetId="11">#REF!</definedName>
    <definedName name="Leva" localSheetId="0">#REF!</definedName>
    <definedName name="Leva">#REF!</definedName>
    <definedName name="Lib" localSheetId="11">#REF!</definedName>
    <definedName name="Lib" localSheetId="0">#REF!</definedName>
    <definedName name="Lib">#REF!</definedName>
    <definedName name="LIST" localSheetId="11">#REF!</definedName>
    <definedName name="LIST" localSheetId="0">#REF!</definedName>
    <definedName name="LIST">#REF!</definedName>
    <definedName name="Model_Name">[10]Model!$C$4</definedName>
    <definedName name="NDR" localSheetId="10">#REF!</definedName>
    <definedName name="NDR" localSheetId="11">#REF!</definedName>
    <definedName name="NDR" localSheetId="0">#REF!</definedName>
    <definedName name="NDR">#REF!</definedName>
    <definedName name="offset">1</definedName>
    <definedName name="_xlnm.Print_Area" localSheetId="2">'1.1 Stg1 PCSA - MC Prelims'!$A$1:$L$101</definedName>
    <definedName name="_xlnm.Print_Area" localSheetId="3">'1.2 Stg1 PCSA - Design Fees'!$A$1:$K$50</definedName>
    <definedName name="_xlnm.Print_Area" localSheetId="4">'2.1Stg2 Construction - MC Staff'!$A$1:$K$98</definedName>
    <definedName name="_xlnm.Print_Area" localSheetId="5">'2.2 Stg2 Design &amp; Surveys'!$A$1:$G$28</definedName>
    <definedName name="_xlnm.Print_Area" localSheetId="6">'2.3 Stg2 Prelims Ref A-D'!$A$1:$J$101</definedName>
    <definedName name="_xlnm.Print_Area" localSheetId="7">'2.3 Stg2 Prelims Ref E-W'!$A$1:$J$211</definedName>
    <definedName name="_xlnm.Print_Area" localSheetId="8">'2.4 Early Warning Register'!$A$1:$C$51</definedName>
    <definedName name="_xlnm.Print_Area" localSheetId="9">'2.5 Stg2 MC Fee %'!$A$1:$I$25</definedName>
    <definedName name="_xlnm.Print_Area" localSheetId="11">'2.7 Schedule of Clarifications'!$A$1:$B$52</definedName>
    <definedName name="_xlnm.Print_Area" localSheetId="0">'Notes to Contractor'!$A$1:$D$74</definedName>
    <definedName name="_xlnm.Print_Area" localSheetId="1">Summary!$A$1:$F$112</definedName>
    <definedName name="Print_Area_MI" localSheetId="10">#REF!</definedName>
    <definedName name="Print_Area_MI" localSheetId="11">#REF!</definedName>
    <definedName name="Print_Area_MI" localSheetId="0">#REF!</definedName>
    <definedName name="Print_Area_MI">#REF!</definedName>
    <definedName name="_xlnm.Print_Titles" localSheetId="2">'1.1 Stg1 PCSA - MC Prelims'!$1:$9</definedName>
    <definedName name="_xlnm.Print_Titles" localSheetId="4">'2.1Stg2 Construction - MC Staff'!$1:$6</definedName>
    <definedName name="_xlnm.Print_Titles" localSheetId="7">'2.3 Stg2 Prelims Ref E-W'!$1:$6</definedName>
    <definedName name="_xlnm.Print_Titles" localSheetId="10">'2.6 Activity Schedule - PCSA'!$1:$5</definedName>
    <definedName name="_xlnm.Print_Titles" localSheetId="0">'Notes to Contractor'!$1:$1</definedName>
    <definedName name="Project" localSheetId="10">#REF!</definedName>
    <definedName name="Project" localSheetId="11">#REF!</definedName>
    <definedName name="Project" localSheetId="0">#REF!</definedName>
    <definedName name="Project">#REF!</definedName>
    <definedName name="Project_Term">[8]Data!$C$5</definedName>
    <definedName name="prov_sums" localSheetId="10">#REF!</definedName>
    <definedName name="prov_sums" localSheetId="11">#REF!</definedName>
    <definedName name="prov_sums" localSheetId="0">#REF!</definedName>
    <definedName name="prov_sums">#REF!</definedName>
    <definedName name="PT" localSheetId="11">#REF!</definedName>
    <definedName name="PT" localSheetId="0">#REF!</definedName>
    <definedName name="PT">#REF!</definedName>
    <definedName name="risk" localSheetId="11">#REF!</definedName>
    <definedName name="risk" localSheetId="0">#REF!</definedName>
    <definedName name="risk">#REF!</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Level">[13]Register!$IV$1:$IV$5</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1</definedName>
    <definedName name="RiskStatFunctionsUpdateFreq">1</definedName>
    <definedName name="RiskTemplateSheetName">"myTemplate"</definedName>
    <definedName name="RiskUpdateDisplay">TRUE</definedName>
    <definedName name="RiskUpdateStatFunctions">TRUE</definedName>
    <definedName name="RiskUseDifferentSeedForEachSim">FALSE</definedName>
    <definedName name="RiskUseFixedSeed">FALSE</definedName>
    <definedName name="RiskUseMultipleCPUs">FALSE</definedName>
    <definedName name="RTV" localSheetId="10">#REF!</definedName>
    <definedName name="RTV" localSheetId="11">#REF!</definedName>
    <definedName name="RTV" localSheetId="0">#REF!</definedName>
    <definedName name="RTV">#REF!</definedName>
    <definedName name="RTVD" localSheetId="11">#REF!</definedName>
    <definedName name="RTVD" localSheetId="0">#REF!</definedName>
    <definedName name="RTVD">#REF!</definedName>
    <definedName name="Sum" localSheetId="11">#REF!</definedName>
    <definedName name="Sum" localSheetId="0">#REF!</definedName>
    <definedName name="Sum">#REF!</definedName>
    <definedName name="SUMMARY" localSheetId="11">#REF!</definedName>
    <definedName name="SUMMARY" localSheetId="0">#REF!</definedName>
    <definedName name="SUMMARY">#REF!</definedName>
    <definedName name="Supp_Auth" localSheetId="11">#REF!</definedName>
    <definedName name="Supp_Auth" localSheetId="0">#REF!</definedName>
    <definedName name="Supp_Auth">#REF!</definedName>
    <definedName name="tim">[12]Construction!$S$36:$S$74</definedName>
    <definedName name="tocColumn1" localSheetId="11">#REF!</definedName>
    <definedName name="tocColumn1">#REF!</definedName>
    <definedName name="tocColumn2" localSheetId="11">#REF!</definedName>
    <definedName name="tocColumn2">#REF!</definedName>
    <definedName name="TTStandard" localSheetId="11">#REF!</definedName>
    <definedName name="TTStandard" localSheetId="0">#REF!</definedName>
    <definedName name="TTStandard">#REF!</definedName>
    <definedName name="ve" localSheetId="11">#REF!</definedName>
    <definedName name="ve" localSheetId="0">#REF!</definedName>
    <definedName name="ve">#REF!</definedName>
    <definedName name="WCV" localSheetId="11">#REF!</definedName>
    <definedName name="WCV" localSheetId="0">#REF!</definedName>
    <definedName name="WCV">#REF!</definedName>
    <definedName name="WCVD" localSheetId="11">#REF!</definedName>
    <definedName name="WCVD" localSheetId="0">#REF!</definedName>
    <definedName name="WCVD">#REF!</definedName>
    <definedName name="wizAddress" localSheetId="11">#REF!</definedName>
    <definedName name="wizAddress">#REF!</definedName>
    <definedName name="wizAuthor" localSheetId="11">#REF!</definedName>
    <definedName name="wizAuthor">#REF!</definedName>
    <definedName name="wizClient" localSheetId="11">#REF!</definedName>
    <definedName name="wizClient">#REF!</definedName>
    <definedName name="wizCompany" localSheetId="11">#REF!</definedName>
    <definedName name="wizCompany">#REF!</definedName>
    <definedName name="wizCreationDate" localSheetId="11">#REF!</definedName>
    <definedName name="wizCreationDate">#REF!</definedName>
    <definedName name="wizEmail" localSheetId="11">#REF!</definedName>
    <definedName name="wizEmail">#REF!</definedName>
    <definedName name="wizHeader1" localSheetId="11">#REF!</definedName>
    <definedName name="wizHeader1">#REF!</definedName>
    <definedName name="wizHeader2" localSheetId="11">#REF!</definedName>
    <definedName name="wizHeader2">#REF!</definedName>
    <definedName name="wizPosition" localSheetId="11">#REF!</definedName>
    <definedName name="wizPosition">#REF!</definedName>
    <definedName name="wizProject" localSheetId="11">#REF!</definedName>
    <definedName name="wizProject">#REF!</definedName>
    <definedName name="wizTelephone" localSheetId="11">#REF!</definedName>
    <definedName name="wizTelephone">#REF!</definedName>
    <definedName name="wizTitle" localSheetId="11">#REF!</definedName>
    <definedName name="wizTitle">#REF!</definedName>
    <definedName name="wizWeb" localSheetId="11">#REF!</definedName>
    <definedName name="wizWeb">#REF!</definedName>
    <definedName name="XXX">[12]Construction!$S$36:$S$74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14" l="1"/>
  <c r="G23" i="14"/>
  <c r="G22" i="14"/>
  <c r="G21" i="14"/>
  <c r="G20" i="14"/>
  <c r="G19" i="14"/>
  <c r="H28" i="13" l="1"/>
  <c r="H26" i="13"/>
  <c r="H33" i="13" s="1"/>
  <c r="H27" i="13"/>
  <c r="H29" i="13"/>
  <c r="H30" i="13"/>
  <c r="H25" i="13"/>
  <c r="F77" i="1" l="1"/>
  <c r="E71" i="1"/>
  <c r="H57" i="11" l="1"/>
  <c r="J57" i="11" s="1"/>
  <c r="H203" i="12"/>
  <c r="H196" i="12"/>
  <c r="H195" i="12"/>
  <c r="H194" i="12"/>
  <c r="H193" i="12"/>
  <c r="H192" i="12"/>
  <c r="H187" i="12"/>
  <c r="H186" i="12"/>
  <c r="H185" i="12"/>
  <c r="H182" i="12"/>
  <c r="H181" i="12"/>
  <c r="H180" i="12"/>
  <c r="H179" i="12"/>
  <c r="H178" i="12"/>
  <c r="H177" i="12"/>
  <c r="J171" i="12"/>
  <c r="H171" i="12"/>
  <c r="H172" i="12"/>
  <c r="H173" i="12"/>
  <c r="H174" i="12"/>
  <c r="H188" i="12"/>
  <c r="H189" i="12"/>
  <c r="H167" i="12"/>
  <c r="H166" i="12"/>
  <c r="H165" i="12"/>
  <c r="H164" i="12"/>
  <c r="H163" i="12"/>
  <c r="H125" i="12"/>
  <c r="H124" i="12"/>
  <c r="H123" i="12"/>
  <c r="H122" i="12"/>
  <c r="H121" i="12"/>
  <c r="H120" i="12"/>
  <c r="H119" i="12"/>
  <c r="H118" i="12"/>
  <c r="H117" i="12"/>
  <c r="H112" i="12"/>
  <c r="H111" i="12"/>
  <c r="H110" i="12"/>
  <c r="H109" i="12"/>
  <c r="H104" i="12"/>
  <c r="H103" i="12"/>
  <c r="H102" i="12"/>
  <c r="H101" i="12"/>
  <c r="H100" i="12"/>
  <c r="H96" i="12"/>
  <c r="H95" i="12"/>
  <c r="H94" i="12"/>
  <c r="H92" i="12"/>
  <c r="H91" i="12"/>
  <c r="H90" i="12"/>
  <c r="H89" i="12"/>
  <c r="H83" i="12"/>
  <c r="H82" i="12"/>
  <c r="H81" i="12"/>
  <c r="H80" i="12"/>
  <c r="H79" i="12"/>
  <c r="H78" i="12"/>
  <c r="H77" i="12"/>
  <c r="H76" i="12"/>
  <c r="H75" i="12"/>
  <c r="H74" i="12"/>
  <c r="H73" i="12"/>
  <c r="H72" i="12"/>
  <c r="H71" i="12"/>
  <c r="H70" i="12"/>
  <c r="H69" i="12"/>
  <c r="H68" i="12"/>
  <c r="H62" i="12"/>
  <c r="H61" i="12"/>
  <c r="H60" i="12"/>
  <c r="H59" i="12"/>
  <c r="H58" i="12"/>
  <c r="H57" i="12"/>
  <c r="H56" i="12"/>
  <c r="H55" i="12"/>
  <c r="H54" i="12"/>
  <c r="H53" i="12"/>
  <c r="H52" i="12"/>
  <c r="H51" i="12"/>
  <c r="H50" i="12"/>
  <c r="H46" i="12"/>
  <c r="H34" i="12"/>
  <c r="H33" i="12"/>
  <c r="H32" i="12"/>
  <c r="H31" i="12"/>
  <c r="H30" i="12"/>
  <c r="H29" i="12"/>
  <c r="H22" i="12"/>
  <c r="H17" i="12"/>
  <c r="H16" i="12"/>
  <c r="H15" i="12"/>
  <c r="H14" i="12"/>
  <c r="H13" i="12"/>
  <c r="H12" i="12"/>
  <c r="H11" i="12"/>
  <c r="H10" i="12"/>
  <c r="H9" i="12"/>
  <c r="H98" i="11"/>
  <c r="H97" i="11"/>
  <c r="H96" i="11"/>
  <c r="H95" i="11"/>
  <c r="H94" i="11"/>
  <c r="H93" i="11"/>
  <c r="H92" i="11"/>
  <c r="H91" i="11"/>
  <c r="H66" i="11"/>
  <c r="H58" i="11"/>
  <c r="H59" i="11"/>
  <c r="H60" i="11"/>
  <c r="H61" i="11"/>
  <c r="H62" i="11"/>
  <c r="H51" i="11"/>
  <c r="H48" i="11"/>
  <c r="H46" i="11"/>
  <c r="H42" i="11"/>
  <c r="H41" i="11"/>
  <c r="H40" i="11"/>
  <c r="H39" i="11"/>
  <c r="H38" i="11"/>
  <c r="H37" i="11"/>
  <c r="H36" i="11"/>
  <c r="H35" i="11"/>
  <c r="H34" i="11"/>
  <c r="H33" i="11"/>
  <c r="H32" i="11"/>
  <c r="H31" i="11"/>
  <c r="H30" i="11"/>
  <c r="H29" i="11"/>
  <c r="H22" i="11"/>
  <c r="H21" i="11"/>
  <c r="H20" i="11"/>
  <c r="H13" i="11"/>
  <c r="H11" i="11"/>
  <c r="H9" i="11"/>
  <c r="J98" i="9"/>
  <c r="I91" i="9"/>
  <c r="I78" i="9"/>
  <c r="I58" i="9"/>
  <c r="I57" i="9"/>
  <c r="I48" i="9"/>
  <c r="I47" i="9"/>
  <c r="I46" i="9"/>
  <c r="I45" i="9"/>
  <c r="I44" i="9"/>
  <c r="I43" i="9"/>
  <c r="I42" i="9"/>
  <c r="I98" i="9" s="1"/>
  <c r="I33" i="9"/>
  <c r="I32" i="9"/>
  <c r="I31" i="9"/>
  <c r="I24" i="9"/>
  <c r="I23" i="9"/>
  <c r="I16" i="9"/>
  <c r="I15" i="9"/>
  <c r="I14" i="9"/>
  <c r="I13" i="9"/>
  <c r="I12" i="9"/>
  <c r="I11" i="9"/>
  <c r="I10" i="9"/>
  <c r="I90" i="7"/>
  <c r="I77" i="7"/>
  <c r="I76" i="7"/>
  <c r="I47" i="7"/>
  <c r="I46" i="7"/>
  <c r="I45" i="7"/>
  <c r="I35" i="7"/>
  <c r="I39" i="7"/>
  <c r="I38" i="7"/>
  <c r="I37" i="7"/>
  <c r="I36" i="7"/>
  <c r="I34" i="7"/>
  <c r="I28" i="7"/>
  <c r="I27" i="7"/>
  <c r="I26" i="7"/>
  <c r="I25" i="7"/>
  <c r="I16" i="20" l="1"/>
  <c r="H16" i="20"/>
  <c r="B51" i="15"/>
  <c r="B32" i="1" l="1"/>
  <c r="J16" i="20" l="1"/>
  <c r="J14" i="20"/>
  <c r="I14" i="20"/>
  <c r="H14" i="20"/>
  <c r="G16" i="20"/>
  <c r="J10" i="20"/>
  <c r="I10" i="20"/>
  <c r="H10" i="20"/>
  <c r="G10" i="20"/>
  <c r="B70" i="1" l="1"/>
  <c r="E70" i="1"/>
  <c r="D70" i="1"/>
  <c r="F70" i="1" s="1"/>
  <c r="B44" i="1" l="1"/>
  <c r="B58" i="1"/>
  <c r="J172" i="12"/>
  <c r="A1" i="12"/>
  <c r="E6" i="17"/>
  <c r="D82" i="1" s="1"/>
  <c r="J15" i="20"/>
  <c r="I15" i="20"/>
  <c r="H15" i="20"/>
  <c r="G15" i="20"/>
  <c r="G14" i="20"/>
  <c r="J9" i="20"/>
  <c r="I9" i="20"/>
  <c r="H9" i="20"/>
  <c r="H19" i="20" s="1"/>
  <c r="H21" i="20" s="1"/>
  <c r="G9" i="20"/>
  <c r="J8" i="20"/>
  <c r="J19" i="20" s="1"/>
  <c r="I8" i="20"/>
  <c r="H8" i="20"/>
  <c r="G8" i="20"/>
  <c r="G19" i="20" l="1"/>
  <c r="G21" i="20" s="1"/>
  <c r="I19" i="20"/>
  <c r="I21" i="20" s="1"/>
  <c r="J21" i="20" s="1"/>
  <c r="C51" i="15" l="1"/>
  <c r="E46" i="1"/>
  <c r="E42" i="1" l="1"/>
  <c r="E40" i="1" l="1"/>
  <c r="E38" i="1"/>
  <c r="E36" i="1"/>
  <c r="E34" i="1"/>
  <c r="E32" i="1"/>
  <c r="E30" i="1"/>
  <c r="E28" i="1"/>
  <c r="D28" i="1"/>
  <c r="E26" i="1"/>
  <c r="J101" i="7"/>
  <c r="E6" i="1" s="1"/>
  <c r="E10" i="1" s="1"/>
  <c r="H208" i="12"/>
  <c r="J208" i="12" s="1"/>
  <c r="H207" i="12"/>
  <c r="J207" i="12" s="1"/>
  <c r="H206" i="12"/>
  <c r="J206" i="12" s="1"/>
  <c r="H205" i="12"/>
  <c r="J205" i="12" s="1"/>
  <c r="H204" i="12"/>
  <c r="J204" i="12" s="1"/>
  <c r="J203" i="12"/>
  <c r="H200" i="12"/>
  <c r="J200" i="12" s="1"/>
  <c r="H199" i="12"/>
  <c r="J199" i="12" s="1"/>
  <c r="H198" i="12"/>
  <c r="J198" i="12" s="1"/>
  <c r="H197" i="12"/>
  <c r="J197" i="12" s="1"/>
  <c r="J196" i="12"/>
  <c r="J195" i="12"/>
  <c r="J194" i="12"/>
  <c r="J193" i="12"/>
  <c r="J192" i="12"/>
  <c r="J189" i="12"/>
  <c r="J188" i="12"/>
  <c r="J187" i="12"/>
  <c r="J186" i="12"/>
  <c r="J185" i="12"/>
  <c r="J182" i="12"/>
  <c r="J181" i="12"/>
  <c r="J180" i="12"/>
  <c r="J179" i="12"/>
  <c r="J178" i="12"/>
  <c r="J177" i="12"/>
  <c r="J174" i="12"/>
  <c r="J173" i="12"/>
  <c r="H168" i="12"/>
  <c r="J168" i="12" s="1"/>
  <c r="J167" i="12"/>
  <c r="J166" i="12"/>
  <c r="J165" i="12"/>
  <c r="J164" i="12"/>
  <c r="J163" i="12"/>
  <c r="H160" i="12"/>
  <c r="J160" i="12" s="1"/>
  <c r="H159" i="12"/>
  <c r="J159" i="12" s="1"/>
  <c r="H156" i="12"/>
  <c r="J156" i="12" s="1"/>
  <c r="H155" i="12"/>
  <c r="J155" i="12" s="1"/>
  <c r="H154" i="12"/>
  <c r="J154" i="12" s="1"/>
  <c r="H153" i="12"/>
  <c r="J153" i="12" s="1"/>
  <c r="H152" i="12"/>
  <c r="J152" i="12" s="1"/>
  <c r="H151" i="12"/>
  <c r="J151" i="12" s="1"/>
  <c r="H148" i="12"/>
  <c r="J148" i="12" s="1"/>
  <c r="H147" i="12"/>
  <c r="J147" i="12" s="1"/>
  <c r="H146" i="12"/>
  <c r="J146" i="12" s="1"/>
  <c r="H145" i="12"/>
  <c r="J145" i="12" s="1"/>
  <c r="H144" i="12"/>
  <c r="J144" i="12" s="1"/>
  <c r="H141" i="12"/>
  <c r="J141" i="12" s="1"/>
  <c r="H140" i="12"/>
  <c r="J140" i="12" s="1"/>
  <c r="H139" i="12"/>
  <c r="J139" i="12" s="1"/>
  <c r="H138" i="12"/>
  <c r="J138" i="12" s="1"/>
  <c r="H137" i="12"/>
  <c r="J137" i="12" s="1"/>
  <c r="H136" i="12"/>
  <c r="J136" i="12" s="1"/>
  <c r="H135" i="12"/>
  <c r="J135" i="12" s="1"/>
  <c r="H134" i="12"/>
  <c r="J134" i="12" s="1"/>
  <c r="H133" i="12"/>
  <c r="J133" i="12" s="1"/>
  <c r="H132" i="12"/>
  <c r="J132" i="12" s="1"/>
  <c r="H131" i="12"/>
  <c r="J131" i="12" s="1"/>
  <c r="H130" i="12"/>
  <c r="J130" i="12" s="1"/>
  <c r="H127" i="12"/>
  <c r="J127" i="12" s="1"/>
  <c r="H126" i="12"/>
  <c r="J126" i="12" s="1"/>
  <c r="J125" i="12"/>
  <c r="J124" i="12"/>
  <c r="J123" i="12"/>
  <c r="J122" i="12"/>
  <c r="J121" i="12"/>
  <c r="J120" i="12"/>
  <c r="J119" i="12"/>
  <c r="J118" i="12"/>
  <c r="J117" i="12"/>
  <c r="J109" i="12"/>
  <c r="H114" i="12"/>
  <c r="J114" i="12" s="1"/>
  <c r="H113" i="12"/>
  <c r="J113" i="12" s="1"/>
  <c r="J112" i="12"/>
  <c r="J111" i="12"/>
  <c r="J110" i="12"/>
  <c r="H106" i="12"/>
  <c r="J106" i="12" s="1"/>
  <c r="H105" i="12"/>
  <c r="J105" i="12" s="1"/>
  <c r="J104" i="12"/>
  <c r="J103" i="12"/>
  <c r="J102" i="12"/>
  <c r="J101" i="12"/>
  <c r="H97" i="12"/>
  <c r="J97" i="12" s="1"/>
  <c r="J96" i="12"/>
  <c r="J95" i="12"/>
  <c r="J94" i="12"/>
  <c r="H93" i="12"/>
  <c r="J93" i="12" s="1"/>
  <c r="J92" i="12"/>
  <c r="J91" i="12"/>
  <c r="J90" i="12"/>
  <c r="J89" i="12"/>
  <c r="H86" i="12"/>
  <c r="J86" i="12" s="1"/>
  <c r="H85" i="12"/>
  <c r="J85" i="12" s="1"/>
  <c r="H84" i="12"/>
  <c r="J84" i="12" s="1"/>
  <c r="J83" i="12"/>
  <c r="J82" i="12"/>
  <c r="J81" i="12"/>
  <c r="J80" i="12"/>
  <c r="J79" i="12"/>
  <c r="J78" i="12"/>
  <c r="J77" i="12"/>
  <c r="J76" i="12"/>
  <c r="J75" i="12"/>
  <c r="J74" i="12"/>
  <c r="J73" i="12"/>
  <c r="J72" i="12"/>
  <c r="J71" i="12"/>
  <c r="J70" i="12"/>
  <c r="J69" i="12"/>
  <c r="J68" i="12"/>
  <c r="H65" i="12"/>
  <c r="J65" i="12" s="1"/>
  <c r="H64" i="12"/>
  <c r="J64" i="12" s="1"/>
  <c r="H63" i="12"/>
  <c r="J63" i="12" s="1"/>
  <c r="J62" i="12"/>
  <c r="J61" i="12"/>
  <c r="J60" i="12"/>
  <c r="J59" i="12"/>
  <c r="J58" i="12"/>
  <c r="J57" i="12"/>
  <c r="J56" i="12"/>
  <c r="J55" i="12"/>
  <c r="J54" i="12"/>
  <c r="J53" i="12"/>
  <c r="J52" i="12"/>
  <c r="J51" i="12"/>
  <c r="J50" i="12"/>
  <c r="H49" i="12"/>
  <c r="J49" i="12" s="1"/>
  <c r="H48" i="12"/>
  <c r="J48" i="12" s="1"/>
  <c r="H47" i="12"/>
  <c r="J47" i="12" s="1"/>
  <c r="H43" i="12"/>
  <c r="J43" i="12" s="1"/>
  <c r="H42" i="12"/>
  <c r="J42" i="12" s="1"/>
  <c r="H41" i="12"/>
  <c r="J41" i="12" s="1"/>
  <c r="H40" i="12"/>
  <c r="J40" i="12" s="1"/>
  <c r="H39" i="12"/>
  <c r="J39" i="12" s="1"/>
  <c r="H38" i="12"/>
  <c r="J38" i="12" s="1"/>
  <c r="H37" i="12"/>
  <c r="J37" i="12" s="1"/>
  <c r="H36" i="12"/>
  <c r="J36" i="12" s="1"/>
  <c r="H35" i="12"/>
  <c r="J35" i="12" s="1"/>
  <c r="J34" i="12"/>
  <c r="J33" i="12"/>
  <c r="J32" i="12"/>
  <c r="J31" i="12"/>
  <c r="J30" i="12"/>
  <c r="J29" i="12"/>
  <c r="H26" i="12"/>
  <c r="J26" i="12" s="1"/>
  <c r="H25" i="12"/>
  <c r="J25" i="12" s="1"/>
  <c r="H24" i="12"/>
  <c r="J24" i="12" s="1"/>
  <c r="H23" i="12"/>
  <c r="J23" i="12" s="1"/>
  <c r="J10" i="12"/>
  <c r="J11" i="12"/>
  <c r="J12" i="12"/>
  <c r="J13" i="12"/>
  <c r="J14" i="12"/>
  <c r="J15" i="12"/>
  <c r="J16" i="12"/>
  <c r="J17" i="12"/>
  <c r="H18" i="12"/>
  <c r="J18" i="12" s="1"/>
  <c r="H19" i="12"/>
  <c r="J19" i="12" s="1"/>
  <c r="J9" i="12"/>
  <c r="G10" i="14"/>
  <c r="G16" i="14"/>
  <c r="G15" i="14"/>
  <c r="G14" i="14"/>
  <c r="G13" i="14"/>
  <c r="G12" i="14"/>
  <c r="G11" i="14"/>
  <c r="K31" i="9"/>
  <c r="H16" i="13"/>
  <c r="H15" i="13"/>
  <c r="H14" i="13"/>
  <c r="H13" i="13"/>
  <c r="H8" i="11"/>
  <c r="K90" i="9"/>
  <c r="E23" i="1"/>
  <c r="I92" i="7"/>
  <c r="K92" i="7" s="1"/>
  <c r="I79" i="7"/>
  <c r="K79" i="7" s="1"/>
  <c r="I69" i="7"/>
  <c r="K69" i="7" s="1"/>
  <c r="I58" i="7"/>
  <c r="K58" i="7" s="1"/>
  <c r="I50" i="7"/>
  <c r="K50" i="7" s="1"/>
  <c r="I13" i="7"/>
  <c r="K13" i="7" s="1"/>
  <c r="I91" i="7"/>
  <c r="K90" i="7"/>
  <c r="I80" i="7"/>
  <c r="K80" i="7" s="1"/>
  <c r="I78" i="7"/>
  <c r="K78" i="7" s="1"/>
  <c r="K77" i="7"/>
  <c r="K76" i="7"/>
  <c r="I68" i="7"/>
  <c r="K68" i="7" s="1"/>
  <c r="I67" i="7"/>
  <c r="K67" i="7" s="1"/>
  <c r="I66" i="7"/>
  <c r="K66" i="7" s="1"/>
  <c r="I65" i="7"/>
  <c r="I57" i="7"/>
  <c r="K57" i="7" s="1"/>
  <c r="I56" i="7"/>
  <c r="K56" i="7" s="1"/>
  <c r="I29" i="7"/>
  <c r="K29" i="7" s="1"/>
  <c r="K28" i="7"/>
  <c r="K27" i="7"/>
  <c r="K26" i="7"/>
  <c r="K25" i="7"/>
  <c r="I99" i="7"/>
  <c r="K99" i="7" s="1"/>
  <c r="I98" i="7"/>
  <c r="K98" i="7" s="1"/>
  <c r="I97" i="7"/>
  <c r="K97" i="7" s="1"/>
  <c r="I96" i="7"/>
  <c r="K96" i="7" s="1"/>
  <c r="I95" i="7"/>
  <c r="K95" i="7" s="1"/>
  <c r="I94" i="7"/>
  <c r="K94" i="7" s="1"/>
  <c r="I93" i="7"/>
  <c r="K93" i="7" s="1"/>
  <c r="I85" i="7"/>
  <c r="K85" i="7" s="1"/>
  <c r="I84" i="7"/>
  <c r="K84" i="7" s="1"/>
  <c r="I83" i="7"/>
  <c r="K83" i="7" s="1"/>
  <c r="I82" i="7"/>
  <c r="K82" i="7" s="1"/>
  <c r="I81" i="7"/>
  <c r="K81" i="7" s="1"/>
  <c r="I72" i="7"/>
  <c r="K72" i="7" s="1"/>
  <c r="I71" i="7"/>
  <c r="K71" i="7" s="1"/>
  <c r="I70" i="7"/>
  <c r="K70" i="7" s="1"/>
  <c r="I61" i="7"/>
  <c r="K61" i="7" s="1"/>
  <c r="I60" i="7"/>
  <c r="K60" i="7" s="1"/>
  <c r="I59" i="7"/>
  <c r="K59" i="7" s="1"/>
  <c r="I52" i="7"/>
  <c r="K52" i="7" s="1"/>
  <c r="I51" i="7"/>
  <c r="K51" i="7" s="1"/>
  <c r="I49" i="7"/>
  <c r="K49" i="7" s="1"/>
  <c r="I48" i="7"/>
  <c r="K48" i="7" s="1"/>
  <c r="K47" i="7"/>
  <c r="K46" i="7"/>
  <c r="K45" i="7"/>
  <c r="I41" i="7"/>
  <c r="K41" i="7" s="1"/>
  <c r="I40" i="7"/>
  <c r="K40" i="7" s="1"/>
  <c r="K39" i="7"/>
  <c r="K38" i="7"/>
  <c r="K37" i="7"/>
  <c r="K36" i="7"/>
  <c r="K35" i="7"/>
  <c r="K34" i="7"/>
  <c r="I30" i="7"/>
  <c r="K30" i="7" s="1"/>
  <c r="K22" i="7"/>
  <c r="I21" i="7"/>
  <c r="K21" i="7" s="1"/>
  <c r="I20" i="7"/>
  <c r="K20" i="7" s="1"/>
  <c r="I19" i="7"/>
  <c r="K19" i="7" s="1"/>
  <c r="I18" i="7"/>
  <c r="K18" i="7" s="1"/>
  <c r="I17" i="7"/>
  <c r="K17" i="7" s="1"/>
  <c r="I16" i="7"/>
  <c r="K16" i="7" s="1"/>
  <c r="I15" i="7"/>
  <c r="K15" i="7" s="1"/>
  <c r="I14" i="7"/>
  <c r="K14" i="7" s="1"/>
  <c r="K10" i="9"/>
  <c r="K98" i="9" s="1"/>
  <c r="I92" i="9"/>
  <c r="K92" i="9" s="1"/>
  <c r="K91" i="9"/>
  <c r="I90" i="9"/>
  <c r="I96" i="9"/>
  <c r="K96" i="9" s="1"/>
  <c r="I95" i="9"/>
  <c r="K95" i="9" s="1"/>
  <c r="I94" i="9"/>
  <c r="K94" i="9" s="1"/>
  <c r="I93" i="9"/>
  <c r="K93" i="9" s="1"/>
  <c r="I77" i="9"/>
  <c r="K77" i="9" s="1"/>
  <c r="I85" i="9"/>
  <c r="K85" i="9" s="1"/>
  <c r="I84" i="9"/>
  <c r="K84" i="9" s="1"/>
  <c r="I83" i="9"/>
  <c r="K83" i="9" s="1"/>
  <c r="I82" i="9"/>
  <c r="K82" i="9" s="1"/>
  <c r="I81" i="9"/>
  <c r="K81" i="9" s="1"/>
  <c r="I80" i="9"/>
  <c r="K80" i="9" s="1"/>
  <c r="I79" i="9"/>
  <c r="K79" i="9" s="1"/>
  <c r="K78" i="9"/>
  <c r="I73" i="9"/>
  <c r="K73" i="9" s="1"/>
  <c r="I72" i="9"/>
  <c r="K72" i="9" s="1"/>
  <c r="I71" i="9"/>
  <c r="K71" i="9" s="1"/>
  <c r="I70" i="9"/>
  <c r="K70" i="9" s="1"/>
  <c r="I69" i="9"/>
  <c r="K69" i="9" s="1"/>
  <c r="I68" i="9"/>
  <c r="K68" i="9" s="1"/>
  <c r="I67" i="9"/>
  <c r="K67" i="9" s="1"/>
  <c r="I66" i="9"/>
  <c r="K66" i="9" s="1"/>
  <c r="I62" i="9"/>
  <c r="K62" i="9" s="1"/>
  <c r="I61" i="9"/>
  <c r="K61" i="9" s="1"/>
  <c r="I60" i="9"/>
  <c r="K60" i="9" s="1"/>
  <c r="I59" i="9"/>
  <c r="K59" i="9" s="1"/>
  <c r="K58" i="9"/>
  <c r="K57" i="9"/>
  <c r="I56" i="9"/>
  <c r="K56" i="9" s="1"/>
  <c r="I52" i="9"/>
  <c r="K52" i="9" s="1"/>
  <c r="I51" i="9"/>
  <c r="K51" i="9" s="1"/>
  <c r="I50" i="9"/>
  <c r="K50" i="9" s="1"/>
  <c r="I49" i="9"/>
  <c r="K49" i="9" s="1"/>
  <c r="K48" i="9"/>
  <c r="K47" i="9"/>
  <c r="K46" i="9"/>
  <c r="K45" i="9"/>
  <c r="K44" i="9"/>
  <c r="K43" i="9"/>
  <c r="K42" i="9"/>
  <c r="I38" i="9"/>
  <c r="K38" i="9" s="1"/>
  <c r="I37" i="9"/>
  <c r="K37" i="9" s="1"/>
  <c r="I36" i="9"/>
  <c r="K36" i="9" s="1"/>
  <c r="I35" i="9"/>
  <c r="K35" i="9" s="1"/>
  <c r="I34" i="9"/>
  <c r="K34" i="9" s="1"/>
  <c r="K33" i="9"/>
  <c r="K32" i="9"/>
  <c r="I27" i="9"/>
  <c r="K27" i="9" s="1"/>
  <c r="I26" i="9"/>
  <c r="K26" i="9" s="1"/>
  <c r="I25" i="9"/>
  <c r="K25" i="9" s="1"/>
  <c r="K24" i="9"/>
  <c r="K23" i="9"/>
  <c r="K11" i="9"/>
  <c r="K12" i="9"/>
  <c r="K13" i="9"/>
  <c r="K14" i="9"/>
  <c r="K15" i="9"/>
  <c r="K16" i="9"/>
  <c r="I17" i="9"/>
  <c r="K17" i="9" s="1"/>
  <c r="I18" i="9"/>
  <c r="K18" i="9" s="1"/>
  <c r="J97" i="11"/>
  <c r="J96" i="11"/>
  <c r="J95" i="11"/>
  <c r="J92" i="11"/>
  <c r="J91" i="11"/>
  <c r="H88" i="11"/>
  <c r="J88" i="11" s="1"/>
  <c r="H87" i="11"/>
  <c r="J87" i="11" s="1"/>
  <c r="H86" i="11"/>
  <c r="J86" i="11" s="1"/>
  <c r="H85" i="11"/>
  <c r="H84" i="11"/>
  <c r="H83" i="11"/>
  <c r="J83" i="11" s="1"/>
  <c r="H73" i="11"/>
  <c r="H79" i="11"/>
  <c r="H78" i="11"/>
  <c r="J78" i="11" s="1"/>
  <c r="H77" i="11"/>
  <c r="H76" i="11"/>
  <c r="H75" i="11"/>
  <c r="H74" i="11"/>
  <c r="J73" i="11"/>
  <c r="H71" i="11"/>
  <c r="H70" i="11"/>
  <c r="H69" i="11"/>
  <c r="H68" i="11"/>
  <c r="J68" i="11" s="1"/>
  <c r="H67" i="11"/>
  <c r="J67" i="11" s="1"/>
  <c r="H63" i="11"/>
  <c r="J58" i="11"/>
  <c r="H54" i="11"/>
  <c r="J54" i="11" s="1"/>
  <c r="H53" i="11"/>
  <c r="H52" i="11"/>
  <c r="H50" i="11"/>
  <c r="H49" i="11"/>
  <c r="J48" i="11"/>
  <c r="H47" i="11"/>
  <c r="J47" i="11" s="1"/>
  <c r="J46" i="11"/>
  <c r="H43" i="11"/>
  <c r="J39" i="11"/>
  <c r="J38" i="11"/>
  <c r="J37" i="11"/>
  <c r="J36" i="11"/>
  <c r="J30" i="11"/>
  <c r="J29" i="11"/>
  <c r="H24" i="11"/>
  <c r="J24" i="11" s="1"/>
  <c r="H23" i="11"/>
  <c r="J23" i="11" s="1"/>
  <c r="J9" i="11"/>
  <c r="H10" i="11"/>
  <c r="J10" i="11" s="1"/>
  <c r="H12" i="11"/>
  <c r="J12" i="11" s="1"/>
  <c r="H14" i="11"/>
  <c r="J14" i="11" s="1"/>
  <c r="H15" i="11"/>
  <c r="J15" i="11" s="1"/>
  <c r="H16" i="11"/>
  <c r="J16" i="11" s="1"/>
  <c r="H17" i="11"/>
  <c r="J98" i="11"/>
  <c r="J94" i="11"/>
  <c r="J93" i="11"/>
  <c r="J85" i="11"/>
  <c r="J84" i="11"/>
  <c r="J79" i="11"/>
  <c r="J77" i="11"/>
  <c r="J76" i="11"/>
  <c r="J75" i="11"/>
  <c r="J74" i="11"/>
  <c r="J71" i="11"/>
  <c r="J70" i="11"/>
  <c r="J69" i="11"/>
  <c r="J66" i="11"/>
  <c r="J63" i="11"/>
  <c r="J62" i="11"/>
  <c r="J61" i="11"/>
  <c r="J60" i="11"/>
  <c r="J59" i="11"/>
  <c r="J53" i="11"/>
  <c r="J52" i="11"/>
  <c r="J51" i="11"/>
  <c r="J50" i="11"/>
  <c r="J49" i="11"/>
  <c r="J43" i="11"/>
  <c r="J42" i="11"/>
  <c r="J41" i="11"/>
  <c r="J40" i="11"/>
  <c r="J35" i="11"/>
  <c r="J34" i="11"/>
  <c r="J33" i="11"/>
  <c r="J32" i="11"/>
  <c r="J31" i="11"/>
  <c r="J22" i="11"/>
  <c r="J21" i="11"/>
  <c r="J20" i="11"/>
  <c r="J17" i="11"/>
  <c r="J13" i="11"/>
  <c r="J11" i="11"/>
  <c r="B30" i="1"/>
  <c r="K101" i="7" l="1"/>
  <c r="D24" i="1"/>
  <c r="D71" i="1" s="1"/>
  <c r="F71" i="1" s="1"/>
  <c r="K65" i="7"/>
  <c r="I101" i="7"/>
  <c r="D6" i="1" s="1"/>
  <c r="E13" i="1"/>
  <c r="D32" i="1"/>
  <c r="D30" i="1"/>
  <c r="D26" i="1"/>
  <c r="D36" i="1"/>
  <c r="D40" i="1"/>
  <c r="D38" i="1"/>
  <c r="J46" i="12"/>
  <c r="D46" i="1"/>
  <c r="J100" i="12"/>
  <c r="D34" i="1"/>
  <c r="J22" i="12"/>
  <c r="D42" i="1"/>
  <c r="K91" i="7"/>
  <c r="J8" i="11"/>
  <c r="H17" i="13"/>
  <c r="H18" i="13"/>
  <c r="H19" i="13"/>
  <c r="H20" i="13"/>
  <c r="H21" i="13"/>
  <c r="D8" i="1" l="1"/>
  <c r="F8" i="1" s="1"/>
  <c r="K102" i="7"/>
  <c r="F6" i="1"/>
  <c r="F17" i="1"/>
  <c r="F19" i="1" s="1"/>
  <c r="D10" i="1" l="1"/>
  <c r="F10" i="1" s="1"/>
  <c r="F13" i="1" s="1"/>
  <c r="F21" i="1" s="1"/>
  <c r="E68" i="1"/>
  <c r="D68" i="1"/>
  <c r="E66" i="1"/>
  <c r="D66" i="1"/>
  <c r="E64" i="1"/>
  <c r="D13" i="1" l="1"/>
  <c r="F68" i="1"/>
  <c r="D64" i="1"/>
  <c r="E62" i="1"/>
  <c r="D62" i="1"/>
  <c r="E60" i="1"/>
  <c r="D60" i="1"/>
  <c r="E58" i="1"/>
  <c r="D58" i="1"/>
  <c r="E56" i="1"/>
  <c r="D56" i="1"/>
  <c r="E54" i="1" l="1"/>
  <c r="D54" i="1"/>
  <c r="E52" i="1"/>
  <c r="D52" i="1"/>
  <c r="E50" i="1"/>
  <c r="D50" i="1"/>
  <c r="E48" i="1"/>
  <c r="D48" i="1"/>
  <c r="E44" i="1"/>
  <c r="D44" i="1"/>
  <c r="B28" i="1"/>
  <c r="B26" i="1"/>
  <c r="B68" i="1"/>
  <c r="B66" i="1"/>
  <c r="B64" i="1"/>
  <c r="B62" i="1"/>
  <c r="B60" i="1"/>
  <c r="B56" i="1"/>
  <c r="B54" i="1"/>
  <c r="B52" i="1"/>
  <c r="B50" i="1"/>
  <c r="B48" i="1"/>
  <c r="B46" i="1"/>
  <c r="B42" i="1"/>
  <c r="B40" i="1"/>
  <c r="B38" i="1"/>
  <c r="B36" i="1"/>
  <c r="B34" i="1"/>
  <c r="E74" i="1" l="1"/>
  <c r="F44" i="1"/>
  <c r="F32" i="1"/>
  <c r="F30" i="1"/>
  <c r="F28" i="1"/>
  <c r="F26" i="1"/>
  <c r="J90" i="11" l="1"/>
  <c r="D23" i="1" l="1"/>
  <c r="G211" i="12"/>
  <c r="F66" i="1"/>
  <c r="F64" i="1"/>
  <c r="F62" i="1"/>
  <c r="F60" i="1"/>
  <c r="F58" i="1"/>
  <c r="F56" i="1"/>
  <c r="F54" i="1"/>
  <c r="F52" i="1"/>
  <c r="F50" i="1"/>
  <c r="F48" i="1"/>
  <c r="F46" i="1"/>
  <c r="F42" i="1"/>
  <c r="F40" i="1"/>
  <c r="F38" i="1"/>
  <c r="F36" i="1"/>
  <c r="F34" i="1"/>
  <c r="F24" i="1"/>
  <c r="F74" i="1" s="1"/>
  <c r="F23" i="1" l="1"/>
  <c r="F80" i="1" l="1"/>
  <c r="D74" i="1"/>
</calcChain>
</file>

<file path=xl/sharedStrings.xml><?xml version="1.0" encoding="utf-8"?>
<sst xmlns="http://schemas.openxmlformats.org/spreadsheetml/2006/main" count="627" uniqueCount="434">
  <si>
    <t>Name</t>
  </si>
  <si>
    <t>Ref</t>
  </si>
  <si>
    <t>Description</t>
  </si>
  <si>
    <t>Total</t>
  </si>
  <si>
    <t>FINAL CLEAN</t>
  </si>
  <si>
    <t>Total 
Cost</t>
  </si>
  <si>
    <t>A</t>
  </si>
  <si>
    <t>Project Management</t>
  </si>
  <si>
    <t>Role</t>
  </si>
  <si>
    <t>Project Director</t>
  </si>
  <si>
    <t>Senior Project Manager</t>
  </si>
  <si>
    <t>Project Manager</t>
  </si>
  <si>
    <t>Assistant Project Manager</t>
  </si>
  <si>
    <t>Project Planning Manager</t>
  </si>
  <si>
    <t>Project Planning Engineer</t>
  </si>
  <si>
    <t>Other: (insert / amend as applicable)</t>
  </si>
  <si>
    <t>B</t>
  </si>
  <si>
    <t>Contract Management</t>
  </si>
  <si>
    <t>Contracts Manager</t>
  </si>
  <si>
    <t>Contracts Engineer</t>
  </si>
  <si>
    <t>C</t>
  </si>
  <si>
    <t>Surveying &amp; Procurement</t>
  </si>
  <si>
    <t>Commercial Manager</t>
  </si>
  <si>
    <t>Procurement Manager</t>
  </si>
  <si>
    <t>Senior Quantity Surveyor</t>
  </si>
  <si>
    <t>Quantity Surveyor</t>
  </si>
  <si>
    <t>Assistant Quantity Surveyor</t>
  </si>
  <si>
    <t>D</t>
  </si>
  <si>
    <t>Construction Management / Engineering</t>
  </si>
  <si>
    <t>Construction Director</t>
  </si>
  <si>
    <t>Senior Construction Manager</t>
  </si>
  <si>
    <t>Construction Manager</t>
  </si>
  <si>
    <t>Senior Civil Engineer</t>
  </si>
  <si>
    <t>Civil Engineer</t>
  </si>
  <si>
    <t>MEP Services Manager</t>
  </si>
  <si>
    <t>E</t>
  </si>
  <si>
    <t>Health &amp; Safety / Quality Management</t>
  </si>
  <si>
    <t>CDM Co-ordinator</t>
  </si>
  <si>
    <t>Quality Manager</t>
  </si>
  <si>
    <t>Health &amp; Safety Manager</t>
  </si>
  <si>
    <t>F</t>
  </si>
  <si>
    <t>Design Resources</t>
  </si>
  <si>
    <t>Design Manager</t>
  </si>
  <si>
    <t>Design Engineer</t>
  </si>
  <si>
    <t>Technical advisor</t>
  </si>
  <si>
    <t>CAD Lead</t>
  </si>
  <si>
    <t>CAD Draughtsman</t>
  </si>
  <si>
    <t>G</t>
  </si>
  <si>
    <t>Administrative Support</t>
  </si>
  <si>
    <t>Project Administrator</t>
  </si>
  <si>
    <t>EDI Administrator</t>
  </si>
  <si>
    <t>Document Controller</t>
  </si>
  <si>
    <t>Document Control Assistant</t>
  </si>
  <si>
    <t>H</t>
  </si>
  <si>
    <t>Others (please specify)</t>
  </si>
  <si>
    <t>check</t>
  </si>
  <si>
    <t>PRECONSTRUCTION SERVICE AGREEMENT (PCSA) - Main Contractor</t>
  </si>
  <si>
    <t>Survey team including personnel</t>
  </si>
  <si>
    <t>Instrumentation, computation, drawings, reports</t>
  </si>
  <si>
    <t>Initial grid &amp; control management</t>
  </si>
  <si>
    <t>Subsequent secondary control</t>
  </si>
  <si>
    <t>QC checks on SC's works</t>
  </si>
  <si>
    <t>Real time monitoring of movement of structures and the like</t>
  </si>
  <si>
    <t>Licences &amp; Fees</t>
  </si>
  <si>
    <t>Planning Condition Matrix</t>
  </si>
  <si>
    <t>C1</t>
  </si>
  <si>
    <t>C2</t>
  </si>
  <si>
    <t>C3</t>
  </si>
  <si>
    <t>C4</t>
  </si>
  <si>
    <t>C5</t>
  </si>
  <si>
    <t>C6</t>
  </si>
  <si>
    <t>Training equipment, TV / video</t>
  </si>
  <si>
    <t>Safety requirements for operatives</t>
  </si>
  <si>
    <t>Equipment / consumables</t>
  </si>
  <si>
    <t>Temp fire provisions</t>
  </si>
  <si>
    <t>Allowance for connections</t>
  </si>
  <si>
    <t>Consumables</t>
  </si>
  <si>
    <t>Placing &amp; removing</t>
  </si>
  <si>
    <t>Cleaning</t>
  </si>
  <si>
    <t>Accommodation</t>
  </si>
  <si>
    <t>Running &amp; staffing</t>
  </si>
  <si>
    <t>Service connections</t>
  </si>
  <si>
    <t>Set-up &amp; dismantle</t>
  </si>
  <si>
    <t>Site offices - Employer</t>
  </si>
  <si>
    <t>Site offices - Sub-contractor staff</t>
  </si>
  <si>
    <t>Lockers &amp; drying rooms</t>
  </si>
  <si>
    <t>Key padlocks to office &amp; compound</t>
  </si>
  <si>
    <t>Client offices cleaning</t>
  </si>
  <si>
    <t>Site offices - Sub-contractor staff cleaning</t>
  </si>
  <si>
    <t>Furnishings &amp; general equipment including PC's, photocopiers etc. - Employer</t>
  </si>
  <si>
    <t>Furnishings - Sub-contractor staff</t>
  </si>
  <si>
    <t>Allow rates for all accommodation</t>
  </si>
  <si>
    <t>Programme</t>
  </si>
  <si>
    <t>Photocopying</t>
  </si>
  <si>
    <t>Drawings</t>
  </si>
  <si>
    <t>Material tests</t>
  </si>
  <si>
    <t>Samples</t>
  </si>
  <si>
    <t>Mock-ups</t>
  </si>
  <si>
    <t>Remedial works</t>
  </si>
  <si>
    <t>Protective screens to works</t>
  </si>
  <si>
    <t>Weather protection</t>
  </si>
  <si>
    <t>SITE LABOUR / COMMON USER FACILITITES</t>
  </si>
  <si>
    <t>Distribution</t>
  </si>
  <si>
    <t>Fit-out</t>
  </si>
  <si>
    <t>Compound</t>
  </si>
  <si>
    <t>General Duties Labour</t>
  </si>
  <si>
    <t>Traffic Marshalls</t>
  </si>
  <si>
    <t>I</t>
  </si>
  <si>
    <t>TEMPORARY UTILITIES</t>
  </si>
  <si>
    <t>Initial installation</t>
  </si>
  <si>
    <t>Temporary lights &amp; power</t>
  </si>
  <si>
    <t>Lights / power to buildings &amp; office</t>
  </si>
  <si>
    <t>Power to crane (if necessary)</t>
  </si>
  <si>
    <t>Flood lighting to site</t>
  </si>
  <si>
    <t>Temporary fire / smoke alarms to office / canteen</t>
  </si>
  <si>
    <t>Lights to hoarding &amp; scaffolding</t>
  </si>
  <si>
    <t>Maintenance</t>
  </si>
  <si>
    <t>Adaptations</t>
  </si>
  <si>
    <t>Energy</t>
  </si>
  <si>
    <t>Water supply &amp; connection</t>
  </si>
  <si>
    <t>Water rates</t>
  </si>
  <si>
    <t>Telecommunications - connections &amp; supply</t>
  </si>
  <si>
    <t>J</t>
  </si>
  <si>
    <t>CRANES / HOISTS</t>
  </si>
  <si>
    <t>Tower crane if necessary</t>
  </si>
  <si>
    <t>Banksman / slings</t>
  </si>
  <si>
    <t>Erect / strike of crane</t>
  </si>
  <si>
    <t>Base engineering</t>
  </si>
  <si>
    <t>Special allowances (hrs, nights, lights etc.)</t>
  </si>
  <si>
    <t>Mobile cranes</t>
  </si>
  <si>
    <t>Hoists (specify Nr)</t>
  </si>
  <si>
    <t>Hoist operator</t>
  </si>
  <si>
    <t>K</t>
  </si>
  <si>
    <t>Safety scaffold</t>
  </si>
  <si>
    <t>Stairways &amp; loading platforms</t>
  </si>
  <si>
    <t>Erection / dismantle of scaffold</t>
  </si>
  <si>
    <t>Incidental tower scaffolding &amp; trestles</t>
  </si>
  <si>
    <t>Licences</t>
  </si>
  <si>
    <t>L</t>
  </si>
  <si>
    <t>CONSTRUCTION SIGNS</t>
  </si>
  <si>
    <t>Temporary signs for the public</t>
  </si>
  <si>
    <t>Site safety signage</t>
  </si>
  <si>
    <t>Project sign board</t>
  </si>
  <si>
    <t>M</t>
  </si>
  <si>
    <t>EQUIPMENT</t>
  </si>
  <si>
    <t>Gate / door alarm</t>
  </si>
  <si>
    <t>Passes</t>
  </si>
  <si>
    <t>Turnstiles</t>
  </si>
  <si>
    <t>N</t>
  </si>
  <si>
    <t>GUARDING</t>
  </si>
  <si>
    <t>Day guard</t>
  </si>
  <si>
    <t>Night guard</t>
  </si>
  <si>
    <t>Road closures</t>
  </si>
  <si>
    <t>Permits</t>
  </si>
  <si>
    <t>Signs</t>
  </si>
  <si>
    <t>O</t>
  </si>
  <si>
    <t>HOARDINGS / FENCING</t>
  </si>
  <si>
    <t>External hoardings</t>
  </si>
  <si>
    <t>Internal hoardings &amp; screens</t>
  </si>
  <si>
    <t>Heras fencing</t>
  </si>
  <si>
    <t>Access Routes</t>
  </si>
  <si>
    <t>CCTV Cameras</t>
  </si>
  <si>
    <t>P</t>
  </si>
  <si>
    <t>GATES &amp; DOORS</t>
  </si>
  <si>
    <t>Temporary access gates</t>
  </si>
  <si>
    <t>Q</t>
  </si>
  <si>
    <t>COURSES (SITE PERSONNEL)</t>
  </si>
  <si>
    <t>Security</t>
  </si>
  <si>
    <t>Site Management</t>
  </si>
  <si>
    <t>CDM / Health &amp; Safety &amp; Welfare</t>
  </si>
  <si>
    <t>Considerate Contractors</t>
  </si>
  <si>
    <t>Security screening</t>
  </si>
  <si>
    <t>R</t>
  </si>
  <si>
    <t>RUBBISH CONTROL / REMOVAL</t>
  </si>
  <si>
    <t>Skips</t>
  </si>
  <si>
    <t>T</t>
  </si>
  <si>
    <t>PLANT, TOOLS &amp; EQUIPMENT</t>
  </si>
  <si>
    <t>Small tools</t>
  </si>
  <si>
    <t>Spare parts</t>
  </si>
  <si>
    <t>Site Equipment</t>
  </si>
  <si>
    <t>Radios</t>
  </si>
  <si>
    <t>U</t>
  </si>
  <si>
    <t>V</t>
  </si>
  <si>
    <t>INSURANCES &amp; BONDS</t>
  </si>
  <si>
    <t>Public Liability Insurance</t>
  </si>
  <si>
    <t>Project Works Insurance</t>
  </si>
  <si>
    <t>Contractors PI Insurance / PCG</t>
  </si>
  <si>
    <t>Performance Bond</t>
  </si>
  <si>
    <t>W</t>
  </si>
  <si>
    <t>TRANSPORTATION COSTS</t>
  </si>
  <si>
    <t>Car parking &amp; public transport fares</t>
  </si>
  <si>
    <t>Road Closures</t>
  </si>
  <si>
    <t>PRECONSTRUCTION SERVICE AGREEMENT (PCSA) - Design Fees</t>
  </si>
  <si>
    <t>Design Fees</t>
  </si>
  <si>
    <t>Surveys</t>
  </si>
  <si>
    <t>Architecture</t>
  </si>
  <si>
    <t>Structural Engineering</t>
  </si>
  <si>
    <t>MEP Engineering</t>
  </si>
  <si>
    <t>PERMIT, DESIGN FEES, DOCUMENTATION &amp; SURVEYS</t>
  </si>
  <si>
    <t>SETTING OUT</t>
  </si>
  <si>
    <t>LICENCES &amp; FEES</t>
  </si>
  <si>
    <t>SAFETY, HEALTH &amp; WELFARE</t>
  </si>
  <si>
    <t>TEMPORARY ACCOMODATION</t>
  </si>
  <si>
    <t>CANTEEN / MESSING FACILITIES</t>
  </si>
  <si>
    <t>SITE TOILETS</t>
  </si>
  <si>
    <t>PROTECTIVE CLOTHING</t>
  </si>
  <si>
    <t>FIRST AID</t>
  </si>
  <si>
    <t>PROVISION FOR CDM REGULATIONS</t>
  </si>
  <si>
    <t xml:space="preserve">PROTECTION </t>
  </si>
  <si>
    <t>QC TEST &amp; INSPECTIONS</t>
  </si>
  <si>
    <t>OTHER</t>
  </si>
  <si>
    <t xml:space="preserve">DESIGN </t>
  </si>
  <si>
    <t>SURVEYS</t>
  </si>
  <si>
    <t>LOGISTICS</t>
  </si>
  <si>
    <t>Check</t>
  </si>
  <si>
    <t>Off Site Testing</t>
  </si>
  <si>
    <t>On Site Testing</t>
  </si>
  <si>
    <t>Sample storage / room</t>
  </si>
  <si>
    <t>ID card installation</t>
  </si>
  <si>
    <t>Security gates &amp; barriers</t>
  </si>
  <si>
    <t>Oversail licence and permission</t>
  </si>
  <si>
    <t>O&amp;M's + As-built drawings</t>
  </si>
  <si>
    <t>Reports / Health &amp; Safety file</t>
  </si>
  <si>
    <t>Logistics Manager</t>
  </si>
  <si>
    <t>Community Liaison officer</t>
  </si>
  <si>
    <t>Commissioning Manager</t>
  </si>
  <si>
    <t>Site Manager</t>
  </si>
  <si>
    <t>Foreman</t>
  </si>
  <si>
    <t>QA Manager</t>
  </si>
  <si>
    <t>IT manager</t>
  </si>
  <si>
    <t>Security Offices</t>
  </si>
  <si>
    <t>First Aid &amp; Induction office</t>
  </si>
  <si>
    <t>Temporary Car parks</t>
  </si>
  <si>
    <t>Temp Roads/Hardstandings/Maintenance/Stats Protection/ paved footpaths</t>
  </si>
  <si>
    <t>Demolition and removal off-site of existing site hoarding</t>
  </si>
  <si>
    <t>Hoarding Licence</t>
  </si>
  <si>
    <t>Kitchen Equipment, Crockery / Cutlery</t>
  </si>
  <si>
    <t>Printers</t>
  </si>
  <si>
    <t>PRINTING COSTS / IT</t>
  </si>
  <si>
    <t>Project Extranet/Intranet</t>
  </si>
  <si>
    <t>Computers incl software/user licences</t>
  </si>
  <si>
    <t>Relief Driver / Banksmen</t>
  </si>
  <si>
    <t>Crane Base &amp; Hardstanding for crane</t>
  </si>
  <si>
    <t>Hoist base install and remove</t>
  </si>
  <si>
    <t>Forklift Excl. driver</t>
  </si>
  <si>
    <t>Forklift driver</t>
  </si>
  <si>
    <t>Erect / strike / testing and dismantling of hoist</t>
  </si>
  <si>
    <t>Protection to building openings</t>
  </si>
  <si>
    <t>Wheel Wash maintenance</t>
  </si>
  <si>
    <t>Allowance for relocating wheel wash</t>
  </si>
  <si>
    <t>Wheel wash removal</t>
  </si>
  <si>
    <t>Temporary Surface water drainage</t>
  </si>
  <si>
    <t>Yellow cells will require manual data entry.</t>
  </si>
  <si>
    <t>Stage 1 Tender Summary</t>
  </si>
  <si>
    <t>Factory visits / witness testing</t>
  </si>
  <si>
    <t>Temporary Foul Drainage</t>
  </si>
  <si>
    <t>Site quality / environmental signage</t>
  </si>
  <si>
    <t>Gatemen</t>
  </si>
  <si>
    <t>Sub-contractor Performance Bonds</t>
  </si>
  <si>
    <t>Wheel Wash / Road Sweepers</t>
  </si>
  <si>
    <t>Relocation of site accommodation during construction</t>
  </si>
  <si>
    <t>Contractor's visitors helmets/high visibility waistcoats/boots/disposable respirators/eye protection glasses/ear protection muffs/gloves/site jackets</t>
  </si>
  <si>
    <t>General visitors helmets/high visibility waistcoats/boots/disposable respirators/eye protection glasses/ear protection muffs/gloves/site jackets</t>
  </si>
  <si>
    <t>Travel Costs / Disbursements</t>
  </si>
  <si>
    <t>Time Related</t>
  </si>
  <si>
    <t>Contractor's profit margin (state as a percentage)</t>
  </si>
  <si>
    <t>SUBTOTAL CONSTRUCTION PRELIMINARIES (ESTIMATED)</t>
  </si>
  <si>
    <t>Total 
Cost
[Fixed]</t>
  </si>
  <si>
    <t xml:space="preserve">CONSTRUCTION STAFF (inc on cost) </t>
  </si>
  <si>
    <t>Package Manager</t>
  </si>
  <si>
    <t>Number of weeks</t>
  </si>
  <si>
    <t>Rate (£) / week</t>
  </si>
  <si>
    <t>Total 
Cost
[Time related]</t>
  </si>
  <si>
    <t>PCSA Design / Survey Costs</t>
  </si>
  <si>
    <t>Total 
B/F to summary</t>
  </si>
  <si>
    <t>% of time</t>
  </si>
  <si>
    <t>Number of Weeks</t>
  </si>
  <si>
    <t>Rate / Week</t>
  </si>
  <si>
    <t xml:space="preserve">Contractor's overhead (state as a percentage) </t>
  </si>
  <si>
    <t xml:space="preserve">Fixed </t>
  </si>
  <si>
    <t>NOTE: Payment will be made against the Stage Payments noted in the Activity Schedule and PCSA.</t>
  </si>
  <si>
    <t>PCSA Main Contractor Costs</t>
  </si>
  <si>
    <t xml:space="preserve">Time related costs 
</t>
  </si>
  <si>
    <t>Fixed cost</t>
  </si>
  <si>
    <t>NOTE: Payment will be made against the Stage Payments noted in the Activity Schedule and the PCSA.</t>
  </si>
  <si>
    <t xml:space="preserve">Preliminaries - Construction Staff </t>
  </si>
  <si>
    <t xml:space="preserve">Total 
Cost (Time) 
</t>
  </si>
  <si>
    <t>Total cost (Fixed)</t>
  </si>
  <si>
    <t>2.3A</t>
  </si>
  <si>
    <t>2.3B</t>
  </si>
  <si>
    <t>2.3C</t>
  </si>
  <si>
    <t>2.3D</t>
  </si>
  <si>
    <t>2.3E</t>
  </si>
  <si>
    <t>2.3F</t>
  </si>
  <si>
    <t>2.3G</t>
  </si>
  <si>
    <t>S</t>
  </si>
  <si>
    <t>2.3H</t>
  </si>
  <si>
    <t>2.3I</t>
  </si>
  <si>
    <t>2.3J</t>
  </si>
  <si>
    <t>2.3K</t>
  </si>
  <si>
    <t>2.3L</t>
  </si>
  <si>
    <t>2.3M</t>
  </si>
  <si>
    <t>2.3N</t>
  </si>
  <si>
    <t>2.3O</t>
  </si>
  <si>
    <t>2.3P</t>
  </si>
  <si>
    <t>2.3Q</t>
  </si>
  <si>
    <t>2.3S</t>
  </si>
  <si>
    <t>2.3T</t>
  </si>
  <si>
    <t>2.3U</t>
  </si>
  <si>
    <t>2.3V</t>
  </si>
  <si>
    <t>2.3W</t>
  </si>
  <si>
    <t>2.3R</t>
  </si>
  <si>
    <t xml:space="preserve">Summary Reference 1.1 </t>
  </si>
  <si>
    <t xml:space="preserve">Summary Reference 1.2 </t>
  </si>
  <si>
    <t xml:space="preserve">Summary Reference 2.1 </t>
  </si>
  <si>
    <t xml:space="preserve">Summary Reference 2.2 </t>
  </si>
  <si>
    <t>Stage 2 Design Fees</t>
  </si>
  <si>
    <t xml:space="preserve">Summary Reference 2.3 </t>
  </si>
  <si>
    <t>% Allowance B/F to Summary</t>
  </si>
  <si>
    <t>B/F to Summary - 2.1 Construction Staff</t>
  </si>
  <si>
    <t>B/F to Summary - 1.2 PCSA Design Fees</t>
  </si>
  <si>
    <t>B/F to Summary - Ref 1.1 PCSA Contractor Fee</t>
  </si>
  <si>
    <t>B/F to Summary - 2.2 Stage 2 Design Fees</t>
  </si>
  <si>
    <t>§</t>
  </si>
  <si>
    <t>Payment of each milestone is subject to confirmation via written approval from the NEC project manager that they are satisfied that services have been completed in accordance with the PCSA agreement</t>
  </si>
  <si>
    <t xml:space="preserve">Please populate the Activity Schedule based on the milestones identified in the Pre-Construction Services Agreement.  </t>
  </si>
  <si>
    <t>First stage Tender Instructions</t>
  </si>
  <si>
    <t>Price Status</t>
  </si>
  <si>
    <t xml:space="preserve">A time related cost shall mean that the cost incurred on daily, weekly or monthly basis (as the case may be) for the period in which the relevant preliminaries would be required for the provision of the Construction Works. </t>
  </si>
  <si>
    <t xml:space="preserve">A fixed cost shall mean a one-off cost to be incurred for the relevant preliminaries works regardless how long such works will be required for the Construction Works. </t>
  </si>
  <si>
    <t>Estimated</t>
  </si>
  <si>
    <t>Fixed</t>
  </si>
  <si>
    <t>Description of Risk Item</t>
  </si>
  <si>
    <t>Contractor Risk Allowance (£)  (Total Carried to Summary</t>
  </si>
  <si>
    <t>Approved cost during the PCSA in relation to Contractor's Risk (£) - NOT APPLICABLE AT 1ST STAGE</t>
  </si>
  <si>
    <t xml:space="preserve">For the avoidance of doubt, temporary works items (e.g. temporary roofs, crash decks, scaffolding, hoarding etc.) are to be included in the estimated preliminaries costs.   </t>
  </si>
  <si>
    <t>The Tenderer is requested to populate the Pricing Document in accordance with the Summary and Backup Tabs using the instructions noted below</t>
  </si>
  <si>
    <t>PCSA Costs (Refer to Summary and Tabs 1.1 and 1.2)</t>
  </si>
  <si>
    <t>Construction Preliminaries, Staff Costs and Design Fees (Refer to Summary and Tabs 2.1-2.3)</t>
  </si>
  <si>
    <t>Construction Risk Allowance (Refer to Summary and Tab 2.4)</t>
  </si>
  <si>
    <t>PCSA (Reference 1.1 - 1.2)</t>
  </si>
  <si>
    <t>Construction Preliminaries, Staff Costs and Design Fees (Reference 2.1 - 2.3)</t>
  </si>
  <si>
    <t>Construction Risk Allowance (Reference 2.4)</t>
  </si>
  <si>
    <t>Section 2.3 - Preliminaries - Main Construction (Estimated)</t>
  </si>
  <si>
    <t>Section 2.2 - Construction Stage Design &amp; Surveys</t>
  </si>
  <si>
    <t>Section 2.1 - Preliminaries - Staff - Main Contractor (Estimated)</t>
  </si>
  <si>
    <t>Section 1.1 - PCSA - Main Contractor Costs</t>
  </si>
  <si>
    <t>Section 1.2 - PCSA Design Fees &amp; Surveys</t>
  </si>
  <si>
    <t>Total - Carried to Summary</t>
  </si>
  <si>
    <t>Environmental Manager</t>
  </si>
  <si>
    <t>Ecologist</t>
  </si>
  <si>
    <t>Principal Designer</t>
  </si>
  <si>
    <t>Completed</t>
  </si>
  <si>
    <t>Not Completed</t>
  </si>
  <si>
    <t>ACTIVITY</t>
  </si>
  <si>
    <t>TOTAL COST (INSERT PRICE HERE)</t>
  </si>
  <si>
    <t>Complete
%</t>
  </si>
  <si>
    <t>Price for work done to date</t>
  </si>
  <si>
    <t>Comments</t>
  </si>
  <si>
    <t xml:space="preserve">Management &amp; Staff </t>
  </si>
  <si>
    <t>Management &amp; Staff - Milestone 2</t>
  </si>
  <si>
    <t>Design Fees  - Milestone 1</t>
  </si>
  <si>
    <t>Design Fees  - Milestone 2</t>
  </si>
  <si>
    <t>Acitvity Schedule Total - Per Month</t>
  </si>
  <si>
    <t xml:space="preserve">Acitvity Schedule Total - Cumulative Total </t>
  </si>
  <si>
    <t>Actvity Completion 
Month (INSERT DATE)</t>
  </si>
  <si>
    <t>Management &amp; Staff - Milestone 1</t>
  </si>
  <si>
    <t>CONTRACTOR TO CONFIRM COMPLETION OF PCSA ACTIVITY SCHEDULE</t>
  </si>
  <si>
    <t>Builders clean</t>
  </si>
  <si>
    <t>Sparkle / Final Clean</t>
  </si>
  <si>
    <t>SCAFFOLD AND TEMPORARY WORKS</t>
  </si>
  <si>
    <t>Temporary Roof</t>
  </si>
  <si>
    <t>Crash Decks</t>
  </si>
  <si>
    <r>
      <t xml:space="preserve">The Contractor is to provide a breakdown and insert preliminaries items under time related </t>
    </r>
    <r>
      <rPr>
        <i/>
        <sz val="12"/>
        <color theme="3"/>
        <rFont val="Verdana"/>
        <family val="2"/>
      </rPr>
      <t>and/or</t>
    </r>
    <r>
      <rPr>
        <sz val="12"/>
        <color theme="3"/>
        <rFont val="Verdana"/>
        <family val="2"/>
      </rPr>
      <t xml:space="preserve"> fixed price.  </t>
    </r>
  </si>
  <si>
    <t>National Oceanography Centre - First Stage - Pricing Document Preambles</t>
  </si>
  <si>
    <t>Section 2.1-2.3.  Estimated Price of Construction Preliminaries, Staff Costs and Design Fees; The Contractor is to provide an estimated price for the likely costs that will be incurred based on an indicative 84 week construction programme using tabs 2.1-2.3.   This should reflect the level of resource for other similar schemes that are currently being constructed.</t>
  </si>
  <si>
    <t>Populate the Early Warning Risk Register on Tab 2.4 in accordance with the following information</t>
  </si>
  <si>
    <t>The Early Warning Register shall include (without limitation to) the following items:</t>
  </si>
  <si>
    <t>RISK ALLOWANCE (B/F FROM TAB 2.4) (ESTIMATED)</t>
  </si>
  <si>
    <t>CONTRACTOR TO CONFIRM COMPLETION OF SCHEDULE OF CLARIFICATIONS</t>
  </si>
  <si>
    <t>T&amp;T Cost Plan (Refer to Summary)</t>
  </si>
  <si>
    <t>Management &amp; Staff - Completion</t>
  </si>
  <si>
    <t>Design Fees  - Completion</t>
  </si>
  <si>
    <t>T&amp;T FORMAL COST PLAN 3 (ESTIMATED) PLEASE DO NOT AMEND</t>
  </si>
  <si>
    <t>SUBTOTAL MAIN WORKS COST PLAN (ESTIMATED)</t>
  </si>
  <si>
    <t>Section 2.4 - Early Warning Register (Estimated)</t>
  </si>
  <si>
    <t>Site offices - Main Contractor</t>
  </si>
  <si>
    <t>Furnishings &amp; general equipment including PC's, photocopiers etc. - Main Contractor</t>
  </si>
  <si>
    <t>Provide WC's</t>
  </si>
  <si>
    <t>1.3A</t>
  </si>
  <si>
    <t>1.3B</t>
  </si>
  <si>
    <t>MAIN CONTRACTOR FEE % APPLIED TO COST PLAN (% B/F FROM 2.5)</t>
  </si>
  <si>
    <t>MAIN CONTRACTOR FEE % APPLIED TO PRELIMINARIES (% B/F FROM 2.5)</t>
  </si>
  <si>
    <t>ESTIMATED CONTRACT PRICE AT STAGE ONE</t>
  </si>
  <si>
    <t>T&amp;T Cost Plan (Reference 1.3)</t>
  </si>
  <si>
    <t xml:space="preserve">REFERENCE 2.5 - MAIN CONTRACTOR'S FEE </t>
  </si>
  <si>
    <t>2.6 - PCSA Activity Schedule</t>
  </si>
  <si>
    <t>Commercial Scoring of 1st Stage</t>
  </si>
  <si>
    <t>Key Rate / Week</t>
  </si>
  <si>
    <t>NA</t>
  </si>
  <si>
    <t>Main Contractor Fee Percentage (Reference 2.5)</t>
  </si>
  <si>
    <t>Main Contractor Fee Percentage (Refer to Summary and Tab 2.5)</t>
  </si>
  <si>
    <t>Activity Schedule - PCSA (Tab 2.6)</t>
  </si>
  <si>
    <t>Clarifications Schedule (Tab 2.7)</t>
  </si>
  <si>
    <t xml:space="preserve">Contractor to review in parallel with tab 2.6 - PCSA Activity Schedule </t>
  </si>
  <si>
    <t xml:space="preserve">The main contractor fee percentage is applied to the pre-populated cost plan figure (Summary Ref 1.3B) which is brought forward from Tab 2.5. </t>
  </si>
  <si>
    <t>Reference Note</t>
  </si>
  <si>
    <t xml:space="preserve">MAIN CONTRACTOR FEE (%) APPLIED TO 2ND STAGE SUM (B/F FROM TAB 2.5) </t>
  </si>
  <si>
    <t>1ST STAGE TENDER (SCORED UNDER UKSBS QUESTION AW 5.2)</t>
  </si>
  <si>
    <t>MAIN CONTRACTOR FEE % ON PCSA (INSERT FEE PERCENTAGE)</t>
  </si>
  <si>
    <t xml:space="preserve">Contractor to manually insert allowance for Contractor Fee Percentage applicable to the PCSA as highlighted in the yellow cell on the summary.     </t>
  </si>
  <si>
    <t>The total of Summary References 1.1-1.3 on the 1st Stage Tender Summary (Cell Reference F21) will be used as a basis to score the UKSBS question AW 5.2</t>
  </si>
  <si>
    <t>Site offices - Main Contractor &amp; staff cleaning</t>
  </si>
  <si>
    <t>1) Inflation of the price for the relevant part of the Construction Works;</t>
  </si>
  <si>
    <t>Section 2.5 - Main Contractor Fee Percentage - APPLICABLE TO 2ND STAGE SUM</t>
  </si>
  <si>
    <t xml:space="preserve">Please note that contractor comments on the cost plan are requested under a separate question (Refer to UKSBS question Project 1.3).  </t>
  </si>
  <si>
    <t xml:space="preserve">Section 1.1 and Section 1.2 (tenderer to provide fully resourced fixed price for the services outlined in the Pre-Construction Services Agreement) using the breakdown provided on tabs 1.1 and 1.2.    Payment will become due on completion of the milestones which are identified in the PCSA.    </t>
  </si>
  <si>
    <t xml:space="preserve">The PCSA fixed price sum will be based on Cell Reference F13 </t>
  </si>
  <si>
    <t xml:space="preserve">As stated under Note 1, The PCSA fixed price sum will be based on Cell Reference F13 and that costs under Cell Reference F21 (whilst being evaluated) will not form part of the initial committed spend. </t>
  </si>
  <si>
    <t>The contractor is requested to review the estimated preliminaries costs in parallel with the preliminaries demarcation schedule, contract particulars and tender documents</t>
  </si>
  <si>
    <t xml:space="preserve">The list of preliminaries items is indicative and not intended to be exhaustive.  Any items deemed not required are to be left blank.  Contractor identified items can be inserted as required.  </t>
  </si>
  <si>
    <t>4) Risk considerations identified in the Risk Matrix included in the tender documents</t>
  </si>
  <si>
    <t xml:space="preserve">The rates for all construction staff to be provided under Tabs 2.1-2.3 are to include for all necessary inflation across the construction period and the bidder confirms that key rates for staff included in this pricing document may be used to calculate the final agreed preliminaries costs to be carried forward to the contract sum.    </t>
  </si>
  <si>
    <t xml:space="preserve">The T&amp;T cost plan 'NOC Roof Refurbishment Formal Cost Plan Tender Issue' figure has been inserted into the pricing document in order to score the contractor fee percentage (which will be applied to the second stage sum) provided by the contractor.  Please do not amend the cost plan figure under Section 1.3 in the pricing document.  </t>
  </si>
  <si>
    <t>Fixed (applicable to 2nd stage sum excluding PCSA Fee)</t>
  </si>
  <si>
    <t>The costed Early Warning Register provided under the first stage will be used to develop the  contractor risk allowance to be included under the contract sum under the second stage.  It contains the risks which the Contractor agrees to accept or will accept, under the Construction Contract (including (without limitation to) the Preliminaries Specification, design responsibilities, interface responsibilities and risks identified in the Risk Matrix).</t>
  </si>
  <si>
    <t xml:space="preserve">3) Any insufficiency identified in the Client’s Cost Plan 'NOC Roof Refurbishment Formal Cost Plan Tender Issue' </t>
  </si>
  <si>
    <t xml:space="preserve">In populating the Early Warning Register and assessing the estimated costs allocated against each risk therein, the tenderer shall apply their professional skill, reasoned judgement, knowledge and experience taken from previous projects of a similar nature in their approach.  </t>
  </si>
  <si>
    <t xml:space="preserve">The tenderer shall populate the Early Warning Register which itemises the risks which are expected by the tenderer to arise for the purpose of setting a Construction Contract Price during the Pre-Construction Services Period. </t>
  </si>
  <si>
    <t xml:space="preserve">The contractor is to provide a complete set of clarifications and assumptions in support of their estimated cost for preliminaries and risk under the main construction contract.  Clarifications listed should only refer to these works only and not the PCSA fixed price element.  </t>
  </si>
  <si>
    <t>Section 2.7 - Schedule of Clarifications (Preliminaries and Risk Allowances)</t>
  </si>
  <si>
    <t>SUBTOTAL PCSA FEE (FIXED PRICE)</t>
  </si>
  <si>
    <t>2) the Contractor’s risks in relation to any subcontracts it is and will be entered into (e.g. bonds, warranties etc. not costed in preliminaries)</t>
  </si>
  <si>
    <t>Populate the Main Contractor Fee percentage in accordance with the overheads and profit breakdown on Tab 2.5.  The Contractor agrees that the fee percentage will be applied to the developed contract price in the second stage comprising a) the total of the approved quoted subcontract and direct works prices packages procured under the PCSA scope and b) the agreed preliminaries costs based on the contract programme.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</si>
</sst>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quot;£&quot;#,##0"/>
    <numFmt numFmtId="6" formatCode="&quot;£&quot;#,##0;[Red]\-&quot;£&quot;#,##0"/>
    <numFmt numFmtId="44" formatCode="_-&quot;£&quot;* #,##0.00_-;\-&quot;£&quot;* #,##0.00_-;_-&quot;£&quot;* &quot;-&quot;??_-;_-@_-"/>
    <numFmt numFmtId="43" formatCode="_-* #,##0.00_-;\-* #,##0.00_-;_-* &quot;-&quot;??_-;_-@_-"/>
    <numFmt numFmtId="164" formatCode="mmmm\ yy"/>
    <numFmt numFmtId="165" formatCode="&quot;£&quot;#,##0"/>
    <numFmt numFmtId="166" formatCode="&quot;£&quot;#,##0.00"/>
  </numFmts>
  <fonts count="77" x14ac:knownFonts="1">
    <font>
      <sz val="9"/>
      <color theme="3"/>
      <name val="Verdana"/>
      <family val="2"/>
      <scheme val="minor"/>
    </font>
    <font>
      <sz val="9"/>
      <color theme="1"/>
      <name val="Verdana"/>
      <family val="2"/>
    </font>
    <font>
      <sz val="18"/>
      <color theme="3"/>
      <name val="Verdana"/>
      <family val="2"/>
      <scheme val="major"/>
    </font>
    <font>
      <sz val="5"/>
      <color theme="3"/>
      <name val="Verdana"/>
      <family val="2"/>
      <scheme val="minor"/>
    </font>
    <font>
      <b/>
      <sz val="12"/>
      <color theme="5"/>
      <name val="Verdana"/>
      <family val="2"/>
      <scheme val="minor"/>
    </font>
    <font>
      <b/>
      <sz val="11"/>
      <color theme="4"/>
      <name val="Verdana"/>
      <family val="2"/>
      <scheme val="minor"/>
    </font>
    <font>
      <b/>
      <sz val="9"/>
      <color theme="3"/>
      <name val="Verdana"/>
      <family val="2"/>
      <scheme val="minor"/>
    </font>
    <font>
      <b/>
      <sz val="10"/>
      <color theme="5"/>
      <name val="Verdana"/>
      <family val="2"/>
      <scheme val="minor"/>
    </font>
    <font>
      <i/>
      <sz val="9"/>
      <color theme="3"/>
      <name val="Verdana"/>
      <family val="2"/>
      <scheme val="minor"/>
    </font>
    <font>
      <sz val="9"/>
      <color theme="3"/>
      <name val="Verdana"/>
      <family val="2"/>
      <scheme val="minor"/>
    </font>
    <font>
      <sz val="11"/>
      <color rgb="FF3F3F76"/>
      <name val="Verdana"/>
      <family val="2"/>
      <scheme val="minor"/>
    </font>
    <font>
      <b/>
      <sz val="11"/>
      <color rgb="FF3F3F3F"/>
      <name val="Verdana"/>
      <family val="2"/>
      <scheme val="minor"/>
    </font>
    <font>
      <b/>
      <sz val="11"/>
      <color rgb="FFFA7D00"/>
      <name val="Verdana"/>
      <family val="2"/>
      <scheme val="minor"/>
    </font>
    <font>
      <sz val="11"/>
      <color rgb="FFFA7D00"/>
      <name val="Verdana"/>
      <family val="2"/>
      <scheme val="minor"/>
    </font>
    <font>
      <b/>
      <sz val="11"/>
      <color theme="0"/>
      <name val="Verdana"/>
      <family val="2"/>
      <scheme val="minor"/>
    </font>
    <font>
      <sz val="11"/>
      <color rgb="FFFF0000"/>
      <name val="Verdana"/>
      <family val="2"/>
      <scheme val="minor"/>
    </font>
    <font>
      <i/>
      <sz val="11"/>
      <color rgb="FF7F7F7F"/>
      <name val="Verdana"/>
      <family val="2"/>
      <scheme val="minor"/>
    </font>
    <font>
      <b/>
      <sz val="11"/>
      <color theme="1"/>
      <name val="Verdana"/>
      <family val="2"/>
      <scheme val="minor"/>
    </font>
    <font>
      <b/>
      <sz val="12"/>
      <color theme="4"/>
      <name val="Verdana"/>
      <family val="2"/>
      <scheme val="minor"/>
    </font>
    <font>
      <b/>
      <sz val="14"/>
      <color theme="4"/>
      <name val="Verdana"/>
      <family val="2"/>
      <scheme val="minor"/>
    </font>
    <font>
      <b/>
      <sz val="28"/>
      <color theme="4"/>
      <name val="Verdana"/>
      <family val="2"/>
      <scheme val="minor"/>
    </font>
    <font>
      <sz val="13"/>
      <color theme="0"/>
      <name val="Verdana"/>
      <family val="2"/>
      <scheme val="minor"/>
    </font>
    <font>
      <b/>
      <sz val="13"/>
      <color theme="0"/>
      <name val="Verdana"/>
      <family val="2"/>
      <scheme val="minor"/>
    </font>
    <font>
      <sz val="7"/>
      <color theme="0"/>
      <name val="Verdana"/>
      <family val="2"/>
      <scheme val="minor"/>
    </font>
    <font>
      <sz val="12"/>
      <color theme="4"/>
      <name val="Verdana"/>
      <family val="2"/>
      <scheme val="minor"/>
    </font>
    <font>
      <b/>
      <sz val="10"/>
      <color theme="4"/>
      <name val="Verdana"/>
      <family val="2"/>
      <scheme val="minor"/>
    </font>
    <font>
      <sz val="10"/>
      <color theme="4"/>
      <name val="Verdana"/>
      <family val="2"/>
      <scheme val="minor"/>
    </font>
    <font>
      <sz val="9"/>
      <color rgb="FF9C0006"/>
      <name val="Verdana"/>
      <family val="2"/>
      <scheme val="minor"/>
    </font>
    <font>
      <sz val="9"/>
      <color rgb="FF006100"/>
      <name val="Verdana"/>
      <family val="2"/>
      <scheme val="minor"/>
    </font>
    <font>
      <sz val="9"/>
      <color rgb="FF9C6500"/>
      <name val="Verdana"/>
      <family val="2"/>
      <scheme val="minor"/>
    </font>
    <font>
      <sz val="9"/>
      <color theme="0"/>
      <name val="Verdana"/>
      <family val="2"/>
      <scheme val="minor"/>
    </font>
    <font>
      <b/>
      <sz val="9"/>
      <color theme="0"/>
      <name val="Verdana"/>
      <family val="2"/>
      <scheme val="minor"/>
    </font>
    <font>
      <b/>
      <sz val="8"/>
      <name val="Verdana"/>
      <family val="2"/>
    </font>
    <font>
      <b/>
      <sz val="8"/>
      <color indexed="10"/>
      <name val="Verdana"/>
      <family val="2"/>
    </font>
    <font>
      <sz val="8"/>
      <name val="Verdana"/>
      <family val="2"/>
    </font>
    <font>
      <u/>
      <sz val="8"/>
      <name val="Verdana"/>
      <family val="2"/>
    </font>
    <font>
      <b/>
      <sz val="8"/>
      <color theme="0"/>
      <name val="Verdana"/>
      <family val="2"/>
    </font>
    <font>
      <sz val="8"/>
      <color theme="0"/>
      <name val="Verdana"/>
      <family val="2"/>
    </font>
    <font>
      <b/>
      <sz val="9"/>
      <name val="Verdana"/>
      <family val="2"/>
    </font>
    <font>
      <sz val="9"/>
      <name val="Verdana"/>
      <family val="2"/>
    </font>
    <font>
      <sz val="10"/>
      <name val="Arial"/>
      <family val="2"/>
    </font>
    <font>
      <sz val="9"/>
      <color rgb="FFFF0000"/>
      <name val="Verdana"/>
      <family val="2"/>
      <scheme val="minor"/>
    </font>
    <font>
      <sz val="14"/>
      <name val="Arial"/>
      <family val="2"/>
    </font>
    <font>
      <sz val="14"/>
      <color theme="3"/>
      <name val="Arial"/>
      <family val="2"/>
    </font>
    <font>
      <sz val="14"/>
      <color theme="3"/>
      <name val="Verdana"/>
      <family val="2"/>
    </font>
    <font>
      <sz val="12"/>
      <color theme="3"/>
      <name val="Verdana"/>
      <family val="2"/>
    </font>
    <font>
      <b/>
      <sz val="14"/>
      <color theme="3"/>
      <name val="Verdana"/>
      <family val="2"/>
    </font>
    <font>
      <b/>
      <sz val="10"/>
      <color theme="4"/>
      <name val="Wingdings"/>
      <charset val="2"/>
    </font>
    <font>
      <u/>
      <sz val="12"/>
      <color theme="3"/>
      <name val="Verdana"/>
      <family val="2"/>
    </font>
    <font>
      <sz val="14"/>
      <name val="Verdana"/>
      <family val="2"/>
    </font>
    <font>
      <b/>
      <sz val="14"/>
      <color theme="5"/>
      <name val="Verdana"/>
      <family val="2"/>
    </font>
    <font>
      <sz val="14"/>
      <color theme="0"/>
      <name val="Verdana"/>
      <family val="2"/>
    </font>
    <font>
      <b/>
      <sz val="14"/>
      <color theme="4"/>
      <name val="Verdana"/>
      <family val="2"/>
    </font>
    <font>
      <i/>
      <sz val="12"/>
      <color theme="3"/>
      <name val="Verdana"/>
      <family val="2"/>
    </font>
    <font>
      <b/>
      <sz val="14"/>
      <name val="Verdana"/>
      <family val="2"/>
    </font>
    <font>
      <b/>
      <sz val="14"/>
      <color theme="5"/>
      <name val="Verdana"/>
      <family val="2"/>
      <scheme val="minor"/>
    </font>
    <font>
      <b/>
      <sz val="18"/>
      <color theme="5"/>
      <name val="Verdana"/>
      <family val="2"/>
      <scheme val="minor"/>
    </font>
    <font>
      <sz val="9"/>
      <color theme="3"/>
      <name val="Verdana"/>
      <family val="2"/>
    </font>
    <font>
      <sz val="11"/>
      <color theme="1"/>
      <name val="Verdana"/>
      <family val="2"/>
      <scheme val="minor"/>
    </font>
    <font>
      <b/>
      <sz val="9"/>
      <color theme="3"/>
      <name val="Verdana"/>
      <family val="2"/>
    </font>
    <font>
      <b/>
      <sz val="12"/>
      <color indexed="9"/>
      <name val="Verdana"/>
      <family val="2"/>
    </font>
    <font>
      <b/>
      <sz val="12"/>
      <color theme="0"/>
      <name val="Verdana"/>
      <family val="2"/>
    </font>
    <font>
      <sz val="11"/>
      <color theme="1"/>
      <name val="Verdana"/>
      <family val="2"/>
    </font>
    <font>
      <sz val="12"/>
      <color theme="1"/>
      <name val="Verdana"/>
      <family val="2"/>
    </font>
    <font>
      <b/>
      <u/>
      <sz val="12"/>
      <color theme="1"/>
      <name val="Verdana"/>
      <family val="2"/>
    </font>
    <font>
      <sz val="12"/>
      <name val="Times New Roman"/>
      <family val="1"/>
    </font>
    <font>
      <b/>
      <sz val="12"/>
      <color theme="1"/>
      <name val="Verdana"/>
      <family val="2"/>
    </font>
    <font>
      <sz val="12"/>
      <color theme="0"/>
      <name val="Verdana"/>
      <family val="2"/>
    </font>
    <font>
      <sz val="12"/>
      <color indexed="9"/>
      <name val="Verdana"/>
      <family val="2"/>
    </font>
    <font>
      <b/>
      <sz val="11"/>
      <color theme="1"/>
      <name val="Verdana"/>
      <family val="2"/>
    </font>
    <font>
      <b/>
      <sz val="9"/>
      <color theme="2"/>
      <name val="Verdana"/>
      <family val="2"/>
    </font>
    <font>
      <b/>
      <sz val="12"/>
      <color theme="2"/>
      <name val="Verdana"/>
      <family val="2"/>
    </font>
    <font>
      <b/>
      <sz val="8"/>
      <color theme="2"/>
      <name val="Verdana"/>
      <family val="2"/>
    </font>
    <font>
      <sz val="12"/>
      <name val="Arial"/>
      <family val="2"/>
    </font>
    <font>
      <sz val="9"/>
      <color rgb="FF00B0F0"/>
      <name val="Verdana"/>
      <family val="2"/>
      <scheme val="minor"/>
    </font>
    <font>
      <b/>
      <sz val="14"/>
      <color rgb="FF00B0F0"/>
      <name val="Verdana"/>
      <family val="2"/>
    </font>
    <font>
      <sz val="9"/>
      <color theme="1"/>
      <name val="Verdana"/>
      <family val="2"/>
      <scheme val="minor"/>
    </font>
  </fonts>
  <fills count="21">
    <fill>
      <patternFill patternType="none"/>
    </fill>
    <fill>
      <patternFill patternType="gray125"/>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0070C0"/>
        <bgColor indexed="64"/>
      </patternFill>
    </fill>
    <fill>
      <patternFill patternType="solid">
        <fgColor rgb="FF002060"/>
        <bgColor indexed="64"/>
      </patternFill>
    </fill>
    <fill>
      <patternFill patternType="solid">
        <fgColor indexed="47"/>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C99"/>
        <bgColor indexed="64"/>
      </patternFill>
    </fill>
    <fill>
      <patternFill patternType="solid">
        <fgColor theme="4"/>
        <bgColor indexed="64"/>
      </patternFill>
    </fill>
    <fill>
      <patternFill patternType="solid">
        <fgColor rgb="FF008FB0"/>
        <bgColor indexed="64"/>
      </patternFill>
    </fill>
  </fills>
  <borders count="45">
    <border>
      <left/>
      <right/>
      <top/>
      <bottom/>
      <diagonal/>
    </border>
    <border>
      <left/>
      <right/>
      <top/>
      <bottom style="thin">
        <color theme="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auto="1"/>
      </left>
      <right style="thin">
        <color auto="1"/>
      </right>
      <top style="thick">
        <color auto="1"/>
      </top>
      <bottom style="double">
        <color auto="1"/>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thin">
        <color auto="1"/>
      </left>
      <right/>
      <top style="medium">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ck">
        <color auto="1"/>
      </top>
      <bottom style="medium">
        <color auto="1"/>
      </bottom>
      <diagonal/>
    </border>
    <border>
      <left style="thin">
        <color auto="1"/>
      </left>
      <right style="thin">
        <color auto="1"/>
      </right>
      <top style="thin">
        <color auto="1"/>
      </top>
      <bottom style="double">
        <color auto="1"/>
      </bottom>
      <diagonal/>
    </border>
  </borders>
  <cellStyleXfs count="38">
    <xf numFmtId="0" fontId="0" fillId="0" borderId="0"/>
    <xf numFmtId="0" fontId="2"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Alignment="0" applyProtection="0"/>
    <xf numFmtId="0" fontId="8" fillId="0" borderId="0" applyNumberFormat="0" applyFill="0" applyBorder="0" applyAlignment="0" applyProtection="0"/>
    <xf numFmtId="0" fontId="3" fillId="0" borderId="0"/>
    <xf numFmtId="0" fontId="4" fillId="0" borderId="1" applyNumberFormat="0" applyFill="0" applyAlignment="0" applyProtection="0">
      <alignment vertical="center"/>
    </xf>
    <xf numFmtId="0" fontId="10" fillId="2" borderId="2" applyNumberFormat="0" applyAlignment="0" applyProtection="0"/>
    <xf numFmtId="0" fontId="11" fillId="3" borderId="3" applyNumberFormat="0" applyAlignment="0" applyProtection="0"/>
    <xf numFmtId="0" fontId="12" fillId="3" borderId="2" applyNumberFormat="0" applyAlignment="0" applyProtection="0"/>
    <xf numFmtId="0" fontId="13" fillId="0" borderId="4" applyNumberFormat="0" applyFill="0" applyAlignment="0" applyProtection="0"/>
    <xf numFmtId="0" fontId="14" fillId="4" borderId="5" applyNumberFormat="0" applyAlignment="0" applyProtection="0"/>
    <xf numFmtId="0" fontId="15" fillId="0" borderId="0" applyNumberFormat="0" applyFill="0" applyBorder="0" applyAlignment="0" applyProtection="0"/>
    <xf numFmtId="0" fontId="9" fillId="5" borderId="6" applyNumberFormat="0" applyFont="0" applyAlignment="0" applyProtection="0"/>
    <xf numFmtId="0" fontId="16" fillId="0" borderId="0" applyNumberFormat="0" applyFill="0" applyBorder="0" applyAlignment="0" applyProtection="0"/>
    <xf numFmtId="0" fontId="17" fillId="0" borderId="7" applyNumberFormat="0" applyFill="0" applyAlignment="0" applyProtection="0"/>
    <xf numFmtId="164" fontId="19" fillId="6" borderId="0" applyNumberFormat="0" applyFill="0" applyBorder="0" applyAlignment="0" applyProtection="0">
      <alignment horizontal="left" vertical="top"/>
    </xf>
    <xf numFmtId="0" fontId="20" fillId="6" borderId="0" applyNumberFormat="0" applyFill="0" applyBorder="0" applyProtection="0">
      <alignment horizontal="left" vertical="top"/>
    </xf>
    <xf numFmtId="0" fontId="21" fillId="0" borderId="0" applyNumberFormat="0" applyFill="0" applyBorder="0" applyAlignment="0" applyProtection="0"/>
    <xf numFmtId="0" fontId="22" fillId="6" borderId="0" applyNumberFormat="0" applyFill="0" applyBorder="0" applyAlignment="0" applyProtection="0"/>
    <xf numFmtId="0" fontId="23" fillId="6" borderId="0" applyNumberFormat="0" applyFill="0" applyBorder="0" applyAlignment="0" applyProtection="0"/>
    <xf numFmtId="0" fontId="18" fillId="0" borderId="0" applyNumberFormat="0" applyFill="0" applyBorder="0" applyProtection="0">
      <alignment vertical="center"/>
    </xf>
    <xf numFmtId="0" fontId="24" fillId="0" borderId="0" applyNumberFormat="0" applyFill="0" applyBorder="0" applyAlignment="0" applyProtection="0"/>
    <xf numFmtId="0" fontId="26" fillId="0" borderId="0" applyNumberFormat="0" applyFill="0" applyBorder="0" applyAlignment="0" applyProtection="0">
      <alignment horizontal="left" vertical="top" wrapText="1"/>
    </xf>
    <xf numFmtId="0" fontId="25" fillId="0" borderId="0" applyNumberFormat="0" applyFill="0" applyBorder="0" applyAlignment="0" applyProtection="0">
      <alignment wrapText="1"/>
    </xf>
    <xf numFmtId="0" fontId="18" fillId="0" borderId="1" applyNumberFormat="0" applyFill="0" applyProtection="0">
      <alignment vertical="center"/>
    </xf>
    <xf numFmtId="0" fontId="18" fillId="0" borderId="1" applyNumberFormat="0" applyFill="0" applyBorder="0" applyProtection="0">
      <alignment horizontal="right" vertical="center"/>
    </xf>
    <xf numFmtId="0" fontId="5" fillId="0" borderId="1" applyNumberFormat="0" applyFill="0" applyBorder="0" applyProtection="0">
      <alignment vertical="center"/>
    </xf>
    <xf numFmtId="0" fontId="28" fillId="7" borderId="0" applyNumberFormat="0" applyBorder="0" applyAlignment="0" applyProtection="0"/>
    <xf numFmtId="0" fontId="27" fillId="8" borderId="0" applyNumberFormat="0" applyBorder="0" applyAlignment="0" applyProtection="0"/>
    <xf numFmtId="0" fontId="29" fillId="9" borderId="0" applyNumberFormat="0" applyBorder="0" applyAlignment="0" applyProtection="0"/>
    <xf numFmtId="9" fontId="9" fillId="0" borderId="0" applyFont="0" applyFill="0" applyBorder="0" applyAlignment="0" applyProtection="0"/>
    <xf numFmtId="0" fontId="40" fillId="0" borderId="0"/>
    <xf numFmtId="0" fontId="58" fillId="0" borderId="0"/>
    <xf numFmtId="0" fontId="1" fillId="0" borderId="0"/>
    <xf numFmtId="43" fontId="40" fillId="0" borderId="0" applyFont="0" applyFill="0" applyBorder="0" applyAlignment="0" applyProtection="0"/>
    <xf numFmtId="0" fontId="65" fillId="0" borderId="0"/>
  </cellStyleXfs>
  <cellXfs count="336">
    <xf numFmtId="0" fontId="0" fillId="0" borderId="0" xfId="0"/>
    <xf numFmtId="0" fontId="0" fillId="0" borderId="0" xfId="0" applyAlignment="1">
      <alignment vertical="center"/>
    </xf>
    <xf numFmtId="0" fontId="0" fillId="0" borderId="0" xfId="0"/>
    <xf numFmtId="0" fontId="0" fillId="0" borderId="0" xfId="0"/>
    <xf numFmtId="0" fontId="0" fillId="0" borderId="0" xfId="0"/>
    <xf numFmtId="0" fontId="0" fillId="0" borderId="0" xfId="0" applyAlignment="1">
      <alignment horizontal="center"/>
    </xf>
    <xf numFmtId="0" fontId="31" fillId="11" borderId="9" xfId="0" applyFont="1" applyFill="1" applyBorder="1" applyAlignment="1">
      <alignment horizontal="center"/>
    </xf>
    <xf numFmtId="6" fontId="31" fillId="11" borderId="9" xfId="0" applyNumberFormat="1" applyFont="1" applyFill="1" applyBorder="1" applyAlignment="1">
      <alignment horizontal="center"/>
    </xf>
    <xf numFmtId="0" fontId="0" fillId="0" borderId="10" xfId="0" applyBorder="1"/>
    <xf numFmtId="44" fontId="0" fillId="0" borderId="10" xfId="0" applyNumberFormat="1" applyBorder="1"/>
    <xf numFmtId="44" fontId="6" fillId="0" borderId="10" xfId="0" applyNumberFormat="1" applyFont="1" applyBorder="1"/>
    <xf numFmtId="44" fontId="9" fillId="0" borderId="10" xfId="0" applyNumberFormat="1" applyFont="1" applyBorder="1"/>
    <xf numFmtId="0" fontId="34" fillId="0" borderId="0" xfId="0" applyFont="1" applyAlignment="1">
      <alignment vertical="top"/>
    </xf>
    <xf numFmtId="0" fontId="34" fillId="13" borderId="8" xfId="0" applyFont="1" applyFill="1" applyBorder="1" applyAlignment="1">
      <alignment vertical="top"/>
    </xf>
    <xf numFmtId="0" fontId="35" fillId="13" borderId="8" xfId="0" applyFont="1" applyFill="1" applyBorder="1" applyAlignment="1">
      <alignment horizontal="center" vertical="top"/>
    </xf>
    <xf numFmtId="0" fontId="34" fillId="0" borderId="8" xfId="0" applyFont="1" applyBorder="1" applyAlignment="1">
      <alignment horizontal="center" vertical="top"/>
    </xf>
    <xf numFmtId="0" fontId="34" fillId="0" borderId="8" xfId="0" applyFont="1" applyBorder="1" applyAlignment="1">
      <alignment vertical="top"/>
    </xf>
    <xf numFmtId="0" fontId="34" fillId="0" borderId="14" xfId="0" applyFont="1" applyBorder="1" applyAlignment="1">
      <alignment horizontal="center" vertical="top"/>
    </xf>
    <xf numFmtId="0" fontId="34" fillId="0" borderId="14" xfId="0" applyFont="1" applyBorder="1" applyAlignment="1">
      <alignment vertical="top"/>
    </xf>
    <xf numFmtId="0" fontId="34" fillId="14" borderId="8" xfId="0" applyFont="1" applyFill="1" applyBorder="1" applyAlignment="1">
      <alignment vertical="top"/>
    </xf>
    <xf numFmtId="0" fontId="32" fillId="14" borderId="8" xfId="0" applyFont="1" applyFill="1" applyBorder="1" applyAlignment="1">
      <alignment horizontal="center" vertical="top" wrapText="1"/>
    </xf>
    <xf numFmtId="0" fontId="38" fillId="13" borderId="8" xfId="0" applyFont="1" applyFill="1" applyBorder="1" applyAlignment="1">
      <alignment horizontal="center" vertical="top" wrapText="1"/>
    </xf>
    <xf numFmtId="0" fontId="39" fillId="0" borderId="0" xfId="0" applyFont="1" applyAlignment="1">
      <alignment vertical="top"/>
    </xf>
    <xf numFmtId="0" fontId="38" fillId="13" borderId="8" xfId="0" applyFont="1" applyFill="1" applyBorder="1" applyAlignment="1">
      <alignment horizontal="center" vertical="top"/>
    </xf>
    <xf numFmtId="0" fontId="36" fillId="10" borderId="8" xfId="0" applyFont="1" applyFill="1" applyBorder="1" applyAlignment="1">
      <alignment horizontal="center" vertical="top" wrapText="1"/>
    </xf>
    <xf numFmtId="44" fontId="34" fillId="14" borderId="8" xfId="0" applyNumberFormat="1" applyFont="1" applyFill="1" applyBorder="1" applyAlignment="1">
      <alignment vertical="top"/>
    </xf>
    <xf numFmtId="44" fontId="37" fillId="10" borderId="8" xfId="0" applyNumberFormat="1" applyFont="1" applyFill="1" applyBorder="1" applyAlignment="1">
      <alignment vertical="top"/>
    </xf>
    <xf numFmtId="0" fontId="34" fillId="15" borderId="0" xfId="0" applyFont="1" applyFill="1" applyBorder="1" applyAlignment="1">
      <alignment vertical="top"/>
    </xf>
    <xf numFmtId="0" fontId="0" fillId="15" borderId="0" xfId="0" applyFill="1"/>
    <xf numFmtId="0" fontId="32" fillId="15" borderId="0" xfId="0" applyFont="1" applyFill="1" applyAlignment="1">
      <alignment vertical="top"/>
    </xf>
    <xf numFmtId="0" fontId="32" fillId="15" borderId="0" xfId="0" applyFont="1" applyFill="1" applyBorder="1" applyAlignment="1">
      <alignment vertical="top"/>
    </xf>
    <xf numFmtId="0" fontId="32" fillId="15" borderId="0" xfId="0" applyFont="1" applyFill="1" applyBorder="1" applyAlignment="1">
      <alignment horizontal="center" vertical="top" wrapText="1"/>
    </xf>
    <xf numFmtId="0" fontId="35" fillId="15" borderId="0" xfId="0" applyFont="1" applyFill="1" applyBorder="1" applyAlignment="1">
      <alignment horizontal="center" vertical="top"/>
    </xf>
    <xf numFmtId="0" fontId="34" fillId="15" borderId="0" xfId="0" applyFont="1" applyFill="1" applyAlignment="1">
      <alignment vertical="top"/>
    </xf>
    <xf numFmtId="0" fontId="33" fillId="15" borderId="0" xfId="0" applyFont="1" applyFill="1" applyAlignment="1">
      <alignment vertical="top"/>
    </xf>
    <xf numFmtId="0" fontId="34" fillId="15" borderId="8" xfId="0" applyFont="1" applyFill="1" applyBorder="1" applyAlignment="1">
      <alignment vertical="top"/>
    </xf>
    <xf numFmtId="0" fontId="0" fillId="0" borderId="16" xfId="0" applyBorder="1" applyAlignment="1">
      <alignment vertical="center"/>
    </xf>
    <xf numFmtId="0" fontId="30" fillId="0" borderId="0" xfId="0" applyFont="1"/>
    <xf numFmtId="44" fontId="30" fillId="0" borderId="0" xfId="0" applyNumberFormat="1" applyFont="1"/>
    <xf numFmtId="44" fontId="32" fillId="12" borderId="17" xfId="0" applyNumberFormat="1" applyFont="1" applyFill="1" applyBorder="1" applyAlignment="1">
      <alignment vertical="top"/>
    </xf>
    <xf numFmtId="0" fontId="37" fillId="15" borderId="0" xfId="0" applyFont="1" applyFill="1" applyBorder="1" applyAlignment="1">
      <alignment vertical="top"/>
    </xf>
    <xf numFmtId="0" fontId="37" fillId="15" borderId="0" xfId="0" applyFont="1" applyFill="1" applyAlignment="1">
      <alignment vertical="top"/>
    </xf>
    <xf numFmtId="0" fontId="37" fillId="15" borderId="8" xfId="0" applyFont="1" applyFill="1" applyBorder="1" applyAlignment="1">
      <alignment horizontal="center" vertical="top"/>
    </xf>
    <xf numFmtId="0" fontId="37" fillId="15" borderId="12" xfId="0" applyFont="1" applyFill="1" applyBorder="1" applyAlignment="1">
      <alignment vertical="top"/>
    </xf>
    <xf numFmtId="0" fontId="37" fillId="15" borderId="13" xfId="0" applyFont="1" applyFill="1" applyBorder="1" applyAlignment="1">
      <alignment vertical="top"/>
    </xf>
    <xf numFmtId="44" fontId="37" fillId="15" borderId="0" xfId="0" applyNumberFormat="1" applyFont="1" applyFill="1" applyBorder="1" applyAlignment="1">
      <alignment vertical="top"/>
    </xf>
    <xf numFmtId="0" fontId="38" fillId="13" borderId="13" xfId="0" applyFont="1" applyFill="1" applyBorder="1" applyAlignment="1">
      <alignment vertical="top" wrapText="1"/>
    </xf>
    <xf numFmtId="0" fontId="35" fillId="15" borderId="8" xfId="0" applyFont="1" applyFill="1" applyBorder="1" applyAlignment="1">
      <alignment horizontal="center" vertical="top"/>
    </xf>
    <xf numFmtId="0" fontId="34" fillId="15" borderId="8" xfId="0" applyFont="1" applyFill="1" applyBorder="1" applyAlignment="1">
      <alignment horizontal="left" vertical="top"/>
    </xf>
    <xf numFmtId="0" fontId="34" fillId="15" borderId="8" xfId="0" applyFont="1" applyFill="1" applyBorder="1" applyAlignment="1">
      <alignment horizontal="center" vertical="top"/>
    </xf>
    <xf numFmtId="0" fontId="38" fillId="15" borderId="13" xfId="0" applyFont="1" applyFill="1" applyBorder="1" applyAlignment="1">
      <alignment horizontal="left" vertical="top" wrapText="1"/>
    </xf>
    <xf numFmtId="0" fontId="34" fillId="15" borderId="14" xfId="0" applyFont="1" applyFill="1" applyBorder="1" applyAlignment="1">
      <alignment vertical="top"/>
    </xf>
    <xf numFmtId="0" fontId="34" fillId="15" borderId="8" xfId="0" applyFont="1" applyFill="1" applyBorder="1" applyAlignment="1">
      <alignment vertical="top" wrapText="1"/>
    </xf>
    <xf numFmtId="0" fontId="34" fillId="15" borderId="15" xfId="0" applyFont="1" applyFill="1" applyBorder="1" applyAlignment="1">
      <alignment vertical="top"/>
    </xf>
    <xf numFmtId="44" fontId="34" fillId="15" borderId="15" xfId="0" applyNumberFormat="1" applyFont="1" applyFill="1" applyBorder="1" applyAlignment="1">
      <alignment vertical="top"/>
    </xf>
    <xf numFmtId="44" fontId="37" fillId="15" borderId="15" xfId="0" applyNumberFormat="1" applyFont="1" applyFill="1" applyBorder="1" applyAlignment="1">
      <alignment vertical="top"/>
    </xf>
    <xf numFmtId="44" fontId="34" fillId="15" borderId="18" xfId="0" applyNumberFormat="1" applyFont="1" applyFill="1" applyBorder="1" applyAlignment="1">
      <alignment vertical="top"/>
    </xf>
    <xf numFmtId="0" fontId="34" fillId="15" borderId="16" xfId="0" applyFont="1" applyFill="1" applyBorder="1" applyAlignment="1">
      <alignment vertical="top"/>
    </xf>
    <xf numFmtId="44" fontId="34" fillId="15" borderId="16" xfId="0" applyNumberFormat="1" applyFont="1" applyFill="1" applyBorder="1" applyAlignment="1">
      <alignment vertical="top"/>
    </xf>
    <xf numFmtId="44" fontId="37" fillId="15" borderId="16" xfId="0" applyNumberFormat="1" applyFont="1" applyFill="1" applyBorder="1" applyAlignment="1">
      <alignment vertical="top"/>
    </xf>
    <xf numFmtId="44" fontId="34" fillId="15" borderId="19" xfId="0" applyNumberFormat="1" applyFont="1" applyFill="1" applyBorder="1" applyAlignment="1">
      <alignment vertical="top"/>
    </xf>
    <xf numFmtId="0" fontId="0" fillId="15" borderId="0" xfId="0" applyFill="1" applyAlignment="1">
      <alignment horizontal="center"/>
    </xf>
    <xf numFmtId="0" fontId="32" fillId="15" borderId="0" xfId="0" applyFont="1" applyFill="1" applyAlignment="1">
      <alignment horizontal="center" vertical="top"/>
    </xf>
    <xf numFmtId="0" fontId="32" fillId="15" borderId="0" xfId="0" applyFont="1" applyFill="1" applyBorder="1" applyAlignment="1">
      <alignment horizontal="center" vertical="top"/>
    </xf>
    <xf numFmtId="0" fontId="34" fillId="15" borderId="0" xfId="0" applyFont="1" applyFill="1" applyBorder="1" applyAlignment="1">
      <alignment horizontal="center" vertical="top"/>
    </xf>
    <xf numFmtId="0" fontId="34" fillId="0" borderId="0" xfId="0" applyFont="1" applyAlignment="1">
      <alignment horizontal="center" vertical="top"/>
    </xf>
    <xf numFmtId="0" fontId="38" fillId="15" borderId="12" xfId="0" applyFont="1" applyFill="1" applyBorder="1" applyAlignment="1">
      <alignment horizontal="center" vertical="top" wrapText="1"/>
    </xf>
    <xf numFmtId="0" fontId="37" fillId="15" borderId="12" xfId="0" applyFont="1" applyFill="1" applyBorder="1" applyAlignment="1">
      <alignment horizontal="center" vertical="top"/>
    </xf>
    <xf numFmtId="0" fontId="34" fillId="15" borderId="13" xfId="0" applyFont="1" applyFill="1" applyBorder="1" applyAlignment="1">
      <alignment horizontal="center" vertical="top"/>
    </xf>
    <xf numFmtId="0" fontId="34" fillId="15" borderId="0" xfId="0" applyFont="1" applyFill="1" applyAlignment="1">
      <alignment horizontal="center" vertical="top"/>
    </xf>
    <xf numFmtId="44" fontId="34" fillId="15" borderId="0" xfId="0" applyNumberFormat="1" applyFont="1" applyFill="1" applyBorder="1" applyAlignment="1">
      <alignment vertical="top"/>
    </xf>
    <xf numFmtId="44" fontId="34" fillId="15" borderId="20" xfId="0" applyNumberFormat="1" applyFont="1" applyFill="1" applyBorder="1" applyAlignment="1">
      <alignment vertical="top"/>
    </xf>
    <xf numFmtId="0" fontId="37" fillId="15" borderId="14" xfId="0" applyFont="1" applyFill="1" applyBorder="1" applyAlignment="1">
      <alignment vertical="top"/>
    </xf>
    <xf numFmtId="0" fontId="34" fillId="15" borderId="12" xfId="0" applyFont="1" applyFill="1" applyBorder="1" applyAlignment="1">
      <alignment vertical="top"/>
    </xf>
    <xf numFmtId="0" fontId="34" fillId="15" borderId="9" xfId="0" applyFont="1" applyFill="1" applyBorder="1" applyAlignment="1">
      <alignment horizontal="center" vertical="top"/>
    </xf>
    <xf numFmtId="0" fontId="34" fillId="15" borderId="9" xfId="0" applyFont="1" applyFill="1" applyBorder="1" applyAlignment="1">
      <alignment vertical="top"/>
    </xf>
    <xf numFmtId="0" fontId="34" fillId="14" borderId="9" xfId="0" applyFont="1" applyFill="1" applyBorder="1" applyAlignment="1">
      <alignment vertical="top"/>
    </xf>
    <xf numFmtId="44" fontId="34" fillId="14" borderId="9" xfId="0" applyNumberFormat="1" applyFont="1" applyFill="1" applyBorder="1" applyAlignment="1">
      <alignment vertical="top"/>
    </xf>
    <xf numFmtId="0" fontId="34" fillId="15" borderId="14" xfId="0" applyFont="1" applyFill="1" applyBorder="1" applyAlignment="1">
      <alignment horizontal="center" vertical="top"/>
    </xf>
    <xf numFmtId="0" fontId="0" fillId="0" borderId="15" xfId="0" applyBorder="1"/>
    <xf numFmtId="0" fontId="6" fillId="0" borderId="21" xfId="0" applyFont="1" applyBorder="1" applyAlignment="1">
      <alignment horizontal="right" vertical="center"/>
    </xf>
    <xf numFmtId="44" fontId="6" fillId="0" borderId="21" xfId="0" applyNumberFormat="1" applyFont="1" applyBorder="1"/>
    <xf numFmtId="0" fontId="0" fillId="0" borderId="0" xfId="0"/>
    <xf numFmtId="0" fontId="0" fillId="16" borderId="0" xfId="0" applyFill="1"/>
    <xf numFmtId="0" fontId="6" fillId="0" borderId="0" xfId="0" applyFont="1"/>
    <xf numFmtId="0" fontId="0" fillId="0" borderId="0" xfId="0"/>
    <xf numFmtId="44" fontId="31" fillId="0" borderId="0" xfId="0" applyNumberFormat="1" applyFont="1" applyAlignment="1">
      <alignment horizontal="center"/>
    </xf>
    <xf numFmtId="0" fontId="0" fillId="0" borderId="0" xfId="0"/>
    <xf numFmtId="0" fontId="0" fillId="0" borderId="0" xfId="0"/>
    <xf numFmtId="0" fontId="34" fillId="15" borderId="8" xfId="0" applyFont="1" applyFill="1" applyBorder="1" applyAlignment="1">
      <alignment horizontal="left" vertical="top" wrapText="1"/>
    </xf>
    <xf numFmtId="0" fontId="32" fillId="0" borderId="8" xfId="0" applyFont="1" applyFill="1" applyBorder="1" applyAlignment="1">
      <alignment horizontal="center" vertical="center" wrapText="1"/>
    </xf>
    <xf numFmtId="44" fontId="6" fillId="0" borderId="0" xfId="0" applyNumberFormat="1" applyFont="1" applyBorder="1"/>
    <xf numFmtId="44" fontId="0" fillId="0" borderId="11" xfId="0" applyNumberFormat="1" applyBorder="1"/>
    <xf numFmtId="44" fontId="0" fillId="0" borderId="0" xfId="0" applyNumberFormat="1" applyBorder="1"/>
    <xf numFmtId="0" fontId="0" fillId="0" borderId="16" xfId="0" applyBorder="1" applyAlignment="1">
      <alignment horizontal="center"/>
    </xf>
    <xf numFmtId="0" fontId="0" fillId="15" borderId="0" xfId="0" applyFill="1" applyBorder="1"/>
    <xf numFmtId="0" fontId="0" fillId="0" borderId="0" xfId="0" applyBorder="1"/>
    <xf numFmtId="0" fontId="0" fillId="0" borderId="0" xfId="0" applyBorder="1" applyAlignment="1">
      <alignment horizontal="center"/>
    </xf>
    <xf numFmtId="0" fontId="4" fillId="0" borderId="16" xfId="7" applyBorder="1" applyAlignment="1">
      <alignment horizontal="left" vertical="center"/>
    </xf>
    <xf numFmtId="0" fontId="0" fillId="0" borderId="0" xfId="0" applyBorder="1" applyAlignment="1">
      <alignment vertical="center"/>
    </xf>
    <xf numFmtId="0" fontId="0" fillId="0" borderId="0" xfId="0" applyBorder="1" applyAlignment="1">
      <alignment horizontal="center" vertical="top" wrapText="1"/>
    </xf>
    <xf numFmtId="14" fontId="0" fillId="0" borderId="0" xfId="0" applyNumberFormat="1"/>
    <xf numFmtId="0" fontId="32" fillId="0" borderId="0" xfId="0" applyFont="1" applyFill="1" applyBorder="1" applyAlignment="1">
      <alignment horizontal="center" vertical="top" wrapText="1"/>
    </xf>
    <xf numFmtId="0" fontId="32" fillId="0" borderId="0" xfId="0" applyFont="1" applyFill="1" applyBorder="1" applyAlignment="1">
      <alignment vertical="top"/>
    </xf>
    <xf numFmtId="44" fontId="0" fillId="14" borderId="10" xfId="0" applyNumberFormat="1" applyFill="1" applyBorder="1" applyAlignment="1">
      <alignment horizontal="center"/>
    </xf>
    <xf numFmtId="44" fontId="6" fillId="0" borderId="10" xfId="0" applyNumberFormat="1" applyFont="1" applyFill="1" applyBorder="1"/>
    <xf numFmtId="14" fontId="32" fillId="15" borderId="0" xfId="0" applyNumberFormat="1" applyFont="1" applyFill="1" applyAlignment="1">
      <alignment vertical="top"/>
    </xf>
    <xf numFmtId="0" fontId="0" fillId="0" borderId="16" xfId="0" applyFill="1" applyBorder="1" applyAlignment="1">
      <alignment horizontal="center" vertical="top" wrapText="1"/>
    </xf>
    <xf numFmtId="10" fontId="6" fillId="0" borderId="10" xfId="32" applyNumberFormat="1" applyFont="1" applyBorder="1"/>
    <xf numFmtId="9" fontId="34" fillId="14" borderId="8" xfId="0" applyNumberFormat="1" applyFont="1" applyFill="1" applyBorder="1" applyAlignment="1">
      <alignment vertical="top"/>
    </xf>
    <xf numFmtId="0" fontId="32" fillId="0" borderId="0" xfId="0" applyFont="1" applyFill="1" applyBorder="1" applyAlignment="1">
      <alignment horizontal="center" vertical="top"/>
    </xf>
    <xf numFmtId="44" fontId="0" fillId="0" borderId="10" xfId="0" applyNumberFormat="1" applyBorder="1" applyAlignment="1">
      <alignment vertical="center"/>
    </xf>
    <xf numFmtId="0" fontId="34" fillId="0" borderId="15" xfId="0" applyFont="1" applyFill="1" applyBorder="1" applyAlignment="1">
      <alignment vertical="top"/>
    </xf>
    <xf numFmtId="44" fontId="34" fillId="0" borderId="15" xfId="0" applyNumberFormat="1" applyFont="1" applyFill="1" applyBorder="1" applyAlignment="1">
      <alignment vertical="top"/>
    </xf>
    <xf numFmtId="44" fontId="37" fillId="0" borderId="15" xfId="0" applyNumberFormat="1" applyFont="1" applyFill="1" applyBorder="1" applyAlignment="1">
      <alignment vertical="top"/>
    </xf>
    <xf numFmtId="0" fontId="34" fillId="0" borderId="0" xfId="0" applyFont="1" applyFill="1" applyBorder="1" applyAlignment="1">
      <alignment vertical="top"/>
    </xf>
    <xf numFmtId="44" fontId="34" fillId="0" borderId="0" xfId="0" applyNumberFormat="1" applyFont="1" applyFill="1" applyBorder="1" applyAlignment="1">
      <alignment vertical="top"/>
    </xf>
    <xf numFmtId="44" fontId="37" fillId="0" borderId="0" xfId="0" applyNumberFormat="1" applyFont="1" applyFill="1" applyBorder="1" applyAlignment="1">
      <alignment vertical="top"/>
    </xf>
    <xf numFmtId="44" fontId="0" fillId="0" borderId="10" xfId="0" applyNumberFormat="1" applyFill="1" applyBorder="1" applyAlignment="1">
      <alignment horizontal="center" vertical="center"/>
    </xf>
    <xf numFmtId="0" fontId="34" fillId="0" borderId="0" xfId="0" applyFont="1" applyFill="1" applyBorder="1" applyAlignment="1">
      <alignment horizontal="center" vertical="top"/>
    </xf>
    <xf numFmtId="0" fontId="34" fillId="0" borderId="0" xfId="0" applyFont="1" applyFill="1" applyAlignment="1">
      <alignment vertical="top"/>
    </xf>
    <xf numFmtId="0" fontId="0" fillId="0" borderId="0" xfId="0" applyFill="1"/>
    <xf numFmtId="0" fontId="0" fillId="0" borderId="10" xfId="0" applyBorder="1" applyAlignment="1">
      <alignment horizontal="center"/>
    </xf>
    <xf numFmtId="0" fontId="38" fillId="0" borderId="0" xfId="0" applyFont="1" applyFill="1" applyBorder="1" applyAlignment="1">
      <alignment horizontal="center" vertical="top" wrapText="1"/>
    </xf>
    <xf numFmtId="0" fontId="38" fillId="0" borderId="0" xfId="0" applyFont="1" applyFill="1" applyBorder="1" applyAlignment="1">
      <alignment horizontal="left" vertical="top" wrapText="1"/>
    </xf>
    <xf numFmtId="9" fontId="34" fillId="15" borderId="0" xfId="0" applyNumberFormat="1" applyFont="1" applyFill="1" applyAlignment="1">
      <alignment vertical="top"/>
    </xf>
    <xf numFmtId="9" fontId="34" fillId="15" borderId="0" xfId="0" applyNumberFormat="1" applyFont="1" applyFill="1" applyBorder="1" applyAlignment="1">
      <alignment vertical="top"/>
    </xf>
    <xf numFmtId="9" fontId="37" fillId="15" borderId="0" xfId="0" applyNumberFormat="1" applyFont="1" applyFill="1" applyBorder="1" applyAlignment="1">
      <alignment vertical="top"/>
    </xf>
    <xf numFmtId="9" fontId="34" fillId="15" borderId="15" xfId="0" applyNumberFormat="1" applyFont="1" applyFill="1" applyBorder="1" applyAlignment="1">
      <alignment vertical="top"/>
    </xf>
    <xf numFmtId="9" fontId="34" fillId="15" borderId="16" xfId="0" applyNumberFormat="1" applyFont="1" applyFill="1" applyBorder="1" applyAlignment="1">
      <alignment vertical="top"/>
    </xf>
    <xf numFmtId="9" fontId="34" fillId="14" borderId="9" xfId="0" applyNumberFormat="1" applyFont="1" applyFill="1" applyBorder="1" applyAlignment="1">
      <alignment vertical="top"/>
    </xf>
    <xf numFmtId="44" fontId="32" fillId="12" borderId="0" xfId="0" applyNumberFormat="1" applyFont="1" applyFill="1" applyBorder="1" applyAlignment="1">
      <alignment vertical="top"/>
    </xf>
    <xf numFmtId="0" fontId="38" fillId="13" borderId="13" xfId="0" applyFont="1" applyFill="1" applyBorder="1" applyAlignment="1">
      <alignment horizontal="center" vertical="top" wrapText="1"/>
    </xf>
    <xf numFmtId="0" fontId="35" fillId="17" borderId="8" xfId="0" applyFont="1" applyFill="1" applyBorder="1" applyAlignment="1">
      <alignment horizontal="center" vertical="top"/>
    </xf>
    <xf numFmtId="0" fontId="34" fillId="17" borderId="8" xfId="0" applyFont="1" applyFill="1" applyBorder="1" applyAlignment="1">
      <alignment horizontal="center" vertical="top"/>
    </xf>
    <xf numFmtId="0" fontId="41" fillId="18" borderId="0" xfId="0" applyFont="1" applyFill="1" applyAlignment="1">
      <alignment vertical="top"/>
    </xf>
    <xf numFmtId="0" fontId="41" fillId="18" borderId="0" xfId="0" applyFont="1" applyFill="1"/>
    <xf numFmtId="0" fontId="0" fillId="0" borderId="0" xfId="0" applyBorder="1" applyAlignment="1">
      <alignment vertical="top"/>
    </xf>
    <xf numFmtId="0" fontId="0" fillId="0" borderId="0" xfId="0" applyAlignment="1">
      <alignment vertical="center"/>
    </xf>
    <xf numFmtId="0" fontId="35" fillId="13" borderId="8" xfId="0" applyFont="1" applyFill="1" applyBorder="1" applyAlignment="1">
      <alignment horizontal="left" vertical="top"/>
    </xf>
    <xf numFmtId="0" fontId="0" fillId="0" borderId="10" xfId="0" applyBorder="1" applyAlignment="1">
      <alignment horizontal="center" vertical="center"/>
    </xf>
    <xf numFmtId="0" fontId="42" fillId="0" borderId="0" xfId="33" applyFont="1"/>
    <xf numFmtId="0" fontId="42" fillId="0" borderId="0" xfId="33" applyFont="1" applyBorder="1"/>
    <xf numFmtId="0" fontId="43" fillId="0" borderId="0" xfId="33" applyFont="1"/>
    <xf numFmtId="0" fontId="44" fillId="0" borderId="0" xfId="33" applyFont="1" applyFill="1" applyBorder="1" applyAlignment="1">
      <alignment horizontal="left" vertical="top" wrapText="1"/>
    </xf>
    <xf numFmtId="0" fontId="44" fillId="0" borderId="0" xfId="33" applyFont="1" applyBorder="1" applyAlignment="1">
      <alignment horizontal="left" vertical="top" wrapText="1"/>
    </xf>
    <xf numFmtId="0" fontId="45" fillId="0" borderId="0" xfId="33" applyFont="1" applyBorder="1" applyAlignment="1">
      <alignment horizontal="left" vertical="top" wrapText="1"/>
    </xf>
    <xf numFmtId="0" fontId="46" fillId="0" borderId="0" xfId="33" applyFont="1" applyBorder="1" applyAlignment="1">
      <alignment horizontal="center" vertical="center"/>
    </xf>
    <xf numFmtId="0" fontId="47" fillId="0" borderId="0" xfId="33" applyFont="1" applyFill="1" applyBorder="1" applyAlignment="1">
      <alignment horizontal="right" vertical="top"/>
    </xf>
    <xf numFmtId="0" fontId="49" fillId="0" borderId="0" xfId="33" applyFont="1" applyFill="1" applyBorder="1" applyAlignment="1">
      <alignment horizontal="left" vertical="top" wrapText="1"/>
    </xf>
    <xf numFmtId="0" fontId="49" fillId="0" borderId="0" xfId="33" applyFont="1" applyBorder="1" applyAlignment="1">
      <alignment horizontal="left" vertical="top" wrapText="1"/>
    </xf>
    <xf numFmtId="0" fontId="48" fillId="0" borderId="0" xfId="33" quotePrefix="1" applyFont="1" applyBorder="1" applyAlignment="1">
      <alignment vertical="center" wrapText="1"/>
    </xf>
    <xf numFmtId="0" fontId="50" fillId="0" borderId="0" xfId="33" applyFont="1" applyBorder="1" applyAlignment="1">
      <alignment horizontal="center" vertical="center"/>
    </xf>
    <xf numFmtId="0" fontId="45" fillId="0" borderId="0" xfId="33" quotePrefix="1" applyFont="1" applyBorder="1" applyAlignment="1">
      <alignment horizontal="left" vertical="top" wrapText="1"/>
    </xf>
    <xf numFmtId="0" fontId="51" fillId="0" borderId="0" xfId="33" applyFont="1" applyFill="1" applyBorder="1" applyAlignment="1">
      <alignment horizontal="left" vertical="top" wrapText="1"/>
    </xf>
    <xf numFmtId="0" fontId="52" fillId="0" borderId="0" xfId="33" applyFont="1" applyBorder="1" applyAlignment="1">
      <alignment horizontal="center" vertical="center"/>
    </xf>
    <xf numFmtId="0" fontId="45" fillId="0" borderId="0" xfId="33" applyFont="1" applyFill="1" applyBorder="1" applyAlignment="1">
      <alignment horizontal="left" vertical="top" wrapText="1"/>
    </xf>
    <xf numFmtId="0" fontId="42" fillId="0" borderId="0" xfId="33" applyFont="1" applyFill="1"/>
    <xf numFmtId="0" fontId="45" fillId="0" borderId="0" xfId="33" quotePrefix="1" applyFont="1" applyFill="1" applyBorder="1" applyAlignment="1">
      <alignment horizontal="left" vertical="top" wrapText="1"/>
    </xf>
    <xf numFmtId="0" fontId="44" fillId="0" borderId="0" xfId="33" applyFont="1" applyBorder="1" applyAlignment="1">
      <alignment horizontal="left" vertical="center" wrapText="1"/>
    </xf>
    <xf numFmtId="0" fontId="45" fillId="0" borderId="0" xfId="33" applyFont="1" applyBorder="1" applyAlignment="1">
      <alignment horizontal="left" vertical="center" wrapText="1"/>
    </xf>
    <xf numFmtId="0" fontId="47" fillId="0" borderId="0" xfId="33" applyFont="1" applyFill="1" applyBorder="1" applyAlignment="1">
      <alignment horizontal="right" vertical="center"/>
    </xf>
    <xf numFmtId="0" fontId="45" fillId="0" borderId="0" xfId="33" quotePrefix="1" applyFont="1" applyBorder="1" applyAlignment="1">
      <alignment horizontal="left" vertical="center" wrapText="1"/>
    </xf>
    <xf numFmtId="0" fontId="45" fillId="0" borderId="0" xfId="33" quotePrefix="1" applyFont="1" applyBorder="1" applyAlignment="1">
      <alignment vertical="center" wrapText="1"/>
    </xf>
    <xf numFmtId="0" fontId="47" fillId="0" borderId="0" xfId="33" applyFont="1" applyFill="1" applyBorder="1" applyAlignment="1">
      <alignment vertical="center"/>
    </xf>
    <xf numFmtId="16" fontId="51" fillId="0" borderId="0" xfId="33" applyNumberFormat="1" applyFont="1" applyFill="1" applyBorder="1" applyAlignment="1">
      <alignment horizontal="left" vertical="top" wrapText="1"/>
    </xf>
    <xf numFmtId="16" fontId="51" fillId="19" borderId="0" xfId="33" applyNumberFormat="1" applyFont="1" applyFill="1" applyBorder="1" applyAlignment="1">
      <alignment horizontal="left" vertical="top" wrapText="1"/>
    </xf>
    <xf numFmtId="0" fontId="49" fillId="0" borderId="0" xfId="33" applyFont="1" applyBorder="1" applyAlignment="1">
      <alignment vertical="center"/>
    </xf>
    <xf numFmtId="0" fontId="44" fillId="0" borderId="0" xfId="33" applyFont="1" applyBorder="1" applyAlignment="1">
      <alignment vertical="center"/>
    </xf>
    <xf numFmtId="0" fontId="54" fillId="0" borderId="0" xfId="33" applyNumberFormat="1" applyFont="1" applyBorder="1" applyAlignment="1"/>
    <xf numFmtId="0" fontId="55" fillId="0" borderId="0" xfId="7" applyFont="1" applyBorder="1" applyAlignment="1">
      <alignment vertical="center"/>
    </xf>
    <xf numFmtId="0" fontId="56" fillId="0" borderId="0" xfId="7" applyFont="1" applyBorder="1" applyAlignment="1">
      <alignment vertical="center"/>
    </xf>
    <xf numFmtId="0" fontId="4" fillId="0" borderId="16" xfId="7" applyBorder="1" applyAlignment="1">
      <alignment vertical="center"/>
    </xf>
    <xf numFmtId="165" fontId="59" fillId="0" borderId="8" xfId="34" applyNumberFormat="1" applyFont="1" applyBorder="1" applyAlignment="1">
      <alignment horizontal="center" vertical="center"/>
    </xf>
    <xf numFmtId="0" fontId="59" fillId="0" borderId="8" xfId="34" applyFont="1" applyBorder="1" applyAlignment="1">
      <alignment horizontal="center" vertical="center"/>
    </xf>
    <xf numFmtId="5" fontId="57" fillId="0" borderId="10" xfId="34" applyNumberFormat="1" applyFont="1" applyBorder="1" applyAlignment="1">
      <alignment horizontal="center" vertical="center"/>
    </xf>
    <xf numFmtId="0" fontId="57" fillId="0" borderId="10" xfId="34" applyFont="1" applyBorder="1"/>
    <xf numFmtId="44" fontId="37" fillId="10" borderId="11" xfId="0" applyNumberFormat="1" applyFont="1" applyFill="1" applyBorder="1" applyAlignment="1">
      <alignment vertical="top"/>
    </xf>
    <xf numFmtId="0" fontId="34" fillId="0" borderId="16" xfId="0" applyFont="1" applyFill="1" applyBorder="1" applyAlignment="1">
      <alignment vertical="top"/>
    </xf>
    <xf numFmtId="44" fontId="34" fillId="0" borderId="16" xfId="0" applyNumberFormat="1" applyFont="1" applyFill="1" applyBorder="1" applyAlignment="1">
      <alignment vertical="top"/>
    </xf>
    <xf numFmtId="9" fontId="34" fillId="0" borderId="16" xfId="0" applyNumberFormat="1" applyFont="1" applyFill="1" applyBorder="1" applyAlignment="1">
      <alignment vertical="top"/>
    </xf>
    <xf numFmtId="44" fontId="37" fillId="0" borderId="16" xfId="0" applyNumberFormat="1" applyFont="1" applyFill="1" applyBorder="1" applyAlignment="1">
      <alignment vertical="top"/>
    </xf>
    <xf numFmtId="5" fontId="57" fillId="17" borderId="10" xfId="34" applyNumberFormat="1" applyFont="1" applyFill="1" applyBorder="1" applyAlignment="1">
      <alignment horizontal="center" vertical="center"/>
    </xf>
    <xf numFmtId="165" fontId="59" fillId="17" borderId="8" xfId="34" applyNumberFormat="1" applyFont="1" applyFill="1" applyBorder="1" applyAlignment="1">
      <alignment horizontal="center" vertical="center"/>
    </xf>
    <xf numFmtId="0" fontId="57" fillId="0" borderId="11" xfId="34" applyFont="1" applyBorder="1"/>
    <xf numFmtId="5" fontId="57" fillId="0" borderId="11" xfId="34" applyNumberFormat="1" applyFont="1" applyBorder="1" applyAlignment="1">
      <alignment horizontal="center" vertical="center"/>
    </xf>
    <xf numFmtId="5" fontId="57" fillId="17" borderId="11" xfId="34" applyNumberFormat="1" applyFont="1" applyFill="1" applyBorder="1" applyAlignment="1">
      <alignment horizontal="center" vertical="center"/>
    </xf>
    <xf numFmtId="44" fontId="0" fillId="0" borderId="10" xfId="0" applyNumberFormat="1" applyFill="1" applyBorder="1"/>
    <xf numFmtId="0" fontId="52" fillId="0" borderId="0" xfId="33" applyFont="1" applyFill="1" applyBorder="1" applyAlignment="1">
      <alignment horizontal="center" vertical="center"/>
    </xf>
    <xf numFmtId="0" fontId="30" fillId="0" borderId="0" xfId="0" applyFont="1" applyAlignment="1">
      <alignment vertical="center"/>
    </xf>
    <xf numFmtId="10" fontId="6" fillId="16" borderId="10" xfId="32" applyNumberFormat="1" applyFont="1" applyFill="1" applyBorder="1" applyAlignment="1">
      <alignment horizontal="center"/>
    </xf>
    <xf numFmtId="0" fontId="1" fillId="0" borderId="0" xfId="35" applyAlignment="1">
      <alignment wrapText="1"/>
    </xf>
    <xf numFmtId="0" fontId="1" fillId="0" borderId="0" xfId="35" applyFill="1" applyAlignment="1">
      <alignment horizontal="center" vertical="center"/>
    </xf>
    <xf numFmtId="0" fontId="1" fillId="0" borderId="0" xfId="35" applyFill="1" applyBorder="1" applyAlignment="1">
      <alignment horizontal="center" vertical="center"/>
    </xf>
    <xf numFmtId="0" fontId="1" fillId="0" borderId="0" xfId="35" applyAlignment="1">
      <alignment horizontal="center" vertical="center"/>
    </xf>
    <xf numFmtId="0" fontId="1" fillId="0" borderId="0" xfId="35"/>
    <xf numFmtId="43" fontId="60" fillId="20" borderId="28" xfId="36" applyFont="1" applyFill="1" applyBorder="1" applyAlignment="1" applyProtection="1">
      <alignment horizontal="left" vertical="center"/>
      <protection locked="0"/>
    </xf>
    <xf numFmtId="43" fontId="60" fillId="20" borderId="29" xfId="36" applyFont="1" applyFill="1" applyBorder="1" applyAlignment="1" applyProtection="1">
      <alignment horizontal="left" vertical="center"/>
      <protection locked="0"/>
    </xf>
    <xf numFmtId="43" fontId="60" fillId="20" borderId="30" xfId="36" applyFont="1" applyFill="1" applyBorder="1" applyAlignment="1" applyProtection="1">
      <alignment horizontal="center" vertical="center" wrapText="1"/>
      <protection locked="0"/>
    </xf>
    <xf numFmtId="0" fontId="61" fillId="0" borderId="0" xfId="35" applyFont="1" applyFill="1" applyBorder="1" applyAlignment="1">
      <alignment horizontal="center" vertical="center"/>
    </xf>
    <xf numFmtId="43" fontId="60" fillId="20" borderId="28" xfId="36" applyFont="1" applyFill="1" applyBorder="1" applyAlignment="1" applyProtection="1">
      <alignment horizontal="center" vertical="center" wrapText="1"/>
      <protection locked="0"/>
    </xf>
    <xf numFmtId="43" fontId="60" fillId="20" borderId="29" xfId="36" applyFont="1" applyFill="1" applyBorder="1" applyAlignment="1" applyProtection="1">
      <alignment horizontal="center" vertical="center" wrapText="1"/>
      <protection locked="0"/>
    </xf>
    <xf numFmtId="17" fontId="60" fillId="20" borderId="29" xfId="36" applyNumberFormat="1" applyFont="1" applyFill="1" applyBorder="1" applyAlignment="1" applyProtection="1">
      <alignment horizontal="center" vertical="center"/>
      <protection locked="0"/>
    </xf>
    <xf numFmtId="17" fontId="60" fillId="20" borderId="30" xfId="36" applyNumberFormat="1" applyFont="1" applyFill="1" applyBorder="1" applyAlignment="1" applyProtection="1">
      <alignment horizontal="left" vertical="center"/>
      <protection locked="0"/>
    </xf>
    <xf numFmtId="0" fontId="62" fillId="0" borderId="0" xfId="35" applyFont="1"/>
    <xf numFmtId="0" fontId="63" fillId="0" borderId="31" xfId="35" applyFont="1" applyFill="1" applyBorder="1" applyAlignment="1">
      <alignment horizontal="center" vertical="center" wrapText="1"/>
    </xf>
    <xf numFmtId="17" fontId="64" fillId="0" borderId="32" xfId="35" applyNumberFormat="1" applyFont="1" applyBorder="1" applyAlignment="1">
      <alignment horizontal="left" wrapText="1"/>
    </xf>
    <xf numFmtId="166" fontId="63" fillId="0" borderId="33" xfId="35" applyNumberFormat="1" applyFont="1" applyFill="1" applyBorder="1" applyAlignment="1">
      <alignment horizontal="center" vertical="center"/>
    </xf>
    <xf numFmtId="166" fontId="63" fillId="0" borderId="0" xfId="35" applyNumberFormat="1" applyFont="1" applyFill="1" applyBorder="1" applyAlignment="1">
      <alignment horizontal="center" vertical="center"/>
    </xf>
    <xf numFmtId="17" fontId="63" fillId="0" borderId="31" xfId="35" applyNumberFormat="1" applyFont="1" applyBorder="1" applyAlignment="1">
      <alignment horizontal="center" vertical="center"/>
    </xf>
    <xf numFmtId="10" fontId="63" fillId="0" borderId="32" xfId="35" applyNumberFormat="1" applyFont="1" applyBorder="1" applyAlignment="1">
      <alignment horizontal="center" vertical="center"/>
    </xf>
    <xf numFmtId="166" fontId="63" fillId="0" borderId="32" xfId="35" applyNumberFormat="1" applyFont="1" applyBorder="1" applyAlignment="1">
      <alignment horizontal="center" vertical="center"/>
    </xf>
    <xf numFmtId="0" fontId="63" fillId="0" borderId="33" xfId="35" applyFont="1" applyBorder="1" applyAlignment="1">
      <alignment horizontal="left" wrapText="1"/>
    </xf>
    <xf numFmtId="0" fontId="63" fillId="0" borderId="34" xfId="35" applyFont="1" applyFill="1" applyBorder="1" applyAlignment="1">
      <alignment horizontal="center" vertical="center" wrapText="1"/>
    </xf>
    <xf numFmtId="17" fontId="66" fillId="0" borderId="35" xfId="35" applyNumberFormat="1" applyFont="1" applyBorder="1" applyAlignment="1">
      <alignment horizontal="left" wrapText="1"/>
    </xf>
    <xf numFmtId="166" fontId="63" fillId="0" borderId="36" xfId="35" applyNumberFormat="1" applyFont="1" applyFill="1" applyBorder="1" applyAlignment="1">
      <alignment horizontal="center" vertical="center"/>
    </xf>
    <xf numFmtId="17" fontId="63" fillId="0" borderId="34" xfId="35" applyNumberFormat="1" applyFont="1" applyBorder="1" applyAlignment="1">
      <alignment horizontal="center" vertical="center"/>
    </xf>
    <xf numFmtId="10" fontId="63" fillId="0" borderId="35" xfId="35" applyNumberFormat="1" applyFont="1" applyBorder="1" applyAlignment="1">
      <alignment horizontal="center" vertical="center"/>
    </xf>
    <xf numFmtId="166" fontId="63" fillId="0" borderId="35" xfId="35" applyNumberFormat="1" applyFont="1" applyBorder="1" applyAlignment="1">
      <alignment horizontal="center" vertical="center"/>
    </xf>
    <xf numFmtId="0" fontId="63" fillId="0" borderId="36" xfId="35" applyFont="1" applyBorder="1" applyAlignment="1">
      <alignment horizontal="left" wrapText="1"/>
    </xf>
    <xf numFmtId="17" fontId="63" fillId="0" borderId="35" xfId="35" applyNumberFormat="1" applyFont="1" applyBorder="1" applyAlignment="1">
      <alignment horizontal="left" wrapText="1" indent="1"/>
    </xf>
    <xf numFmtId="165" fontId="63" fillId="0" borderId="36" xfId="35" applyNumberFormat="1" applyFont="1" applyFill="1" applyBorder="1" applyAlignment="1">
      <alignment horizontal="center" vertical="center"/>
    </xf>
    <xf numFmtId="17" fontId="63" fillId="0" borderId="34" xfId="35" applyNumberFormat="1" applyFont="1" applyFill="1" applyBorder="1" applyAlignment="1">
      <alignment horizontal="center" vertical="center"/>
    </xf>
    <xf numFmtId="9" fontId="63" fillId="0" borderId="35" xfId="35" applyNumberFormat="1" applyFont="1" applyBorder="1" applyAlignment="1">
      <alignment horizontal="center" vertical="center"/>
    </xf>
    <xf numFmtId="166" fontId="63" fillId="0" borderId="35" xfId="35" applyNumberFormat="1" applyFont="1" applyFill="1" applyBorder="1" applyAlignment="1">
      <alignment horizontal="center" vertical="center"/>
    </xf>
    <xf numFmtId="17" fontId="63" fillId="0" borderId="35" xfId="35" applyNumberFormat="1" applyFont="1" applyBorder="1" applyAlignment="1">
      <alignment horizontal="left" wrapText="1"/>
    </xf>
    <xf numFmtId="0" fontId="66" fillId="0" borderId="38" xfId="35" applyFont="1" applyFill="1" applyBorder="1" applyAlignment="1">
      <alignment horizontal="center" vertical="center" wrapText="1"/>
    </xf>
    <xf numFmtId="17" fontId="66" fillId="0" borderId="39" xfId="35" applyNumberFormat="1" applyFont="1" applyBorder="1" applyAlignment="1">
      <alignment horizontal="left" wrapText="1"/>
    </xf>
    <xf numFmtId="166" fontId="63" fillId="0" borderId="40" xfId="35" applyNumberFormat="1" applyFont="1" applyFill="1" applyBorder="1" applyAlignment="1">
      <alignment horizontal="center" vertical="center"/>
    </xf>
    <xf numFmtId="17" fontId="63" fillId="0" borderId="38" xfId="35" applyNumberFormat="1" applyFont="1" applyBorder="1" applyAlignment="1">
      <alignment horizontal="center" vertical="center"/>
    </xf>
    <xf numFmtId="10" fontId="63" fillId="0" borderId="39" xfId="35" applyNumberFormat="1" applyFont="1" applyBorder="1" applyAlignment="1">
      <alignment horizontal="center" vertical="center"/>
    </xf>
    <xf numFmtId="166" fontId="63" fillId="0" borderId="39" xfId="35" applyNumberFormat="1" applyFont="1" applyBorder="1" applyAlignment="1">
      <alignment horizontal="center" vertical="center"/>
    </xf>
    <xf numFmtId="0" fontId="63" fillId="0" borderId="40" xfId="35" applyFont="1" applyBorder="1" applyAlignment="1">
      <alignment horizontal="left" wrapText="1"/>
    </xf>
    <xf numFmtId="166" fontId="67" fillId="0" borderId="0" xfId="35" applyNumberFormat="1" applyFont="1" applyFill="1" applyBorder="1" applyAlignment="1">
      <alignment horizontal="right" vertical="center"/>
    </xf>
    <xf numFmtId="166" fontId="68" fillId="20" borderId="28" xfId="36" applyNumberFormat="1" applyFont="1" applyFill="1" applyBorder="1" applyAlignment="1" applyProtection="1">
      <alignment horizontal="right" vertical="center"/>
      <protection locked="0"/>
    </xf>
    <xf numFmtId="166" fontId="68" fillId="20" borderId="29" xfId="36" applyNumberFormat="1" applyFont="1" applyFill="1" applyBorder="1" applyAlignment="1" applyProtection="1">
      <alignment horizontal="right" vertical="center"/>
      <protection locked="0"/>
    </xf>
    <xf numFmtId="43" fontId="60" fillId="20" borderId="30" xfId="36" applyFont="1" applyFill="1" applyBorder="1" applyAlignment="1" applyProtection="1">
      <alignment horizontal="left" vertical="center"/>
      <protection locked="0"/>
    </xf>
    <xf numFmtId="0" fontId="69" fillId="0" borderId="0" xfId="35" applyFont="1"/>
    <xf numFmtId="166" fontId="66" fillId="0" borderId="36" xfId="35" applyNumberFormat="1" applyFont="1" applyFill="1" applyBorder="1" applyAlignment="1">
      <alignment horizontal="right" vertical="center"/>
    </xf>
    <xf numFmtId="166" fontId="63" fillId="0" borderId="0" xfId="35" applyNumberFormat="1" applyFont="1" applyFill="1" applyBorder="1" applyAlignment="1">
      <alignment horizontal="right" vertical="center"/>
    </xf>
    <xf numFmtId="166" fontId="63" fillId="0" borderId="34" xfId="35" applyNumberFormat="1" applyFont="1" applyFill="1" applyBorder="1" applyAlignment="1">
      <alignment horizontal="right" vertical="center"/>
    </xf>
    <xf numFmtId="166" fontId="63" fillId="0" borderId="35" xfId="35" applyNumberFormat="1" applyFont="1" applyBorder="1" applyAlignment="1">
      <alignment horizontal="right" vertical="center"/>
    </xf>
    <xf numFmtId="0" fontId="70" fillId="11" borderId="34" xfId="37" applyFont="1" applyFill="1" applyBorder="1" applyAlignment="1">
      <alignment horizontal="center" vertical="center" wrapText="1"/>
    </xf>
    <xf numFmtId="0" fontId="71" fillId="11" borderId="35" xfId="37" applyFont="1" applyFill="1" applyBorder="1" applyAlignment="1">
      <alignment horizontal="left" vertical="center" wrapText="1"/>
    </xf>
    <xf numFmtId="0" fontId="70" fillId="11" borderId="36" xfId="37" applyFont="1" applyFill="1" applyBorder="1" applyAlignment="1">
      <alignment horizontal="center" vertical="center" wrapText="1"/>
    </xf>
    <xf numFmtId="0" fontId="70" fillId="11" borderId="37" xfId="37" applyFont="1" applyFill="1" applyBorder="1" applyAlignment="1">
      <alignment horizontal="center" vertical="center" wrapText="1"/>
    </xf>
    <xf numFmtId="0" fontId="70" fillId="11" borderId="35" xfId="37" applyFont="1" applyFill="1" applyBorder="1" applyAlignment="1">
      <alignment horizontal="center" vertical="center" wrapText="1"/>
    </xf>
    <xf numFmtId="165" fontId="70" fillId="11" borderId="36" xfId="37" applyNumberFormat="1" applyFont="1" applyFill="1" applyBorder="1" applyAlignment="1">
      <alignment horizontal="center" vertical="center" wrapText="1"/>
    </xf>
    <xf numFmtId="0" fontId="72" fillId="10" borderId="12" xfId="0" applyFont="1" applyFill="1" applyBorder="1" applyAlignment="1">
      <alignment horizontal="left" vertical="top"/>
    </xf>
    <xf numFmtId="0" fontId="72" fillId="10" borderId="13" xfId="0" applyFont="1" applyFill="1" applyBorder="1" applyAlignment="1">
      <alignment vertical="top"/>
    </xf>
    <xf numFmtId="166" fontId="68" fillId="20" borderId="29" xfId="36" applyNumberFormat="1" applyFont="1" applyFill="1" applyBorder="1" applyAlignment="1" applyProtection="1">
      <alignment horizontal="center" vertical="center"/>
      <protection locked="0"/>
    </xf>
    <xf numFmtId="0" fontId="0" fillId="0" borderId="0" xfId="0" applyAlignment="1">
      <alignment vertical="center"/>
    </xf>
    <xf numFmtId="44" fontId="74" fillId="14" borderId="10" xfId="0" applyNumberFormat="1" applyFont="1" applyFill="1" applyBorder="1" applyAlignment="1">
      <alignment horizontal="center"/>
    </xf>
    <xf numFmtId="0" fontId="6" fillId="0" borderId="21" xfId="0" applyFont="1" applyBorder="1" applyAlignment="1">
      <alignment horizontal="center"/>
    </xf>
    <xf numFmtId="0" fontId="6" fillId="0" borderId="10" xfId="0" applyFont="1" applyBorder="1" applyAlignment="1">
      <alignment horizontal="center"/>
    </xf>
    <xf numFmtId="0" fontId="57" fillId="0" borderId="27" xfId="34" applyFont="1" applyBorder="1"/>
    <xf numFmtId="0" fontId="57" fillId="0" borderId="24" xfId="34" applyFont="1" applyBorder="1"/>
    <xf numFmtId="5" fontId="57" fillId="0" borderId="10" xfId="34" applyNumberFormat="1" applyFont="1" applyBorder="1" applyAlignment="1">
      <alignment horizontal="left" vertical="center"/>
    </xf>
    <xf numFmtId="5" fontId="57" fillId="0" borderId="11" xfId="34" applyNumberFormat="1" applyFont="1" applyBorder="1" applyAlignment="1">
      <alignment horizontal="left" vertical="center"/>
    </xf>
    <xf numFmtId="0" fontId="0" fillId="0" borderId="10" xfId="0" applyFont="1" applyBorder="1"/>
    <xf numFmtId="10" fontId="6" fillId="0" borderId="10" xfId="32" applyNumberFormat="1" applyFont="1" applyFill="1" applyBorder="1" applyAlignment="1">
      <alignment horizontal="center"/>
    </xf>
    <xf numFmtId="44" fontId="32" fillId="0" borderId="0" xfId="0" applyNumberFormat="1" applyFont="1" applyFill="1" applyBorder="1" applyAlignment="1">
      <alignment vertical="top"/>
    </xf>
    <xf numFmtId="0" fontId="59" fillId="0" borderId="8" xfId="34" applyFont="1" applyFill="1" applyBorder="1" applyAlignment="1">
      <alignment horizontal="center" vertical="center"/>
    </xf>
    <xf numFmtId="0" fontId="59" fillId="0" borderId="8" xfId="34" applyFont="1" applyFill="1" applyBorder="1" applyAlignment="1">
      <alignment horizontal="center" vertical="center" wrapText="1"/>
    </xf>
    <xf numFmtId="0" fontId="0" fillId="0" borderId="0" xfId="0" applyFill="1" applyBorder="1"/>
    <xf numFmtId="0" fontId="59" fillId="0" borderId="9" xfId="34" applyFont="1" applyFill="1" applyBorder="1" applyAlignment="1">
      <alignment horizontal="center" vertical="center" wrapText="1"/>
    </xf>
    <xf numFmtId="44" fontId="6" fillId="0" borderId="11" xfId="0" applyNumberFormat="1" applyFont="1" applyBorder="1"/>
    <xf numFmtId="0" fontId="0" fillId="0" borderId="27" xfId="0" applyBorder="1" applyAlignment="1">
      <alignment horizontal="center" vertical="center"/>
    </xf>
    <xf numFmtId="0" fontId="0" fillId="0" borderId="27" xfId="0" applyBorder="1"/>
    <xf numFmtId="10" fontId="6" fillId="0" borderId="15" xfId="32" applyNumberFormat="1" applyFont="1" applyFill="1" applyBorder="1" applyAlignment="1">
      <alignment horizontal="center"/>
    </xf>
    <xf numFmtId="44" fontId="0" fillId="0" borderId="10" xfId="0" applyNumberFormat="1" applyFill="1" applyBorder="1" applyAlignment="1">
      <alignment horizontal="center"/>
    </xf>
    <xf numFmtId="44" fontId="74" fillId="0" borderId="0" xfId="0" applyNumberFormat="1" applyFont="1" applyFill="1" applyBorder="1" applyAlignment="1">
      <alignment horizontal="center"/>
    </xf>
    <xf numFmtId="0" fontId="0" fillId="0" borderId="10" xfId="0" applyFill="1" applyBorder="1" applyAlignment="1">
      <alignment horizontal="center"/>
    </xf>
    <xf numFmtId="0" fontId="6" fillId="0" borderId="10" xfId="0" applyFont="1" applyFill="1" applyBorder="1" applyAlignment="1">
      <alignment horizontal="center"/>
    </xf>
    <xf numFmtId="44" fontId="6" fillId="0" borderId="10" xfId="0" applyNumberFormat="1" applyFont="1" applyFill="1" applyBorder="1" applyAlignment="1">
      <alignment horizontal="center"/>
    </xf>
    <xf numFmtId="44" fontId="6" fillId="0" borderId="0" xfId="0" applyNumberFormat="1" applyFont="1" applyFill="1" applyBorder="1" applyAlignment="1">
      <alignment horizontal="center"/>
    </xf>
    <xf numFmtId="44" fontId="6" fillId="0" borderId="0" xfId="0" applyNumberFormat="1" applyFont="1" applyFill="1" applyBorder="1"/>
    <xf numFmtId="44" fontId="31" fillId="0" borderId="0" xfId="0" applyNumberFormat="1" applyFont="1" applyFill="1" applyAlignment="1">
      <alignment horizontal="center"/>
    </xf>
    <xf numFmtId="0" fontId="6" fillId="0" borderId="44" xfId="0" applyFont="1" applyBorder="1" applyAlignment="1">
      <alignment horizontal="center"/>
    </xf>
    <xf numFmtId="44" fontId="6" fillId="0" borderId="44" xfId="0" applyNumberFormat="1" applyFont="1" applyBorder="1"/>
    <xf numFmtId="0" fontId="0" fillId="0" borderId="11" xfId="0" applyBorder="1" applyAlignment="1">
      <alignment horizontal="center"/>
    </xf>
    <xf numFmtId="44" fontId="6" fillId="14" borderId="44" xfId="0" applyNumberFormat="1" applyFont="1" applyFill="1" applyBorder="1"/>
    <xf numFmtId="0" fontId="0" fillId="0" borderId="10" xfId="0" applyFill="1" applyBorder="1"/>
    <xf numFmtId="16" fontId="51" fillId="19" borderId="0" xfId="33" applyNumberFormat="1" applyFont="1" applyFill="1" applyBorder="1" applyAlignment="1">
      <alignment horizontal="center" vertical="top" wrapText="1"/>
    </xf>
    <xf numFmtId="0" fontId="31" fillId="19" borderId="43" xfId="0" applyFont="1" applyFill="1" applyBorder="1" applyAlignment="1">
      <alignment horizontal="center"/>
    </xf>
    <xf numFmtId="44" fontId="31" fillId="19" borderId="42" xfId="0" applyNumberFormat="1" applyFont="1" applyFill="1" applyBorder="1" applyAlignment="1">
      <alignment horizontal="center"/>
    </xf>
    <xf numFmtId="44" fontId="31" fillId="19" borderId="21" xfId="0" applyNumberFormat="1" applyFont="1" applyFill="1" applyBorder="1"/>
    <xf numFmtId="0" fontId="0" fillId="0" borderId="9" xfId="0" applyFill="1" applyBorder="1"/>
    <xf numFmtId="44" fontId="0" fillId="0" borderId="9" xfId="0" applyNumberFormat="1" applyFill="1" applyBorder="1" applyAlignment="1">
      <alignment horizontal="center"/>
    </xf>
    <xf numFmtId="44" fontId="6" fillId="0" borderId="9" xfId="0" applyNumberFormat="1" applyFont="1" applyFill="1" applyBorder="1"/>
    <xf numFmtId="44" fontId="76" fillId="0" borderId="9" xfId="0" applyNumberFormat="1" applyFont="1" applyFill="1" applyBorder="1" applyAlignment="1">
      <alignment horizontal="center"/>
    </xf>
    <xf numFmtId="44" fontId="76" fillId="0" borderId="10" xfId="0" applyNumberFormat="1" applyFont="1" applyFill="1" applyBorder="1" applyAlignment="1">
      <alignment horizontal="center"/>
    </xf>
    <xf numFmtId="0" fontId="45" fillId="0" borderId="0" xfId="33" quotePrefix="1" applyFont="1" applyBorder="1" applyAlignment="1">
      <alignment horizontal="center" vertical="center" wrapText="1"/>
    </xf>
    <xf numFmtId="0" fontId="31" fillId="19" borderId="29" xfId="0" applyFont="1" applyFill="1" applyBorder="1" applyAlignment="1">
      <alignment horizontal="center"/>
    </xf>
    <xf numFmtId="44" fontId="31" fillId="19" borderId="29" xfId="0" applyNumberFormat="1" applyFont="1" applyFill="1" applyBorder="1" applyAlignment="1">
      <alignment horizontal="center"/>
    </xf>
    <xf numFmtId="44" fontId="31" fillId="19" borderId="43" xfId="0" applyNumberFormat="1" applyFont="1" applyFill="1" applyBorder="1"/>
    <xf numFmtId="9" fontId="0" fillId="16" borderId="10" xfId="0" applyNumberFormat="1" applyFill="1" applyBorder="1"/>
    <xf numFmtId="0" fontId="4" fillId="0" borderId="16" xfId="7" applyFont="1" applyBorder="1" applyAlignment="1">
      <alignment vertical="center" wrapText="1"/>
    </xf>
    <xf numFmtId="0" fontId="73" fillId="0" borderId="16" xfId="33" applyFont="1" applyBorder="1" applyAlignment="1">
      <alignment vertical="center" wrapText="1"/>
    </xf>
    <xf numFmtId="0" fontId="4" fillId="0" borderId="1" xfId="7" applyAlignment="1">
      <alignment vertical="center"/>
    </xf>
    <xf numFmtId="0" fontId="32" fillId="12" borderId="25" xfId="0" applyFont="1" applyFill="1" applyBorder="1" applyAlignment="1">
      <alignment vertical="top" wrapText="1"/>
    </xf>
    <xf numFmtId="0" fontId="32" fillId="12" borderId="26" xfId="0" applyFont="1" applyFill="1" applyBorder="1" applyAlignment="1">
      <alignment vertical="top" wrapText="1"/>
    </xf>
    <xf numFmtId="0" fontId="0" fillId="0" borderId="23" xfId="0" applyBorder="1" applyAlignment="1">
      <alignment vertical="top" wrapText="1"/>
    </xf>
    <xf numFmtId="0" fontId="38" fillId="13" borderId="12" xfId="0" applyFont="1" applyFill="1" applyBorder="1" applyAlignment="1">
      <alignment horizontal="left" vertical="top" wrapText="1"/>
    </xf>
    <xf numFmtId="0" fontId="38" fillId="13" borderId="13" xfId="0" applyFont="1" applyFill="1" applyBorder="1" applyAlignment="1">
      <alignment horizontal="left" vertical="top" wrapText="1"/>
    </xf>
    <xf numFmtId="0" fontId="38" fillId="13" borderId="8" xfId="0" applyFont="1" applyFill="1" applyBorder="1" applyAlignment="1">
      <alignment horizontal="left" vertical="top" wrapText="1"/>
    </xf>
    <xf numFmtId="0" fontId="32" fillId="0" borderId="16" xfId="0" applyFont="1" applyFill="1" applyBorder="1" applyAlignment="1">
      <alignment horizontal="left" vertical="top" wrapText="1"/>
    </xf>
    <xf numFmtId="0" fontId="32" fillId="14" borderId="24" xfId="0" applyFont="1" applyFill="1" applyBorder="1" applyAlignment="1">
      <alignment horizontal="center" vertical="top" wrapText="1"/>
    </xf>
    <xf numFmtId="0" fontId="0" fillId="0" borderId="16" xfId="0" applyBorder="1" applyAlignment="1">
      <alignment horizontal="center" vertical="top" wrapText="1"/>
    </xf>
    <xf numFmtId="0" fontId="38" fillId="13" borderId="12" xfId="0" applyFont="1" applyFill="1"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4" fillId="0" borderId="0" xfId="7" applyBorder="1" applyAlignment="1">
      <alignment horizontal="left" vertical="center"/>
    </xf>
    <xf numFmtId="0" fontId="0" fillId="0" borderId="0" xfId="0" applyAlignment="1">
      <alignment vertical="center"/>
    </xf>
    <xf numFmtId="44" fontId="32" fillId="12" borderId="0" xfId="0" applyNumberFormat="1" applyFont="1" applyFill="1"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4" fillId="0" borderId="0" xfId="7" applyBorder="1" applyAlignment="1">
      <alignment horizontal="left" vertical="center" wrapText="1"/>
    </xf>
    <xf numFmtId="0" fontId="0" fillId="0" borderId="0" xfId="0" applyAlignment="1">
      <alignment vertical="center" wrapText="1"/>
    </xf>
    <xf numFmtId="0" fontId="4" fillId="0" borderId="16" xfId="7" applyBorder="1" applyAlignment="1">
      <alignment horizontal="left" vertical="center"/>
    </xf>
    <xf numFmtId="0" fontId="0" fillId="14" borderId="16" xfId="0" applyFill="1" applyBorder="1" applyAlignment="1">
      <alignment horizontal="center" vertical="top" wrapText="1"/>
    </xf>
    <xf numFmtId="0" fontId="38" fillId="13" borderId="14" xfId="0" applyFont="1" applyFill="1" applyBorder="1" applyAlignment="1">
      <alignment horizontal="left" vertical="center" wrapText="1"/>
    </xf>
    <xf numFmtId="0" fontId="4" fillId="0" borderId="16" xfId="7" applyBorder="1" applyAlignment="1">
      <alignment horizontal="left" vertical="center" wrapText="1"/>
    </xf>
    <xf numFmtId="0" fontId="0" fillId="0" borderId="16" xfId="0" applyBorder="1" applyAlignment="1">
      <alignment vertical="center" wrapText="1"/>
    </xf>
    <xf numFmtId="0" fontId="32" fillId="0" borderId="0" xfId="0" applyFont="1" applyFill="1" applyBorder="1" applyAlignment="1">
      <alignment horizontal="left" vertical="top" wrapText="1"/>
    </xf>
    <xf numFmtId="0" fontId="59" fillId="0" borderId="9" xfId="34" applyFont="1" applyFill="1" applyBorder="1" applyAlignment="1">
      <alignment horizontal="center" vertical="center" wrapText="1"/>
    </xf>
    <xf numFmtId="0" fontId="0" fillId="0" borderId="11" xfId="0" applyBorder="1" applyAlignment="1">
      <alignment wrapText="1"/>
    </xf>
    <xf numFmtId="0" fontId="0" fillId="0" borderId="11" xfId="0" applyBorder="1" applyAlignment="1">
      <alignment horizontal="center" vertical="center" wrapText="1"/>
    </xf>
    <xf numFmtId="0" fontId="38" fillId="15" borderId="20" xfId="0" applyFont="1" applyFill="1" applyBorder="1" applyAlignment="1">
      <alignment horizontal="center" vertical="top"/>
    </xf>
    <xf numFmtId="43" fontId="75" fillId="0" borderId="0" xfId="36" applyFont="1" applyFill="1" applyBorder="1" applyAlignment="1" applyProtection="1">
      <alignment horizontal="left" vertical="center"/>
      <protection locked="0"/>
    </xf>
    <xf numFmtId="43" fontId="60" fillId="20" borderId="41" xfId="36" applyFont="1" applyFill="1" applyBorder="1" applyAlignment="1" applyProtection="1">
      <alignment horizontal="left" vertical="center" wrapText="1"/>
      <protection locked="0"/>
    </xf>
    <xf numFmtId="0" fontId="0" fillId="0" borderId="23" xfId="0" applyBorder="1" applyAlignment="1">
      <alignment vertical="center" wrapText="1"/>
    </xf>
    <xf numFmtId="43" fontId="60" fillId="20" borderId="41" xfId="36" applyFont="1" applyFill="1" applyBorder="1" applyAlignment="1" applyProtection="1">
      <alignment horizontal="left" vertical="center"/>
      <protection locked="0"/>
    </xf>
    <xf numFmtId="0" fontId="0" fillId="0" borderId="23" xfId="0" applyBorder="1" applyAlignment="1">
      <alignment vertical="center"/>
    </xf>
    <xf numFmtId="10" fontId="32" fillId="0" borderId="8" xfId="0" applyNumberFormat="1" applyFont="1" applyFill="1" applyBorder="1" applyAlignment="1">
      <alignment horizontal="center" vertical="center" wrapText="1"/>
    </xf>
    <xf numFmtId="10" fontId="34" fillId="14" borderId="8" xfId="0" applyNumberFormat="1" applyFont="1" applyFill="1" applyBorder="1" applyAlignment="1">
      <alignment vertical="top"/>
    </xf>
  </cellXfs>
  <cellStyles count="38">
    <cellStyle name="Bad" xfId="30" builtinId="27" customBuiltin="1"/>
    <cellStyle name="Calculation" xfId="10" builtinId="22" hidden="1"/>
    <cellStyle name="Check Cell" xfId="12" builtinId="23" hidden="1"/>
    <cellStyle name="Comma 2 2" xfId="36"/>
    <cellStyle name="Contents Page" xfId="27"/>
    <cellStyle name="Contents Text" xfId="28"/>
    <cellStyle name="Cover Address" xfId="24"/>
    <cellStyle name="Cover Address Bold" xfId="25"/>
    <cellStyle name="Cover Date" xfId="17"/>
    <cellStyle name="Cover Report" xfId="18"/>
    <cellStyle name="Cover Text" xfId="23"/>
    <cellStyle name="Cover Text Bold" xfId="22"/>
    <cellStyle name="Cover White Strapline" xfId="21"/>
    <cellStyle name="Cover White Text" xfId="19"/>
    <cellStyle name="Cover White Text Bold" xfId="20"/>
    <cellStyle name="Explanatory Text" xfId="15" builtinId="53" hidden="1"/>
    <cellStyle name="Filename" xfId="6"/>
    <cellStyle name="Good" xfId="29"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8" builtinId="20" hidden="1"/>
    <cellStyle name="Linked Cell" xfId="11" builtinId="24" hidden="1"/>
    <cellStyle name="Neutral" xfId="31" builtinId="28" customBuiltin="1"/>
    <cellStyle name="Normal" xfId="0" builtinId="0" customBuiltin="1"/>
    <cellStyle name="Normal 471" xfId="33"/>
    <cellStyle name="Normal 6" xfId="35"/>
    <cellStyle name="Normal 7" xfId="34"/>
    <cellStyle name="Normal_2009 04 15  Harperley Hall - New Buildings" xfId="37"/>
    <cellStyle name="Note" xfId="14" builtinId="10" hidden="1"/>
    <cellStyle name="Output" xfId="9" builtinId="21" hidden="1"/>
    <cellStyle name="Percent" xfId="32" builtinId="5"/>
    <cellStyle name="Section heading" xfId="7"/>
    <cellStyle name="Style 1" xfId="26"/>
    <cellStyle name="Title" xfId="1" builtinId="15" hidden="1"/>
    <cellStyle name="Total" xfId="16" builtinId="25" hidden="1"/>
    <cellStyle name="Warning Text" xfId="13" builtinId="11" hidden="1"/>
  </cellStyles>
  <dxfs count="20">
    <dxf>
      <fill>
        <patternFill>
          <bgColor rgb="FFFFC000"/>
        </patternFill>
      </fill>
    </dxf>
    <dxf>
      <fill>
        <patternFill>
          <bgColor theme="0" tint="-0.34998626667073579"/>
        </patternFill>
      </fill>
    </dxf>
    <dxf>
      <fill>
        <patternFill>
          <bgColor rgb="FF00FF00"/>
        </patternFill>
      </fill>
    </dxf>
    <dxf>
      <fill>
        <patternFill>
          <bgColor rgb="FFFFC000"/>
        </patternFill>
      </fill>
    </dxf>
    <dxf>
      <fill>
        <patternFill>
          <bgColor rgb="FFFFC000"/>
        </patternFill>
      </fill>
    </dxf>
    <dxf>
      <fill>
        <patternFill>
          <bgColor theme="0" tint="-0.34998626667073579"/>
        </patternFill>
      </fill>
    </dxf>
    <dxf>
      <fill>
        <patternFill>
          <bgColor rgb="FF00FF00"/>
        </patternFill>
      </fill>
    </dxf>
    <dxf>
      <fill>
        <patternFill>
          <bgColor rgb="FFFFC000"/>
        </patternFill>
      </fill>
    </dxf>
    <dxf>
      <fill>
        <patternFill>
          <bgColor rgb="FFFFC000"/>
        </patternFill>
      </fill>
    </dxf>
    <dxf>
      <fill>
        <patternFill>
          <bgColor theme="0" tint="-0.34998626667073579"/>
        </patternFill>
      </fill>
    </dxf>
    <dxf>
      <fill>
        <patternFill>
          <bgColor rgb="FF00FF00"/>
        </patternFill>
      </fill>
    </dxf>
    <dxf>
      <fill>
        <patternFill>
          <bgColor theme="0" tint="-0.34998626667073579"/>
        </patternFill>
      </fill>
    </dxf>
    <dxf>
      <fill>
        <patternFill>
          <bgColor theme="0" tint="-0.34998626667073579"/>
        </patternFill>
      </fill>
    </dxf>
    <dxf>
      <fill>
        <patternFill>
          <bgColor rgb="FF00FF00"/>
        </patternFill>
      </fill>
    </dxf>
    <dxf>
      <fill>
        <patternFill>
          <bgColor theme="0" tint="-0.34998626667073579"/>
        </patternFill>
      </fill>
    </dxf>
    <dxf>
      <fill>
        <patternFill>
          <bgColor rgb="FF00FF00"/>
        </patternFill>
      </fill>
    </dxf>
    <dxf>
      <fill>
        <patternFill>
          <bgColor rgb="FFFFC000"/>
        </patternFill>
      </fill>
    </dxf>
    <dxf>
      <fill>
        <patternFill>
          <bgColor theme="6" tint="0.79998168889431442"/>
        </patternFill>
      </fill>
    </dxf>
    <dxf>
      <font>
        <b/>
        <i val="0"/>
        <color theme="4"/>
      </font>
    </dxf>
    <dxf>
      <font>
        <color theme="0"/>
      </font>
      <fill>
        <patternFill>
          <bgColor theme="4"/>
        </patternFill>
      </fill>
    </dxf>
  </dxfs>
  <tableStyles count="1" defaultTableStyle="TurnTown Table" defaultPivotStyle="PivotStyleLight16">
    <tableStyle name="TurnTown Table" pivot="0" count="3">
      <tableStyleElement type="headerRow" dxfId="19"/>
      <tableStyleElement type="totalRow" dxfId="18"/>
      <tableStyleElement type="secondRowStripe" dxfId="17"/>
    </tableStyle>
  </tableStyles>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2864557</xdr:colOff>
      <xdr:row>0</xdr:row>
      <xdr:rowOff>79361</xdr:rowOff>
    </xdr:from>
    <xdr:to>
      <xdr:col>6</xdr:col>
      <xdr:colOff>5351925</xdr:colOff>
      <xdr:row>0</xdr:row>
      <xdr:rowOff>432960</xdr:rowOff>
    </xdr:to>
    <xdr:pic>
      <xdr:nvPicPr>
        <xdr:cNvPr id="2" name="Picture 1"/>
        <xdr:cNvPicPr>
          <a:picLocks noChangeAspect="1"/>
        </xdr:cNvPicPr>
      </xdr:nvPicPr>
      <xdr:blipFill>
        <a:blip xmlns:r="http://schemas.openxmlformats.org/officeDocument/2006/relationships" r:embed="rId1"/>
        <a:stretch>
          <a:fillRect/>
        </a:stretch>
      </xdr:blipFill>
      <xdr:spPr>
        <a:xfrm>
          <a:off x="10844851" y="79361"/>
          <a:ext cx="2487368" cy="3535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ee\CM\PROJ\TIC\Alex%20Hargreaves\13.08.09\Meeting%20in%20London\New%20Template%20WIP\Example\New%20Template%20WIP\cashflow%20TEST%20Ver%2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Backup\T\C\T&amp;T1162\F\Lee\Users\Mccafmik\Usr\Home\Keep\Cdrom\Model_A\Model_A1\A1-mod-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Man\CM\PROJ\QS23316%20-%20Peel%20The%20Regent\Pre-Contract\600%20-%20Feasibility%20Estimates%20&amp;%20Cost%20Plans\6.1%20-%20Estimates\The%20Regent%20-%20Cost%20Plan%20June%20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ONSRV01\Data\Lon\CM\QS12770\COST\Change%20Control\Change%20Control-DS\Reports\Documents%20and%20Settings\peke.WTRUST\Local%20Settings\Temporary%20Internet%20Files\OLK45\LON\QS\I46001\REPORT\COST\CASHFL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t2.turntown.com/Lon/CM/QS12772/Risk/BurlDanes_NewRiskRegister09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2.turntown.com/LON/QS/QS11228/COST/OPCO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DSRV01\Data\LEE\QS\PROJ\QS12104\Revised%20Cashflows\cfpr2bmp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edmsman.dluk.net/Documents%20and%20Settings/ce25831/Local%20Settings/Temporary%20Internet%20Files/OLK1B/Data/Jobs/15-19999/19417%20-%20Stamford%20Lodge/pre-contract/estimates/Estimate%203/Estimate%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edmsman.dluk.net/Documents%20and%20Settings/ce25831/Local%20Settings/Temporary%20Internet%20Files/OLK1B/Program%20Files/Microsoft%20Office/Office/jobs/EST-41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edmsman.dluk.net/Documents%20and%20Settings/ce25831/Local%20Settings/Temporary%20Internet%20Files/OLK1B/Program%20Files/Microsoft%20Office/Office/jobs/EST-41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ONSRV01\Data\Lon\CM\QS14000%20-%20QS14999\QS14574\CDT\CDT%20Table%200%20Rev%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EDSRV01\Data\LEE\QS\LCC\MODEL%202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ONSRV01\Data\DOCUME~1\wanwai\LOCALS~1\Temp\C.Lotus.Notes.Data\Financial%20Report%2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Sheet1"/>
      <sheetName val="1"/>
      <sheetName val="AH Cash Flow"/>
      <sheetName val="NewLuxHsg"/>
      <sheetName val="CBS"/>
      <sheetName val="AH_Cash_Flow"/>
      <sheetName val="3 Vertiv Summary"/>
      <sheetName val="Data"/>
      <sheetName val="KEY DATA"/>
      <sheetName val="1 Book (Rec 01-_x0000__x0000__x0000_嶐_x0018_Ӌ癎嶘_x0018_庮_x0018_Ӥ_x0000_ଊ癎"/>
      <sheetName val="Menus"/>
    </sheetNames>
    <sheetDataSet>
      <sheetData sheetId="0" refreshError="1"/>
      <sheetData sheetId="1">
        <row r="20">
          <cell r="A20">
            <v>1</v>
          </cell>
        </row>
      </sheetData>
      <sheetData sheetId="2">
        <row r="20">
          <cell r="A20">
            <v>1</v>
          </cell>
          <cell r="B20">
            <v>39173</v>
          </cell>
          <cell r="C20">
            <v>5.7510041982330645E-2</v>
          </cell>
          <cell r="D20">
            <v>71000</v>
          </cell>
          <cell r="E20">
            <v>3600</v>
          </cell>
          <cell r="G20">
            <v>67400</v>
          </cell>
          <cell r="I20">
            <v>67400</v>
          </cell>
        </row>
        <row r="21">
          <cell r="A21">
            <v>2</v>
          </cell>
          <cell r="B21">
            <v>39203</v>
          </cell>
          <cell r="C21">
            <v>0.15147011057318072</v>
          </cell>
          <cell r="D21">
            <v>187000</v>
          </cell>
          <cell r="E21">
            <v>9400</v>
          </cell>
          <cell r="G21">
            <v>177600</v>
          </cell>
          <cell r="I21">
            <v>110200</v>
          </cell>
        </row>
        <row r="22">
          <cell r="A22">
            <v>3</v>
          </cell>
          <cell r="B22">
            <v>39234</v>
          </cell>
          <cell r="C22">
            <v>0.27135019808564459</v>
          </cell>
          <cell r="D22">
            <v>335000</v>
          </cell>
          <cell r="E22">
            <v>16800</v>
          </cell>
          <cell r="G22">
            <v>318200</v>
          </cell>
          <cell r="I22">
            <v>140600</v>
          </cell>
        </row>
        <row r="23">
          <cell r="A23">
            <v>4</v>
          </cell>
          <cell r="B23">
            <v>39264</v>
          </cell>
          <cell r="C23">
            <v>0.40743029742411713</v>
          </cell>
          <cell r="D23">
            <v>503000</v>
          </cell>
          <cell r="E23">
            <v>25200</v>
          </cell>
          <cell r="G23">
            <v>477800</v>
          </cell>
          <cell r="I23">
            <v>159600</v>
          </cell>
        </row>
        <row r="24">
          <cell r="A24">
            <v>5</v>
          </cell>
          <cell r="B24">
            <v>39295</v>
          </cell>
          <cell r="C24">
            <v>0.54999040149299305</v>
          </cell>
          <cell r="D24">
            <v>679000</v>
          </cell>
          <cell r="E24">
            <v>34000</v>
          </cell>
          <cell r="G24">
            <v>645000</v>
          </cell>
          <cell r="I24">
            <v>167200</v>
          </cell>
        </row>
        <row r="25">
          <cell r="A25">
            <v>6</v>
          </cell>
          <cell r="B25">
            <v>39326</v>
          </cell>
          <cell r="C25">
            <v>0.68769050201406645</v>
          </cell>
          <cell r="D25">
            <v>849000</v>
          </cell>
          <cell r="E25">
            <v>42500</v>
          </cell>
          <cell r="G25">
            <v>806500</v>
          </cell>
          <cell r="I25">
            <v>161500</v>
          </cell>
        </row>
        <row r="26">
          <cell r="A26">
            <v>7</v>
          </cell>
          <cell r="B26">
            <v>39356</v>
          </cell>
          <cell r="C26">
            <v>0.81243059307433296</v>
          </cell>
          <cell r="D26">
            <v>1003000</v>
          </cell>
          <cell r="E26">
            <v>50200</v>
          </cell>
          <cell r="G26">
            <v>952800</v>
          </cell>
          <cell r="I26">
            <v>146300</v>
          </cell>
        </row>
        <row r="27">
          <cell r="A27">
            <v>8</v>
          </cell>
          <cell r="B27">
            <v>39387</v>
          </cell>
          <cell r="C27">
            <v>0.91206066580428602</v>
          </cell>
          <cell r="D27">
            <v>1126000</v>
          </cell>
          <cell r="E27">
            <v>56300</v>
          </cell>
          <cell r="G27">
            <v>1069700</v>
          </cell>
          <cell r="I27">
            <v>116900</v>
          </cell>
        </row>
        <row r="28">
          <cell r="A28">
            <v>9</v>
          </cell>
          <cell r="B28">
            <v>39417</v>
          </cell>
          <cell r="C28">
            <v>0.97848071429092143</v>
          </cell>
          <cell r="D28">
            <v>1208000</v>
          </cell>
          <cell r="E28">
            <v>60400</v>
          </cell>
          <cell r="G28">
            <v>1147600</v>
          </cell>
          <cell r="I28">
            <v>77900</v>
          </cell>
        </row>
        <row r="29">
          <cell r="A29">
            <v>10</v>
          </cell>
          <cell r="B29">
            <v>39448</v>
          </cell>
          <cell r="C29">
            <v>1</v>
          </cell>
          <cell r="D29">
            <v>1234567</v>
          </cell>
          <cell r="E29">
            <v>61700</v>
          </cell>
          <cell r="G29">
            <v>1172867</v>
          </cell>
          <cell r="I29">
            <v>56117</v>
          </cell>
        </row>
        <row r="30">
          <cell r="A30">
            <v>0</v>
          </cell>
          <cell r="B30">
            <v>39479</v>
          </cell>
          <cell r="C30">
            <v>0</v>
          </cell>
          <cell r="D30">
            <v>0</v>
          </cell>
          <cell r="E30">
            <v>0</v>
          </cell>
          <cell r="G30">
            <v>0</v>
          </cell>
          <cell r="I30">
            <v>0</v>
          </cell>
        </row>
        <row r="31">
          <cell r="A31">
            <v>0</v>
          </cell>
          <cell r="B31">
            <v>39508</v>
          </cell>
          <cell r="C31">
            <v>0</v>
          </cell>
          <cell r="D31">
            <v>0</v>
          </cell>
          <cell r="E31">
            <v>0</v>
          </cell>
          <cell r="G31">
            <v>0</v>
          </cell>
          <cell r="I31">
            <v>0</v>
          </cell>
        </row>
        <row r="32">
          <cell r="A32">
            <v>0</v>
          </cell>
          <cell r="B32">
            <v>39539</v>
          </cell>
          <cell r="C32">
            <v>0</v>
          </cell>
          <cell r="D32">
            <v>0</v>
          </cell>
          <cell r="E32">
            <v>0</v>
          </cell>
          <cell r="G32">
            <v>0</v>
          </cell>
          <cell r="I32">
            <v>0</v>
          </cell>
        </row>
        <row r="33">
          <cell r="A33">
            <v>0</v>
          </cell>
          <cell r="B33">
            <v>39569</v>
          </cell>
          <cell r="C33">
            <v>0</v>
          </cell>
          <cell r="D33">
            <v>0</v>
          </cell>
          <cell r="E33">
            <v>0</v>
          </cell>
          <cell r="G33">
            <v>0</v>
          </cell>
          <cell r="I33">
            <v>0</v>
          </cell>
        </row>
        <row r="34">
          <cell r="B34">
            <v>39600</v>
          </cell>
          <cell r="I34">
            <v>0</v>
          </cell>
        </row>
        <row r="35">
          <cell r="B35">
            <v>39630</v>
          </cell>
          <cell r="I35">
            <v>0</v>
          </cell>
        </row>
        <row r="36">
          <cell r="B36">
            <v>39661</v>
          </cell>
          <cell r="I36">
            <v>0</v>
          </cell>
        </row>
        <row r="37">
          <cell r="B37">
            <v>39692</v>
          </cell>
          <cell r="I37">
            <v>0</v>
          </cell>
        </row>
        <row r="38">
          <cell r="B38">
            <v>39722</v>
          </cell>
          <cell r="I38">
            <v>0</v>
          </cell>
        </row>
        <row r="39">
          <cell r="B39">
            <v>39753</v>
          </cell>
          <cell r="I39">
            <v>0</v>
          </cell>
        </row>
        <row r="40">
          <cell r="B40">
            <v>39783</v>
          </cell>
          <cell r="I40">
            <v>0</v>
          </cell>
        </row>
        <row r="41">
          <cell r="B41">
            <v>39814</v>
          </cell>
          <cell r="I41">
            <v>30850</v>
          </cell>
        </row>
        <row r="42">
          <cell r="B42">
            <v>39845</v>
          </cell>
          <cell r="I42">
            <v>0</v>
          </cell>
        </row>
        <row r="43">
          <cell r="B43">
            <v>39873</v>
          </cell>
          <cell r="I43">
            <v>0</v>
          </cell>
        </row>
        <row r="44">
          <cell r="B44">
            <v>39904</v>
          </cell>
          <cell r="I44">
            <v>0</v>
          </cell>
        </row>
        <row r="45">
          <cell r="B45">
            <v>39934</v>
          </cell>
          <cell r="I45">
            <v>0</v>
          </cell>
        </row>
        <row r="46">
          <cell r="B46">
            <v>39965</v>
          </cell>
          <cell r="I46">
            <v>0</v>
          </cell>
        </row>
      </sheetData>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SUMMARY"/>
      <sheetName val="IMPROVEMENTS"/>
      <sheetName val="VARIANCES"/>
      <sheetName val="DESIGN COMPONENT"/>
      <sheetName val="CONSTRUCTION COMPONENT"/>
      <sheetName val="DCAG"/>
      <sheetName val="Construction Preambles"/>
      <sheetName val="Construction Information"/>
      <sheetName val="ASSET RENEWAL COMPONENT"/>
      <sheetName val="Substructure(Model)"/>
      <sheetName val="Frame,Floors,Roof,Stairs(Model)"/>
      <sheetName val="Ext. Walls,Windows,Doors(Model)"/>
      <sheetName val="Internal Walls,Doors(Model)"/>
      <sheetName val="Finishes(Model)"/>
      <sheetName val="Fittings &amp; Furnishings(Model)"/>
      <sheetName val="Plumbing Services(Model)"/>
      <sheetName val="Mechanical Part 1(Model)"/>
      <sheetName val="Mechanical Part 2(Model)"/>
      <sheetName val="Mechanical Part 3(Model)"/>
      <sheetName val="Electrical(Model)"/>
      <sheetName val="Special &amp; BWICS(Model)"/>
      <sheetName val="Siteworks(Model)"/>
      <sheetName val="Drainage,Ext.Services(Model)"/>
      <sheetName val="Preliminaries(Model)"/>
      <sheetName val="Substructure(Bid)"/>
      <sheetName val="Frame,Floors,Roof,Stairs(Bid)"/>
      <sheetName val="Ext. Walls,Windows,Doors(Bid)"/>
      <sheetName val="Internal Walls,Doors(Bid)"/>
      <sheetName val="Finishes(Bid)"/>
      <sheetName val="Fittings &amp; Furnishings(Bid)"/>
      <sheetName val="Plumbing Services(Bid)"/>
      <sheetName val="Mechanical Part 1(Bid)"/>
      <sheetName val="Mechanical Part 2(Bid)"/>
      <sheetName val="Mechanical Part 3(Bid)"/>
      <sheetName val="Electrical(Bid)"/>
      <sheetName val="Siteworks(Bid)"/>
      <sheetName val="Drainage,Ext.Services(Bid)"/>
      <sheetName val="Special &amp; BWICS(Bid)"/>
      <sheetName val="Preliminaries(Bid)"/>
      <sheetName val="FACILITIES COMPONENT"/>
      <sheetName val="ESTATE SERVICES"/>
      <sheetName val="EQUIPMENT MAINTENANCE"/>
      <sheetName val="GROUNDS &amp; GARDENS MAINTENANCE"/>
      <sheetName val="INFORMATION TECHNOLOGY"/>
      <sheetName val="TRANSPORT SERVICES"/>
      <sheetName val="SECURITY &amp; CAR PARKING SERVICES"/>
      <sheetName val="CATERING SERVICES"/>
      <sheetName val="CAR PARKING SERVICES"/>
      <sheetName val="TELECOMMUNICATIONS"/>
      <sheetName val="ENERGY &amp; UTILITIES"/>
      <sheetName val="WASTE DISPOSAL SERVICES"/>
      <sheetName val="LINEN SERVICES"/>
      <sheetName val="RECEPTION SERVICES"/>
      <sheetName val="PORTERING SERVICES"/>
      <sheetName val="DOMESTIC SERVICES"/>
      <sheetName val="STERILE SUPPLY SERVICES,SSD"/>
      <sheetName val="HELPDESK SERVICE"/>
      <sheetName val="COURIER SERVICES"/>
      <sheetName val="PEST CONTROL SERVICES"/>
      <sheetName val="STORES SERVICES"/>
      <sheetName val="POSTAL SERVICES"/>
      <sheetName val="RESIDENTIAL SERVICES"/>
      <sheetName val="DAY NURSERY &amp; CRECHE SERVICES"/>
      <sheetName val="WARD HOSTESS SERVICES"/>
      <sheetName val="RISK COMPONENT"/>
      <sheetName val="Risk Matrix"/>
      <sheetName val="FINANCE COMPONENT"/>
      <sheetName val="Summary"/>
      <sheetName val="Appendix A.1"/>
      <sheetName val="Appendix A.2"/>
      <sheetName val="Appendix A.3"/>
      <sheetName val="Appendix A.4"/>
      <sheetName val="Appendix A.5"/>
      <sheetName val="Appendix A.6"/>
      <sheetName val="Appendix A.7"/>
      <sheetName val="Input"/>
      <sheetName val="Model"/>
      <sheetName val="Components"/>
      <sheetName val="Sheet2"/>
      <sheetName val="MATRIX_SUMMARY"/>
      <sheetName val="DESIGN_COMPONENT"/>
      <sheetName val="CONSTRUCTION_COMPONENT"/>
      <sheetName val="Construction_Preambles"/>
      <sheetName val="Construction_Information"/>
      <sheetName val="ASSET_RENEWAL_COMPONENT"/>
      <sheetName val="Ext__Walls,Windows,Doors(Model)"/>
      <sheetName val="Internal_Walls,Doors(Model)"/>
      <sheetName val="Fittings_&amp;_Furnishings(Model)"/>
      <sheetName val="Plumbing_Services(Model)"/>
      <sheetName val="Mechanical_Part_1(Model)"/>
      <sheetName val="Mechanical_Part_2(Model)"/>
      <sheetName val="Mechanical_Part_3(Model)"/>
      <sheetName val="Special_&amp;_BWICS(Model)"/>
      <sheetName val="Drainage,Ext_Services(Model)"/>
      <sheetName val="Ext__Walls,Windows,Doors(Bid)"/>
      <sheetName val="Internal_Walls,Doors(Bid)"/>
      <sheetName val="Fittings_&amp;_Furnishings(Bid)"/>
      <sheetName val="Plumbing_Services(Bid)"/>
      <sheetName val="Mechanical_Part_1(Bid)"/>
      <sheetName val="Mechanical_Part_2(Bid)"/>
      <sheetName val="Mechanical_Part_3(Bid)"/>
      <sheetName val="Drainage,Ext_Services(Bid)"/>
      <sheetName val="Special_&amp;_BWICS(Bid)"/>
      <sheetName val="FACILITIES_COMPONENT"/>
      <sheetName val="ESTATE_SERVICES"/>
      <sheetName val="EQUIPMENT_MAINTENANCE"/>
      <sheetName val="GROUNDS_&amp;_GARDENS_MAINTENANCE"/>
      <sheetName val="INFORMATION_TECHNOLOGY"/>
      <sheetName val="TRANSPORT_SERVICES"/>
      <sheetName val="SECURITY_&amp;_CAR_PARKING_SERVICES"/>
      <sheetName val="CATERING_SERVICES"/>
      <sheetName val="CAR_PARKING_SERVICES"/>
      <sheetName val="ENERGY_&amp;_UTILITIES"/>
      <sheetName val="WASTE_DISPOSAL_SERVICES"/>
      <sheetName val="LINEN_SERVICES"/>
      <sheetName val="RECEPTION_SERVICES"/>
      <sheetName val="PORTERING_SERVICES"/>
      <sheetName val="DOMESTIC_SERVICES"/>
      <sheetName val="STERILE_SUPPLY_SERVICES,SSD"/>
      <sheetName val="HELPDESK_SERVICE"/>
      <sheetName val="COURIER_SERVICES"/>
      <sheetName val="PEST_CONTROL_SERVICES"/>
      <sheetName val="STORES_SERVICES"/>
      <sheetName val="POSTAL_SERVICES"/>
      <sheetName val="RESIDENTIAL_SERVICES"/>
      <sheetName val="DAY_NURSERY_&amp;_CRECHE_SERVICES"/>
      <sheetName val="WARD_HOSTESS_SERVICES"/>
      <sheetName val="RISK_COMPONENT"/>
      <sheetName val="Risk_Matrix"/>
      <sheetName val="FINANCE_COMPONENT"/>
      <sheetName val="Appendix_A_1"/>
      <sheetName val="Appendix_A_2"/>
      <sheetName val="Appendix_A_3"/>
      <sheetName val="Appendix_A_4"/>
      <sheetName val="Appendix_A_5"/>
      <sheetName val="Appendix_A_6"/>
      <sheetName val="Appendix_A_7"/>
      <sheetName val="MATRIX_SUMMARY1"/>
      <sheetName val="DESIGN_COMPONENT1"/>
      <sheetName val="CONSTRUCTION_COMPONENT1"/>
      <sheetName val="Construction_Preambles1"/>
      <sheetName val="Construction_Information1"/>
      <sheetName val="ASSET_RENEWAL_COMPONENT1"/>
      <sheetName val="Ext__Walls,Windows,Doors(Model1"/>
      <sheetName val="Internal_Walls,Doors(Model)1"/>
      <sheetName val="Fittings_&amp;_Furnishings(Model)1"/>
      <sheetName val="Plumbing_Services(Model)1"/>
      <sheetName val="Mechanical_Part_1(Model)1"/>
      <sheetName val="Mechanical_Part_2(Model)1"/>
      <sheetName val="Mechanical_Part_3(Model)1"/>
      <sheetName val="Special_&amp;_BWICS(Model)1"/>
      <sheetName val="Drainage,Ext_Services(Model)1"/>
      <sheetName val="Ext__Walls,Windows,Doors(Bid)1"/>
      <sheetName val="Internal_Walls,Doors(Bid)1"/>
      <sheetName val="Fittings_&amp;_Furnishings(Bid)1"/>
      <sheetName val="Plumbing_Services(Bid)1"/>
      <sheetName val="Mechanical_Part_1(Bid)1"/>
      <sheetName val="Mechanical_Part_2(Bid)1"/>
      <sheetName val="Mechanical_Part_3(Bid)1"/>
      <sheetName val="Drainage,Ext_Services(Bid)1"/>
      <sheetName val="Special_&amp;_BWICS(Bid)1"/>
      <sheetName val="FACILITIES_COMPONENT1"/>
      <sheetName val="ESTATE_SERVICES1"/>
      <sheetName val="EQUIPMENT_MAINTENANCE1"/>
      <sheetName val="GROUNDS_&amp;_GARDENS_MAINTENANCE1"/>
      <sheetName val="INFORMATION_TECHNOLOGY1"/>
      <sheetName val="TRANSPORT_SERVICES1"/>
      <sheetName val="SECURITY_&amp;_CAR_PARKING_SERVICE1"/>
      <sheetName val="CATERING_SERVICES1"/>
      <sheetName val="CAR_PARKING_SERVICES1"/>
      <sheetName val="ENERGY_&amp;_UTILITIES1"/>
      <sheetName val="WASTE_DISPOSAL_SERVICES1"/>
      <sheetName val="LINEN_SERVICES1"/>
      <sheetName val="RECEPTION_SERVICES1"/>
      <sheetName val="PORTERING_SERVICES1"/>
      <sheetName val="DOMESTIC_SERVICES1"/>
      <sheetName val="STERILE_SUPPLY_SERVICES,SSD1"/>
      <sheetName val="HELPDESK_SERVICE1"/>
      <sheetName val="COURIER_SERVICES1"/>
      <sheetName val="PEST_CONTROL_SERVICES1"/>
      <sheetName val="STORES_SERVICES1"/>
      <sheetName val="POSTAL_SERVICES1"/>
      <sheetName val="RESIDENTIAL_SERVICES1"/>
      <sheetName val="DAY_NURSERY_&amp;_CRECHE_SERVICES1"/>
      <sheetName val="WARD_HOSTESS_SERVICES1"/>
      <sheetName val="RISK_COMPONENT1"/>
      <sheetName val="Risk_Matrix1"/>
      <sheetName val="FINANCE_COMPONENT1"/>
      <sheetName val="Appendix_A_11"/>
      <sheetName val="Appendix_A_21"/>
      <sheetName val="Appendix_A_31"/>
      <sheetName val="Appendix_A_41"/>
      <sheetName val="Appendix_A_51"/>
      <sheetName val="Appendix_A_61"/>
      <sheetName val="Appendix_A_71"/>
      <sheetName val="Fill this out first..."/>
      <sheetName val="SITE OVERHEADS"/>
      <sheetName val="Data"/>
      <sheetName val="Lead"/>
      <sheetName val="MATRIX_SUMMARY2"/>
      <sheetName val="DESIGN_COMPONENT2"/>
      <sheetName val="CONSTRUCTION_COMPONENT2"/>
      <sheetName val="Construction_Preambles2"/>
      <sheetName val="Construction_Information2"/>
      <sheetName val="ASSET_RENEWAL_COMPONENT2"/>
      <sheetName val="Ext__Walls,Windows,Doors(Model2"/>
      <sheetName val="Internal_Walls,Doors(Model)2"/>
      <sheetName val="Fittings_&amp;_Furnishings(Model)2"/>
      <sheetName val="Plumbing_Services(Model)2"/>
      <sheetName val="Mechanical_Part_1(Model)2"/>
      <sheetName val="Mechanical_Part_2(Model)2"/>
      <sheetName val="Mechanical_Part_3(Model)2"/>
      <sheetName val="Special_&amp;_BWICS(Model)2"/>
      <sheetName val="Drainage,Ext_Services(Model)2"/>
      <sheetName val="Ext__Walls,Windows,Doors(Bid)2"/>
      <sheetName val="Internal_Walls,Doors(Bid)2"/>
      <sheetName val="Fittings_&amp;_Furnishings(Bid)2"/>
      <sheetName val="Plumbing_Services(Bid)2"/>
      <sheetName val="Mechanical_Part_1(Bid)2"/>
      <sheetName val="Mechanical_Part_2(Bid)2"/>
      <sheetName val="Mechanical_Part_3(Bid)2"/>
      <sheetName val="Drainage,Ext_Services(Bid)2"/>
      <sheetName val="Special_&amp;_BWICS(Bid)2"/>
      <sheetName val="FACILITIES_COMPONENT2"/>
      <sheetName val="ESTATE_SERVICES2"/>
      <sheetName val="EQUIPMENT_MAINTENANCE2"/>
      <sheetName val="GROUNDS_&amp;_GARDENS_MAINTENANCE2"/>
      <sheetName val="INFORMATION_TECHNOLOGY2"/>
      <sheetName val="TRANSPORT_SERVICES2"/>
      <sheetName val="SECURITY_&amp;_CAR_PARKING_SERVICE2"/>
      <sheetName val="CATERING_SERVICES2"/>
      <sheetName val="CAR_PARKING_SERVICES2"/>
      <sheetName val="ENERGY_&amp;_UTILITIES2"/>
      <sheetName val="WASTE_DISPOSAL_SERVICES2"/>
      <sheetName val="LINEN_SERVICES2"/>
      <sheetName val="RECEPTION_SERVICES2"/>
      <sheetName val="PORTERING_SERVICES2"/>
      <sheetName val="DOMESTIC_SERVICES2"/>
      <sheetName val="STERILE_SUPPLY_SERVICES,SSD2"/>
      <sheetName val="HELPDESK_SERVICE2"/>
      <sheetName val="COURIER_SERVICES2"/>
      <sheetName val="PEST_CONTROL_SERVICES2"/>
      <sheetName val="STORES_SERVICES2"/>
      <sheetName val="POSTAL_SERVICES2"/>
      <sheetName val="RESIDENTIAL_SERVICES2"/>
      <sheetName val="DAY_NURSERY_&amp;_CRECHE_SERVICES2"/>
      <sheetName val="WARD_HOSTESS_SERVICES2"/>
      <sheetName val="RISK_COMPONENT2"/>
      <sheetName val="Risk_Matrix2"/>
      <sheetName val="FINANCE_COMPONENT2"/>
      <sheetName val="Appendix_A_12"/>
      <sheetName val="Appendix_A_22"/>
      <sheetName val="Appendix_A_32"/>
      <sheetName val="Appendix_A_42"/>
      <sheetName val="Appendix_A_52"/>
      <sheetName val="Appendix_A_62"/>
      <sheetName val="Appendix_A_72"/>
      <sheetName val="MATRIX_SUMMARY3"/>
      <sheetName val="DESIGN_COMPONENT3"/>
      <sheetName val="CONSTRUCTION_COMPONENT3"/>
      <sheetName val="Construction_Preambles3"/>
      <sheetName val="Construction_Information3"/>
      <sheetName val="ASSET_RENEWAL_COMPONENT3"/>
      <sheetName val="Ext__Walls,Windows,Doors(Model3"/>
      <sheetName val="Internal_Walls,Doors(Model)3"/>
      <sheetName val="Fittings_&amp;_Furnishings(Model)3"/>
      <sheetName val="Plumbing_Services(Model)3"/>
      <sheetName val="Mechanical_Part_1(Model)3"/>
      <sheetName val="Mechanical_Part_2(Model)3"/>
      <sheetName val="Mechanical_Part_3(Model)3"/>
      <sheetName val="Special_&amp;_BWICS(Model)3"/>
      <sheetName val="Drainage,Ext_Services(Model)3"/>
      <sheetName val="Ext__Walls,Windows,Doors(Bid)3"/>
      <sheetName val="Internal_Walls,Doors(Bid)3"/>
      <sheetName val="Fittings_&amp;_Furnishings(Bid)3"/>
      <sheetName val="Plumbing_Services(Bid)3"/>
      <sheetName val="Mechanical_Part_1(Bid)3"/>
      <sheetName val="Mechanical_Part_2(Bid)3"/>
      <sheetName val="Mechanical_Part_3(Bid)3"/>
      <sheetName val="Drainage,Ext_Services(Bid)3"/>
      <sheetName val="Special_&amp;_BWICS(Bid)3"/>
      <sheetName val="FACILITIES_COMPONENT3"/>
      <sheetName val="ESTATE_SERVICES3"/>
      <sheetName val="EQUIPMENT_MAINTENANCE3"/>
      <sheetName val="GROUNDS_&amp;_GARDENS_MAINTENANCE3"/>
      <sheetName val="INFORMATION_TECHNOLOGY3"/>
      <sheetName val="TRANSPORT_SERVICES3"/>
      <sheetName val="SECURITY_&amp;_CAR_PARKING_SERVICE3"/>
      <sheetName val="CATERING_SERVICES3"/>
      <sheetName val="CAR_PARKING_SERVICES3"/>
      <sheetName val="ENERGY_&amp;_UTILITIES3"/>
      <sheetName val="WASTE_DISPOSAL_SERVICES3"/>
      <sheetName val="LINEN_SERVICES3"/>
      <sheetName val="RECEPTION_SERVICES3"/>
      <sheetName val="PORTERING_SERVICES3"/>
      <sheetName val="DOMESTIC_SERVICES3"/>
      <sheetName val="STERILE_SUPPLY_SERVICES,SSD3"/>
      <sheetName val="HELPDESK_SERVICE3"/>
      <sheetName val="COURIER_SERVICES3"/>
      <sheetName val="PEST_CONTROL_SERVICES3"/>
      <sheetName val="STORES_SERVICES3"/>
      <sheetName val="POSTAL_SERVICES3"/>
      <sheetName val="RESIDENTIAL_SERVICES3"/>
      <sheetName val="DAY_NURSERY_&amp;_CRECHE_SERVICES3"/>
      <sheetName val="WARD_HOSTESS_SERVICES3"/>
      <sheetName val="RISK_COMPONENT3"/>
      <sheetName val="Risk_Matrix3"/>
      <sheetName val="FINANCE_COMPONENT3"/>
      <sheetName val="Appendix_A_13"/>
      <sheetName val="Appendix_A_23"/>
      <sheetName val="Appendix_A_33"/>
      <sheetName val="Appendix_A_43"/>
      <sheetName val="Appendix_A_53"/>
      <sheetName val="Appendix_A_63"/>
      <sheetName val="Appendix_A_73"/>
      <sheetName val="A1-mod-w"/>
      <sheetName val="Sheet3 (2)"/>
      <sheetName val="Direct"/>
      <sheetName val="DetEst"/>
      <sheetName val="Costing"/>
      <sheetName val="labour"/>
      <sheetName val="Cat A Change Control"/>
      <sheetName val="Kristal Court"/>
      <sheetName val="Project Budget Worksheet"/>
      <sheetName val="A-General"/>
      <sheetName val="Sheet1"/>
      <sheetName val="Details and Earnings Charts"/>
      <sheetName val="MATRIX_SUMMARY4"/>
      <sheetName val="DESIGN_COMPONENT4"/>
      <sheetName val="CONSTRUCTION_COMPONENT4"/>
      <sheetName val="Construction_Preambles4"/>
      <sheetName val="Construction_Information4"/>
      <sheetName val="ASSET_RENEWAL_COMPONENT4"/>
      <sheetName val="Ext__Walls,Windows,Doors(Model4"/>
      <sheetName val="Internal_Walls,Doors(Model)4"/>
      <sheetName val="Fittings_&amp;_Furnishings(Model)4"/>
      <sheetName val="Plumbing_Services(Model)4"/>
      <sheetName val="Mechanical_Part_1(Model)4"/>
      <sheetName val="Mechanical_Part_2(Model)4"/>
      <sheetName val="Mechanical_Part_3(Model)4"/>
      <sheetName val="Special_&amp;_BWICS(Model)4"/>
      <sheetName val="Drainage,Ext_Services(Model)4"/>
      <sheetName val="Ext__Walls,Windows,Doors(Bid)4"/>
      <sheetName val="Internal_Walls,Doors(Bid)4"/>
      <sheetName val="Fittings_&amp;_Furnishings(Bid)4"/>
      <sheetName val="Plumbing_Services(Bid)4"/>
      <sheetName val="Mechanical_Part_1(Bid)4"/>
      <sheetName val="Mechanical_Part_2(Bid)4"/>
      <sheetName val="Mechanical_Part_3(Bid)4"/>
      <sheetName val="Drainage,Ext_Services(Bid)4"/>
      <sheetName val="Special_&amp;_BWICS(Bid)4"/>
      <sheetName val="FACILITIES_COMPONENT4"/>
      <sheetName val="ESTATE_SERVICES4"/>
      <sheetName val="EQUIPMENT_MAINTENANCE4"/>
      <sheetName val="GROUNDS_&amp;_GARDENS_MAINTENANCE4"/>
      <sheetName val="INFORMATION_TECHNOLOGY4"/>
      <sheetName val="TRANSPORT_SERVICES4"/>
      <sheetName val="SECURITY_&amp;_CAR_PARKING_SERVICE4"/>
      <sheetName val="CATERING_SERVICES4"/>
      <sheetName val="CAR_PARKING_SERVICES4"/>
      <sheetName val="ENERGY_&amp;_UTILITIES4"/>
      <sheetName val="WASTE_DISPOSAL_SERVICES4"/>
      <sheetName val="LINEN_SERVICES4"/>
      <sheetName val="RECEPTION_SERVICES4"/>
      <sheetName val="PORTERING_SERVICES4"/>
      <sheetName val="DOMESTIC_SERVICES4"/>
      <sheetName val="STERILE_SUPPLY_SERVICES,SSD4"/>
      <sheetName val="HELPDESK_SERVICE4"/>
      <sheetName val="COURIER_SERVICES4"/>
      <sheetName val="PEST_CONTROL_SERVICES4"/>
      <sheetName val="STORES_SERVICES4"/>
      <sheetName val="POSTAL_SERVICES4"/>
      <sheetName val="RESIDENTIAL_SERVICES4"/>
      <sheetName val="DAY_NURSERY_&amp;_CRECHE_SERVICES4"/>
      <sheetName val="WARD_HOSTESS_SERVICES4"/>
      <sheetName val="RISK_COMPONENT4"/>
      <sheetName val="Risk_Matrix4"/>
      <sheetName val="FINANCE_COMPONENT4"/>
      <sheetName val="Appendix_A_14"/>
      <sheetName val="Appendix_A_24"/>
      <sheetName val="Appendix_A_34"/>
      <sheetName val="Appendix_A_44"/>
      <sheetName val="Appendix_A_54"/>
      <sheetName val="Appendix_A_64"/>
      <sheetName val="Appendix_A_74"/>
      <sheetName val="Fill_this_out_first___"/>
      <sheetName val="SITE_OVERHEADS"/>
      <sheetName val="MATRIX_SUMMARY5"/>
      <sheetName val="DESIGN_COMPONENT5"/>
      <sheetName val="CONSTRUCTION_COMPONENT5"/>
      <sheetName val="Construction_Preambles5"/>
      <sheetName val="Construction_Information5"/>
      <sheetName val="ASSET_RENEWAL_COMPONENT5"/>
      <sheetName val="Ext__Walls,Windows,Doors(Model5"/>
      <sheetName val="Internal_Walls,Doors(Model)5"/>
      <sheetName val="Fittings_&amp;_Furnishings(Model)5"/>
      <sheetName val="Plumbing_Services(Model)5"/>
      <sheetName val="Mechanical_Part_1(Model)5"/>
      <sheetName val="Mechanical_Part_2(Model)5"/>
      <sheetName val="Mechanical_Part_3(Model)5"/>
      <sheetName val="Special_&amp;_BWICS(Model)5"/>
      <sheetName val="Drainage,Ext_Services(Model)5"/>
      <sheetName val="Ext__Walls,Windows,Doors(Bid)5"/>
      <sheetName val="Internal_Walls,Doors(Bid)5"/>
      <sheetName val="Fittings_&amp;_Furnishings(Bid)5"/>
      <sheetName val="Plumbing_Services(Bid)5"/>
      <sheetName val="Mechanical_Part_1(Bid)5"/>
      <sheetName val="Mechanical_Part_2(Bid)5"/>
      <sheetName val="Mechanical_Part_3(Bid)5"/>
      <sheetName val="Drainage,Ext_Services(Bid)5"/>
      <sheetName val="Special_&amp;_BWICS(Bid)5"/>
      <sheetName val="FACILITIES_COMPONENT5"/>
      <sheetName val="ESTATE_SERVICES5"/>
      <sheetName val="EQUIPMENT_MAINTENANCE5"/>
      <sheetName val="GROUNDS_&amp;_GARDENS_MAINTENANCE5"/>
      <sheetName val="INFORMATION_TECHNOLOGY5"/>
      <sheetName val="TRANSPORT_SERVICES5"/>
      <sheetName val="SECURITY_&amp;_CAR_PARKING_SERVICE5"/>
      <sheetName val="CATERING_SERVICES5"/>
      <sheetName val="CAR_PARKING_SERVICES5"/>
      <sheetName val="ENERGY_&amp;_UTILITIES5"/>
      <sheetName val="WASTE_DISPOSAL_SERVICES5"/>
      <sheetName val="LINEN_SERVICES5"/>
      <sheetName val="RECEPTION_SERVICES5"/>
      <sheetName val="PORTERING_SERVICES5"/>
      <sheetName val="DOMESTIC_SERVICES5"/>
      <sheetName val="STERILE_SUPPLY_SERVICES,SSD5"/>
      <sheetName val="HELPDESK_SERVICE5"/>
      <sheetName val="COURIER_SERVICES5"/>
      <sheetName val="PEST_CONTROL_SERVICES5"/>
      <sheetName val="STORES_SERVICES5"/>
      <sheetName val="POSTAL_SERVICES5"/>
      <sheetName val="RESIDENTIAL_SERVICES5"/>
      <sheetName val="DAY_NURSERY_&amp;_CRECHE_SERVICES5"/>
      <sheetName val="WARD_HOSTESS_SERVICES5"/>
      <sheetName val="RISK_COMPONENT5"/>
      <sheetName val="Risk_Matrix5"/>
      <sheetName val="FINANCE_COMPONENT5"/>
      <sheetName val="Appendix_A_15"/>
      <sheetName val="Appendix_A_25"/>
      <sheetName val="Appendix_A_35"/>
      <sheetName val="Appendix_A_45"/>
      <sheetName val="Appendix_A_55"/>
      <sheetName val="Appendix_A_65"/>
      <sheetName val="Appendix_A_75"/>
      <sheetName val="Fill_this_out_first___1"/>
      <sheetName val="SITE_OVERHEADS1"/>
      <sheetName val="Sheet3_(2)"/>
      <sheetName val="Cat_A_Change_Control"/>
      <sheetName val="Kristal_Court"/>
      <sheetName val="Project_Budget_Worksheet"/>
      <sheetName val="Details_and_Earnings_Charts"/>
      <sheetName val="MATRIX_SUMMARY6"/>
      <sheetName val="DESIGN_COMPONENT6"/>
      <sheetName val="CONSTRUCTION_COMPONENT6"/>
      <sheetName val="Construction_Preambles6"/>
      <sheetName val="Construction_Information6"/>
      <sheetName val="ASSET_RENEWAL_COMPONENT6"/>
      <sheetName val="Ext__Walls,Windows,Doors(Model6"/>
      <sheetName val="Internal_Walls,Doors(Model)6"/>
      <sheetName val="Fittings_&amp;_Furnishings(Model)6"/>
      <sheetName val="Plumbing_Services(Model)6"/>
      <sheetName val="Mechanical_Part_1(Model)6"/>
      <sheetName val="Mechanical_Part_2(Model)6"/>
      <sheetName val="Mechanical_Part_3(Model)6"/>
      <sheetName val="Special_&amp;_BWICS(Model)6"/>
      <sheetName val="Drainage,Ext_Services(Model)6"/>
      <sheetName val="Ext__Walls,Windows,Doors(Bid)6"/>
      <sheetName val="Internal_Walls,Doors(Bid)6"/>
      <sheetName val="Fittings_&amp;_Furnishings(Bid)6"/>
      <sheetName val="Plumbing_Services(Bid)6"/>
      <sheetName val="Mechanical_Part_1(Bid)6"/>
      <sheetName val="Mechanical_Part_2(Bid)6"/>
      <sheetName val="Mechanical_Part_3(Bid)6"/>
      <sheetName val="Drainage,Ext_Services(Bid)6"/>
      <sheetName val="Special_&amp;_BWICS(Bid)6"/>
      <sheetName val="FACILITIES_COMPONENT6"/>
      <sheetName val="ESTATE_SERVICES6"/>
      <sheetName val="EQUIPMENT_MAINTENANCE6"/>
      <sheetName val="GROUNDS_&amp;_GARDENS_MAINTENANCE6"/>
      <sheetName val="INFORMATION_TECHNOLOGY6"/>
      <sheetName val="TRANSPORT_SERVICES6"/>
      <sheetName val="SECURITY_&amp;_CAR_PARKING_SERVICE6"/>
      <sheetName val="CATERING_SERVICES6"/>
      <sheetName val="CAR_PARKING_SERVICES6"/>
      <sheetName val="ENERGY_&amp;_UTILITIES6"/>
      <sheetName val="WASTE_DISPOSAL_SERVICES6"/>
      <sheetName val="LINEN_SERVICES6"/>
      <sheetName val="RECEPTION_SERVICES6"/>
      <sheetName val="PORTERING_SERVICES6"/>
      <sheetName val="DOMESTIC_SERVICES6"/>
      <sheetName val="STERILE_SUPPLY_SERVICES,SSD6"/>
      <sheetName val="HELPDESK_SERVICE6"/>
      <sheetName val="COURIER_SERVICES6"/>
      <sheetName val="PEST_CONTROL_SERVICES6"/>
      <sheetName val="STORES_SERVICES6"/>
      <sheetName val="POSTAL_SERVICES6"/>
      <sheetName val="RESIDENTIAL_SERVICES6"/>
      <sheetName val="DAY_NURSERY_&amp;_CRECHE_SERVICES6"/>
      <sheetName val="WARD_HOSTESS_SERVICES6"/>
      <sheetName val="RISK_COMPONENT6"/>
      <sheetName val="Risk_Matrix6"/>
      <sheetName val="FINANCE_COMPONENT6"/>
      <sheetName val="Appendix_A_16"/>
      <sheetName val="Appendix_A_26"/>
      <sheetName val="Appendix_A_36"/>
      <sheetName val="Appendix_A_46"/>
      <sheetName val="Appendix_A_56"/>
      <sheetName val="Appendix_A_66"/>
      <sheetName val="Appendix_A_76"/>
      <sheetName val="Fill_this_out_first___2"/>
      <sheetName val="SITE_OVERHEADS2"/>
      <sheetName val="Sheet3_(2)1"/>
      <sheetName val="Cat_A_Change_Control1"/>
      <sheetName val="Kristal_Court1"/>
      <sheetName val="Project_Budget_Worksheet1"/>
      <sheetName val="Details_and_Earnings_Charts1"/>
      <sheetName val="MATRIX_SUMMARY7"/>
      <sheetName val="DESIGN_COMPONENT7"/>
      <sheetName val="CONSTRUCTION_COMPONENT7"/>
      <sheetName val="Construction_Preambles7"/>
      <sheetName val="Construction_Information7"/>
      <sheetName val="ASSET_RENEWAL_COMPONENT7"/>
      <sheetName val="Ext__Walls,Windows,Doors(Model7"/>
      <sheetName val="Internal_Walls,Doors(Model)7"/>
      <sheetName val="Fittings_&amp;_Furnishings(Model)7"/>
      <sheetName val="Plumbing_Services(Model)7"/>
      <sheetName val="Mechanical_Part_1(Model)7"/>
      <sheetName val="Mechanical_Part_2(Model)7"/>
      <sheetName val="Mechanical_Part_3(Model)7"/>
      <sheetName val="Special_&amp;_BWICS(Model)7"/>
      <sheetName val="Drainage,Ext_Services(Model)7"/>
      <sheetName val="Ext__Walls,Windows,Doors(Bid)7"/>
      <sheetName val="Internal_Walls,Doors(Bid)7"/>
      <sheetName val="Fittings_&amp;_Furnishings(Bid)7"/>
      <sheetName val="Plumbing_Services(Bid)7"/>
      <sheetName val="Mechanical_Part_1(Bid)7"/>
      <sheetName val="Mechanical_Part_2(Bid)7"/>
      <sheetName val="Mechanical_Part_3(Bid)7"/>
      <sheetName val="Drainage,Ext_Services(Bid)7"/>
      <sheetName val="Special_&amp;_BWICS(Bid)7"/>
      <sheetName val="FACILITIES_COMPONENT7"/>
      <sheetName val="ESTATE_SERVICES7"/>
      <sheetName val="EQUIPMENT_MAINTENANCE7"/>
      <sheetName val="GROUNDS_&amp;_GARDENS_MAINTENANCE7"/>
      <sheetName val="INFORMATION_TECHNOLOGY7"/>
      <sheetName val="TRANSPORT_SERVICES7"/>
      <sheetName val="SECURITY_&amp;_CAR_PARKING_SERVICE7"/>
      <sheetName val="CATERING_SERVICES7"/>
      <sheetName val="CAR_PARKING_SERVICES7"/>
      <sheetName val="ENERGY_&amp;_UTILITIES7"/>
      <sheetName val="WASTE_DISPOSAL_SERVICES7"/>
      <sheetName val="LINEN_SERVICES7"/>
      <sheetName val="RECEPTION_SERVICES7"/>
      <sheetName val="PORTERING_SERVICES7"/>
      <sheetName val="DOMESTIC_SERVICES7"/>
      <sheetName val="STERILE_SUPPLY_SERVICES,SSD7"/>
      <sheetName val="HELPDESK_SERVICE7"/>
      <sheetName val="COURIER_SERVICES7"/>
      <sheetName val="PEST_CONTROL_SERVICES7"/>
      <sheetName val="STORES_SERVICES7"/>
      <sheetName val="POSTAL_SERVICES7"/>
      <sheetName val="RESIDENTIAL_SERVICES7"/>
      <sheetName val="DAY_NURSERY_&amp;_CRECHE_SERVICES7"/>
      <sheetName val="WARD_HOSTESS_SERVICES7"/>
      <sheetName val="RISK_COMPONENT7"/>
      <sheetName val="Risk_Matrix7"/>
      <sheetName val="FINANCE_COMPONENT7"/>
      <sheetName val="Appendix_A_17"/>
      <sheetName val="Appendix_A_27"/>
      <sheetName val="Appendix_A_37"/>
      <sheetName val="Appendix_A_47"/>
      <sheetName val="Appendix_A_57"/>
      <sheetName val="Appendix_A_67"/>
      <sheetName val="Appendix_A_77"/>
      <sheetName val="Fill_this_out_first___3"/>
      <sheetName val="SITE_OVERHEADS3"/>
      <sheetName val="Sheet3_(2)2"/>
      <sheetName val="Cat_A_Change_Control2"/>
      <sheetName val="Kristal_Court2"/>
      <sheetName val="Project_Budget_Worksheet2"/>
      <sheetName val="Details_and_Earnings_Charts2"/>
    </sheetNames>
    <sheetDataSet>
      <sheetData sheetId="0"/>
      <sheetData sheetId="1" refreshError="1"/>
      <sheetData sheetId="2" refreshError="1"/>
      <sheetData sheetId="3" refreshError="1"/>
      <sheetData sheetId="4" refreshError="1">
        <row r="53">
          <cell r="G53">
            <v>16439.099999999999</v>
          </cell>
        </row>
      </sheetData>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row r="3">
          <cell r="C3">
            <v>0.06</v>
          </cell>
        </row>
        <row r="4">
          <cell r="C4" t="str">
            <v>A</v>
          </cell>
        </row>
        <row r="6">
          <cell r="C6" t="str">
            <v>A1 ACUTE HOSPITAL - PFI</v>
          </cell>
        </row>
        <row r="7">
          <cell r="C7">
            <v>7.4999999999999997E-2</v>
          </cell>
        </row>
      </sheetData>
      <sheetData sheetId="77" refreshError="1"/>
      <sheetData sheetId="78" refreshError="1"/>
      <sheetData sheetId="79"/>
      <sheetData sheetId="80">
        <row r="53">
          <cell r="G53">
            <v>16439.099999999999</v>
          </cell>
        </row>
      </sheetData>
      <sheetData sheetId="81">
        <row r="53">
          <cell r="G53">
            <v>16439.099999999999</v>
          </cell>
        </row>
      </sheetData>
      <sheetData sheetId="82"/>
      <sheetData sheetId="83"/>
      <sheetData sheetId="84">
        <row r="53">
          <cell r="G53">
            <v>16439.099999999999</v>
          </cell>
        </row>
      </sheetData>
      <sheetData sheetId="85">
        <row r="53">
          <cell r="G53">
            <v>16439.099999999999</v>
          </cell>
        </row>
      </sheetData>
      <sheetData sheetId="86"/>
      <sheetData sheetId="87"/>
      <sheetData sheetId="88">
        <row r="53">
          <cell r="G53">
            <v>16439.099999999999</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refreshError="1"/>
      <sheetData sheetId="196" refreshError="1"/>
      <sheetData sheetId="197" refreshError="1"/>
      <sheetData sheetId="198" refreshError="1"/>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sheetData sheetId="329">
        <row r="53">
          <cell r="G53">
            <v>16439.099999999999</v>
          </cell>
        </row>
      </sheetData>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row r="53">
          <cell r="G53">
            <v>16439.099999999999</v>
          </cell>
        </row>
      </sheetData>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QA"/>
      <sheetName val="Executive Summary"/>
      <sheetName val="Elemental Summary 1"/>
      <sheetName val="Pricing Basis"/>
      <sheetName val="Key Prinicples"/>
      <sheetName val="Elemental Breakdown"/>
      <sheetName val="Option Summary"/>
      <sheetName val="Sheet6"/>
      <sheetName val="Elemental Summary"/>
      <sheetName val="Elemental Sum metsec"/>
      <sheetName val="Area Schedule L7 Rest"/>
      <sheetName val="scheme changes L7 rest"/>
      <sheetName val="scheme changes GF rest"/>
      <sheetName val="changes GF rest metsec"/>
      <sheetName val="NRM Breakdown"/>
      <sheetName val="Detailed Breakdown"/>
      <sheetName val="Option Analysis"/>
      <sheetName val="4M HOTEL"/>
      <sheetName val="Tennant Variation Log"/>
      <sheetName val="Key Change Summary"/>
      <sheetName val="VE &amp; Opp"/>
      <sheetName val="Area Schedule"/>
      <sheetName val="Keyhole at GF"/>
      <sheetName val="7M GF"/>
      <sheetName val="Increase to 4KN"/>
      <sheetName val="Column Free Office"/>
      <sheetName val="Controlled Vents"/>
      <sheetName val="June 12 Cato Breakdown"/>
      <sheetName val="Sheet2"/>
      <sheetName val="External walls"/>
      <sheetName val="Doors measure"/>
      <sheetName val="Subs measure"/>
      <sheetName val="Conc Calcs"/>
      <sheetName val="Frame"/>
      <sheetName val="Internal walls"/>
      <sheetName val="Finishes"/>
      <sheetName val="CW to FF"/>
      <sheetName val="8M 12F"/>
      <sheetName val="Sheet1"/>
      <sheetName val="Template"/>
      <sheetName val="Sheet4"/>
    </sheetNames>
    <sheetDataSet>
      <sheetData sheetId="0"/>
      <sheetData sheetId="1"/>
      <sheetData sheetId="2"/>
      <sheetData sheetId="3"/>
      <sheetData sheetId="4"/>
      <sheetData sheetId="5"/>
      <sheetData sheetId="6">
        <row r="6">
          <cell r="M6" t="e">
            <v>#REF!</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sheetName val="Summary2"/>
      <sheetName val="Other Costs"/>
      <sheetName val="FitOut"/>
      <sheetName val="SUMMARY"/>
      <sheetName val="procurement contingency"/>
      <sheetName val="Chart1"/>
      <sheetName val="Sheet2"/>
      <sheetName val="Other_Costs"/>
      <sheetName val="procurement_contingency"/>
      <sheetName val="CASHFL1"/>
      <sheetName val="(1) Construction"/>
      <sheetName val="(2) Furniture"/>
      <sheetName val="(3) AV"/>
      <sheetName val="(4) Fees"/>
      <sheetName val="(5) On Costs"/>
      <sheetName val="(6) Cont"/>
      <sheetName val="(7) Retail Contribution"/>
      <sheetName val="(8) VAT"/>
      <sheetName val="(9) IT"/>
      <sheetName val="(10) VAT"/>
      <sheetName val="Cashflow"/>
      <sheetName val="Commitment Schedule"/>
      <sheetName val="Sch. Areas"/>
      <sheetName val="Data"/>
      <sheetName val="(1)_Construction"/>
      <sheetName val="(2)_Furniture"/>
      <sheetName val="(3)_AV"/>
      <sheetName val="(4)_Fees"/>
      <sheetName val="(5)_On_Costs"/>
      <sheetName val="(6)_Cont"/>
      <sheetName val="(7)_Retail_Contribution"/>
      <sheetName val="(8)_VAT"/>
      <sheetName val="(9)_IT"/>
      <sheetName val="(10)_VAT"/>
      <sheetName val="Commitment_Schedule"/>
      <sheetName val="TI"/>
      <sheetName val=" Summary base bid"/>
      <sheetName val="6 - Sum"/>
      <sheetName val="Other_Costs1"/>
      <sheetName val="procurement_contingency1"/>
      <sheetName val="(1)_Construction1"/>
      <sheetName val="(2)_Furniture1"/>
      <sheetName val="(3)_AV1"/>
      <sheetName val="(4)_Fees1"/>
      <sheetName val="(5)_On_Costs1"/>
      <sheetName val="(6)_Cont1"/>
      <sheetName val="(7)_Retail_Contribution1"/>
      <sheetName val="(8)_VAT1"/>
      <sheetName val="(9)_IT1"/>
      <sheetName val="(10)_VAT1"/>
      <sheetName val="Commitment_Schedule1"/>
      <sheetName val="Control"/>
      <sheetName val="CBS"/>
      <sheetName val="Tender Settlement"/>
      <sheetName val="Validation Data"/>
      <sheetName val="Other_Costs2"/>
      <sheetName val="procurement_contingency2"/>
      <sheetName val="Sch__Areas"/>
      <sheetName val="1"/>
      <sheetName val="(1)_Construction2"/>
      <sheetName val="(2)_Furniture2"/>
      <sheetName val="(3)_AV2"/>
      <sheetName val="(4)_Fees2"/>
      <sheetName val="(5)_On_Costs2"/>
      <sheetName val="(6)_Cont2"/>
      <sheetName val="(7)_Retail_Contribution2"/>
      <sheetName val="(8)_VAT2"/>
      <sheetName val="(9)_IT2"/>
      <sheetName val="(10)_VAT2"/>
      <sheetName val="Commitment_Schedule2"/>
      <sheetName val="Validation_Data"/>
      <sheetName val="Model"/>
      <sheetName val="CONSTRUCTION COMPONENT"/>
      <sheetName val="Modified Store"/>
      <sheetName val="BOQ_Direct_selling cost"/>
      <sheetName val="Site Dev BOQ"/>
      <sheetName val="Fill this out first..."/>
      <sheetName val="Appendix A.2"/>
      <sheetName val="Other_Costs3"/>
      <sheetName val="procurement_contingency3"/>
      <sheetName val="(1)_Construction3"/>
      <sheetName val="(2)_Furniture3"/>
      <sheetName val="(3)_AV3"/>
      <sheetName val="(4)_Fees3"/>
      <sheetName val="(5)_On_Costs3"/>
      <sheetName val="(6)_Cont3"/>
      <sheetName val="(7)_Retail_Contribution3"/>
      <sheetName val="(8)_VAT3"/>
      <sheetName val="(9)_IT3"/>
      <sheetName val="(10)_VAT3"/>
      <sheetName val="Commitment_Schedule3"/>
      <sheetName val="Chennai"/>
      <sheetName val="Register"/>
      <sheetName val="RA-markate"/>
      <sheetName val="Boq"/>
      <sheetName val="Civil Boq"/>
      <sheetName val="Cat A Change Control"/>
      <sheetName val="예산서"/>
      <sheetName val="Sch__Areas1"/>
      <sheetName val="Other_Costs4"/>
      <sheetName val="procurement_contingency4"/>
      <sheetName val="(1)_Construction4"/>
      <sheetName val="(2)_Furniture4"/>
      <sheetName val="(3)_AV4"/>
      <sheetName val="(4)_Fees4"/>
      <sheetName val="(5)_On_Costs4"/>
      <sheetName val="(6)_Cont4"/>
      <sheetName val="(7)_Retail_Contribution4"/>
      <sheetName val="(8)_VAT4"/>
      <sheetName val="(9)_IT4"/>
      <sheetName val="(10)_VAT4"/>
      <sheetName val="Commitment_Schedule4"/>
      <sheetName val="Other_Costs5"/>
      <sheetName val="procurement_contingency5"/>
      <sheetName val="(1)_Construction5"/>
      <sheetName val="(2)_Furniture5"/>
      <sheetName val="(3)_AV5"/>
      <sheetName val="(4)_Fees5"/>
      <sheetName val="(5)_On_Costs5"/>
      <sheetName val="(6)_Cont5"/>
      <sheetName val="(7)_Retail_Contribution5"/>
      <sheetName val="(8)_VAT5"/>
      <sheetName val="(9)_IT5"/>
      <sheetName val="(10)_VAT5"/>
      <sheetName val="Commitment_Schedule5"/>
      <sheetName val="Other_Costs6"/>
      <sheetName val="procurement_contingency6"/>
      <sheetName val="Sch__Areas2"/>
      <sheetName val="(1)_Construction6"/>
      <sheetName val="(2)_Furniture6"/>
      <sheetName val="(3)_AV6"/>
      <sheetName val="(4)_Fees6"/>
      <sheetName val="(5)_On_Costs6"/>
      <sheetName val="(6)_Cont6"/>
      <sheetName val="(7)_Retail_Contribution6"/>
      <sheetName val="(8)_VAT6"/>
      <sheetName val="(9)_IT6"/>
      <sheetName val="(10)_VAT6"/>
      <sheetName val="Commitment_Schedule6"/>
      <sheetName val="Other_Costs7"/>
      <sheetName val="procurement_contingency7"/>
      <sheetName val="Sch__Areas3"/>
      <sheetName val="(1)_Construction7"/>
      <sheetName val="(2)_Furniture7"/>
      <sheetName val="(3)_AV7"/>
      <sheetName val="(4)_Fees7"/>
      <sheetName val="(5)_On_Costs7"/>
      <sheetName val="(6)_Cont7"/>
      <sheetName val="(7)_Retail_Contribution7"/>
      <sheetName val="(8)_VAT7"/>
      <sheetName val="(9)_IT7"/>
      <sheetName val="(10)_VAT7"/>
      <sheetName val="Commitment_Schedule7"/>
      <sheetName val="Other_Costs8"/>
      <sheetName val="procurement_contingency8"/>
      <sheetName val="(1)_Construction8"/>
      <sheetName val="(2)_Furniture8"/>
      <sheetName val="(3)_AV8"/>
      <sheetName val="(4)_Fees8"/>
      <sheetName val="(5)_On_Costs8"/>
      <sheetName val="(6)_Cont8"/>
      <sheetName val="(7)_Retail_Contribution8"/>
      <sheetName val="(8)_VAT8"/>
      <sheetName val="(9)_IT8"/>
      <sheetName val="(10)_VAT8"/>
      <sheetName val="Commitment_Schedule8"/>
      <sheetName val="Other_Costs9"/>
      <sheetName val="procurement_contingency9"/>
      <sheetName val="Sch__Areas4"/>
      <sheetName val="(1)_Construction9"/>
      <sheetName val="(2)_Furniture9"/>
      <sheetName val="(3)_AV9"/>
      <sheetName val="(4)_Fees9"/>
      <sheetName val="(5)_On_Costs9"/>
      <sheetName val="(6)_Cont9"/>
      <sheetName val="(7)_Retail_Contribution9"/>
      <sheetName val="(8)_VAT9"/>
      <sheetName val="(9)_IT9"/>
      <sheetName val="(10)_VAT9"/>
      <sheetName val="Commitment_Schedule9"/>
      <sheetName val="Other_Costs10"/>
      <sheetName val="procurement_contingency10"/>
      <sheetName val="Sch__Areas5"/>
      <sheetName val="(1)_Construction10"/>
      <sheetName val="(2)_Furniture10"/>
      <sheetName val="(3)_AV10"/>
      <sheetName val="(4)_Fees10"/>
      <sheetName val="(5)_On_Costs10"/>
      <sheetName val="(6)_Cont10"/>
      <sheetName val="(7)_Retail_Contribution10"/>
      <sheetName val="(8)_VAT10"/>
      <sheetName val="(9)_IT10"/>
      <sheetName val="(10)_VAT10"/>
      <sheetName val="Commitment_Schedule10"/>
      <sheetName val="Assump_Input"/>
      <sheetName val="Economics"/>
      <sheetName val="Capital Expenditure"/>
      <sheetName val="_Summary_base_bid1"/>
      <sheetName val="6_-_Sum1"/>
      <sheetName val="_Summary_base_bid"/>
      <sheetName val="6_-_Sum"/>
      <sheetName val="Risk Levels"/>
      <sheetName val="Tender_Settlement"/>
      <sheetName val="Validation_Data2"/>
      <sheetName val="Tender_Settlement2"/>
      <sheetName val="Validation_Data1"/>
      <sheetName val="Tender_Settlement1"/>
      <sheetName val="BSD (2)"/>
      <sheetName val="정부노임단가"/>
      <sheetName val="Basis"/>
      <sheetName val="w't table"/>
      <sheetName val="5486"/>
      <sheetName val="Prelims value"/>
      <sheetName val="Validation_Data3"/>
      <sheetName val="Validation_Data4"/>
      <sheetName val="Tender_Settlement3"/>
      <sheetName val="Validation_Data5"/>
      <sheetName val="1-1"/>
      <sheetName val="Curves"/>
      <sheetName val="Building 1"/>
      <sheetName val="info"/>
      <sheetName val="Executive Summary"/>
      <sheetName val="Arch"/>
      <sheetName val="Basement Budget"/>
      <sheetName val="Headings"/>
      <sheetName val="Customize Your Purchase Order"/>
      <sheetName val="Chennai 450"/>
      <sheetName val="sq ftg detail"/>
      <sheetName val="lookup"/>
      <sheetName val="analysis"/>
      <sheetName val="Beam at Ground flr lvl(Steel)"/>
      <sheetName val="Other_Costs11"/>
      <sheetName val="procurement_contingency11"/>
      <sheetName val="(1)_Construction11"/>
      <sheetName val="(2)_Furniture11"/>
      <sheetName val="(3)_AV11"/>
      <sheetName val="(4)_Fees11"/>
      <sheetName val="(5)_On_Costs11"/>
      <sheetName val="(6)_Cont11"/>
      <sheetName val="(7)_Retail_Contribution11"/>
      <sheetName val="(8)_VAT11"/>
      <sheetName val="(9)_IT11"/>
      <sheetName val="(10)_VAT11"/>
      <sheetName val="Commitment_Schedule11"/>
      <sheetName val="Sch__Areas6"/>
      <sheetName val="Other_Costs16"/>
      <sheetName val="procurement_contingency16"/>
      <sheetName val="Sch__Areas11"/>
      <sheetName val="(1)_Construction16"/>
      <sheetName val="(2)_Furniture16"/>
      <sheetName val="(3)_AV16"/>
      <sheetName val="(4)_Fees16"/>
      <sheetName val="(5)_On_Costs16"/>
      <sheetName val="(6)_Cont16"/>
      <sheetName val="(7)_Retail_Contribution16"/>
      <sheetName val="(8)_VAT16"/>
      <sheetName val="(9)_IT16"/>
      <sheetName val="(10)_VAT16"/>
      <sheetName val="Commitment_Schedule16"/>
      <sheetName val="_Summary_base_bid5"/>
      <sheetName val="6_-_Sum5"/>
      <sheetName val="Tender_Settlement5"/>
      <sheetName val="Validation_Data6"/>
      <sheetName val="Other_Costs12"/>
      <sheetName val="procurement_contingency12"/>
      <sheetName val="Sch__Areas7"/>
      <sheetName val="(1)_Construction12"/>
      <sheetName val="(2)_Furniture12"/>
      <sheetName val="(3)_AV12"/>
      <sheetName val="(4)_Fees12"/>
      <sheetName val="(5)_On_Costs12"/>
      <sheetName val="(6)_Cont12"/>
      <sheetName val="(7)_Retail_Contribution12"/>
      <sheetName val="(8)_VAT12"/>
      <sheetName val="(9)_IT12"/>
      <sheetName val="(10)_VAT12"/>
      <sheetName val="Commitment_Schedule12"/>
      <sheetName val="Other_Costs13"/>
      <sheetName val="procurement_contingency13"/>
      <sheetName val="Sch__Areas8"/>
      <sheetName val="(1)_Construction13"/>
      <sheetName val="(2)_Furniture13"/>
      <sheetName val="(3)_AV13"/>
      <sheetName val="(4)_Fees13"/>
      <sheetName val="(5)_On_Costs13"/>
      <sheetName val="(6)_Cont13"/>
      <sheetName val="(7)_Retail_Contribution13"/>
      <sheetName val="(8)_VAT13"/>
      <sheetName val="(9)_IT13"/>
      <sheetName val="(10)_VAT13"/>
      <sheetName val="Commitment_Schedule13"/>
      <sheetName val="_Summary_base_bid2"/>
      <sheetName val="6_-_Sum2"/>
      <sheetName val="Other_Costs14"/>
      <sheetName val="procurement_contingency14"/>
      <sheetName val="Sch__Areas9"/>
      <sheetName val="(1)_Construction14"/>
      <sheetName val="(2)_Furniture14"/>
      <sheetName val="(3)_AV14"/>
      <sheetName val="(4)_Fees14"/>
      <sheetName val="(5)_On_Costs14"/>
      <sheetName val="(6)_Cont14"/>
      <sheetName val="(7)_Retail_Contribution14"/>
      <sheetName val="(8)_VAT14"/>
      <sheetName val="(9)_IT14"/>
      <sheetName val="(10)_VAT14"/>
      <sheetName val="Commitment_Schedule14"/>
      <sheetName val="_Summary_base_bid3"/>
      <sheetName val="6_-_Sum3"/>
      <sheetName val="Other_Costs15"/>
      <sheetName val="procurement_contingency15"/>
      <sheetName val="Sch__Areas10"/>
      <sheetName val="(1)_Construction15"/>
      <sheetName val="(2)_Furniture15"/>
      <sheetName val="(3)_AV15"/>
      <sheetName val="(4)_Fees15"/>
      <sheetName val="(5)_On_Costs15"/>
      <sheetName val="(6)_Cont15"/>
      <sheetName val="(7)_Retail_Contribution15"/>
      <sheetName val="(8)_VAT15"/>
      <sheetName val="(9)_IT15"/>
      <sheetName val="(10)_VAT15"/>
      <sheetName val="Commitment_Schedule15"/>
      <sheetName val="_Summary_base_bid4"/>
      <sheetName val="6_-_Sum4"/>
      <sheetName val="Tender_Settlement4"/>
      <sheetName val="Other_Costs17"/>
      <sheetName val="procurement_contingency17"/>
      <sheetName val="Sch__Areas12"/>
      <sheetName val="(1)_Construction17"/>
      <sheetName val="(2)_Furniture17"/>
      <sheetName val="(3)_AV17"/>
      <sheetName val="(4)_Fees17"/>
      <sheetName val="(5)_On_Costs17"/>
      <sheetName val="(6)_Cont17"/>
      <sheetName val="(7)_Retail_Contribution17"/>
      <sheetName val="(8)_VAT17"/>
      <sheetName val="(9)_IT17"/>
      <sheetName val="(10)_VAT17"/>
      <sheetName val="Commitment_Schedule17"/>
      <sheetName val="_Summary_base_bid6"/>
      <sheetName val="6_-_Sum6"/>
      <sheetName val="Tender_Settlement6"/>
      <sheetName val="Validation_Data7"/>
      <sheetName val="Appendix_A_2"/>
      <sheetName val="Other_Costs18"/>
      <sheetName val="procurement_contingency18"/>
      <sheetName val="Sch__Areas13"/>
      <sheetName val="(1)_Construction18"/>
      <sheetName val="(2)_Furniture18"/>
      <sheetName val="(3)_AV18"/>
      <sheetName val="(4)_Fees18"/>
      <sheetName val="(5)_On_Costs18"/>
      <sheetName val="(6)_Cont18"/>
      <sheetName val="(7)_Retail_Contribution18"/>
      <sheetName val="(8)_VAT18"/>
      <sheetName val="(9)_IT18"/>
      <sheetName val="(10)_VAT18"/>
      <sheetName val="Commitment_Schedule18"/>
      <sheetName val="_Summary_base_bid7"/>
      <sheetName val="6_-_Sum7"/>
      <sheetName val="Tender_Settlement7"/>
      <sheetName val="Validation_Data8"/>
      <sheetName val="Other_Costs19"/>
      <sheetName val="procurement_contingency19"/>
      <sheetName val="Sch__Areas14"/>
      <sheetName val="(1)_Construction19"/>
      <sheetName val="(2)_Furniture19"/>
      <sheetName val="(3)_AV19"/>
      <sheetName val="(4)_Fees19"/>
      <sheetName val="(5)_On_Costs19"/>
      <sheetName val="(6)_Cont19"/>
      <sheetName val="(7)_Retail_Contribution19"/>
      <sheetName val="(8)_VAT19"/>
      <sheetName val="(9)_IT19"/>
      <sheetName val="(10)_VAT19"/>
      <sheetName val="Commitment_Schedule19"/>
      <sheetName val="_Summary_base_bid8"/>
      <sheetName val="6_-_Sum8"/>
      <sheetName val="Tender_Settlement8"/>
      <sheetName val="Validation_Data9"/>
      <sheetName val="Appendix_A_21"/>
      <sheetName val="Other_Costs20"/>
      <sheetName val="procurement_contingency20"/>
      <sheetName val="(1)_Construction20"/>
      <sheetName val="(2)_Furniture20"/>
      <sheetName val="(3)_AV20"/>
      <sheetName val="(4)_Fees20"/>
      <sheetName val="(5)_On_Costs20"/>
      <sheetName val="(6)_Cont20"/>
      <sheetName val="(7)_Retail_Contribution20"/>
      <sheetName val="(8)_VAT20"/>
      <sheetName val="(9)_IT20"/>
      <sheetName val="(10)_VAT20"/>
      <sheetName val="Commitment_Schedule20"/>
      <sheetName val="Sch__Areas15"/>
      <sheetName val="_Summary_base_bid9"/>
      <sheetName val="6_-_Sum9"/>
      <sheetName val="Tender_Settlement9"/>
      <sheetName val="Validation_Data10"/>
      <sheetName val="Appendix_A_22"/>
      <sheetName val="Other_Costs21"/>
      <sheetName val="procurement_contingency21"/>
      <sheetName val="(1)_Construction21"/>
      <sheetName val="(2)_Furniture21"/>
      <sheetName val="(3)_AV21"/>
      <sheetName val="(4)_Fees21"/>
      <sheetName val="(5)_On_Costs21"/>
      <sheetName val="(6)_Cont21"/>
      <sheetName val="(7)_Retail_Contribution21"/>
      <sheetName val="(8)_VAT21"/>
      <sheetName val="(9)_IT21"/>
      <sheetName val="(10)_VAT21"/>
      <sheetName val="Commitment_Schedule21"/>
      <sheetName val="Sch__Areas16"/>
      <sheetName val="_Summary_base_bid10"/>
      <sheetName val="6_-_Sum10"/>
      <sheetName val="Tender_Settlement10"/>
      <sheetName val="Validation_Data11"/>
      <sheetName val="Appendix_A_23"/>
      <sheetName val="Other_Costs22"/>
      <sheetName val="procurement_contingency22"/>
      <sheetName val="(1)_Construction22"/>
      <sheetName val="(2)_Furniture22"/>
      <sheetName val="(3)_AV22"/>
      <sheetName val="(4)_Fees22"/>
      <sheetName val="(5)_On_Costs22"/>
      <sheetName val="(6)_Cont22"/>
      <sheetName val="(7)_Retail_Contribution22"/>
      <sheetName val="(8)_VAT22"/>
      <sheetName val="(9)_IT22"/>
      <sheetName val="(10)_VAT22"/>
      <sheetName val="Commitment_Schedule22"/>
      <sheetName val="Sch__Areas17"/>
      <sheetName val="_Summary_base_bid11"/>
      <sheetName val="6_-_Sum11"/>
      <sheetName val="Tender_Settlement11"/>
      <sheetName val="Validation_Data12"/>
      <sheetName val="Appendix_A_24"/>
      <sheetName val="CONSTRUCTION_COMPONENT"/>
      <sheetName val="Modified_Store"/>
      <sheetName val="BOQ_Direct_selling_cost"/>
      <sheetName val="Site_Dev_BOQ"/>
      <sheetName val="Fill_this_out_first___"/>
      <sheetName val="lookups"/>
      <sheetName val="NPV"/>
      <sheetName val="Risk_Levels"/>
      <sheetName val="Validation_Data13"/>
      <sheetName val="Validation_Data14"/>
      <sheetName val="Tender_Settlement12"/>
      <sheetName val="Risk_Levels1"/>
      <sheetName val="Validation_Data15"/>
      <sheetName val="Tender_Settlement13"/>
      <sheetName val="Risk_Levels2"/>
      <sheetName val="Validation_Data16"/>
      <sheetName val="Tender_Settlement14"/>
      <sheetName val="Risk_Levels3"/>
      <sheetName val="Validation_Data17"/>
      <sheetName val="Tender_Settlement15"/>
      <sheetName val="Risk_Levels4"/>
      <sheetName val="Cash Flow Forecast"/>
      <sheetName val="Cash Flow Fees Breakdown"/>
      <sheetName val="Orig Budget Cash Flow Forecast"/>
      <sheetName val="Graph"/>
      <sheetName val="Capital_Expenditure"/>
      <sheetName val="Intro"/>
      <sheetName val="Controls"/>
      <sheetName val="MainSheet"/>
      <sheetName val="THK"/>
      <sheetName val="switch"/>
      <sheetName val="Sheet1"/>
      <sheetName val="InputPO_Del"/>
      <sheetName val="Fill Platform Pricing "/>
      <sheetName val="Canopy Pricing"/>
      <sheetName val="Stepsafe Platform Pricing"/>
      <sheetName val="Civil_Boq"/>
      <sheetName val="Cat_A_Change_Control"/>
      <sheetName val="BSD_(2)"/>
      <sheetName val="w't_table"/>
      <sheetName val="Building_1"/>
      <sheetName val="Executive_Summary"/>
      <sheetName val="Basement_Budget"/>
      <sheetName val="Estimate Build Up"/>
      <sheetName val="IM Plot 02 Summary"/>
      <sheetName val="HELP_TEXT"/>
      <sheetName val="Project_Details"/>
      <sheetName val="Doc_details"/>
      <sheetName val="S&amp;C"/>
      <sheetName val="Executive_Summary1"/>
      <sheetName val="Executive_Summary2"/>
      <sheetName val="Purchase-InUse DayMonthYear"/>
      <sheetName val="backup (2)"/>
      <sheetName val="CONSTRUCTION_COMPONENT1"/>
      <sheetName val="Modified_Store1"/>
      <sheetName val="BOQ_Direct_selling_cost1"/>
      <sheetName val="Site_Dev_BOQ1"/>
      <sheetName val="Fill_this_out_first___1"/>
      <sheetName val="Civil_Boq1"/>
      <sheetName val="Cat_A_Change_Control1"/>
      <sheetName val="Capital_Expenditure1"/>
      <sheetName val="BSD_(2)1"/>
      <sheetName val="w't_table1"/>
      <sheetName val="Building_11"/>
      <sheetName val="Basement_Budget1"/>
      <sheetName val="Customize_Your_Purchase_Order"/>
      <sheetName val="Chennai_450"/>
      <sheetName val="sq_ftg_detail"/>
      <sheetName val="Beam_at_Ground_flr_lvl(Steel)"/>
      <sheetName val="Cash_Flow_Forecast"/>
      <sheetName val="Cash_Flow_Fees_Breakdown"/>
      <sheetName val="Orig_Budget_Cash_Flow_Forecast"/>
      <sheetName val="CONSTRUCTION_COMPONENT2"/>
      <sheetName val="Modified_Store2"/>
      <sheetName val="BOQ_Direct_selling_cost2"/>
      <sheetName val="Site_Dev_BOQ2"/>
      <sheetName val="Fill_this_out_first___2"/>
      <sheetName val="Civil_Boq2"/>
      <sheetName val="Cat_A_Change_Control2"/>
      <sheetName val="Capital_Expenditure2"/>
      <sheetName val="BSD_(2)2"/>
      <sheetName val="w't_table2"/>
      <sheetName val="Building_12"/>
      <sheetName val="Basement_Budget2"/>
      <sheetName val="Customize_Your_Purchase_Order1"/>
      <sheetName val="Chennai_4501"/>
      <sheetName val="sq_ftg_detail1"/>
      <sheetName val="Beam_at_Ground_flr_lvl(Steel)1"/>
      <sheetName val="Cash_Flow_Forecast1"/>
      <sheetName val="Cash_Flow_Fees_Breakdown1"/>
      <sheetName val="Orig_Budget_Cash_Flow_Forecast1"/>
      <sheetName val="dg-VTu"/>
      <sheetName val="Tke"/>
      <sheetName val="BQ"/>
      <sheetName val="BQ External"/>
      <sheetName val="FitOutConfCentre"/>
      <sheetName val="Master Data Sheet"/>
      <sheetName val="DetEst"/>
      <sheetName val="labour"/>
      <sheetName val="Deprec."/>
      <sheetName val="Cover"/>
      <sheetName val="IO Count Diag"/>
      <sheetName val="Customize Your Invoice"/>
      <sheetName val="TBAL9697 -group wise  sdpl"/>
      <sheetName val="HEAD"/>
      <sheetName val="재1"/>
      <sheetName val="organi synthesis lab"/>
      <sheetName val="VARIABLE"/>
      <sheetName val="OC 17-04-06"/>
      <sheetName val="item"/>
      <sheetName val="Wordsdata"/>
      <sheetName val="TP030 Fire Alarm"/>
      <sheetName val="Prelims_value"/>
      <sheetName val="Prelims_value1"/>
      <sheetName val="Details"/>
      <sheetName val="EqSplitVI2"/>
      <sheetName val="Summary year Plan"/>
      <sheetName val="IO LIST"/>
      <sheetName val="PRECAST lightconc-II"/>
      <sheetName val="Hepworth-1223-3B"/>
      <sheetName val="Hepworth-1234-3B"/>
      <sheetName val="Hepworth-1250-3B"/>
      <sheetName val="Hepworth-1259-3B"/>
      <sheetName val="Hepworth-1264-3B"/>
      <sheetName val="Hepworth-1267-4B"/>
      <sheetName val="Hepworth-1269-4B"/>
      <sheetName val="Hepworth-Area Summary"/>
    </sheetNames>
    <sheetDataSet>
      <sheetData sheetId="0" refreshError="1">
        <row r="36">
          <cell r="S36">
            <v>0</v>
          </cell>
        </row>
        <row r="37">
          <cell r="S37">
            <v>0</v>
          </cell>
        </row>
        <row r="38">
          <cell r="S38">
            <v>0</v>
          </cell>
        </row>
        <row r="39">
          <cell r="S39">
            <v>0</v>
          </cell>
        </row>
        <row r="40">
          <cell r="S40">
            <v>0</v>
          </cell>
        </row>
        <row r="41">
          <cell r="S41">
            <v>0</v>
          </cell>
        </row>
        <row r="42">
          <cell r="S42">
            <v>0</v>
          </cell>
        </row>
        <row r="43">
          <cell r="S43">
            <v>0</v>
          </cell>
        </row>
        <row r="44">
          <cell r="S44">
            <v>0</v>
          </cell>
        </row>
        <row r="45">
          <cell r="S45">
            <v>0</v>
          </cell>
        </row>
        <row r="46">
          <cell r="S46">
            <v>0</v>
          </cell>
        </row>
        <row r="47">
          <cell r="S47">
            <v>0</v>
          </cell>
        </row>
        <row r="48">
          <cell r="S48">
            <v>0</v>
          </cell>
        </row>
        <row r="49">
          <cell r="S49">
            <v>0</v>
          </cell>
        </row>
        <row r="50">
          <cell r="S50">
            <v>0</v>
          </cell>
        </row>
        <row r="51">
          <cell r="S51">
            <v>0</v>
          </cell>
        </row>
        <row r="52">
          <cell r="S52">
            <v>0</v>
          </cell>
        </row>
        <row r="53">
          <cell r="S53">
            <v>0</v>
          </cell>
        </row>
        <row r="54">
          <cell r="S54">
            <v>229551.91666666666</v>
          </cell>
        </row>
        <row r="55">
          <cell r="S55">
            <v>229551.91666666666</v>
          </cell>
        </row>
        <row r="56">
          <cell r="S56">
            <v>229551.91666666666</v>
          </cell>
        </row>
        <row r="57">
          <cell r="S57">
            <v>229551.91666666666</v>
          </cell>
        </row>
        <row r="58">
          <cell r="S58">
            <v>229551.91666666666</v>
          </cell>
        </row>
        <row r="59">
          <cell r="S59">
            <v>229551.91666666666</v>
          </cell>
        </row>
        <row r="60">
          <cell r="S60">
            <v>229551.91666666666</v>
          </cell>
        </row>
        <row r="61">
          <cell r="S61">
            <v>229551.91666666666</v>
          </cell>
        </row>
        <row r="62">
          <cell r="S62">
            <v>229551.91666666666</v>
          </cell>
        </row>
        <row r="63">
          <cell r="S63">
            <v>3681114.4166666665</v>
          </cell>
        </row>
        <row r="64">
          <cell r="S64">
            <v>229551.91666666666</v>
          </cell>
        </row>
        <row r="65">
          <cell r="S65">
            <v>418172.20163680555</v>
          </cell>
        </row>
        <row r="66">
          <cell r="S66">
            <v>646432.70835409709</v>
          </cell>
        </row>
        <row r="67">
          <cell r="S67">
            <v>885799.25734174903</v>
          </cell>
        </row>
        <row r="68">
          <cell r="S68">
            <v>1097706.3902664275</v>
          </cell>
        </row>
        <row r="69">
          <cell r="S69">
            <v>1282154.1071281349</v>
          </cell>
        </row>
        <row r="70">
          <cell r="S70">
            <v>1439142.4079268659</v>
          </cell>
        </row>
        <row r="71">
          <cell r="S71">
            <v>1568671.2926626273</v>
          </cell>
        </row>
        <row r="72">
          <cell r="S72">
            <v>1670740.761335412</v>
          </cell>
        </row>
        <row r="73">
          <cell r="S73">
            <v>1745350.8139452264</v>
          </cell>
        </row>
        <row r="74">
          <cell r="S74">
            <v>1792501.4504920712</v>
          </cell>
        </row>
      </sheetData>
      <sheetData sheetId="1">
        <row r="36">
          <cell r="S36">
            <v>0</v>
          </cell>
        </row>
      </sheetData>
      <sheetData sheetId="2">
        <row r="36">
          <cell r="S36">
            <v>0</v>
          </cell>
        </row>
      </sheetData>
      <sheetData sheetId="3">
        <row r="36">
          <cell r="S36">
            <v>0</v>
          </cell>
        </row>
      </sheetData>
      <sheetData sheetId="4">
        <row r="36">
          <cell r="S36">
            <v>0</v>
          </cell>
        </row>
      </sheetData>
      <sheetData sheetId="5">
        <row r="36">
          <cell r="S36">
            <v>0</v>
          </cell>
        </row>
      </sheetData>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refreshError="1"/>
      <sheetData sheetId="55" refreshError="1"/>
      <sheetData sheetId="56"/>
      <sheetData sheetId="57"/>
      <sheetData sheetId="58"/>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row r="38">
          <cell r="S38" t="str">
            <v>No programme available, assumed Nov 2002</v>
          </cell>
        </row>
      </sheetData>
      <sheetData sheetId="87">
        <row r="38">
          <cell r="S38" t="str">
            <v>No programme available, assumed Nov 2002</v>
          </cell>
        </row>
      </sheetData>
      <sheetData sheetId="88"/>
      <sheetData sheetId="89"/>
      <sheetData sheetId="90"/>
      <sheetData sheetId="9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row r="38">
          <cell r="S38" t="str">
            <v>No programme available, assumed Nov 2002</v>
          </cell>
        </row>
      </sheetData>
      <sheetData sheetId="103">
        <row r="38">
          <cell r="S38" t="str">
            <v>No programme available, assumed Nov 2002</v>
          </cell>
        </row>
      </sheetData>
      <sheetData sheetId="104">
        <row r="38">
          <cell r="S38" t="str">
            <v>No programme available, assumed Nov 2002</v>
          </cell>
        </row>
      </sheetData>
      <sheetData sheetId="105">
        <row r="38">
          <cell r="S38" t="str">
            <v>No programme available, assumed Nov 2002</v>
          </cell>
        </row>
      </sheetData>
      <sheetData sheetId="106">
        <row r="38">
          <cell r="S38" t="str">
            <v>No programme available, assumed Nov 2002</v>
          </cell>
        </row>
      </sheetData>
      <sheetData sheetId="107">
        <row r="38">
          <cell r="S38" t="str">
            <v>No programme available, assumed Nov 2002</v>
          </cell>
        </row>
      </sheetData>
      <sheetData sheetId="108">
        <row r="38">
          <cell r="S38" t="str">
            <v>No programme available, assumed Nov 2002</v>
          </cell>
        </row>
      </sheetData>
      <sheetData sheetId="109">
        <row r="38">
          <cell r="S38" t="str">
            <v>No programme available, assumed Nov 2002</v>
          </cell>
        </row>
      </sheetData>
      <sheetData sheetId="110">
        <row r="38">
          <cell r="S38" t="str">
            <v>No programme available, assumed Nov 2002</v>
          </cell>
        </row>
      </sheetData>
      <sheetData sheetId="111">
        <row r="38">
          <cell r="S38" t="str">
            <v>No programme available, assumed Nov 2002</v>
          </cell>
        </row>
      </sheetData>
      <sheetData sheetId="112">
        <row r="38">
          <cell r="S38" t="str">
            <v>No programme available, assumed Nov 2002</v>
          </cell>
        </row>
      </sheetData>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ow r="38">
          <cell r="S38" t="str">
            <v>No programme available, assumed Nov 2002</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refreshError="1"/>
      <sheetData sheetId="196" refreshError="1"/>
      <sheetData sheetId="197" refreshError="1"/>
      <sheetData sheetId="198"/>
      <sheetData sheetId="199"/>
      <sheetData sheetId="200"/>
      <sheetData sheetId="201"/>
      <sheetData sheetId="202" refreshError="1"/>
      <sheetData sheetId="203"/>
      <sheetData sheetId="204"/>
      <sheetData sheetId="205"/>
      <sheetData sheetId="206"/>
      <sheetData sheetId="207"/>
      <sheetData sheetId="208" refreshError="1"/>
      <sheetData sheetId="209" refreshError="1"/>
      <sheetData sheetId="210" refreshError="1"/>
      <sheetData sheetId="211" refreshError="1"/>
      <sheetData sheetId="212"/>
      <sheetData sheetId="213" refreshError="1"/>
      <sheetData sheetId="214"/>
      <sheetData sheetId="215"/>
      <sheetData sheetId="216"/>
      <sheetData sheetId="217"/>
      <sheetData sheetId="218" refreshError="1"/>
      <sheetData sheetId="219" refreshError="1"/>
      <sheetData sheetId="220" refreshError="1"/>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ow r="38">
          <cell r="S38" t="str">
            <v>No programme available, assumed Nov 2002</v>
          </cell>
        </row>
      </sheetData>
      <sheetData sheetId="233"/>
      <sheetData sheetId="234">
        <row r="38">
          <cell r="S38" t="str">
            <v>No programme available, assumed Nov 2002</v>
          </cell>
        </row>
      </sheetData>
      <sheetData sheetId="235">
        <row r="38">
          <cell r="S38" t="str">
            <v>No programme available, assumed Nov 2002</v>
          </cell>
        </row>
      </sheetData>
      <sheetData sheetId="236">
        <row r="38">
          <cell r="S38" t="str">
            <v>No programme available, assumed Nov 2002</v>
          </cell>
        </row>
      </sheetData>
      <sheetData sheetId="237"/>
      <sheetData sheetId="238"/>
      <sheetData sheetId="239"/>
      <sheetData sheetId="240"/>
      <sheetData sheetId="241"/>
      <sheetData sheetId="242"/>
      <sheetData sheetId="243"/>
      <sheetData sheetId="244">
        <row r="38">
          <cell r="S38" t="str">
            <v>No programme available, assumed Nov 2002</v>
          </cell>
        </row>
      </sheetData>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row r="38">
          <cell r="S38" t="str">
            <v>No programme available, assumed Nov 2002</v>
          </cell>
        </row>
      </sheetData>
      <sheetData sheetId="355"/>
      <sheetData sheetId="356"/>
      <sheetData sheetId="357"/>
      <sheetData sheetId="358"/>
      <sheetData sheetId="359"/>
      <sheetData sheetId="360"/>
      <sheetData sheetId="361">
        <row r="38">
          <cell r="S38" t="str">
            <v>No programme available, assumed Nov 2002</v>
          </cell>
        </row>
      </sheetData>
      <sheetData sheetId="362">
        <row r="38">
          <cell r="S38" t="str">
            <v>No programme available, assumed Nov 2002</v>
          </cell>
        </row>
      </sheetData>
      <sheetData sheetId="363"/>
      <sheetData sheetId="364"/>
      <sheetData sheetId="365"/>
      <sheetData sheetId="366"/>
      <sheetData sheetId="367"/>
      <sheetData sheetId="368"/>
      <sheetData sheetId="369">
        <row r="38">
          <cell r="S38" t="str">
            <v>No programme available, assumed Nov 2002</v>
          </cell>
        </row>
      </sheetData>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ow r="38">
          <cell r="S38" t="str">
            <v>No programme available, assumed Nov 2002</v>
          </cell>
        </row>
      </sheetData>
      <sheetData sheetId="386"/>
      <sheetData sheetId="387"/>
      <sheetData sheetId="388"/>
      <sheetData sheetId="389"/>
      <sheetData sheetId="390"/>
      <sheetData sheetId="391"/>
      <sheetData sheetId="392"/>
      <sheetData sheetId="393">
        <row r="38">
          <cell r="S38" t="str">
            <v>No programme available, assumed Nov 2002</v>
          </cell>
        </row>
      </sheetData>
      <sheetData sheetId="394"/>
      <sheetData sheetId="395"/>
      <sheetData sheetId="396">
        <row r="38">
          <cell r="S38" t="str">
            <v>No programme available, assumed Nov 2002</v>
          </cell>
        </row>
      </sheetData>
      <sheetData sheetId="397"/>
      <sheetData sheetId="398"/>
      <sheetData sheetId="399"/>
      <sheetData sheetId="400"/>
      <sheetData sheetId="401"/>
      <sheetData sheetId="402"/>
      <sheetData sheetId="403">
        <row r="38">
          <cell r="S38" t="str">
            <v>No programme available, assumed Nov 2002</v>
          </cell>
        </row>
      </sheetData>
      <sheetData sheetId="404">
        <row r="38">
          <cell r="S38" t="str">
            <v>No programme available, assumed Nov 2002</v>
          </cell>
        </row>
      </sheetData>
      <sheetData sheetId="405"/>
      <sheetData sheetId="406"/>
      <sheetData sheetId="407"/>
      <sheetData sheetId="408">
        <row r="38">
          <cell r="S38" t="str">
            <v>No programme available, assumed Nov 2002</v>
          </cell>
        </row>
      </sheetData>
      <sheetData sheetId="409">
        <row r="38">
          <cell r="S38" t="str">
            <v>No programme available, assumed Nov 2002</v>
          </cell>
        </row>
      </sheetData>
      <sheetData sheetId="410"/>
      <sheetData sheetId="411">
        <row r="38">
          <cell r="S38" t="str">
            <v>No programme available, assumed Nov 2002</v>
          </cell>
        </row>
      </sheetData>
      <sheetData sheetId="412"/>
      <sheetData sheetId="413"/>
      <sheetData sheetId="414"/>
      <sheetData sheetId="415"/>
      <sheetData sheetId="416"/>
      <sheetData sheetId="417">
        <row r="38">
          <cell r="S38" t="str">
            <v>No programme available, assumed Nov 2002</v>
          </cell>
        </row>
      </sheetData>
      <sheetData sheetId="418"/>
      <sheetData sheetId="419"/>
      <sheetData sheetId="420"/>
      <sheetData sheetId="421"/>
      <sheetData sheetId="422"/>
      <sheetData sheetId="423"/>
      <sheetData sheetId="424"/>
      <sheetData sheetId="425"/>
      <sheetData sheetId="426"/>
      <sheetData sheetId="427">
        <row r="38">
          <cell r="S38" t="str">
            <v>No programme available, assumed Nov 2002</v>
          </cell>
        </row>
      </sheetData>
      <sheetData sheetId="428"/>
      <sheetData sheetId="429"/>
      <sheetData sheetId="430"/>
      <sheetData sheetId="431"/>
      <sheetData sheetId="432"/>
      <sheetData sheetId="433"/>
      <sheetData sheetId="434"/>
      <sheetData sheetId="435">
        <row r="38">
          <cell r="S38" t="str">
            <v>No programme available, assumed Nov 2002</v>
          </cell>
        </row>
      </sheetData>
      <sheetData sheetId="436">
        <row r="38">
          <cell r="S38" t="str">
            <v>No programme available, assumed Nov 2002</v>
          </cell>
        </row>
      </sheetData>
      <sheetData sheetId="437"/>
      <sheetData sheetId="438">
        <row r="38">
          <cell r="S38" t="str">
            <v>No programme available, assumed Nov 2002</v>
          </cell>
        </row>
      </sheetData>
      <sheetData sheetId="439"/>
      <sheetData sheetId="440"/>
      <sheetData sheetId="441"/>
      <sheetData sheetId="442"/>
      <sheetData sheetId="443"/>
      <sheetData sheetId="444"/>
      <sheetData sheetId="445" refreshError="1"/>
      <sheetData sheetId="446" refreshError="1"/>
      <sheetData sheetId="447"/>
      <sheetData sheetId="448"/>
      <sheetData sheetId="449"/>
      <sheetData sheetId="450"/>
      <sheetData sheetId="451"/>
      <sheetData sheetId="452"/>
      <sheetData sheetId="453"/>
      <sheetData sheetId="454">
        <row r="38">
          <cell r="S38" t="str">
            <v>No programme available, assumed Nov 2002</v>
          </cell>
        </row>
      </sheetData>
      <sheetData sheetId="455">
        <row r="38">
          <cell r="S38" t="str">
            <v>No programme available, assumed Nov 2002</v>
          </cell>
        </row>
      </sheetData>
      <sheetData sheetId="456"/>
      <sheetData sheetId="457"/>
      <sheetData sheetId="458">
        <row r="38">
          <cell r="S38" t="str">
            <v>No programme available, assumed Nov 2002</v>
          </cell>
        </row>
      </sheetData>
      <sheetData sheetId="459">
        <row r="38">
          <cell r="S38" t="str">
            <v>No programme available, assumed Nov 2002</v>
          </cell>
        </row>
      </sheetData>
      <sheetData sheetId="460"/>
      <sheetData sheetId="461">
        <row r="38">
          <cell r="S38" t="str">
            <v>No programme available, assumed Nov 2002</v>
          </cell>
        </row>
      </sheetData>
      <sheetData sheetId="462">
        <row r="38">
          <cell r="S38" t="str">
            <v>No programme available, assumed Nov 2002</v>
          </cell>
        </row>
      </sheetData>
      <sheetData sheetId="463">
        <row r="38">
          <cell r="S38" t="str">
            <v>No programme available, assumed Nov 2002</v>
          </cell>
        </row>
      </sheetData>
      <sheetData sheetId="464" refreshError="1"/>
      <sheetData sheetId="465"/>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sheetData sheetId="477"/>
      <sheetData sheetId="478">
        <row r="38">
          <cell r="S38" t="str">
            <v>No programme available, assumed Nov 2002</v>
          </cell>
        </row>
      </sheetData>
      <sheetData sheetId="479"/>
      <sheetData sheetId="480"/>
      <sheetData sheetId="48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row r="38">
          <cell r="S38" t="str">
            <v>No programme available, assumed Nov 2002</v>
          </cell>
        </row>
      </sheetData>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row r="38">
          <cell r="S38" t="str">
            <v>No programme available, assumed Nov 2002</v>
          </cell>
        </row>
      </sheetData>
      <sheetData sheetId="529"/>
      <sheetData sheetId="530"/>
      <sheetData sheetId="531" refreshError="1"/>
      <sheetData sheetId="532" refreshError="1"/>
      <sheetData sheetId="533" refreshError="1"/>
      <sheetData sheetId="534" refreshError="1"/>
      <sheetData sheetId="535" refreshError="1"/>
      <sheetData sheetId="536" refreshError="1"/>
      <sheetData sheetId="537"/>
      <sheetData sheetId="538"/>
      <sheetData sheetId="539"/>
      <sheetData sheetId="540" refreshError="1"/>
      <sheetData sheetId="541"/>
      <sheetData sheetId="542"/>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sheetData sheetId="553"/>
      <sheetData sheetId="554"/>
      <sheetData sheetId="555"/>
      <sheetData sheetId="556"/>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er"/>
      <sheetName val="Risk Levels"/>
      <sheetName val="BurlDanes_NewRiskRegister0903"/>
      <sheetName val="Risk_Levels"/>
      <sheetName val="BurlDanes_NewRiskRegister0903.x"/>
      <sheetName val="SUMMARY"/>
      <sheetName val="Control"/>
      <sheetName val="NDC RATES"/>
      <sheetName val="General"/>
      <sheetName val="Risk_Levels1"/>
      <sheetName val="Risk_Levels2"/>
      <sheetName val="Estimate Build Up"/>
      <sheetName val="Wildernesse Phase 1 - Main Hous"/>
      <sheetName val="Categories"/>
    </sheetNames>
    <sheetDataSet>
      <sheetData sheetId="0" refreshError="1">
        <row r="1">
          <cell r="IV1" t="str">
            <v>RED</v>
          </cell>
        </row>
        <row r="2">
          <cell r="IV2" t="str">
            <v>AMBER</v>
          </cell>
        </row>
        <row r="3">
          <cell r="IV3" t="str">
            <v>GREEN</v>
          </cell>
        </row>
        <row r="4">
          <cell r="IV4" t="str">
            <v>Closed</v>
          </cell>
        </row>
        <row r="5">
          <cell r="IV5" t="str">
            <v>Moved</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1"/>
      <sheetName val="Scope Notes"/>
      <sheetName val="Summary"/>
      <sheetName val="NPV"/>
      <sheetName val="Summary Data"/>
      <sheetName val="Scope_Notes"/>
      <sheetName val="Summary_Data"/>
      <sheetName val="Construction"/>
      <sheetName val="checkout_age"/>
      <sheetName val="CA's"/>
      <sheetName val="Bakery_Aligned"/>
      <sheetName val="Blighline"/>
      <sheetName val="Busy_"/>
      <sheetName val="busy_store"/>
      <sheetName val="Cafe"/>
      <sheetName val="checkouts"/>
      <sheetName val="Data"/>
      <sheetName val="Cat_A_Change_Control"/>
      <sheetName val="cost_order_(2)"/>
      <sheetName val="counters"/>
      <sheetName val="Benefits_-_desktop"/>
      <sheetName val="dev_prog"/>
      <sheetName val="CashFlow"/>
      <sheetName val="Devpt_Prog"/>
      <sheetName val="VRF_Summary"/>
      <sheetName val="PPX_out_Cost"/>
      <sheetName val="Sheet3"/>
      <sheetName val="SSC_Split_-_All_store_(PYE)_dat"/>
      <sheetName val="Full_Store_List_(Formulas)"/>
      <sheetName val="Updated_group"/>
      <sheetName val="sub_4_0"/>
      <sheetName val="Loc_Band"/>
      <sheetName val="Lookups"/>
      <sheetName val="costs"/>
      <sheetName val="nic_list"/>
      <sheetName val="nuticentre"/>
      <sheetName val="opticians"/>
      <sheetName val="Packages"/>
      <sheetName val="Period_7"/>
      <sheetName val="Period_8"/>
      <sheetName val="pharmacy"/>
      <sheetName val="Photolab"/>
      <sheetName val="Result_Sheet"/>
      <sheetName val="Register"/>
      <sheetName val="Checkouts_self_serve"/>
      <sheetName val="payrates"/>
      <sheetName val="Sheet1"/>
      <sheetName val="Group_Sales"/>
      <sheetName val="VRFs"/>
      <sheetName val="dev_prog_at_week12"/>
      <sheetName val="week_50_targets"/>
      <sheetName val="weeknum"/>
      <sheetName val="VE_log"/>
      <sheetName val="Scope_Notes1"/>
      <sheetName val="Summary_Data1"/>
      <sheetName val="CBS"/>
      <sheetName val="CIF COST ITEM"/>
      <sheetName val="Assumptions"/>
      <sheetName val="Statements"/>
      <sheetName val="Waterfall"/>
      <sheetName val="Operations"/>
      <sheetName val="Scenarios"/>
      <sheetName val="Scope_Notes2"/>
      <sheetName val="Summary_Data2"/>
      <sheetName val="CUSTOMISE"/>
      <sheetName val="Section 7 V2"/>
      <sheetName val="4.03 Recommendations &amp; Cashflow"/>
      <sheetName val="Events MD"/>
      <sheetName val="Template"/>
      <sheetName val="Scope_Notes4"/>
      <sheetName val="Summary_Data4"/>
      <sheetName val="Scope_Notes3"/>
      <sheetName val="Summary_Data3"/>
      <sheetName val="CIF_COST_ITEM"/>
      <sheetName val="월선수금"/>
      <sheetName val="Model"/>
      <sheetName val="CONSTRUCTION COMPONENT"/>
      <sheetName val="Scope_Notes5"/>
      <sheetName val="Summary_Data5"/>
      <sheetName val="Scope_Notes6"/>
      <sheetName val="Summary_Data6"/>
      <sheetName val="Scope_Notes7"/>
      <sheetName val="Summary_Data7"/>
      <sheetName val="Scope_Notes8"/>
      <sheetName val="Summary_Data8"/>
      <sheetName val="Scope_Notes9"/>
      <sheetName val="Summary_Data9"/>
      <sheetName val="Scope_Notes10"/>
      <sheetName val="Summary_Data10"/>
      <sheetName val="Set"/>
      <sheetName val="Vehicles"/>
      <sheetName val="Headings"/>
      <sheetName val="Modified Store"/>
      <sheetName val="Assumptions (F1b)"/>
      <sheetName val="Monthly CF (F1b)"/>
      <sheetName val="Assumptions (F3)"/>
      <sheetName val="Assumptions (F1c)"/>
      <sheetName val="Monthly CF (F3)"/>
      <sheetName val="Monthly CF (F1c)"/>
      <sheetName val="Assumptions (F2)"/>
      <sheetName val="내역1"/>
      <sheetName val="OPCOST"/>
      <sheetName val="Scope_Notes11"/>
      <sheetName val="Summary_Data11"/>
      <sheetName val="CIF_COST_ITEM1"/>
      <sheetName val="Scope_Notes16"/>
      <sheetName val="Summary_Data16"/>
      <sheetName val="CIF_COST_ITEM6"/>
      <sheetName val="Scope_Notes12"/>
      <sheetName val="Summary_Data12"/>
      <sheetName val="CIF_COST_ITEM2"/>
      <sheetName val="Scope_Notes13"/>
      <sheetName val="Summary_Data13"/>
      <sheetName val="CIF_COST_ITEM3"/>
      <sheetName val="Scope_Notes14"/>
      <sheetName val="Summary_Data14"/>
      <sheetName val="CIF_COST_ITEM4"/>
      <sheetName val="Scope_Notes15"/>
      <sheetName val="Summary_Data15"/>
      <sheetName val="CIF_COST_ITEM5"/>
      <sheetName val="Scope_Notes17"/>
      <sheetName val="Summary_Data17"/>
      <sheetName val="CIF_COST_ITEM7"/>
      <sheetName val="Scope_Notes18"/>
      <sheetName val="Summary_Data18"/>
      <sheetName val="CIF_COST_ITEM8"/>
      <sheetName val="Scope_Notes19"/>
      <sheetName val="Summary_Data19"/>
      <sheetName val="CIF_COST_ITEM9"/>
      <sheetName val="Scope_Notes20"/>
      <sheetName val="Summary_Data20"/>
      <sheetName val="CIF_COST_ITEM10"/>
      <sheetName val="Scope_Notes21"/>
      <sheetName val="Summary_Data21"/>
      <sheetName val="CIF_COST_ITEM11"/>
      <sheetName val="Scope_Notes22"/>
      <sheetName val="Summary_Data22"/>
      <sheetName val="CIF_COST_ITEM12"/>
      <sheetName val="CONSTRUCTION_COMPONENT"/>
      <sheetName val="IBD"/>
      <sheetName val="FitOutConfCentre"/>
      <sheetName val="Sheet 1"/>
      <sheetName val="BID - Formulas"/>
      <sheetName val="NewLuxHsg"/>
      <sheetName val="Cost Codes"/>
      <sheetName val="labour rates"/>
      <sheetName val="Beam at Ground flr lvl(Steel)"/>
      <sheetName val="Site Dev BOQ"/>
      <sheetName val="Masonry"/>
      <sheetName val="A-General"/>
      <sheetName val="beam-reinft"/>
      <sheetName val="Sheet_1"/>
      <sheetName val="Events_MD"/>
      <sheetName val="Modified_Store"/>
      <sheetName val="Assumptions_(F1b)"/>
      <sheetName val="Monthly_CF_(F1b)"/>
      <sheetName val="Assumptions_(F3)"/>
      <sheetName val="Assumptions_(F1c)"/>
      <sheetName val="Monthly_CF_(F3)"/>
      <sheetName val="Monthly_CF_(F1c)"/>
      <sheetName val="Assumptions_(F2)"/>
      <sheetName val="TRADE FILTER"/>
      <sheetName val="Lists"/>
      <sheetName val="Bill No. 3"/>
      <sheetName val="PriceSummary"/>
      <sheetName val="train cash"/>
      <sheetName val="accom cash"/>
      <sheetName val="CONSTRUCTION_COMPONENT1"/>
      <sheetName val="Master Data Sheet"/>
      <sheetName val="IM Plot 04 Summary"/>
      <sheetName val="CONSTRUCTION_COMPONENT2"/>
      <sheetName val="Section_7_V2"/>
      <sheetName val="4_03_Recommendations_&amp;_Cashflow"/>
      <sheetName val="Modified_Store1"/>
      <sheetName val="Assumptions_(F1b)1"/>
      <sheetName val="Monthly_CF_(F1b)1"/>
      <sheetName val="Assumptions_(F3)1"/>
      <sheetName val="Assumptions_(F1c)1"/>
      <sheetName val="Monthly_CF_(F3)1"/>
      <sheetName val="Monthly_CF_(F1c)1"/>
      <sheetName val="Assumptions_(F2)1"/>
      <sheetName val="Section_7_V21"/>
      <sheetName val="4_03_Recommendations_&amp;_Cashflo1"/>
    </sheetNames>
    <sheetDataSet>
      <sheetData sheetId="0">
        <row r="40">
          <cell r="B40">
            <v>7.2499999999999995E-2</v>
          </cell>
        </row>
      </sheetData>
      <sheetData sheetId="1"/>
      <sheetData sheetId="2">
        <row r="40">
          <cell r="B40">
            <v>7.2499999999999995E-2</v>
          </cell>
        </row>
      </sheetData>
      <sheetData sheetId="3" refreshError="1">
        <row r="40">
          <cell r="B40">
            <v>7.2499999999999995E-2</v>
          </cell>
        </row>
      </sheetData>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refreshError="1"/>
      <sheetData sheetId="65" refreshError="1"/>
      <sheetData sheetId="66" refreshError="1"/>
      <sheetData sheetId="67"/>
      <sheetData sheetId="68"/>
      <sheetData sheetId="69"/>
      <sheetData sheetId="70"/>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refreshError="1"/>
      <sheetData sheetId="162" refreshError="1"/>
      <sheetData sheetId="163"/>
      <sheetData sheetId="164" refreshError="1"/>
      <sheetData sheetId="165" refreshError="1"/>
      <sheetData sheetId="166" refreshError="1"/>
      <sheetData sheetId="167" refreshError="1"/>
      <sheetData sheetId="168" refreshError="1"/>
      <sheetData sheetId="169" refreshError="1"/>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inf cash"/>
      <sheetName val="accom cash"/>
      <sheetName val="Sports cash"/>
      <sheetName val="train cash"/>
      <sheetName val="site cash "/>
      <sheetName val="Water cash"/>
      <sheetName val="CCTV cash"/>
      <sheetName val="Infrastructure"/>
      <sheetName val="Accommodation"/>
      <sheetName val="training"/>
      <sheetName val="siteworks"/>
      <sheetName val="Cashflow-with baseline"/>
      <sheetName val="inf_cash"/>
      <sheetName val="accom_cash"/>
      <sheetName val="Sports_cash"/>
      <sheetName val="train_cash"/>
      <sheetName val="site_cash_"/>
      <sheetName val="Water_cash"/>
      <sheetName val="CCTV_cash"/>
      <sheetName val="Cashflow-with_baseline"/>
      <sheetName val="Day work"/>
      <sheetName val="GRSummary"/>
      <sheetName val="inf_cash1"/>
      <sheetName val="accom_cash1"/>
      <sheetName val="Sports_cash1"/>
      <sheetName val="train_cash1"/>
      <sheetName val="site_cash_1"/>
      <sheetName val="Water_cash1"/>
      <sheetName val="CCTV_cash1"/>
      <sheetName val="Cashflow-with_baseline1"/>
      <sheetName val="inf_cash5"/>
      <sheetName val="accom_cash5"/>
      <sheetName val="Sports_cash5"/>
      <sheetName val="train_cash5"/>
      <sheetName val="site_cash_5"/>
      <sheetName val="Water_cash5"/>
      <sheetName val="CCTV_cash5"/>
      <sheetName val="Cashflow-with_baseline5"/>
      <sheetName val="inf_cash2"/>
      <sheetName val="accom_cash2"/>
      <sheetName val="Sports_cash2"/>
      <sheetName val="train_cash2"/>
      <sheetName val="site_cash_2"/>
      <sheetName val="Water_cash2"/>
      <sheetName val="CCTV_cash2"/>
      <sheetName val="Cashflow-with_baseline2"/>
      <sheetName val="inf_cash3"/>
      <sheetName val="accom_cash3"/>
      <sheetName val="Sports_cash3"/>
      <sheetName val="train_cash3"/>
      <sheetName val="site_cash_3"/>
      <sheetName val="Water_cash3"/>
      <sheetName val="CCTV_cash3"/>
      <sheetName val="Cashflow-with_baseline3"/>
      <sheetName val="inf_cash4"/>
      <sheetName val="accom_cash4"/>
      <sheetName val="Sports_cash4"/>
      <sheetName val="train_cash4"/>
      <sheetName val="site_cash_4"/>
      <sheetName val="Water_cash4"/>
      <sheetName val="CCTV_cash4"/>
      <sheetName val="Cashflow-with_baseline4"/>
      <sheetName val="Day_work"/>
      <sheetName val="List of OGD's"/>
      <sheetName val="BLK2"/>
      <sheetName val="BLK3"/>
      <sheetName val="E &amp; R"/>
      <sheetName val="radar"/>
      <sheetName val="UG"/>
      <sheetName val="inf_cash6"/>
      <sheetName val="accom_cash6"/>
      <sheetName val="Sports_cash6"/>
      <sheetName val="train_cash6"/>
      <sheetName val="site_cash_6"/>
      <sheetName val="Water_cash6"/>
      <sheetName val="CCTV_cash6"/>
      <sheetName val="Cashflow-with_baseline6"/>
    </sheetNames>
    <sheetDataSet>
      <sheetData sheetId="0">
        <row r="22">
          <cell r="A22">
            <v>1</v>
          </cell>
        </row>
      </sheetData>
      <sheetData sheetId="1">
        <row r="22">
          <cell r="A22">
            <v>1</v>
          </cell>
        </row>
      </sheetData>
      <sheetData sheetId="2" refreshError="1">
        <row r="22">
          <cell r="A22">
            <v>1</v>
          </cell>
        </row>
        <row r="23">
          <cell r="A23">
            <v>2</v>
          </cell>
        </row>
        <row r="24">
          <cell r="A24">
            <v>3</v>
          </cell>
        </row>
        <row r="25">
          <cell r="A25">
            <v>4</v>
          </cell>
        </row>
        <row r="26">
          <cell r="A26">
            <v>5</v>
          </cell>
        </row>
        <row r="27">
          <cell r="A27">
            <v>6</v>
          </cell>
        </row>
        <row r="28">
          <cell r="A28">
            <v>7</v>
          </cell>
        </row>
        <row r="29">
          <cell r="A29">
            <v>8</v>
          </cell>
        </row>
        <row r="30">
          <cell r="A30">
            <v>9</v>
          </cell>
        </row>
        <row r="31">
          <cell r="A31">
            <v>10</v>
          </cell>
        </row>
      </sheetData>
      <sheetData sheetId="3">
        <row r="22">
          <cell r="A22">
            <v>1</v>
          </cell>
        </row>
      </sheetData>
      <sheetData sheetId="4" refreshError="1">
        <row r="22">
          <cell r="A22">
            <v>1</v>
          </cell>
        </row>
        <row r="23">
          <cell r="A23">
            <v>2</v>
          </cell>
        </row>
        <row r="24">
          <cell r="A24">
            <v>3</v>
          </cell>
        </row>
        <row r="25">
          <cell r="A25">
            <v>4</v>
          </cell>
        </row>
        <row r="26">
          <cell r="A26">
            <v>5</v>
          </cell>
        </row>
        <row r="27">
          <cell r="A27">
            <v>6</v>
          </cell>
        </row>
        <row r="28">
          <cell r="A28">
            <v>7</v>
          </cell>
        </row>
        <row r="29">
          <cell r="A29">
            <v>8</v>
          </cell>
        </row>
        <row r="30">
          <cell r="A30">
            <v>9</v>
          </cell>
        </row>
        <row r="31">
          <cell r="A31">
            <v>10</v>
          </cell>
        </row>
        <row r="32">
          <cell r="A32">
            <v>11</v>
          </cell>
        </row>
      </sheetData>
      <sheetData sheetId="5"/>
      <sheetData sheetId="6"/>
      <sheetData sheetId="7"/>
      <sheetData sheetId="8"/>
      <sheetData sheetId="9"/>
      <sheetData sheetId="10"/>
      <sheetData sheetId="11"/>
      <sheetData sheetId="12" refreshError="1"/>
      <sheetData sheetId="13">
        <row r="22">
          <cell r="A22">
            <v>1</v>
          </cell>
        </row>
      </sheetData>
      <sheetData sheetId="14">
        <row r="22">
          <cell r="A22">
            <v>1</v>
          </cell>
        </row>
      </sheetData>
      <sheetData sheetId="15">
        <row r="22">
          <cell r="A22">
            <v>1</v>
          </cell>
        </row>
      </sheetData>
      <sheetData sheetId="16">
        <row r="22">
          <cell r="A22">
            <v>1</v>
          </cell>
        </row>
      </sheetData>
      <sheetData sheetId="17">
        <row r="22">
          <cell r="A22">
            <v>1</v>
          </cell>
        </row>
      </sheetData>
      <sheetData sheetId="18">
        <row r="22">
          <cell r="A22">
            <v>1</v>
          </cell>
        </row>
      </sheetData>
      <sheetData sheetId="19"/>
      <sheetData sheetId="20">
        <row r="22">
          <cell r="A22">
            <v>1</v>
          </cell>
        </row>
      </sheetData>
      <sheetData sheetId="21" refreshError="1"/>
      <sheetData sheetId="22" refreshError="1"/>
      <sheetData sheetId="23"/>
      <sheetData sheetId="24">
        <row r="22">
          <cell r="A22">
            <v>1</v>
          </cell>
        </row>
      </sheetData>
      <sheetData sheetId="25"/>
      <sheetData sheetId="26">
        <row r="22">
          <cell r="A22">
            <v>1</v>
          </cell>
        </row>
      </sheetData>
      <sheetData sheetId="27"/>
      <sheetData sheetId="28"/>
      <sheetData sheetId="29"/>
      <sheetData sheetId="30"/>
      <sheetData sheetId="31"/>
      <sheetData sheetId="32">
        <row r="22">
          <cell r="A22">
            <v>1</v>
          </cell>
        </row>
      </sheetData>
      <sheetData sheetId="33"/>
      <sheetData sheetId="34">
        <row r="22">
          <cell r="A22">
            <v>1</v>
          </cell>
        </row>
      </sheetData>
      <sheetData sheetId="35"/>
      <sheetData sheetId="36"/>
      <sheetData sheetId="37"/>
      <sheetData sheetId="38"/>
      <sheetData sheetId="39"/>
      <sheetData sheetId="40">
        <row r="22">
          <cell r="A22">
            <v>1</v>
          </cell>
        </row>
      </sheetData>
      <sheetData sheetId="41"/>
      <sheetData sheetId="42">
        <row r="22">
          <cell r="A22">
            <v>1</v>
          </cell>
        </row>
      </sheetData>
      <sheetData sheetId="43"/>
      <sheetData sheetId="44"/>
      <sheetData sheetId="45"/>
      <sheetData sheetId="46"/>
      <sheetData sheetId="47"/>
      <sheetData sheetId="48">
        <row r="22">
          <cell r="A22">
            <v>1</v>
          </cell>
        </row>
      </sheetData>
      <sheetData sheetId="49"/>
      <sheetData sheetId="50">
        <row r="22">
          <cell r="A22">
            <v>1</v>
          </cell>
        </row>
      </sheetData>
      <sheetData sheetId="51"/>
      <sheetData sheetId="52"/>
      <sheetData sheetId="53"/>
      <sheetData sheetId="54"/>
      <sheetData sheetId="55"/>
      <sheetData sheetId="56">
        <row r="22">
          <cell r="A22">
            <v>1</v>
          </cell>
        </row>
      </sheetData>
      <sheetData sheetId="57"/>
      <sheetData sheetId="58">
        <row r="22">
          <cell r="A22">
            <v>1</v>
          </cell>
        </row>
      </sheetData>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
      <sheetName val="summary 1"/>
      <sheetName val="summary 2 "/>
      <sheetName val="summary 3"/>
      <sheetName val="summary 4"/>
      <sheetName val="Basis"/>
      <sheetName val="Exclusions"/>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s"/>
      <sheetName val="summary "/>
      <sheetName val="Exclusions"/>
      <sheetName val="areas "/>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s"/>
      <sheetName val="cover"/>
      <sheetName val="summary"/>
      <sheetName val="Exclusions"/>
      <sheetName val="areas"/>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3E1_GCR"/>
      <sheetName val="Precalculation"/>
      <sheetName val="Key Data"/>
      <sheetName val="SA Lifecycle Inputs"/>
      <sheetName val="Key Stats Timeline"/>
      <sheetName val="SA FM Inputs"/>
      <sheetName val="Internal Input"/>
      <sheetName val="SA SPC Summary Inputs"/>
      <sheetName val="Build-up"/>
      <sheetName val="analysis"/>
      <sheetName val="Key_Data"/>
      <sheetName val="SA_Lifecycle_Inputs"/>
      <sheetName val="Key_Stats_Timeline"/>
      <sheetName val="SA_FM_Inputs"/>
      <sheetName val="Internal_Input"/>
      <sheetName val="SA_SPC_Summary_Inputs"/>
      <sheetName val="CDT Table 0 Rev 2"/>
      <sheetName val="Key_Data1"/>
      <sheetName val="SA_Lifecycle_Inputs1"/>
      <sheetName val="Key_Stats_Timeline1"/>
      <sheetName val="SA_FM_Inputs1"/>
      <sheetName val="Internal_Input1"/>
      <sheetName val="SA_SPC_Summary_Inputs1"/>
      <sheetName val="Key_Data2"/>
      <sheetName val="SA_Lifecycle_Inputs2"/>
      <sheetName val="Key_Stats_Timeline2"/>
      <sheetName val="SA_FM_Inputs2"/>
      <sheetName val="Internal_Input2"/>
      <sheetName val="SA_SPC_Summary_Inputs2"/>
    </sheetNames>
    <sheetDataSet>
      <sheetData sheetId="0">
        <row r="8">
          <cell r="A8" t="str">
            <v>8 Bed HDU</v>
          </cell>
        </row>
      </sheetData>
      <sheetData sheetId="1">
        <row r="8">
          <cell r="A8" t="str">
            <v>8 Bed HDU</v>
          </cell>
        </row>
      </sheetData>
      <sheetData sheetId="2">
        <row r="2">
          <cell r="A2" t="str">
            <v>Site</v>
          </cell>
        </row>
        <row r="8">
          <cell r="A8" t="str">
            <v>8 Bed HDU</v>
          </cell>
        </row>
        <row r="9">
          <cell r="A9" t="str">
            <v>14 Bed Elderly HDU</v>
          </cell>
        </row>
        <row r="10">
          <cell r="A10" t="str">
            <v>Support Services</v>
          </cell>
        </row>
        <row r="11">
          <cell r="A11" t="str">
            <v>Lois Ellis</v>
          </cell>
        </row>
        <row r="12">
          <cell r="A12" t="str">
            <v>Kestrel Grove</v>
          </cell>
        </row>
        <row r="13">
          <cell r="A13" t="str">
            <v>Erewash</v>
          </cell>
        </row>
        <row r="14">
          <cell r="A14" t="str">
            <v>Amber Valley</v>
          </cell>
        </row>
        <row r="15">
          <cell r="A15" t="str">
            <v>South Holland</v>
          </cell>
        </row>
        <row r="16">
          <cell r="A16" t="str">
            <v>20 Bed Acute</v>
          </cell>
        </row>
        <row r="17">
          <cell r="A17" t="str">
            <v>AMHIRPS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ly"/>
      <sheetName val="Doc details"/>
      <sheetName val="Contents"/>
      <sheetName val="Fly (2)"/>
      <sheetName val="Summary"/>
      <sheetName val="Fly (3)"/>
      <sheetName val="Methodology"/>
      <sheetName val="Fly (4)"/>
      <sheetName val="Exclusions"/>
      <sheetName val="Fly (5)"/>
      <sheetName val="0 Capital Cost"/>
      <sheetName val="1 Asset Renewal"/>
      <sheetName val="Asset Expenditure"/>
      <sheetName val="2 Maintenance"/>
      <sheetName val="3 EnergyUtilities"/>
      <sheetName val="4 OperationAdmin"/>
      <sheetName val="5 Overheads"/>
      <sheetName val="6 Modernisation"/>
      <sheetName val="7 Residual"/>
      <sheetName val="8 Disposal"/>
      <sheetName val="Fly (6)"/>
      <sheetName val="Expenditure"/>
      <sheetName val="Profile"/>
      <sheetName val="Pie-Chart"/>
      <sheetName val="Profile-Chart"/>
      <sheetName val="Fly (7)"/>
      <sheetName val="Benchmarking"/>
      <sheetName val="Calculator"/>
      <sheetName val="Data"/>
      <sheetName val="Option"/>
      <sheetName val="Doc_details"/>
      <sheetName val="Fly_(2)"/>
      <sheetName val="Fly_(3)"/>
      <sheetName val="Fly_(4)"/>
      <sheetName val="Fly_(5)"/>
      <sheetName val="0_Capital_Cost"/>
      <sheetName val="1_Asset_Renewal"/>
      <sheetName val="Asset_Expenditure"/>
      <sheetName val="2_Maintenance"/>
      <sheetName val="3_EnergyUtilities"/>
      <sheetName val="4_OperationAdmin"/>
      <sheetName val="5_Overheads"/>
      <sheetName val="6_Modernisation"/>
      <sheetName val="7_Residual"/>
      <sheetName val="8_Disposal"/>
      <sheetName val="Fly_(6)"/>
      <sheetName val="Fly_(7)"/>
      <sheetName val="Doc_details1"/>
      <sheetName val="Fly_(2)1"/>
      <sheetName val="Fly_(3)1"/>
      <sheetName val="Fly_(4)1"/>
      <sheetName val="Fly_(5)1"/>
      <sheetName val="0_Capital_Cost1"/>
      <sheetName val="1_Asset_Renewal1"/>
      <sheetName val="Asset_Expenditure1"/>
      <sheetName val="2_Maintenance1"/>
      <sheetName val="3_EnergyUtilities1"/>
      <sheetName val="4_OperationAdmin1"/>
      <sheetName val="5_Overheads1"/>
      <sheetName val="6_Modernisation1"/>
      <sheetName val="7_Residual1"/>
      <sheetName val="8_Disposal1"/>
      <sheetName val="Fly_(6)1"/>
      <sheetName val="Fly_(7)1"/>
      <sheetName val="Fin Sum"/>
      <sheetName val="Supplier"/>
      <sheetName val="VCH-SLC"/>
      <sheetName val="TBAL9697 -group wise  sdpl"/>
      <sheetName val="C&amp;IEVA"/>
      <sheetName val=" GULF"/>
      <sheetName val="Doc_details2"/>
      <sheetName val="Fly_(2)2"/>
      <sheetName val="Fly_(3)2"/>
      <sheetName val="Fly_(4)2"/>
      <sheetName val="Fly_(5)2"/>
      <sheetName val="0_Capital_Cost2"/>
      <sheetName val="1_Asset_Renewal2"/>
      <sheetName val="Asset_Expenditure2"/>
      <sheetName val="2_Maintenance2"/>
      <sheetName val="3_EnergyUtilities2"/>
      <sheetName val="4_OperationAdmin2"/>
      <sheetName val="5_Overheads2"/>
      <sheetName val="6_Modernisation2"/>
      <sheetName val="7_Residual2"/>
      <sheetName val="8_Disposal2"/>
      <sheetName val="Fly_(6)2"/>
      <sheetName val="Fly_(7)2"/>
      <sheetName val="Doc_details3"/>
      <sheetName val="Fly_(2)3"/>
      <sheetName val="Fly_(3)3"/>
      <sheetName val="Fly_(4)3"/>
      <sheetName val="Fly_(5)3"/>
      <sheetName val="0_Capital_Cost3"/>
      <sheetName val="1_Asset_Renewal3"/>
      <sheetName val="Asset_Expenditure3"/>
      <sheetName val="2_Maintenance3"/>
      <sheetName val="3_EnergyUtilities3"/>
      <sheetName val="4_OperationAdmin3"/>
      <sheetName val="5_Overheads3"/>
      <sheetName val="6_Modernisation3"/>
      <sheetName val="7_Residual3"/>
      <sheetName val="8_Disposal3"/>
      <sheetName val="Fly_(6)3"/>
      <sheetName val="Fly_(7)3"/>
      <sheetName val="Cashflow-with baseline (ex VAT)"/>
      <sheetName val="RA-markate"/>
      <sheetName val="Navigation Page"/>
      <sheetName val="DOOR-WIND"/>
      <sheetName val="E15"/>
      <sheetName val="est"/>
      <sheetName val="目录"/>
      <sheetName val="Name List"/>
      <sheetName val="Doc_details4"/>
      <sheetName val="Fly_(2)4"/>
      <sheetName val="Fly_(3)4"/>
      <sheetName val="Fly_(4)4"/>
      <sheetName val="Fly_(5)4"/>
      <sheetName val="0_Capital_Cost4"/>
      <sheetName val="1_Asset_Renewal4"/>
      <sheetName val="Asset_Expenditure4"/>
      <sheetName val="2_Maintenance4"/>
      <sheetName val="3_EnergyUtilities4"/>
      <sheetName val="4_OperationAdmin4"/>
      <sheetName val="5_Overheads4"/>
      <sheetName val="6_Modernisation4"/>
      <sheetName val="7_Residual4"/>
      <sheetName val="8_Disposal4"/>
      <sheetName val="Fly_(6)4"/>
      <sheetName val="Fly_(7)4"/>
      <sheetName val="Fin_Sum"/>
      <sheetName val="TBAL9697_-group_wise__sdpl"/>
      <sheetName val="_GULF"/>
      <sheetName val="Doc_details5"/>
      <sheetName val="Fly_(2)5"/>
      <sheetName val="Fly_(3)5"/>
      <sheetName val="Fly_(4)5"/>
      <sheetName val="Fly_(5)5"/>
      <sheetName val="0_Capital_Cost5"/>
      <sheetName val="1_Asset_Renewal5"/>
      <sheetName val="Asset_Expenditure5"/>
      <sheetName val="2_Maintenance5"/>
      <sheetName val="3_EnergyUtilities5"/>
      <sheetName val="4_OperationAdmin5"/>
      <sheetName val="5_Overheads5"/>
      <sheetName val="6_Modernisation5"/>
      <sheetName val="7_Residual5"/>
      <sheetName val="8_Disposal5"/>
      <sheetName val="Fly_(6)5"/>
      <sheetName val="Fly_(7)5"/>
      <sheetName val="Fin_Sum1"/>
      <sheetName val="TBAL9697_-group_wise__sdpl1"/>
      <sheetName val="_GULF1"/>
      <sheetName val="Navigation_Page"/>
      <sheetName val="Name_List"/>
      <sheetName val="Doc_details6"/>
      <sheetName val="Fly_(2)6"/>
      <sheetName val="Fly_(3)6"/>
      <sheetName val="Fly_(4)6"/>
      <sheetName val="Fly_(5)6"/>
      <sheetName val="0_Capital_Cost6"/>
      <sheetName val="1_Asset_Renewal6"/>
      <sheetName val="Asset_Expenditure6"/>
      <sheetName val="2_Maintenance6"/>
      <sheetName val="3_EnergyUtilities6"/>
      <sheetName val="4_OperationAdmin6"/>
      <sheetName val="5_Overheads6"/>
      <sheetName val="6_Modernisation6"/>
      <sheetName val="7_Residual6"/>
      <sheetName val="8_Disposal6"/>
      <sheetName val="Fly_(6)6"/>
      <sheetName val="Fly_(7)6"/>
      <sheetName val="Fin_Sum2"/>
      <sheetName val="TBAL9697_-group_wise__sdpl2"/>
      <sheetName val="_GULF2"/>
      <sheetName val="Navigation_Page1"/>
      <sheetName val="Name_Lis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sheetData sheetId="27"/>
      <sheetData sheetId="28"/>
      <sheetData sheetId="29">
        <row r="5">
          <cell r="C5">
            <v>25</v>
          </cell>
        </row>
        <row r="6">
          <cell r="C6">
            <v>2002</v>
          </cell>
        </row>
      </sheetData>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ment Summary"/>
      <sheetName val="Fees"/>
      <sheetName val="Cash Flow"/>
      <sheetName val="BT Direct Works"/>
      <sheetName val="Cat A Exec Summary"/>
      <sheetName val="Cat A Supp Auth"/>
      <sheetName val="Cat A AI's"/>
      <sheetName val="CAT A Anticipated"/>
      <sheetName val="Cat A Change Control"/>
      <sheetName val="Developers Fees"/>
      <sheetName val="Cat A Contingency Schedule"/>
      <sheetName val="Cat B Exec Summary"/>
      <sheetName val="Cat B Supp Auth"/>
      <sheetName val="Cat B AI's"/>
      <sheetName val="Cat B Change Control"/>
      <sheetName val="Information"/>
      <sheetName val="Development_Summary"/>
      <sheetName val="Cash_Flow"/>
      <sheetName val="BT_Direct_Works"/>
      <sheetName val="Cat_A_Exec_Summary"/>
      <sheetName val="Cat_A_Supp_Auth"/>
      <sheetName val="Cat_A_AI's"/>
      <sheetName val="CAT_A_Anticipated"/>
      <sheetName val="Cat_A_Change_Control"/>
      <sheetName val="Developers_Fees"/>
      <sheetName val="Cat_A_Contingency_Schedule"/>
      <sheetName val="Cat_B_Exec_Summary"/>
      <sheetName val="Cat_B_Supp_Auth"/>
      <sheetName val="Cat_B_AI's"/>
      <sheetName val="Cat_B_Change_Control"/>
      <sheetName val="CBS"/>
      <sheetName val="4.03 Recommendations &amp; Cashflow"/>
      <sheetName val="Data"/>
      <sheetName val="Standard S-Curve Data"/>
      <sheetName val="Development_Summary1"/>
      <sheetName val="Cash_Flow1"/>
      <sheetName val="BT_Direct_Works1"/>
      <sheetName val="Cat_A_Exec_Summary1"/>
      <sheetName val="Cat_A_Supp_Auth1"/>
      <sheetName val="Cat_A_AI's1"/>
      <sheetName val="CAT_A_Anticipated1"/>
      <sheetName val="Cat_A_Change_Control1"/>
      <sheetName val="Developers_Fees1"/>
      <sheetName val="Cat_A_Contingency_Schedule1"/>
      <sheetName val="Cat_B_Exec_Summary1"/>
      <sheetName val="Cat_B_Supp_Auth1"/>
      <sheetName val="Cat_B_AI's1"/>
      <sheetName val="Cat_B_Change_Control1"/>
      <sheetName val="Development_Summary2"/>
      <sheetName val="Cash_Flow2"/>
      <sheetName val="BT_Direct_Works2"/>
      <sheetName val="Cat_A_Exec_Summary2"/>
      <sheetName val="Cat_A_Supp_Auth2"/>
      <sheetName val="Cat_A_AI's2"/>
      <sheetName val="CAT_A_Anticipated2"/>
      <sheetName val="Cat_A_Change_Control2"/>
      <sheetName val="Developers_Fees2"/>
      <sheetName val="Cat_A_Contingency_Schedule2"/>
      <sheetName val="Cat_B_Exec_Summary2"/>
      <sheetName val="Cat_B_Supp_Auth2"/>
      <sheetName val="Cat_B_AI's2"/>
      <sheetName val="Cat_B_Change_Control2"/>
      <sheetName val="4_03_Recommendations_&amp;_Cashflow"/>
      <sheetName val="Standard_S-Curve_Data"/>
      <sheetName val="Sheet3"/>
      <sheetName val="Name List"/>
      <sheetName val="Development_Summary4"/>
      <sheetName val="Cash_Flow4"/>
      <sheetName val="BT_Direct_Works4"/>
      <sheetName val="Cat_A_Exec_Summary4"/>
      <sheetName val="Cat_A_Supp_Auth4"/>
      <sheetName val="Cat_A_AI's4"/>
      <sheetName val="CAT_A_Anticipated4"/>
      <sheetName val="Cat_A_Change_Control4"/>
      <sheetName val="Developers_Fees4"/>
      <sheetName val="Cat_A_Contingency_Schedule4"/>
      <sheetName val="Cat_B_Exec_Summary4"/>
      <sheetName val="Cat_B_Supp_Auth4"/>
      <sheetName val="Cat_B_AI's4"/>
      <sheetName val="Cat_B_Change_Control4"/>
      <sheetName val="Standard_S-Curve_Data2"/>
      <sheetName val="4_03_Recommendations_&amp;_Cashflo2"/>
      <sheetName val="Development_Summary3"/>
      <sheetName val="Cash_Flow3"/>
      <sheetName val="BT_Direct_Works3"/>
      <sheetName val="Cat_A_Exec_Summary3"/>
      <sheetName val="Cat_A_Supp_Auth3"/>
      <sheetName val="Cat_A_AI's3"/>
      <sheetName val="CAT_A_Anticipated3"/>
      <sheetName val="Cat_A_Change_Control3"/>
      <sheetName val="Developers_Fees3"/>
      <sheetName val="Cat_A_Contingency_Schedule3"/>
      <sheetName val="Cat_B_Exec_Summary3"/>
      <sheetName val="Cat_B_Supp_Auth3"/>
      <sheetName val="Cat_B_AI's3"/>
      <sheetName val="Cat_B_Change_Control3"/>
      <sheetName val="Standard_S-Curve_Data1"/>
      <sheetName val="4_03_Recommendations_&amp;_Cashflo1"/>
      <sheetName val="Development_Summary5"/>
      <sheetName val="Development_Summary6"/>
      <sheetName val="Cash_Flow5"/>
      <sheetName val="BT_Direct_Works5"/>
      <sheetName val="Cat_A_Exec_Summary5"/>
      <sheetName val="Cat_A_Supp_Auth5"/>
      <sheetName val="Cat_A_AI's5"/>
      <sheetName val="CAT_A_Anticipated5"/>
      <sheetName val="Cat_A_Change_Control5"/>
      <sheetName val="Developers_Fees5"/>
      <sheetName val="Cat_A_Contingency_Schedule5"/>
      <sheetName val="Cat_B_Exec_Summary5"/>
      <sheetName val="Cat_B_Supp_Auth5"/>
      <sheetName val="Cat_B_AI's5"/>
      <sheetName val="Cat_B_Change_Control5"/>
      <sheetName val="Development_Summary7"/>
      <sheetName val="Cash_Flow6"/>
      <sheetName val="BT_Direct_Works6"/>
      <sheetName val="Cat_A_Exec_Summary6"/>
      <sheetName val="Cat_A_Supp_Auth6"/>
      <sheetName val="Cat_A_AI's6"/>
      <sheetName val="CAT_A_Anticipated6"/>
      <sheetName val="Cat_A_Change_Control6"/>
      <sheetName val="Developers_Fees6"/>
      <sheetName val="Cat_A_Contingency_Schedule6"/>
      <sheetName val="Cat_B_Exec_Summary6"/>
      <sheetName val="Cat_B_Supp_Auth6"/>
      <sheetName val="Cat_B_AI's6"/>
      <sheetName val="Cat_B_Change_Control6"/>
      <sheetName val="Development_Summary8"/>
      <sheetName val="Cash_Flow7"/>
      <sheetName val="BT_Direct_Works7"/>
      <sheetName val="Cat_A_Exec_Summary7"/>
      <sheetName val="Cat_A_Supp_Auth7"/>
      <sheetName val="Cat_A_AI's7"/>
      <sheetName val="CAT_A_Anticipated7"/>
      <sheetName val="Cat_A_Change_Control7"/>
      <sheetName val="Developers_Fees7"/>
      <sheetName val="Cat_A_Contingency_Schedule7"/>
      <sheetName val="Cat_B_Exec_Summary7"/>
      <sheetName val="Cat_B_Supp_Auth7"/>
      <sheetName val="Cat_B_AI's7"/>
      <sheetName val="Cat_B_Change_Control7"/>
      <sheetName val="Standard_S-Curve_Data3"/>
      <sheetName val="4_03_Recommendations_&amp;_Cashflo3"/>
      <sheetName val="Development_Summary9"/>
      <sheetName val="Cash_Flow8"/>
      <sheetName val="BT_Direct_Works8"/>
      <sheetName val="Cat_A_Exec_Summary8"/>
      <sheetName val="Cat_A_Supp_Auth8"/>
      <sheetName val="Cat_A_AI's8"/>
      <sheetName val="CAT_A_Anticipated8"/>
      <sheetName val="Cat_A_Change_Control8"/>
      <sheetName val="Developers_Fees8"/>
      <sheetName val="Cat_A_Contingency_Schedule8"/>
      <sheetName val="Cat_B_Exec_Summary8"/>
      <sheetName val="Cat_B_Supp_Auth8"/>
      <sheetName val="Cat_B_AI's8"/>
      <sheetName val="Cat_B_Change_Control8"/>
      <sheetName val="Development_Summary10"/>
      <sheetName val="Cash_Flow9"/>
      <sheetName val="BT_Direct_Works9"/>
      <sheetName val="Cat_A_Exec_Summary9"/>
      <sheetName val="Cat_A_Supp_Auth9"/>
      <sheetName val="Cat_A_AI's9"/>
      <sheetName val="CAT_A_Anticipated9"/>
      <sheetName val="Cat_A_Change_Control9"/>
      <sheetName val="Developers_Fees9"/>
      <sheetName val="Cat_A_Contingency_Schedule9"/>
      <sheetName val="Cat_B_Exec_Summary9"/>
      <sheetName val="Cat_B_Supp_Auth9"/>
      <sheetName val="Cat_B_AI's9"/>
      <sheetName val="Cat_B_Change_Control9"/>
      <sheetName val="Standard_S-Curve_Data4"/>
      <sheetName val="4_03_Recommendations_&amp;_Cashflo4"/>
      <sheetName val="Development_Summary11"/>
      <sheetName val="Cash_Flow10"/>
      <sheetName val="BT_Direct_Works10"/>
      <sheetName val="Cat_A_Exec_Summary10"/>
      <sheetName val="Cat_A_Supp_Auth10"/>
      <sheetName val="Cat_A_AI's10"/>
      <sheetName val="CAT_A_Anticipated10"/>
      <sheetName val="Cat_A_Change_Control10"/>
      <sheetName val="Developers_Fees10"/>
      <sheetName val="Cat_A_Contingency_Schedule10"/>
      <sheetName val="Cat_B_Exec_Summary10"/>
      <sheetName val="Cat_B_Supp_Auth10"/>
      <sheetName val="Cat_B_AI's10"/>
      <sheetName val="Cat_B_Change_Control10"/>
      <sheetName val="Standard_S-Curve_Data5"/>
      <sheetName val="4_03_Recommendations_&amp;_Cashflo5"/>
      <sheetName val="gen"/>
      <sheetName val="1-1"/>
      <sheetName val=" Est "/>
      <sheetName val="공사수행방안"/>
      <sheetName val="Mat_Cost"/>
      <sheetName val="PrintManager"/>
      <sheetName val="Assumption"/>
      <sheetName val="Fin Sum"/>
      <sheetName val="Civil Works"/>
      <sheetName val="2nd "/>
      <sheetName val="Summary_Bank"/>
      <sheetName val="Facade"/>
      <sheetName val="Development_Summary12"/>
      <sheetName val="Cash_Flow11"/>
      <sheetName val="BT_Direct_Works11"/>
      <sheetName val="Cat_A_Exec_Summary11"/>
      <sheetName val="Cat_A_Supp_Auth11"/>
      <sheetName val="Cat_A_AI's11"/>
      <sheetName val="CAT_A_Anticipated11"/>
      <sheetName val="Cat_A_Change_Control11"/>
      <sheetName val="Developers_Fees11"/>
      <sheetName val="Cat_A_Contingency_Schedule11"/>
      <sheetName val="Cat_B_Exec_Summary11"/>
      <sheetName val="Cat_B_Supp_Auth11"/>
      <sheetName val="Cat_B_AI's11"/>
      <sheetName val="Cat_B_Change_Control11"/>
      <sheetName val="4_03_Recommendations_&amp;_Cashflo6"/>
      <sheetName val="Standard_S-Curve_Data6"/>
      <sheetName val="Development_Summary13"/>
      <sheetName val="Development_Summary14"/>
      <sheetName val="Development_Summary19"/>
      <sheetName val="Cash_Flow16"/>
      <sheetName val="BT_Direct_Works16"/>
      <sheetName val="Cat_A_Exec_Summary16"/>
      <sheetName val="Cat_A_Supp_Auth16"/>
      <sheetName val="Cat_A_AI's16"/>
      <sheetName val="CAT_A_Anticipated16"/>
      <sheetName val="Cat_A_Change_Control16"/>
      <sheetName val="Developers_Fees16"/>
      <sheetName val="Cat_A_Contingency_Schedule16"/>
      <sheetName val="Cat_B_Exec_Summary16"/>
      <sheetName val="Cat_B_Supp_Auth16"/>
      <sheetName val="Cat_B_AI's16"/>
      <sheetName val="Cat_B_Change_Control16"/>
      <sheetName val="Standard_S-Curve_Data11"/>
      <sheetName val="4_03_Recommendations_&amp;_Cashfl11"/>
      <sheetName val="Development_Summary15"/>
      <sheetName val="Cash_Flow12"/>
      <sheetName val="BT_Direct_Works12"/>
      <sheetName val="Cat_A_Exec_Summary12"/>
      <sheetName val="Cat_A_Supp_Auth12"/>
      <sheetName val="Cat_A_AI's12"/>
      <sheetName val="CAT_A_Anticipated12"/>
      <sheetName val="Cat_A_Change_Control12"/>
      <sheetName val="Developers_Fees12"/>
      <sheetName val="Cat_A_Contingency_Schedule12"/>
      <sheetName val="Cat_B_Exec_Summary12"/>
      <sheetName val="Cat_B_Supp_Auth12"/>
      <sheetName val="Cat_B_AI's12"/>
      <sheetName val="Cat_B_Change_Control12"/>
      <sheetName val="Standard_S-Curve_Data7"/>
      <sheetName val="4_03_Recommendations_&amp;_Cashflo7"/>
      <sheetName val="Development_Summary16"/>
      <sheetName val="Cash_Flow13"/>
      <sheetName val="BT_Direct_Works13"/>
      <sheetName val="Cat_A_Exec_Summary13"/>
      <sheetName val="Cat_A_Supp_Auth13"/>
      <sheetName val="Cat_A_AI's13"/>
      <sheetName val="CAT_A_Anticipated13"/>
      <sheetName val="Cat_A_Change_Control13"/>
      <sheetName val="Developers_Fees13"/>
      <sheetName val="Cat_A_Contingency_Schedule13"/>
      <sheetName val="Cat_B_Exec_Summary13"/>
      <sheetName val="Cat_B_Supp_Auth13"/>
      <sheetName val="Cat_B_AI's13"/>
      <sheetName val="Cat_B_Change_Control13"/>
      <sheetName val="Standard_S-Curve_Data8"/>
      <sheetName val="4_03_Recommendations_&amp;_Cashflo8"/>
      <sheetName val="Development_Summary17"/>
      <sheetName val="Cash_Flow14"/>
      <sheetName val="BT_Direct_Works14"/>
      <sheetName val="Cat_A_Exec_Summary14"/>
      <sheetName val="Cat_A_Supp_Auth14"/>
      <sheetName val="Cat_A_AI's14"/>
      <sheetName val="CAT_A_Anticipated14"/>
      <sheetName val="Cat_A_Change_Control14"/>
      <sheetName val="Developers_Fees14"/>
      <sheetName val="Cat_A_Contingency_Schedule14"/>
      <sheetName val="Cat_B_Exec_Summary14"/>
      <sheetName val="Cat_B_Supp_Auth14"/>
      <sheetName val="Cat_B_AI's14"/>
      <sheetName val="Cat_B_Change_Control14"/>
      <sheetName val="Standard_S-Curve_Data9"/>
      <sheetName val="4_03_Recommendations_&amp;_Cashflo9"/>
      <sheetName val="Development_Summary18"/>
      <sheetName val="Cash_Flow15"/>
      <sheetName val="BT_Direct_Works15"/>
      <sheetName val="Cat_A_Exec_Summary15"/>
      <sheetName val="Cat_A_Supp_Auth15"/>
      <sheetName val="Cat_A_AI's15"/>
      <sheetName val="CAT_A_Anticipated15"/>
      <sheetName val="Cat_A_Change_Control15"/>
      <sheetName val="Developers_Fees15"/>
      <sheetName val="Cat_A_Contingency_Schedule15"/>
      <sheetName val="Cat_B_Exec_Summary15"/>
      <sheetName val="Cat_B_Supp_Auth15"/>
      <sheetName val="Cat_B_AI's15"/>
      <sheetName val="Cat_B_Change_Control15"/>
      <sheetName val="Standard_S-Curve_Data10"/>
      <sheetName val="4_03_Recommendations_&amp;_Cashfl10"/>
      <sheetName val="Development_Summary20"/>
      <sheetName val="Cash_Flow17"/>
      <sheetName val="BT_Direct_Works17"/>
      <sheetName val="Cat_A_Exec_Summary17"/>
      <sheetName val="Cat_A_Supp_Auth17"/>
      <sheetName val="Cat_A_AI's17"/>
      <sheetName val="CAT_A_Anticipated17"/>
      <sheetName val="Cat_A_Change_Control17"/>
      <sheetName val="Developers_Fees17"/>
      <sheetName val="Cat_A_Contingency_Schedule17"/>
      <sheetName val="Cat_B_Exec_Summary17"/>
      <sheetName val="Cat_B_Supp_Auth17"/>
      <sheetName val="Cat_B_AI's17"/>
      <sheetName val="Cat_B_Change_Control17"/>
      <sheetName val="Standard_S-Curve_Data12"/>
      <sheetName val="4_03_Recommendations_&amp;_Cashfl12"/>
      <sheetName val="Development_Summary21"/>
      <sheetName val="Cash_Flow18"/>
      <sheetName val="BT_Direct_Works18"/>
      <sheetName val="Cat_A_Exec_Summary18"/>
      <sheetName val="Cat_A_Supp_Auth18"/>
      <sheetName val="Cat_A_AI's18"/>
      <sheetName val="CAT_A_Anticipated18"/>
      <sheetName val="Cat_A_Change_Control18"/>
      <sheetName val="Developers_Fees18"/>
      <sheetName val="Cat_A_Contingency_Schedule18"/>
      <sheetName val="Cat_B_Exec_Summary18"/>
      <sheetName val="Cat_B_Supp_Auth18"/>
      <sheetName val="Cat_B_AI's18"/>
      <sheetName val="Cat_B_Change_Control18"/>
      <sheetName val="Standard_S-Curve_Data13"/>
      <sheetName val="4_03_Recommendations_&amp;_Cashfl13"/>
      <sheetName val="Development_Summary22"/>
      <sheetName val="Cash_Flow19"/>
      <sheetName val="BT_Direct_Works19"/>
      <sheetName val="Cat_A_Exec_Summary19"/>
      <sheetName val="Cat_A_Supp_Auth19"/>
      <sheetName val="Cat_A_AI's19"/>
      <sheetName val="CAT_A_Anticipated19"/>
      <sheetName val="Cat_A_Change_Control19"/>
      <sheetName val="Developers_Fees19"/>
      <sheetName val="Cat_A_Contingency_Schedule19"/>
      <sheetName val="Cat_B_Exec_Summary19"/>
      <sheetName val="Cat_B_Supp_Auth19"/>
      <sheetName val="Cat_B_AI's19"/>
      <sheetName val="Cat_B_Change_Control19"/>
      <sheetName val="Standard_S-Curve_Data14"/>
      <sheetName val="4_03_Recommendations_&amp;_Cashfl14"/>
      <sheetName val="Development_Summary23"/>
      <sheetName val="Cash_Flow20"/>
      <sheetName val="BT_Direct_Works20"/>
      <sheetName val="Cat_A_Exec_Summary20"/>
      <sheetName val="Cat_A_Supp_Auth20"/>
      <sheetName val="Cat_A_AI's20"/>
      <sheetName val="CAT_A_Anticipated20"/>
      <sheetName val="Cat_A_Change_Control20"/>
      <sheetName val="Developers_Fees20"/>
      <sheetName val="Cat_A_Contingency_Schedule20"/>
      <sheetName val="Cat_B_Exec_Summary20"/>
      <sheetName val="Cat_B_Supp_Auth20"/>
      <sheetName val="Cat_B_AI's20"/>
      <sheetName val="Cat_B_Change_Control20"/>
      <sheetName val="4_03_Recommendations_&amp;_Cashfl15"/>
      <sheetName val="Standard_S-Curve_Data15"/>
      <sheetName val="Development_Summary24"/>
      <sheetName val="Cash_Flow21"/>
      <sheetName val="BT_Direct_Works21"/>
      <sheetName val="Cat_A_Exec_Summary21"/>
      <sheetName val="Cat_A_Supp_Auth21"/>
      <sheetName val="Cat_A_AI's21"/>
      <sheetName val="CAT_A_Anticipated21"/>
      <sheetName val="Cat_A_Change_Control21"/>
      <sheetName val="Developers_Fees21"/>
      <sheetName val="Cat_A_Contingency_Schedule21"/>
      <sheetName val="Cat_B_Exec_Summary21"/>
      <sheetName val="Cat_B_Supp_Auth21"/>
      <sheetName val="Cat_B_AI's21"/>
      <sheetName val="Cat_B_Change_Control21"/>
      <sheetName val="4_03_Recommendations_&amp;_Cashfl16"/>
      <sheetName val="Standard_S-Curve_Data16"/>
      <sheetName val="Development_Summary25"/>
      <sheetName val="Cash_Flow22"/>
      <sheetName val="BT_Direct_Works22"/>
      <sheetName val="Cat_A_Exec_Summary22"/>
      <sheetName val="Cat_A_Supp_Auth22"/>
      <sheetName val="Cat_A_AI's22"/>
      <sheetName val="CAT_A_Anticipated22"/>
      <sheetName val="Cat_A_Change_Control22"/>
      <sheetName val="Developers_Fees22"/>
      <sheetName val="Cat_A_Contingency_Schedule22"/>
      <sheetName val="Cat_B_Exec_Summary22"/>
      <sheetName val="Cat_B_Supp_Auth22"/>
      <sheetName val="Cat_B_AI's22"/>
      <sheetName val="Cat_B_Change_Control22"/>
      <sheetName val="4_03_Recommendations_&amp;_Cashfl17"/>
      <sheetName val="Standard_S-Curve_Data17"/>
      <sheetName val="Name_List"/>
      <sheetName val="_Est_"/>
      <sheetName val="Name_List1"/>
      <sheetName val="_Est_1"/>
      <sheetName val="Fin_Sum"/>
      <sheetName val="Civil_Works"/>
      <sheetName val="2nd_"/>
      <sheetName val="Name_List2"/>
      <sheetName val="_Est_2"/>
      <sheetName val="Fin_Sum1"/>
      <sheetName val="Civil_Works1"/>
      <sheetName val="2nd_1"/>
      <sheetName val="Project Brief"/>
      <sheetName val="zone-8"/>
      <sheetName val="MHNO_LEV"/>
      <sheetName val="TBAL9697 -group wise  sdpl"/>
      <sheetName val="Assumptions"/>
      <sheetName val="labour rates"/>
      <sheetName val="Input"/>
      <sheetName val="Navigation Page"/>
      <sheetName val="Lookup"/>
      <sheetName val="DOOR-WIND"/>
      <sheetName val="VCH-SLC"/>
      <sheetName val="Supplier"/>
      <sheetName val="p&amp;m"/>
      <sheetName val="factors"/>
      <sheetName val="Labour"/>
      <sheetName val="NPV"/>
      <sheetName val="Construction"/>
      <sheetName val="Operation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B2" t="str">
            <v>CLIENT :</v>
          </cell>
          <cell r="D2" t="str">
            <v>British Telecommunications Plc</v>
          </cell>
          <cell r="N2" t="str">
            <v>Turner &amp; Townsend</v>
          </cell>
        </row>
        <row r="3">
          <cell r="B3" t="str">
            <v>CONTRACT :</v>
          </cell>
          <cell r="D3" t="str">
            <v>One Sovereign Street Leeds</v>
          </cell>
          <cell r="N3" t="str">
            <v>Chartered Quantity Surveyors</v>
          </cell>
        </row>
        <row r="4">
          <cell r="B4" t="str">
            <v>PROJECT :</v>
          </cell>
          <cell r="D4" t="str">
            <v>BT A Works</v>
          </cell>
        </row>
        <row r="5">
          <cell r="B5" t="str">
            <v>FINANCIAL  REPORT Nr:</v>
          </cell>
          <cell r="D5">
            <v>5</v>
          </cell>
        </row>
        <row r="6">
          <cell r="B6" t="str">
            <v>AS AT:</v>
          </cell>
          <cell r="D6">
            <v>37168</v>
          </cell>
        </row>
        <row r="9">
          <cell r="A9" t="str">
            <v>SECTION 4 - CHANGE CONTROL SUMMARY</v>
          </cell>
        </row>
        <row r="12">
          <cell r="B12" t="str">
            <v>CO NR.</v>
          </cell>
          <cell r="C12" t="str">
            <v>Description</v>
          </cell>
          <cell r="E12" t="str">
            <v>Instructed</v>
          </cell>
          <cell r="G12" t="str">
            <v>Approved</v>
          </cell>
          <cell r="I12" t="str">
            <v>Unapproved</v>
          </cell>
          <cell r="K12" t="str">
            <v>Raised By</v>
          </cell>
          <cell r="L12" t="str">
            <v>(A)pproved (U)nder Review (R)ejected</v>
          </cell>
          <cell r="M12" t="str">
            <v>PMI Nr</v>
          </cell>
          <cell r="N12" t="str">
            <v>Comments</v>
          </cell>
        </row>
        <row r="13">
          <cell r="E13" t="str">
            <v>Omit</v>
          </cell>
          <cell r="F13" t="str">
            <v>Add</v>
          </cell>
          <cell r="G13" t="str">
            <v>Omit</v>
          </cell>
          <cell r="H13" t="str">
            <v>Add</v>
          </cell>
          <cell r="I13" t="str">
            <v>Omit</v>
          </cell>
          <cell r="J13" t="str">
            <v>Add</v>
          </cell>
        </row>
        <row r="14">
          <cell r="B14" t="str">
            <v>1a</v>
          </cell>
          <cell r="C14" t="str">
            <v>Additional floor strengthening to comms rooms for Syntegra</v>
          </cell>
          <cell r="F14">
            <v>4920</v>
          </cell>
          <cell r="K14" t="str">
            <v>BT</v>
          </cell>
          <cell r="L14" t="str">
            <v>A</v>
          </cell>
          <cell r="M14">
            <v>1</v>
          </cell>
        </row>
        <row r="15">
          <cell r="B15" t="str">
            <v>1b</v>
          </cell>
          <cell r="C15" t="str">
            <v>Additional floor strengthening to comms rooms for Ignite</v>
          </cell>
          <cell r="F15">
            <v>2460</v>
          </cell>
          <cell r="K15" t="str">
            <v>BT</v>
          </cell>
          <cell r="L15" t="str">
            <v>A</v>
          </cell>
        </row>
        <row r="16">
          <cell r="B16" t="str">
            <v>1c</v>
          </cell>
          <cell r="C16" t="str">
            <v>Additional floor strengthening to comms rooms for BTP</v>
          </cell>
          <cell r="F16">
            <v>2460</v>
          </cell>
          <cell r="K16" t="str">
            <v>BT</v>
          </cell>
          <cell r="L16" t="str">
            <v>A</v>
          </cell>
        </row>
        <row r="17">
          <cell r="B17" t="str">
            <v>2a</v>
          </cell>
          <cell r="C17" t="str">
            <v>Increase the size of the UPS from 300kVa to 500kVa for Syntegra</v>
          </cell>
          <cell r="J17">
            <v>35184</v>
          </cell>
          <cell r="K17" t="str">
            <v>WSA</v>
          </cell>
          <cell r="L17" t="str">
            <v>U</v>
          </cell>
        </row>
        <row r="18">
          <cell r="B18" t="str">
            <v>2b</v>
          </cell>
          <cell r="C18" t="str">
            <v>Increase the size of the UPS from 300kVa to 500kVa for Ignite</v>
          </cell>
          <cell r="J18">
            <v>19791</v>
          </cell>
          <cell r="K18" t="str">
            <v>WSA</v>
          </cell>
          <cell r="L18" t="str">
            <v>U</v>
          </cell>
        </row>
        <row r="19">
          <cell r="B19" t="str">
            <v>3a</v>
          </cell>
          <cell r="C19" t="str">
            <v>Increase the size of the Gen from 800kVa to 1,100kVa Syntegra</v>
          </cell>
          <cell r="J19">
            <v>17592</v>
          </cell>
          <cell r="K19" t="str">
            <v>WSA</v>
          </cell>
          <cell r="L19" t="str">
            <v>U</v>
          </cell>
        </row>
        <row r="20">
          <cell r="B20" t="str">
            <v>3b</v>
          </cell>
          <cell r="C20" t="str">
            <v>Increase the size of the Gen from 800kVa to 1,100kVa Ignite</v>
          </cell>
          <cell r="J20">
            <v>9895</v>
          </cell>
          <cell r="K20" t="str">
            <v>WSA</v>
          </cell>
          <cell r="L20" t="str">
            <v>U</v>
          </cell>
        </row>
        <row r="21">
          <cell r="B21">
            <v>4</v>
          </cell>
          <cell r="C21" t="str">
            <v xml:space="preserve">Reviseed lighting to backup areas </v>
          </cell>
          <cell r="J21">
            <v>0</v>
          </cell>
          <cell r="K21" t="str">
            <v>WSA</v>
          </cell>
          <cell r="L21" t="str">
            <v>U</v>
          </cell>
        </row>
        <row r="22">
          <cell r="B22" t="str">
            <v>5a</v>
          </cell>
          <cell r="C22" t="str">
            <v>Provide power &amp; mechanical cooling to comms rooms - Syntegra</v>
          </cell>
          <cell r="J22">
            <v>199009</v>
          </cell>
          <cell r="K22" t="str">
            <v>WSA</v>
          </cell>
          <cell r="L22" t="str">
            <v>U</v>
          </cell>
        </row>
        <row r="23">
          <cell r="B23" t="str">
            <v>5b</v>
          </cell>
          <cell r="C23" t="str">
            <v>Provide power &amp; mechanical cooling to comms rooms - Ignite</v>
          </cell>
          <cell r="J23">
            <v>127542</v>
          </cell>
          <cell r="K23" t="str">
            <v>WSA</v>
          </cell>
          <cell r="L23" t="str">
            <v>U</v>
          </cell>
        </row>
        <row r="24">
          <cell r="B24">
            <v>6</v>
          </cell>
          <cell r="C24" t="str">
            <v>Omit the 'cattlegrid' arrangement &amp; added mech. Vent.</v>
          </cell>
          <cell r="J24">
            <v>21900</v>
          </cell>
          <cell r="K24" t="str">
            <v>WSA</v>
          </cell>
          <cell r="L24" t="str">
            <v>U</v>
          </cell>
        </row>
        <row r="25">
          <cell r="B25">
            <v>7</v>
          </cell>
          <cell r="C25" t="str">
            <v>Provide wireless technology infrastructure</v>
          </cell>
          <cell r="J25">
            <v>23900</v>
          </cell>
          <cell r="K25" t="str">
            <v>WSA</v>
          </cell>
          <cell r="L25" t="str">
            <v>U</v>
          </cell>
        </row>
        <row r="26">
          <cell r="B26">
            <v>8</v>
          </cell>
          <cell r="C26" t="str">
            <v>Amended layout for Syntegra's typical floor.</v>
          </cell>
          <cell r="K26" t="str">
            <v>FDG</v>
          </cell>
          <cell r="L26" t="str">
            <v>U</v>
          </cell>
        </row>
        <row r="27">
          <cell r="B27">
            <v>9</v>
          </cell>
          <cell r="C27" t="str">
            <v>Entrance Steps changed to take new canopy support column</v>
          </cell>
          <cell r="K27" t="str">
            <v>EPR</v>
          </cell>
          <cell r="L27" t="str">
            <v>U</v>
          </cell>
        </row>
        <row r="28">
          <cell r="B28">
            <v>10</v>
          </cell>
          <cell r="C28" t="str">
            <v>Night sliding doors to the entrance revolving doors</v>
          </cell>
          <cell r="H28">
            <v>5741</v>
          </cell>
          <cell r="K28" t="str">
            <v>FDG</v>
          </cell>
          <cell r="L28" t="str">
            <v>A</v>
          </cell>
        </row>
        <row r="29">
          <cell r="B29">
            <v>11</v>
          </cell>
          <cell r="C29" t="str">
            <v>Amendmends to core disabled toilets</v>
          </cell>
          <cell r="K29" t="str">
            <v>FDG</v>
          </cell>
          <cell r="L29" t="str">
            <v>U</v>
          </cell>
        </row>
        <row r="30">
          <cell r="B30">
            <v>12</v>
          </cell>
          <cell r="C30" t="str">
            <v>Installtion of Monospace lift</v>
          </cell>
          <cell r="K30" t="str">
            <v>HHP</v>
          </cell>
          <cell r="L30" t="str">
            <v>U</v>
          </cell>
        </row>
        <row r="31">
          <cell r="B31">
            <v>13</v>
          </cell>
          <cell r="C31" t="str">
            <v>Installation of Blinds</v>
          </cell>
          <cell r="J31">
            <v>79414</v>
          </cell>
          <cell r="K31" t="str">
            <v>BT</v>
          </cell>
          <cell r="L31" t="str">
            <v>U</v>
          </cell>
        </row>
        <row r="32">
          <cell r="B32">
            <v>14</v>
          </cell>
          <cell r="C32" t="str">
            <v>Omit and add Buildersowork alloawance</v>
          </cell>
          <cell r="I32">
            <v>100000</v>
          </cell>
          <cell r="J32">
            <v>2000</v>
          </cell>
          <cell r="K32" t="str">
            <v>TTQS</v>
          </cell>
          <cell r="L32" t="str">
            <v>U</v>
          </cell>
        </row>
        <row r="33">
          <cell r="B33">
            <v>15</v>
          </cell>
          <cell r="C33" t="str">
            <v>Incorporation of breakglass sensors</v>
          </cell>
          <cell r="J33">
            <v>4702</v>
          </cell>
          <cell r="K33" t="str">
            <v>FDG</v>
          </cell>
          <cell r="L33" t="str">
            <v>U</v>
          </cell>
        </row>
        <row r="34">
          <cell r="B34">
            <v>16</v>
          </cell>
          <cell r="C34" t="str">
            <v>Installtion of hooks and drapes to goods lift</v>
          </cell>
          <cell r="K34" t="str">
            <v>GTMS</v>
          </cell>
          <cell r="L34" t="str">
            <v>U</v>
          </cell>
        </row>
        <row r="35">
          <cell r="B35" t="str">
            <v>17a</v>
          </cell>
          <cell r="C35" t="str">
            <v>Additional Comms Rooms for Syntegra</v>
          </cell>
          <cell r="J35">
            <v>45389</v>
          </cell>
          <cell r="K35" t="str">
            <v>TTQS</v>
          </cell>
          <cell r="L35" t="str">
            <v>U</v>
          </cell>
        </row>
        <row r="36">
          <cell r="B36" t="str">
            <v>17b</v>
          </cell>
          <cell r="C36" t="str">
            <v>Additional Comms Rooms for Ignite Solutions</v>
          </cell>
          <cell r="J36">
            <v>22695</v>
          </cell>
          <cell r="K36" t="str">
            <v>TTQS</v>
          </cell>
          <cell r="L36" t="str">
            <v>U</v>
          </cell>
        </row>
        <row r="37">
          <cell r="B37">
            <v>18</v>
          </cell>
        </row>
        <row r="38">
          <cell r="B38">
            <v>19</v>
          </cell>
        </row>
        <row r="39">
          <cell r="B39">
            <v>20</v>
          </cell>
        </row>
        <row r="40">
          <cell r="B40">
            <v>21</v>
          </cell>
        </row>
        <row r="41">
          <cell r="B41">
            <v>22</v>
          </cell>
        </row>
        <row r="42">
          <cell r="B42">
            <v>23</v>
          </cell>
        </row>
        <row r="43">
          <cell r="B43">
            <v>24</v>
          </cell>
        </row>
        <row r="44">
          <cell r="B44">
            <v>25</v>
          </cell>
        </row>
        <row r="45">
          <cell r="B45">
            <v>26</v>
          </cell>
        </row>
        <row r="46">
          <cell r="B46">
            <v>27</v>
          </cell>
        </row>
        <row r="47">
          <cell r="B47">
            <v>28</v>
          </cell>
        </row>
        <row r="48">
          <cell r="D48" t="str">
            <v>Total Change orders</v>
          </cell>
          <cell r="E48">
            <v>0</v>
          </cell>
          <cell r="F48">
            <v>9840</v>
          </cell>
          <cell r="G48">
            <v>0</v>
          </cell>
          <cell r="H48">
            <v>5741</v>
          </cell>
          <cell r="I48">
            <v>100000</v>
          </cell>
          <cell r="J48">
            <v>609013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2">
          <cell r="B2" t="str">
            <v>CLIENT :</v>
          </cell>
        </row>
      </sheetData>
      <sheetData sheetId="35">
        <row r="2">
          <cell r="B2" t="str">
            <v>CLIENT :</v>
          </cell>
        </row>
      </sheetData>
      <sheetData sheetId="36">
        <row r="2">
          <cell r="B2" t="str">
            <v>CLIENT :</v>
          </cell>
        </row>
      </sheetData>
      <sheetData sheetId="37">
        <row r="2">
          <cell r="B2" t="str">
            <v>CLIENT :</v>
          </cell>
        </row>
      </sheetData>
      <sheetData sheetId="38">
        <row r="2">
          <cell r="B2" t="str">
            <v>CLIENT :</v>
          </cell>
        </row>
      </sheetData>
      <sheetData sheetId="39">
        <row r="2">
          <cell r="B2" t="str">
            <v>CLIENT :</v>
          </cell>
        </row>
      </sheetData>
      <sheetData sheetId="40">
        <row r="2">
          <cell r="B2" t="str">
            <v>CLIENT :</v>
          </cell>
        </row>
      </sheetData>
      <sheetData sheetId="41">
        <row r="2">
          <cell r="B2" t="str">
            <v>CLIENT :</v>
          </cell>
        </row>
      </sheetData>
      <sheetData sheetId="42">
        <row r="2">
          <cell r="B2" t="str">
            <v>CLIENT :</v>
          </cell>
        </row>
      </sheetData>
      <sheetData sheetId="43">
        <row r="2">
          <cell r="B2" t="str">
            <v>CLIENT :</v>
          </cell>
        </row>
      </sheetData>
      <sheetData sheetId="44">
        <row r="2">
          <cell r="B2" t="str">
            <v>CLIENT :</v>
          </cell>
        </row>
      </sheetData>
      <sheetData sheetId="45">
        <row r="2">
          <cell r="B2" t="str">
            <v>CLIENT :</v>
          </cell>
        </row>
      </sheetData>
      <sheetData sheetId="46" refreshError="1"/>
      <sheetData sheetId="47" refreshError="1"/>
      <sheetData sheetId="48" refreshError="1"/>
      <sheetData sheetId="49"/>
      <sheetData sheetId="50">
        <row r="2">
          <cell r="B2" t="str">
            <v>CLIENT :</v>
          </cell>
        </row>
      </sheetData>
      <sheetData sheetId="51">
        <row r="2">
          <cell r="B2" t="str">
            <v>CLIENT :</v>
          </cell>
        </row>
      </sheetData>
      <sheetData sheetId="52">
        <row r="2">
          <cell r="B2" t="str">
            <v>CLIENT :</v>
          </cell>
        </row>
      </sheetData>
      <sheetData sheetId="53">
        <row r="2">
          <cell r="B2" t="str">
            <v>CLIENT :</v>
          </cell>
        </row>
      </sheetData>
      <sheetData sheetId="54">
        <row r="2">
          <cell r="B2" t="str">
            <v>CLIENT :</v>
          </cell>
        </row>
      </sheetData>
      <sheetData sheetId="55">
        <row r="2">
          <cell r="B2" t="str">
            <v>CLIENT :</v>
          </cell>
        </row>
      </sheetData>
      <sheetData sheetId="56">
        <row r="2">
          <cell r="B2" t="str">
            <v>CLIENT :</v>
          </cell>
        </row>
      </sheetData>
      <sheetData sheetId="57">
        <row r="2">
          <cell r="B2" t="str">
            <v>CLIENT :</v>
          </cell>
        </row>
      </sheetData>
      <sheetData sheetId="58">
        <row r="2">
          <cell r="B2" t="str">
            <v>CLIENT :</v>
          </cell>
        </row>
      </sheetData>
      <sheetData sheetId="59">
        <row r="2">
          <cell r="B2" t="str">
            <v>CLIENT :</v>
          </cell>
        </row>
      </sheetData>
      <sheetData sheetId="60">
        <row r="2">
          <cell r="B2" t="str">
            <v>CLIENT :</v>
          </cell>
        </row>
      </sheetData>
      <sheetData sheetId="61"/>
      <sheetData sheetId="62"/>
      <sheetData sheetId="63"/>
      <sheetData sheetId="64" refreshError="1"/>
      <sheetData sheetId="65" refreshError="1"/>
      <sheetData sheetId="66"/>
      <sheetData sheetId="67">
        <row r="2">
          <cell r="B2" t="str">
            <v>CLIENT :</v>
          </cell>
        </row>
      </sheetData>
      <sheetData sheetId="68"/>
      <sheetData sheetId="69">
        <row r="2">
          <cell r="B2" t="str">
            <v>CLIENT :</v>
          </cell>
        </row>
      </sheetData>
      <sheetData sheetId="70">
        <row r="2">
          <cell r="B2" t="str">
            <v>CLIENT :</v>
          </cell>
        </row>
      </sheetData>
      <sheetData sheetId="71">
        <row r="2">
          <cell r="B2" t="str">
            <v>CLIENT :</v>
          </cell>
        </row>
      </sheetData>
      <sheetData sheetId="72">
        <row r="2">
          <cell r="B2" t="str">
            <v>CLIENT :</v>
          </cell>
        </row>
      </sheetData>
      <sheetData sheetId="73">
        <row r="2">
          <cell r="B2" t="str">
            <v>CLIENT :</v>
          </cell>
        </row>
      </sheetData>
      <sheetData sheetId="74">
        <row r="2">
          <cell r="B2" t="str">
            <v>CLIENT :</v>
          </cell>
        </row>
      </sheetData>
      <sheetData sheetId="75">
        <row r="2">
          <cell r="B2" t="str">
            <v>CLIENT :</v>
          </cell>
        </row>
      </sheetData>
      <sheetData sheetId="76">
        <row r="2">
          <cell r="B2" t="str">
            <v>CLIENT :</v>
          </cell>
        </row>
      </sheetData>
      <sheetData sheetId="77">
        <row r="2">
          <cell r="B2" t="str">
            <v>CLIENT :</v>
          </cell>
        </row>
      </sheetData>
      <sheetData sheetId="78">
        <row r="2">
          <cell r="B2" t="str">
            <v>CLIENT :</v>
          </cell>
        </row>
      </sheetData>
      <sheetData sheetId="79">
        <row r="2">
          <cell r="B2" t="str">
            <v>CLIENT :</v>
          </cell>
        </row>
      </sheetData>
      <sheetData sheetId="80"/>
      <sheetData sheetId="81">
        <row r="2">
          <cell r="B2" t="str">
            <v>CLIENT :</v>
          </cell>
        </row>
      </sheetData>
      <sheetData sheetId="82">
        <row r="2">
          <cell r="B2" t="str">
            <v>CLIENT :</v>
          </cell>
        </row>
      </sheetData>
      <sheetData sheetId="83">
        <row r="2">
          <cell r="B2" t="str">
            <v>CLIENT :</v>
          </cell>
        </row>
      </sheetData>
      <sheetData sheetId="84">
        <row r="2">
          <cell r="B2" t="str">
            <v>CLIENT :</v>
          </cell>
        </row>
      </sheetData>
      <sheetData sheetId="85"/>
      <sheetData sheetId="86">
        <row r="2">
          <cell r="B2" t="str">
            <v>CLIENT :</v>
          </cell>
        </row>
      </sheetData>
      <sheetData sheetId="87"/>
      <sheetData sheetId="88">
        <row r="2">
          <cell r="B2" t="str">
            <v>CLIENT :</v>
          </cell>
        </row>
      </sheetData>
      <sheetData sheetId="89">
        <row r="2">
          <cell r="B2" t="str">
            <v>CLIENT :</v>
          </cell>
        </row>
      </sheetData>
      <sheetData sheetId="90"/>
      <sheetData sheetId="91">
        <row r="2">
          <cell r="B2" t="str">
            <v>CLIENT :</v>
          </cell>
        </row>
      </sheetData>
      <sheetData sheetId="92">
        <row r="2">
          <cell r="B2" t="str">
            <v>CLIENT :</v>
          </cell>
        </row>
      </sheetData>
      <sheetData sheetId="93">
        <row r="2">
          <cell r="B2" t="str">
            <v>CLIENT :</v>
          </cell>
        </row>
      </sheetData>
      <sheetData sheetId="94">
        <row r="2">
          <cell r="B2" t="str">
            <v>CLIENT :</v>
          </cell>
        </row>
      </sheetData>
      <sheetData sheetId="95">
        <row r="2">
          <cell r="B2" t="str">
            <v>CLIENT :</v>
          </cell>
        </row>
      </sheetData>
      <sheetData sheetId="96">
        <row r="2">
          <cell r="B2" t="str">
            <v>CLIENT :</v>
          </cell>
        </row>
      </sheetData>
      <sheetData sheetId="97">
        <row r="2">
          <cell r="B2" t="str">
            <v>CLIENT :</v>
          </cell>
        </row>
      </sheetData>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ow r="2">
          <cell r="B2" t="str">
            <v>CLIENT :</v>
          </cell>
        </row>
      </sheetData>
      <sheetData sheetId="203"/>
      <sheetData sheetId="204">
        <row r="2">
          <cell r="B2" t="str">
            <v>CLIENT :</v>
          </cell>
        </row>
      </sheetData>
      <sheetData sheetId="205">
        <row r="2">
          <cell r="B2" t="str">
            <v>CLIENT :</v>
          </cell>
        </row>
      </sheetData>
      <sheetData sheetId="206"/>
      <sheetData sheetId="207"/>
      <sheetData sheetId="208">
        <row r="2">
          <cell r="B2" t="str">
            <v>CLIENT :</v>
          </cell>
        </row>
      </sheetData>
      <sheetData sheetId="209">
        <row r="2">
          <cell r="B2" t="str">
            <v>CLIENT :</v>
          </cell>
        </row>
      </sheetData>
      <sheetData sheetId="210"/>
      <sheetData sheetId="211">
        <row r="2">
          <cell r="B2" t="str">
            <v>CLIENT :</v>
          </cell>
        </row>
      </sheetData>
      <sheetData sheetId="212">
        <row r="2">
          <cell r="B2" t="str">
            <v>CLIENT :</v>
          </cell>
        </row>
      </sheetData>
      <sheetData sheetId="213"/>
      <sheetData sheetId="214"/>
      <sheetData sheetId="215"/>
      <sheetData sheetId="216"/>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row r="2">
          <cell r="B2" t="str">
            <v>CLIENT :</v>
          </cell>
        </row>
      </sheetData>
      <sheetData sheetId="243"/>
      <sheetData sheetId="244"/>
      <sheetData sheetId="245">
        <row r="2">
          <cell r="B2" t="str">
            <v>CLIENT :</v>
          </cell>
        </row>
      </sheetData>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ow r="2">
          <cell r="B2" t="str">
            <v>CLIENT :</v>
          </cell>
        </row>
      </sheetData>
      <sheetData sheetId="283"/>
      <sheetData sheetId="284">
        <row r="2">
          <cell r="B2" t="str">
            <v>CLIENT :</v>
          </cell>
        </row>
      </sheetData>
      <sheetData sheetId="285">
        <row r="2">
          <cell r="B2" t="str">
            <v>CLIENT :</v>
          </cell>
        </row>
      </sheetData>
      <sheetData sheetId="286">
        <row r="2">
          <cell r="B2" t="str">
            <v>CLIENT :</v>
          </cell>
        </row>
      </sheetData>
      <sheetData sheetId="287">
        <row r="2">
          <cell r="B2" t="str">
            <v>CLIENT :</v>
          </cell>
        </row>
      </sheetData>
      <sheetData sheetId="288"/>
      <sheetData sheetId="289">
        <row r="2">
          <cell r="B2" t="str">
            <v>CLIENT :</v>
          </cell>
        </row>
      </sheetData>
      <sheetData sheetId="290"/>
      <sheetData sheetId="291"/>
      <sheetData sheetId="292"/>
      <sheetData sheetId="293">
        <row r="2">
          <cell r="B2" t="str">
            <v>CLIENT :</v>
          </cell>
        </row>
      </sheetData>
      <sheetData sheetId="294"/>
      <sheetData sheetId="295">
        <row r="2">
          <cell r="B2" t="str">
            <v>CLIENT :</v>
          </cell>
        </row>
      </sheetData>
      <sheetData sheetId="296">
        <row r="2">
          <cell r="B2" t="str">
            <v>CLIENT :</v>
          </cell>
        </row>
      </sheetData>
      <sheetData sheetId="297">
        <row r="2">
          <cell r="B2" t="str">
            <v>CLIENT :</v>
          </cell>
        </row>
      </sheetData>
      <sheetData sheetId="298">
        <row r="2">
          <cell r="B2" t="str">
            <v>CLIENT :</v>
          </cell>
        </row>
      </sheetData>
      <sheetData sheetId="299"/>
      <sheetData sheetId="300">
        <row r="2">
          <cell r="B2" t="str">
            <v>CLIENT :</v>
          </cell>
        </row>
      </sheetData>
      <sheetData sheetId="301"/>
      <sheetData sheetId="302"/>
      <sheetData sheetId="303"/>
      <sheetData sheetId="304">
        <row r="2">
          <cell r="B2" t="str">
            <v>CLIENT :</v>
          </cell>
        </row>
      </sheetData>
      <sheetData sheetId="305"/>
      <sheetData sheetId="306">
        <row r="2">
          <cell r="B2" t="str">
            <v>CLIENT :</v>
          </cell>
        </row>
      </sheetData>
      <sheetData sheetId="307">
        <row r="2">
          <cell r="B2" t="str">
            <v>CLIENT :</v>
          </cell>
        </row>
      </sheetData>
      <sheetData sheetId="308"/>
      <sheetData sheetId="309">
        <row r="2">
          <cell r="B2" t="str">
            <v>CLIENT :</v>
          </cell>
        </row>
      </sheetData>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refreshError="1"/>
      <sheetData sheetId="408"/>
      <sheetData sheetId="409"/>
      <sheetData sheetId="410"/>
      <sheetData sheetId="411"/>
      <sheetData sheetId="412" refreshError="1"/>
      <sheetData sheetId="413" refreshError="1"/>
      <sheetData sheetId="414" refreshError="1"/>
      <sheetData sheetId="415" refreshError="1"/>
      <sheetData sheetId="416"/>
      <sheetData sheetId="417"/>
      <sheetData sheetId="418"/>
      <sheetData sheetId="419"/>
      <sheetData sheetId="420"/>
      <sheetData sheetId="421"/>
      <sheetData sheetId="422" refreshError="1"/>
      <sheetData sheetId="423" refreshError="1"/>
      <sheetData sheetId="424" refreshError="1"/>
      <sheetData sheetId="425" refreshError="1"/>
    </sheetDataSet>
  </externalBook>
</externalLink>
</file>

<file path=xl/theme/theme1.xml><?xml version="1.0" encoding="utf-8"?>
<a:theme xmlns:a="http://schemas.openxmlformats.org/drawingml/2006/main" name="TurnTown">
  <a:themeElements>
    <a:clrScheme name="Turntown">
      <a:dk1>
        <a:sysClr val="windowText" lastClr="000000"/>
      </a:dk1>
      <a:lt1>
        <a:sysClr val="window" lastClr="FFFFFF"/>
      </a:lt1>
      <a:dk2>
        <a:srgbClr val="5E6A71"/>
      </a:dk2>
      <a:lt2>
        <a:srgbClr val="FFFFFF"/>
      </a:lt2>
      <a:accent1>
        <a:srgbClr val="1E4479"/>
      </a:accent1>
      <a:accent2>
        <a:srgbClr val="009FDA"/>
      </a:accent2>
      <a:accent3>
        <a:srgbClr val="5E6A71"/>
      </a:accent3>
      <a:accent4>
        <a:srgbClr val="9EA6AA"/>
      </a:accent4>
      <a:accent5>
        <a:srgbClr val="D55C17"/>
      </a:accent5>
      <a:accent6>
        <a:srgbClr val="69BE28"/>
      </a:accent6>
      <a:hlink>
        <a:srgbClr val="0000FF"/>
      </a:hlink>
      <a:folHlink>
        <a:srgbClr val="800080"/>
      </a:folHlink>
    </a:clrScheme>
    <a:fontScheme name="TurnTown">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P74"/>
  <sheetViews>
    <sheetView tabSelected="1" view="pageLayout" zoomScaleNormal="100" zoomScaleSheetLayoutView="115" workbookViewId="0">
      <selection activeCell="B3" sqref="B3"/>
    </sheetView>
  </sheetViews>
  <sheetFormatPr defaultColWidth="9.125" defaultRowHeight="12" customHeight="1" x14ac:dyDescent="0.25"/>
  <cols>
    <col min="1" max="1" width="6.25" style="141" customWidth="1"/>
    <col min="2" max="2" width="108.625" style="142" customWidth="1"/>
    <col min="3" max="3" width="24" style="142" customWidth="1"/>
    <col min="4" max="4" width="3.75" style="142" customWidth="1"/>
    <col min="5" max="16384" width="9.125" style="141"/>
  </cols>
  <sheetData>
    <row r="1" spans="1:16" ht="24" customHeight="1" x14ac:dyDescent="0.25">
      <c r="A1" s="297" t="s">
        <v>374</v>
      </c>
      <c r="B1" s="298"/>
      <c r="C1" s="298"/>
      <c r="D1" s="298"/>
      <c r="E1" s="171"/>
      <c r="F1" s="171"/>
      <c r="G1" s="171"/>
      <c r="H1" s="171"/>
      <c r="I1" s="171"/>
      <c r="J1" s="169"/>
      <c r="K1" s="169"/>
      <c r="L1" s="169"/>
      <c r="M1" s="169"/>
      <c r="N1" s="169"/>
      <c r="O1" s="169"/>
      <c r="P1" s="142"/>
    </row>
    <row r="2" spans="1:16" ht="11.85" customHeight="1" x14ac:dyDescent="0.25">
      <c r="A2" s="170"/>
      <c r="B2" s="170"/>
      <c r="C2" s="170"/>
      <c r="D2" s="170"/>
      <c r="E2" s="170"/>
      <c r="F2" s="170"/>
      <c r="G2" s="170"/>
      <c r="H2" s="170"/>
      <c r="I2" s="170"/>
      <c r="J2" s="169"/>
      <c r="K2" s="169"/>
      <c r="L2" s="169"/>
      <c r="M2" s="169"/>
      <c r="N2" s="169"/>
      <c r="O2" s="169"/>
      <c r="P2" s="142"/>
    </row>
    <row r="3" spans="1:16" s="143" customFormat="1" ht="39" customHeight="1" x14ac:dyDescent="0.25">
      <c r="A3" s="168"/>
      <c r="B3" s="163" t="s">
        <v>336</v>
      </c>
      <c r="C3" s="145"/>
      <c r="D3" s="144"/>
    </row>
    <row r="4" spans="1:16" s="143" customFormat="1" ht="15.75" customHeight="1" x14ac:dyDescent="0.25">
      <c r="A4" s="168"/>
      <c r="B4" s="163"/>
      <c r="C4" s="145"/>
      <c r="D4" s="144"/>
    </row>
    <row r="5" spans="1:16" ht="17.25" customHeight="1" x14ac:dyDescent="0.25">
      <c r="A5" s="152"/>
      <c r="B5" s="151" t="s">
        <v>326</v>
      </c>
      <c r="C5" s="150"/>
      <c r="D5" s="149"/>
    </row>
    <row r="6" spans="1:16" ht="12.75" customHeight="1" x14ac:dyDescent="0.25">
      <c r="A6" s="167"/>
      <c r="B6" s="150"/>
      <c r="C6" s="150"/>
      <c r="D6" s="149"/>
    </row>
    <row r="7" spans="1:16" ht="17.25" customHeight="1" x14ac:dyDescent="0.25">
      <c r="A7" s="155">
        <v>1</v>
      </c>
      <c r="B7" s="166" t="s">
        <v>340</v>
      </c>
      <c r="C7" s="166" t="s">
        <v>327</v>
      </c>
      <c r="D7" s="165"/>
    </row>
    <row r="8" spans="1:16" ht="17.25" customHeight="1" x14ac:dyDescent="0.25">
      <c r="A8" s="152"/>
      <c r="B8" s="150"/>
      <c r="C8" s="150"/>
      <c r="D8" s="149"/>
    </row>
    <row r="9" spans="1:16" ht="17.25" customHeight="1" x14ac:dyDescent="0.25">
      <c r="A9" s="152"/>
      <c r="B9" s="151" t="s">
        <v>337</v>
      </c>
      <c r="C9" s="163" t="s">
        <v>331</v>
      </c>
      <c r="D9" s="149"/>
    </row>
    <row r="10" spans="1:16" ht="17.25" customHeight="1" x14ac:dyDescent="0.25">
      <c r="A10" s="152"/>
      <c r="B10" s="150"/>
      <c r="C10" s="150"/>
      <c r="D10" s="149"/>
    </row>
    <row r="11" spans="1:16" s="143" customFormat="1" ht="55.5" customHeight="1" x14ac:dyDescent="0.25">
      <c r="A11" s="161" t="s">
        <v>323</v>
      </c>
      <c r="B11" s="163" t="s">
        <v>416</v>
      </c>
      <c r="C11" s="163"/>
      <c r="D11" s="158"/>
    </row>
    <row r="12" spans="1:16" s="143" customFormat="1" ht="36" customHeight="1" x14ac:dyDescent="0.25">
      <c r="A12" s="161" t="s">
        <v>323</v>
      </c>
      <c r="B12" s="163" t="s">
        <v>410</v>
      </c>
      <c r="C12" s="163"/>
      <c r="D12" s="158"/>
    </row>
    <row r="13" spans="1:16" s="143" customFormat="1" ht="31.5" customHeight="1" x14ac:dyDescent="0.25">
      <c r="A13" s="161" t="s">
        <v>323</v>
      </c>
      <c r="B13" s="163" t="s">
        <v>404</v>
      </c>
      <c r="C13" s="163"/>
      <c r="D13" s="158"/>
    </row>
    <row r="14" spans="1:16" ht="22.5" customHeight="1" x14ac:dyDescent="0.25">
      <c r="A14" s="148" t="s">
        <v>323</v>
      </c>
      <c r="B14" s="146" t="s">
        <v>417</v>
      </c>
      <c r="C14" s="292"/>
      <c r="D14" s="149"/>
    </row>
    <row r="15" spans="1:16" ht="17.25" customHeight="1" x14ac:dyDescent="0.25">
      <c r="A15" s="152"/>
      <c r="B15" s="150"/>
      <c r="C15" s="150"/>
      <c r="D15" s="149"/>
    </row>
    <row r="16" spans="1:16" ht="17.25" customHeight="1" x14ac:dyDescent="0.25">
      <c r="A16" s="155">
        <v>2</v>
      </c>
      <c r="B16" s="166" t="s">
        <v>394</v>
      </c>
      <c r="C16" s="166" t="s">
        <v>327</v>
      </c>
      <c r="D16" s="165"/>
    </row>
    <row r="17" spans="1:4" s="157" customFormat="1" ht="17.25" customHeight="1" x14ac:dyDescent="0.25">
      <c r="A17" s="188"/>
      <c r="B17" s="165"/>
      <c r="C17" s="165"/>
      <c r="D17" s="165"/>
    </row>
    <row r="18" spans="1:4" ht="36" customHeight="1" x14ac:dyDescent="0.25">
      <c r="A18" s="152"/>
      <c r="B18" s="151" t="s">
        <v>380</v>
      </c>
      <c r="C18" s="163" t="s">
        <v>330</v>
      </c>
      <c r="D18" s="149"/>
    </row>
    <row r="19" spans="1:4" ht="65.25" customHeight="1" x14ac:dyDescent="0.25">
      <c r="A19" s="148" t="s">
        <v>323</v>
      </c>
      <c r="B19" s="146" t="s">
        <v>423</v>
      </c>
      <c r="C19" s="163"/>
      <c r="D19" s="149"/>
    </row>
    <row r="20" spans="1:4" ht="43.5" customHeight="1" x14ac:dyDescent="0.25">
      <c r="A20" s="148" t="s">
        <v>323</v>
      </c>
      <c r="B20" s="146" t="s">
        <v>405</v>
      </c>
      <c r="C20" s="163"/>
      <c r="D20" s="149"/>
    </row>
    <row r="21" spans="1:4" ht="53.65" customHeight="1" x14ac:dyDescent="0.25">
      <c r="A21" s="148" t="s">
        <v>323</v>
      </c>
      <c r="B21" s="146" t="s">
        <v>415</v>
      </c>
      <c r="C21" s="163"/>
      <c r="D21" s="149"/>
    </row>
    <row r="22" spans="1:4" ht="15.4" customHeight="1" x14ac:dyDescent="0.25">
      <c r="A22" s="148"/>
      <c r="B22" s="146"/>
      <c r="C22" s="163"/>
      <c r="D22" s="149"/>
    </row>
    <row r="23" spans="1:4" ht="17.25" customHeight="1" x14ac:dyDescent="0.25">
      <c r="A23" s="155">
        <v>3</v>
      </c>
      <c r="B23" s="166" t="s">
        <v>397</v>
      </c>
      <c r="C23" s="283"/>
      <c r="D23" s="165"/>
    </row>
    <row r="24" spans="1:4" s="157" customFormat="1" ht="17.25" customHeight="1" x14ac:dyDescent="0.25">
      <c r="A24" s="188"/>
      <c r="B24" s="165"/>
      <c r="C24" s="165"/>
      <c r="D24" s="165"/>
    </row>
    <row r="25" spans="1:4" ht="35.25" customHeight="1" x14ac:dyDescent="0.25">
      <c r="A25" s="148" t="s">
        <v>323</v>
      </c>
      <c r="B25" s="146" t="s">
        <v>411</v>
      </c>
      <c r="C25" s="292"/>
      <c r="D25" s="149"/>
    </row>
    <row r="26" spans="1:4" ht="59.25" customHeight="1" x14ac:dyDescent="0.25">
      <c r="A26" s="148" t="s">
        <v>323</v>
      </c>
      <c r="B26" s="146" t="s">
        <v>418</v>
      </c>
      <c r="C26" s="292" t="s">
        <v>406</v>
      </c>
      <c r="D26" s="149"/>
    </row>
    <row r="27" spans="1:4" ht="20.25" customHeight="1" x14ac:dyDescent="0.25">
      <c r="A27" s="148"/>
      <c r="B27" s="146"/>
      <c r="C27" s="163"/>
      <c r="D27" s="149"/>
    </row>
    <row r="28" spans="1:4" ht="17.25" customHeight="1" x14ac:dyDescent="0.25">
      <c r="A28" s="155">
        <v>4</v>
      </c>
      <c r="B28" s="166" t="s">
        <v>341</v>
      </c>
      <c r="C28" s="166" t="s">
        <v>327</v>
      </c>
      <c r="D28" s="165"/>
    </row>
    <row r="29" spans="1:4" ht="17.25" customHeight="1" x14ac:dyDescent="0.25">
      <c r="A29" s="152"/>
      <c r="B29" s="150"/>
      <c r="C29" s="150"/>
      <c r="D29" s="149"/>
    </row>
    <row r="30" spans="1:4" ht="17.25" customHeight="1" x14ac:dyDescent="0.25">
      <c r="A30" s="152"/>
      <c r="B30" s="151" t="s">
        <v>338</v>
      </c>
      <c r="C30" s="163" t="s">
        <v>330</v>
      </c>
      <c r="D30" s="149"/>
    </row>
    <row r="31" spans="1:4" ht="17.25" customHeight="1" x14ac:dyDescent="0.25">
      <c r="A31" s="152"/>
      <c r="B31" s="150"/>
      <c r="C31" s="150"/>
      <c r="D31" s="149"/>
    </row>
    <row r="32" spans="1:4" s="143" customFormat="1" ht="95.25" customHeight="1" x14ac:dyDescent="0.25">
      <c r="A32" s="164" t="s">
        <v>323</v>
      </c>
      <c r="B32" s="163" t="s">
        <v>375</v>
      </c>
      <c r="C32" s="163"/>
      <c r="D32" s="158"/>
    </row>
    <row r="33" spans="1:4" s="143" customFormat="1" ht="45" customHeight="1" x14ac:dyDescent="0.25">
      <c r="A33" s="164" t="s">
        <v>323</v>
      </c>
      <c r="B33" s="162" t="s">
        <v>419</v>
      </c>
      <c r="C33" s="163"/>
      <c r="D33" s="158"/>
    </row>
    <row r="34" spans="1:4" s="143" customFormat="1" ht="51.4" customHeight="1" x14ac:dyDescent="0.25">
      <c r="A34" s="164" t="s">
        <v>323</v>
      </c>
      <c r="B34" s="162" t="s">
        <v>373</v>
      </c>
      <c r="C34" s="163"/>
      <c r="D34" s="158"/>
    </row>
    <row r="35" spans="1:4" s="143" customFormat="1" ht="34.5" customHeight="1" x14ac:dyDescent="0.25">
      <c r="A35" s="164" t="s">
        <v>323</v>
      </c>
      <c r="B35" s="162" t="s">
        <v>329</v>
      </c>
      <c r="C35" s="163"/>
      <c r="D35" s="158"/>
    </row>
    <row r="36" spans="1:4" s="143" customFormat="1" ht="73.150000000000006" customHeight="1" x14ac:dyDescent="0.25">
      <c r="A36" s="164" t="s">
        <v>323</v>
      </c>
      <c r="B36" s="162" t="s">
        <v>328</v>
      </c>
      <c r="C36" s="163"/>
      <c r="D36" s="158"/>
    </row>
    <row r="37" spans="1:4" s="143" customFormat="1" ht="73.150000000000006" customHeight="1" x14ac:dyDescent="0.25">
      <c r="A37" s="164" t="s">
        <v>323</v>
      </c>
      <c r="B37" s="162" t="s">
        <v>422</v>
      </c>
      <c r="C37" s="163"/>
      <c r="D37" s="158"/>
    </row>
    <row r="38" spans="1:4" s="143" customFormat="1" ht="56.85" customHeight="1" x14ac:dyDescent="0.25">
      <c r="A38" s="161" t="s">
        <v>323</v>
      </c>
      <c r="B38" s="160" t="s">
        <v>335</v>
      </c>
      <c r="C38" s="159"/>
      <c r="D38" s="144"/>
    </row>
    <row r="39" spans="1:4" s="143" customFormat="1" ht="56.85" customHeight="1" x14ac:dyDescent="0.25">
      <c r="A39" s="161" t="s">
        <v>323</v>
      </c>
      <c r="B39" s="160" t="s">
        <v>420</v>
      </c>
      <c r="C39" s="159"/>
      <c r="D39" s="144"/>
    </row>
    <row r="40" spans="1:4" s="143" customFormat="1" ht="21.75" customHeight="1" x14ac:dyDescent="0.25">
      <c r="A40" s="161"/>
      <c r="B40" s="160"/>
      <c r="C40" s="159"/>
      <c r="D40" s="144"/>
    </row>
    <row r="41" spans="1:4" ht="17.25" customHeight="1" x14ac:dyDescent="0.25">
      <c r="A41" s="155">
        <v>5</v>
      </c>
      <c r="B41" s="166" t="s">
        <v>342</v>
      </c>
      <c r="C41" s="166" t="s">
        <v>327</v>
      </c>
      <c r="D41" s="165"/>
    </row>
    <row r="42" spans="1:4" s="157" customFormat="1" ht="17.25" customHeight="1" x14ac:dyDescent="0.25">
      <c r="A42" s="188"/>
      <c r="B42" s="165"/>
      <c r="C42" s="165"/>
      <c r="D42" s="165"/>
    </row>
    <row r="43" spans="1:4" ht="17.25" customHeight="1" x14ac:dyDescent="0.25">
      <c r="A43" s="152"/>
      <c r="B43" s="151" t="s">
        <v>339</v>
      </c>
      <c r="C43" s="163" t="s">
        <v>330</v>
      </c>
      <c r="D43" s="149"/>
    </row>
    <row r="44" spans="1:4" ht="17.25" customHeight="1" x14ac:dyDescent="0.25">
      <c r="A44" s="152"/>
      <c r="B44" s="151"/>
      <c r="C44" s="163"/>
      <c r="D44" s="149"/>
    </row>
    <row r="45" spans="1:4" s="143" customFormat="1" ht="26.65" customHeight="1" x14ac:dyDescent="0.25">
      <c r="A45" s="147"/>
      <c r="B45" s="146" t="s">
        <v>376</v>
      </c>
      <c r="C45" s="145"/>
      <c r="D45" s="144"/>
    </row>
    <row r="46" spans="1:4" s="143" customFormat="1" ht="17.25" customHeight="1" x14ac:dyDescent="0.25">
      <c r="A46" s="147"/>
      <c r="B46" s="146"/>
      <c r="C46" s="145"/>
      <c r="D46" s="144"/>
    </row>
    <row r="47" spans="1:4" s="143" customFormat="1" ht="83.25" customHeight="1" x14ac:dyDescent="0.25">
      <c r="A47" s="148" t="s">
        <v>323</v>
      </c>
      <c r="B47" s="146" t="s">
        <v>425</v>
      </c>
      <c r="C47" s="145"/>
      <c r="D47" s="144"/>
    </row>
    <row r="48" spans="1:4" s="143" customFormat="1" ht="68.25" customHeight="1" x14ac:dyDescent="0.25">
      <c r="A48" s="148" t="s">
        <v>323</v>
      </c>
      <c r="B48" s="146" t="s">
        <v>427</v>
      </c>
      <c r="C48" s="145"/>
      <c r="D48" s="144"/>
    </row>
    <row r="49" spans="1:4" s="143" customFormat="1" ht="68.25" customHeight="1" x14ac:dyDescent="0.25">
      <c r="A49" s="148" t="s">
        <v>323</v>
      </c>
      <c r="B49" s="146" t="s">
        <v>428</v>
      </c>
      <c r="C49" s="145"/>
      <c r="D49" s="144"/>
    </row>
    <row r="50" spans="1:4" s="143" customFormat="1" ht="30.75" customHeight="1" x14ac:dyDescent="0.25">
      <c r="A50" s="148" t="s">
        <v>323</v>
      </c>
      <c r="B50" s="146" t="s">
        <v>377</v>
      </c>
      <c r="C50" s="145"/>
      <c r="D50" s="144"/>
    </row>
    <row r="51" spans="1:4" s="143" customFormat="1" ht="24.75" customHeight="1" x14ac:dyDescent="0.25">
      <c r="A51" s="148"/>
      <c r="B51" s="146" t="s">
        <v>413</v>
      </c>
      <c r="C51" s="145"/>
      <c r="D51" s="144"/>
    </row>
    <row r="52" spans="1:4" s="143" customFormat="1" ht="39" customHeight="1" x14ac:dyDescent="0.25">
      <c r="A52" s="148"/>
      <c r="B52" s="146" t="s">
        <v>432</v>
      </c>
      <c r="C52" s="145"/>
      <c r="D52" s="144"/>
    </row>
    <row r="53" spans="1:4" s="143" customFormat="1" ht="34.5" customHeight="1" x14ac:dyDescent="0.25">
      <c r="A53" s="148"/>
      <c r="B53" s="146" t="s">
        <v>426</v>
      </c>
      <c r="C53" s="145"/>
      <c r="D53" s="144"/>
    </row>
    <row r="54" spans="1:4" s="143" customFormat="1" ht="21.75" customHeight="1" x14ac:dyDescent="0.25">
      <c r="A54" s="148"/>
      <c r="B54" s="146" t="s">
        <v>421</v>
      </c>
      <c r="C54" s="145"/>
      <c r="D54" s="144"/>
    </row>
    <row r="55" spans="1:4" s="143" customFormat="1" ht="14.25" customHeight="1" x14ac:dyDescent="0.25">
      <c r="A55" s="148"/>
      <c r="B55" s="146"/>
      <c r="C55" s="145"/>
      <c r="D55" s="144"/>
    </row>
    <row r="56" spans="1:4" ht="13.35" customHeight="1" x14ac:dyDescent="0.25">
      <c r="A56" s="148"/>
      <c r="B56" s="146"/>
      <c r="C56" s="163"/>
      <c r="D56" s="149"/>
    </row>
    <row r="57" spans="1:4" ht="17.25" customHeight="1" x14ac:dyDescent="0.25">
      <c r="A57" s="155">
        <v>6</v>
      </c>
      <c r="B57" s="166" t="s">
        <v>400</v>
      </c>
      <c r="C57" s="166" t="s">
        <v>327</v>
      </c>
      <c r="D57" s="165"/>
    </row>
    <row r="58" spans="1:4" s="157" customFormat="1" ht="17.25" customHeight="1" x14ac:dyDescent="0.25">
      <c r="A58" s="188"/>
      <c r="B58" s="165"/>
      <c r="C58" s="165"/>
      <c r="D58" s="165"/>
    </row>
    <row r="59" spans="1:4" ht="58.15" customHeight="1" x14ac:dyDescent="0.25">
      <c r="A59" s="152"/>
      <c r="B59" s="151" t="s">
        <v>401</v>
      </c>
      <c r="C59" s="163" t="s">
        <v>424</v>
      </c>
      <c r="D59" s="149"/>
    </row>
    <row r="60" spans="1:4" ht="13.35" customHeight="1" x14ac:dyDescent="0.25">
      <c r="A60" s="152"/>
      <c r="B60" s="151"/>
      <c r="C60" s="163"/>
      <c r="D60" s="149"/>
    </row>
    <row r="61" spans="1:4" s="143" customFormat="1" ht="79.5" customHeight="1" x14ac:dyDescent="0.25">
      <c r="A61" s="148" t="s">
        <v>323</v>
      </c>
      <c r="B61" s="146" t="s">
        <v>433</v>
      </c>
      <c r="C61" s="145"/>
      <c r="D61" s="144"/>
    </row>
    <row r="62" spans="1:4" s="143" customFormat="1" ht="10.9" customHeight="1" x14ac:dyDescent="0.25">
      <c r="A62" s="147"/>
      <c r="B62" s="146"/>
      <c r="C62" s="145"/>
      <c r="D62" s="144"/>
    </row>
    <row r="63" spans="1:4" ht="17.25" customHeight="1" x14ac:dyDescent="0.25">
      <c r="A63" s="155">
        <v>7</v>
      </c>
      <c r="B63" s="166" t="s">
        <v>402</v>
      </c>
      <c r="C63" s="166"/>
      <c r="D63" s="154"/>
    </row>
    <row r="64" spans="1:4" s="143" customFormat="1" ht="17.25" customHeight="1" x14ac:dyDescent="0.25">
      <c r="A64" s="147"/>
      <c r="B64" s="153"/>
      <c r="C64" s="153"/>
      <c r="D64" s="144"/>
    </row>
    <row r="65" spans="1:4" s="143" customFormat="1" ht="38.65" customHeight="1" x14ac:dyDescent="0.25">
      <c r="A65" s="148" t="s">
        <v>323</v>
      </c>
      <c r="B65" s="146" t="s">
        <v>325</v>
      </c>
      <c r="C65" s="145"/>
      <c r="D65" s="144"/>
    </row>
    <row r="66" spans="1:4" s="143" customFormat="1" ht="16.5" customHeight="1" x14ac:dyDescent="0.25">
      <c r="A66" s="148"/>
      <c r="B66" s="156"/>
      <c r="C66" s="145"/>
      <c r="D66" s="144"/>
    </row>
    <row r="67" spans="1:4" s="143" customFormat="1" ht="54" customHeight="1" x14ac:dyDescent="0.25">
      <c r="A67" s="148" t="s">
        <v>323</v>
      </c>
      <c r="B67" s="146" t="s">
        <v>324</v>
      </c>
      <c r="C67" s="145"/>
      <c r="D67" s="144"/>
    </row>
    <row r="68" spans="1:4" s="143" customFormat="1" ht="18" customHeight="1" x14ac:dyDescent="0.25">
      <c r="A68" s="148"/>
      <c r="B68" s="146"/>
      <c r="C68" s="145"/>
      <c r="D68" s="144"/>
    </row>
    <row r="69" spans="1:4" ht="17.25" customHeight="1" x14ac:dyDescent="0.25">
      <c r="A69" s="155">
        <v>8</v>
      </c>
      <c r="B69" s="166" t="s">
        <v>403</v>
      </c>
      <c r="C69" s="166"/>
      <c r="D69" s="154"/>
    </row>
    <row r="70" spans="1:4" s="143" customFormat="1" ht="17.25" customHeight="1" x14ac:dyDescent="0.25">
      <c r="A70" s="147"/>
      <c r="B70" s="153"/>
      <c r="C70" s="153"/>
      <c r="D70" s="144"/>
    </row>
    <row r="71" spans="1:4" s="143" customFormat="1" ht="52.9" customHeight="1" x14ac:dyDescent="0.25">
      <c r="A71" s="148" t="s">
        <v>323</v>
      </c>
      <c r="B71" s="146" t="s">
        <v>429</v>
      </c>
      <c r="C71" s="145"/>
      <c r="D71" s="144"/>
    </row>
    <row r="72" spans="1:4" s="143" customFormat="1" ht="38.65" customHeight="1" x14ac:dyDescent="0.25">
      <c r="A72" s="148"/>
      <c r="B72" s="146"/>
      <c r="C72" s="145"/>
      <c r="D72" s="144"/>
    </row>
    <row r="73" spans="1:4" s="143" customFormat="1" ht="54" customHeight="1" x14ac:dyDescent="0.25">
      <c r="A73" s="148"/>
      <c r="B73" s="146"/>
      <c r="C73" s="145"/>
      <c r="D73" s="144"/>
    </row>
    <row r="74" spans="1:4" s="143" customFormat="1" ht="17.25" customHeight="1" x14ac:dyDescent="0.25">
      <c r="A74" s="147"/>
      <c r="B74" s="146"/>
      <c r="C74" s="145"/>
      <c r="D74" s="144"/>
    </row>
  </sheetData>
  <mergeCells count="1">
    <mergeCell ref="A1:D1"/>
  </mergeCells>
  <printOptions horizontalCentered="1"/>
  <pageMargins left="0.59055118110236227" right="0.59055118110236227" top="0.98425196850393704" bottom="0.59055118110236227" header="0.51181102362204722" footer="0.51181102362204722"/>
  <pageSetup paperSize="9" scale="92" fitToHeight="0" orientation="landscape" r:id="rId1"/>
  <headerFooter alignWithMargins="0">
    <oddHeader>&amp;R&amp;"-,Bold"&amp;12&amp;K04+000National Oceanography Centre, Roof Refurbishment&amp;"-,Regular"&amp;K000000
&amp;"-,Bold"&amp;K00B0F0Pricing Document</oddHeader>
    <oddFooter>&amp;C&amp;"Verdana,Regular"Page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1"/>
  <sheetViews>
    <sheetView view="pageLayout" zoomScaleNormal="110" zoomScaleSheetLayoutView="115" workbookViewId="0">
      <selection activeCell="C7" sqref="C7"/>
    </sheetView>
  </sheetViews>
  <sheetFormatPr defaultColWidth="8.75" defaultRowHeight="11.25" x14ac:dyDescent="0.15"/>
  <cols>
    <col min="1" max="1" width="3.75" style="88" customWidth="1"/>
    <col min="2" max="2" width="12.75" style="5" customWidth="1"/>
    <col min="3" max="3" width="83.75" style="88" customWidth="1"/>
    <col min="4" max="4" width="2.75" style="88" customWidth="1"/>
    <col min="5" max="5" width="12.75" style="88" customWidth="1"/>
    <col min="6" max="8" width="8.75" style="88"/>
    <col min="9" max="9" width="39.375" style="88" customWidth="1"/>
    <col min="10" max="16384" width="8.75" style="88"/>
  </cols>
  <sheetData>
    <row r="1" spans="1:11" s="1" customFormat="1" ht="38.1" customHeight="1" x14ac:dyDescent="0.15">
      <c r="A1" s="319" t="s">
        <v>414</v>
      </c>
      <c r="B1" s="319"/>
      <c r="C1" s="319"/>
      <c r="D1" s="319"/>
      <c r="E1" s="319"/>
      <c r="F1" s="319"/>
      <c r="G1" s="319"/>
      <c r="H1" s="319"/>
      <c r="I1" s="319"/>
    </row>
    <row r="2" spans="1:11" ht="12" customHeight="1" x14ac:dyDescent="0.15">
      <c r="A2" s="103"/>
      <c r="B2" s="110"/>
      <c r="C2" s="103"/>
      <c r="D2" s="103"/>
      <c r="E2" s="103"/>
      <c r="F2" s="264"/>
      <c r="G2" s="264"/>
      <c r="H2" s="264"/>
      <c r="I2" s="264"/>
      <c r="J2" s="121"/>
      <c r="K2" s="121"/>
    </row>
    <row r="3" spans="1:11" ht="12" customHeight="1" x14ac:dyDescent="0.15">
      <c r="A3" s="30"/>
      <c r="B3" s="248" t="s">
        <v>395</v>
      </c>
      <c r="C3" s="249"/>
      <c r="D3" s="30"/>
      <c r="E3" s="30"/>
      <c r="F3" s="95"/>
      <c r="G3" s="95"/>
      <c r="H3" s="95"/>
      <c r="I3" s="95"/>
    </row>
    <row r="4" spans="1:11" ht="12" customHeight="1" x14ac:dyDescent="0.15">
      <c r="A4" s="27"/>
      <c r="B4" s="64"/>
      <c r="C4" s="27"/>
      <c r="D4" s="27"/>
      <c r="E4" s="27"/>
      <c r="F4" s="95"/>
      <c r="G4" s="95"/>
      <c r="H4" s="95"/>
      <c r="I4" s="95"/>
    </row>
    <row r="5" spans="1:11" ht="35.450000000000003" customHeight="1" x14ac:dyDescent="0.15">
      <c r="A5" s="97"/>
      <c r="B5" s="97"/>
      <c r="C5" s="97"/>
      <c r="D5" s="27"/>
      <c r="E5" s="90" t="s">
        <v>318</v>
      </c>
      <c r="F5" s="95"/>
      <c r="G5" s="95"/>
      <c r="H5" s="95"/>
      <c r="I5" s="95"/>
    </row>
    <row r="6" spans="1:11" x14ac:dyDescent="0.15">
      <c r="A6" s="97"/>
      <c r="B6" s="94"/>
      <c r="C6" s="97"/>
      <c r="D6" s="27"/>
      <c r="E6" s="334">
        <f>SUM(E7:E8)</f>
        <v>0</v>
      </c>
      <c r="F6" s="95"/>
      <c r="G6" s="95"/>
      <c r="H6" s="95"/>
      <c r="I6" s="95"/>
    </row>
    <row r="7" spans="1:11" x14ac:dyDescent="0.15">
      <c r="A7" s="328"/>
      <c r="B7" s="47">
        <v>1</v>
      </c>
      <c r="C7" s="89" t="s">
        <v>278</v>
      </c>
      <c r="D7" s="27"/>
      <c r="E7" s="335"/>
      <c r="F7" s="95"/>
      <c r="G7" s="95"/>
      <c r="H7" s="95"/>
      <c r="I7" s="95"/>
    </row>
    <row r="8" spans="1:11" x14ac:dyDescent="0.15">
      <c r="A8" s="328"/>
      <c r="B8" s="49">
        <v>2</v>
      </c>
      <c r="C8" s="52" t="s">
        <v>265</v>
      </c>
      <c r="D8" s="27"/>
      <c r="E8" s="335"/>
      <c r="F8" s="95"/>
      <c r="G8" s="95"/>
      <c r="H8" s="95"/>
      <c r="I8" s="95"/>
    </row>
    <row r="9" spans="1:11" s="28" customFormat="1" x14ac:dyDescent="0.15">
      <c r="A9" s="95"/>
      <c r="B9" s="95"/>
      <c r="C9" s="95"/>
      <c r="D9" s="95"/>
      <c r="E9" s="95"/>
      <c r="F9" s="95"/>
      <c r="G9" s="95"/>
      <c r="H9" s="95"/>
      <c r="I9" s="95"/>
    </row>
    <row r="10" spans="1:11" x14ac:dyDescent="0.15">
      <c r="A10" s="95"/>
      <c r="B10" s="95"/>
      <c r="C10" s="95"/>
      <c r="D10" s="95"/>
      <c r="E10" s="95"/>
      <c r="F10" s="95"/>
      <c r="G10" s="95"/>
      <c r="H10" s="95"/>
      <c r="I10" s="95"/>
    </row>
    <row r="11" spans="1:11" x14ac:dyDescent="0.15">
      <c r="A11" s="96"/>
      <c r="B11" s="97"/>
      <c r="C11" s="96"/>
      <c r="D11" s="96"/>
      <c r="E11" s="96"/>
      <c r="F11" s="96"/>
      <c r="G11" s="96"/>
      <c r="H11" s="96"/>
      <c r="I11" s="96"/>
    </row>
    <row r="12" spans="1:11" x14ac:dyDescent="0.15">
      <c r="A12" s="96"/>
      <c r="B12" s="97"/>
      <c r="C12" s="96"/>
      <c r="D12" s="96"/>
      <c r="E12" s="96"/>
      <c r="F12" s="96"/>
      <c r="G12" s="96"/>
      <c r="H12" s="96"/>
      <c r="I12" s="96"/>
    </row>
    <row r="13" spans="1:11" x14ac:dyDescent="0.15">
      <c r="A13" s="96"/>
      <c r="B13" s="97"/>
      <c r="C13" s="96"/>
      <c r="D13" s="96"/>
      <c r="E13" s="96"/>
      <c r="F13" s="96"/>
      <c r="G13" s="96"/>
      <c r="H13" s="96"/>
      <c r="I13" s="96"/>
    </row>
    <row r="14" spans="1:11" x14ac:dyDescent="0.15">
      <c r="A14" s="96"/>
      <c r="B14" s="97"/>
      <c r="C14" s="96"/>
      <c r="D14" s="96"/>
      <c r="E14" s="96"/>
      <c r="F14" s="96"/>
      <c r="G14" s="96"/>
      <c r="H14" s="96"/>
      <c r="I14" s="96"/>
    </row>
    <row r="15" spans="1:11" x14ac:dyDescent="0.15">
      <c r="A15" s="96"/>
      <c r="B15" s="97"/>
      <c r="C15" s="96"/>
      <c r="D15" s="96"/>
      <c r="E15" s="96"/>
      <c r="F15" s="96"/>
      <c r="G15" s="96"/>
      <c r="H15" s="96"/>
      <c r="I15" s="96"/>
    </row>
    <row r="16" spans="1:11" x14ac:dyDescent="0.15">
      <c r="A16" s="96"/>
      <c r="B16" s="97"/>
      <c r="C16" s="96"/>
      <c r="D16" s="96"/>
      <c r="E16" s="96"/>
      <c r="F16" s="96"/>
      <c r="G16" s="96"/>
      <c r="H16" s="96"/>
      <c r="I16" s="96"/>
    </row>
    <row r="17" spans="1:9" x14ac:dyDescent="0.15">
      <c r="A17" s="96"/>
      <c r="B17" s="97"/>
      <c r="C17" s="96"/>
      <c r="D17" s="96"/>
      <c r="E17" s="96"/>
      <c r="F17" s="96"/>
      <c r="G17" s="96"/>
      <c r="H17" s="96"/>
      <c r="I17" s="96"/>
    </row>
    <row r="18" spans="1:9" x14ac:dyDescent="0.15">
      <c r="A18" s="96"/>
      <c r="B18" s="97"/>
      <c r="C18" s="96"/>
      <c r="D18" s="96"/>
      <c r="E18" s="96"/>
      <c r="F18" s="96"/>
      <c r="G18" s="96"/>
      <c r="H18" s="96"/>
      <c r="I18" s="96"/>
    </row>
    <row r="19" spans="1:9" x14ac:dyDescent="0.15">
      <c r="A19" s="96"/>
      <c r="B19" s="97"/>
      <c r="C19" s="96"/>
      <c r="D19" s="96"/>
      <c r="E19" s="96"/>
      <c r="F19" s="96"/>
      <c r="G19" s="96"/>
      <c r="H19" s="96"/>
      <c r="I19" s="96"/>
    </row>
    <row r="20" spans="1:9" x14ac:dyDescent="0.15">
      <c r="A20" s="96"/>
      <c r="B20" s="97"/>
      <c r="C20" s="96"/>
      <c r="D20" s="96"/>
      <c r="E20" s="96"/>
      <c r="F20" s="96"/>
      <c r="G20" s="96"/>
      <c r="H20" s="96"/>
      <c r="I20" s="96"/>
    </row>
    <row r="21" spans="1:9" x14ac:dyDescent="0.15">
      <c r="A21" s="96"/>
      <c r="B21" s="97"/>
      <c r="C21" s="96"/>
      <c r="D21" s="96"/>
      <c r="E21" s="96"/>
      <c r="F21" s="96"/>
      <c r="G21" s="96"/>
      <c r="H21" s="96"/>
      <c r="I21" s="96"/>
    </row>
  </sheetData>
  <mergeCells count="2">
    <mergeCell ref="A1:I1"/>
    <mergeCell ref="A7:A8"/>
  </mergeCells>
  <pageMargins left="0.70866141732283472" right="0.70866141732283472" top="1.3779527559055118" bottom="0.6692913385826772" header="0.70866141732283472" footer="0.39370078740157483"/>
  <pageSetup paperSize="8" scale="94" fitToHeight="0" orientation="landscape" r:id="rId1"/>
  <headerFooter>
    <oddHeader>&amp;L
&amp;R&amp;"-,Bold"&amp;12&amp;K04+000National Oceanography Centre, Roof Refurbishment
&amp;K00B0F0Pricing Document</oddHeader>
    <oddFooter>&amp;C
&amp;G
&amp;R
&amp;"-,Bold"&amp;P&amp;L&amp;7&amp;K05+000
&amp;"-,Bold"Turner &amp;&amp; Townsend</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K21"/>
  <sheetViews>
    <sheetView view="pageLayout" zoomScaleNormal="100" workbookViewId="0">
      <selection activeCell="C8" sqref="C8"/>
    </sheetView>
  </sheetViews>
  <sheetFormatPr defaultColWidth="9.125" defaultRowHeight="11.25" x14ac:dyDescent="0.15"/>
  <cols>
    <col min="1" max="1" width="10.875" style="191" customWidth="1"/>
    <col min="2" max="2" width="64" style="191" customWidth="1"/>
    <col min="3" max="3" width="20.625" style="192" bestFit="1" customWidth="1"/>
    <col min="4" max="4" width="1.625" style="193" customWidth="1"/>
    <col min="5" max="5" width="19.875" style="194" customWidth="1"/>
    <col min="6" max="6" width="15.375" style="194" hidden="1" customWidth="1"/>
    <col min="7" max="7" width="18.625" style="194" hidden="1" customWidth="1"/>
    <col min="8" max="10" width="17.625" style="194" customWidth="1"/>
    <col min="11" max="11" width="67" style="195" customWidth="1"/>
    <col min="12" max="13" width="21.625" style="195" customWidth="1"/>
    <col min="14" max="16384" width="9.125" style="195"/>
  </cols>
  <sheetData>
    <row r="1" spans="1:11" ht="20.45" customHeight="1" x14ac:dyDescent="0.15">
      <c r="I1" s="192"/>
      <c r="J1" s="192"/>
    </row>
    <row r="2" spans="1:11" ht="20.45" customHeight="1" x14ac:dyDescent="0.15">
      <c r="A2" s="329" t="s">
        <v>396</v>
      </c>
      <c r="B2" s="329"/>
      <c r="C2" s="329"/>
      <c r="D2" s="329"/>
      <c r="E2" s="329"/>
      <c r="F2" s="329"/>
      <c r="G2" s="329"/>
      <c r="H2" s="329"/>
      <c r="I2" s="329"/>
      <c r="J2" s="329"/>
      <c r="K2" s="329"/>
    </row>
    <row r="3" spans="1:11" ht="20.45" customHeight="1" thickBot="1" x14ac:dyDescent="0.2">
      <c r="I3" s="192"/>
      <c r="J3" s="192"/>
    </row>
    <row r="4" spans="1:11" s="204" customFormat="1" ht="84" customHeight="1" thickBot="1" x14ac:dyDescent="0.25">
      <c r="A4" s="196" t="s">
        <v>1</v>
      </c>
      <c r="B4" s="197" t="s">
        <v>354</v>
      </c>
      <c r="C4" s="198" t="s">
        <v>355</v>
      </c>
      <c r="D4" s="199"/>
      <c r="E4" s="200" t="s">
        <v>365</v>
      </c>
      <c r="F4" s="201" t="s">
        <v>356</v>
      </c>
      <c r="G4" s="201" t="s">
        <v>357</v>
      </c>
      <c r="H4" s="202">
        <v>44013</v>
      </c>
      <c r="I4" s="202">
        <v>44044</v>
      </c>
      <c r="J4" s="202">
        <v>44075</v>
      </c>
      <c r="K4" s="203" t="s">
        <v>358</v>
      </c>
    </row>
    <row r="5" spans="1:11" s="204" customFormat="1" ht="15" x14ac:dyDescent="0.2">
      <c r="A5" s="205"/>
      <c r="B5" s="206"/>
      <c r="C5" s="207"/>
      <c r="D5" s="208"/>
      <c r="E5" s="209"/>
      <c r="F5" s="210"/>
      <c r="G5" s="211"/>
      <c r="H5" s="211"/>
      <c r="I5" s="211"/>
      <c r="J5" s="211"/>
      <c r="K5" s="212"/>
    </row>
    <row r="6" spans="1:11" s="204" customFormat="1" ht="18" customHeight="1" x14ac:dyDescent="0.2">
      <c r="A6" s="242"/>
      <c r="B6" s="243" t="s">
        <v>359</v>
      </c>
      <c r="C6" s="244"/>
      <c r="D6" s="245"/>
      <c r="E6" s="242"/>
      <c r="F6" s="246"/>
      <c r="G6" s="246"/>
      <c r="H6" s="246"/>
      <c r="I6" s="246"/>
      <c r="J6" s="246"/>
      <c r="K6" s="244"/>
    </row>
    <row r="7" spans="1:11" s="204" customFormat="1" ht="15" x14ac:dyDescent="0.2">
      <c r="A7" s="213"/>
      <c r="B7" s="214"/>
      <c r="C7" s="215"/>
      <c r="D7" s="208"/>
      <c r="E7" s="216"/>
      <c r="F7" s="217"/>
      <c r="G7" s="218"/>
      <c r="H7" s="218"/>
      <c r="I7" s="218"/>
      <c r="J7" s="218"/>
      <c r="K7" s="219"/>
    </row>
    <row r="8" spans="1:11" s="204" customFormat="1" ht="15" x14ac:dyDescent="0.2">
      <c r="A8" s="213"/>
      <c r="B8" s="220" t="s">
        <v>366</v>
      </c>
      <c r="C8" s="221">
        <v>0</v>
      </c>
      <c r="D8" s="208"/>
      <c r="E8" s="222">
        <v>44013</v>
      </c>
      <c r="F8" s="223"/>
      <c r="G8" s="218">
        <f>C8*F8</f>
        <v>0</v>
      </c>
      <c r="H8" s="224">
        <f t="shared" ref="H8:J10" si="0">IF(H$4=$E8,$C8,0)</f>
        <v>0</v>
      </c>
      <c r="I8" s="224">
        <f t="shared" si="0"/>
        <v>0</v>
      </c>
      <c r="J8" s="224">
        <f t="shared" si="0"/>
        <v>0</v>
      </c>
      <c r="K8" s="219"/>
    </row>
    <row r="9" spans="1:11" s="204" customFormat="1" ht="15" x14ac:dyDescent="0.2">
      <c r="A9" s="213"/>
      <c r="B9" s="220" t="s">
        <v>360</v>
      </c>
      <c r="C9" s="221">
        <v>0</v>
      </c>
      <c r="D9" s="208"/>
      <c r="E9" s="222">
        <v>44044</v>
      </c>
      <c r="F9" s="223"/>
      <c r="G9" s="218">
        <f t="shared" ref="G9" si="1">C9*F9</f>
        <v>0</v>
      </c>
      <c r="H9" s="224">
        <f t="shared" si="0"/>
        <v>0</v>
      </c>
      <c r="I9" s="224">
        <f t="shared" si="0"/>
        <v>0</v>
      </c>
      <c r="J9" s="224">
        <f t="shared" si="0"/>
        <v>0</v>
      </c>
      <c r="K9" s="219"/>
    </row>
    <row r="10" spans="1:11" s="204" customFormat="1" ht="15" x14ac:dyDescent="0.2">
      <c r="A10" s="213"/>
      <c r="B10" s="220" t="s">
        <v>381</v>
      </c>
      <c r="C10" s="221">
        <v>0</v>
      </c>
      <c r="D10" s="208"/>
      <c r="E10" s="222">
        <v>44075</v>
      </c>
      <c r="F10" s="223"/>
      <c r="G10" s="218">
        <f t="shared" ref="G10" si="2">C10*F10</f>
        <v>0</v>
      </c>
      <c r="H10" s="224">
        <f t="shared" si="0"/>
        <v>0</v>
      </c>
      <c r="I10" s="224">
        <f t="shared" si="0"/>
        <v>0</v>
      </c>
      <c r="J10" s="224">
        <f t="shared" si="0"/>
        <v>0</v>
      </c>
      <c r="K10" s="219"/>
    </row>
    <row r="11" spans="1:11" s="204" customFormat="1" ht="15" x14ac:dyDescent="0.2">
      <c r="A11" s="213"/>
      <c r="B11" s="220"/>
      <c r="C11" s="215"/>
      <c r="D11" s="208"/>
      <c r="E11" s="222"/>
      <c r="F11" s="217"/>
      <c r="G11" s="218"/>
      <c r="H11" s="224"/>
      <c r="I11" s="224"/>
      <c r="J11" s="224"/>
      <c r="K11" s="219"/>
    </row>
    <row r="12" spans="1:11" s="204" customFormat="1" ht="19.350000000000001" customHeight="1" x14ac:dyDescent="0.2">
      <c r="A12" s="242"/>
      <c r="B12" s="243" t="s">
        <v>193</v>
      </c>
      <c r="C12" s="247"/>
      <c r="D12" s="245"/>
      <c r="E12" s="242"/>
      <c r="F12" s="246"/>
      <c r="G12" s="246"/>
      <c r="H12" s="246"/>
      <c r="I12" s="246"/>
      <c r="J12" s="246"/>
      <c r="K12" s="244"/>
    </row>
    <row r="13" spans="1:11" s="204" customFormat="1" ht="15" x14ac:dyDescent="0.2">
      <c r="A13" s="213"/>
      <c r="B13" s="214"/>
      <c r="C13" s="221"/>
      <c r="D13" s="208"/>
      <c r="E13" s="222"/>
      <c r="F13" s="217"/>
      <c r="G13" s="218"/>
      <c r="H13" s="224"/>
      <c r="I13" s="224"/>
      <c r="J13" s="224"/>
      <c r="K13" s="219"/>
    </row>
    <row r="14" spans="1:11" s="204" customFormat="1" ht="15" x14ac:dyDescent="0.2">
      <c r="A14" s="213"/>
      <c r="B14" s="220" t="s">
        <v>361</v>
      </c>
      <c r="C14" s="221">
        <v>0</v>
      </c>
      <c r="D14" s="208"/>
      <c r="E14" s="222">
        <v>44013</v>
      </c>
      <c r="F14" s="223"/>
      <c r="G14" s="218">
        <f t="shared" ref="G14:G15" si="3">C14*F14</f>
        <v>0</v>
      </c>
      <c r="H14" s="224">
        <f>IF(H$4=$E14,$C14,0)</f>
        <v>0</v>
      </c>
      <c r="I14" s="224">
        <f>IF(I$4=$E14,$C14,0)</f>
        <v>0</v>
      </c>
      <c r="J14" s="224">
        <f>IF(J$4=$E14,$C14,0)</f>
        <v>0</v>
      </c>
      <c r="K14" s="219"/>
    </row>
    <row r="15" spans="1:11" s="204" customFormat="1" ht="15" x14ac:dyDescent="0.2">
      <c r="A15" s="213"/>
      <c r="B15" s="220" t="s">
        <v>362</v>
      </c>
      <c r="C15" s="221">
        <v>0</v>
      </c>
      <c r="D15" s="208"/>
      <c r="E15" s="222">
        <v>44044</v>
      </c>
      <c r="F15" s="223"/>
      <c r="G15" s="218">
        <f t="shared" si="3"/>
        <v>0</v>
      </c>
      <c r="H15" s="224">
        <f t="shared" ref="H15:J15" si="4">IF(H$4=$E15,$C15,0)</f>
        <v>0</v>
      </c>
      <c r="I15" s="224">
        <f t="shared" si="4"/>
        <v>0</v>
      </c>
      <c r="J15" s="224">
        <f t="shared" si="4"/>
        <v>0</v>
      </c>
      <c r="K15" s="219"/>
    </row>
    <row r="16" spans="1:11" s="204" customFormat="1" ht="15" x14ac:dyDescent="0.2">
      <c r="A16" s="213"/>
      <c r="B16" s="220" t="s">
        <v>382</v>
      </c>
      <c r="C16" s="221">
        <v>0</v>
      </c>
      <c r="D16" s="208"/>
      <c r="E16" s="222">
        <v>44075</v>
      </c>
      <c r="F16" s="223"/>
      <c r="G16" s="218">
        <f t="shared" ref="G16" si="5">C16*F16</f>
        <v>0</v>
      </c>
      <c r="H16" s="224">
        <f>IF(H$4=$E16,$C16,0)</f>
        <v>0</v>
      </c>
      <c r="I16" s="224">
        <f>IF(I$4=$E16,$C16,0)</f>
        <v>0</v>
      </c>
      <c r="J16" s="224">
        <f>IF(J$4=$E16,$C16,0)</f>
        <v>0</v>
      </c>
      <c r="K16" s="219"/>
    </row>
    <row r="17" spans="1:11" s="204" customFormat="1" ht="15" x14ac:dyDescent="0.2">
      <c r="A17" s="213"/>
      <c r="B17" s="225"/>
      <c r="C17" s="221"/>
      <c r="D17" s="208"/>
      <c r="E17" s="222"/>
      <c r="F17" s="217"/>
      <c r="G17" s="218"/>
      <c r="H17" s="224"/>
      <c r="I17" s="224"/>
      <c r="J17" s="224"/>
      <c r="K17" s="219"/>
    </row>
    <row r="18" spans="1:11" s="204" customFormat="1" ht="15.75" thickBot="1" x14ac:dyDescent="0.25">
      <c r="A18" s="226"/>
      <c r="B18" s="227"/>
      <c r="C18" s="228"/>
      <c r="D18" s="208"/>
      <c r="E18" s="229"/>
      <c r="F18" s="230"/>
      <c r="G18" s="231"/>
      <c r="H18" s="231"/>
      <c r="I18" s="231"/>
      <c r="J18" s="231"/>
      <c r="K18" s="232"/>
    </row>
    <row r="19" spans="1:11" s="237" customFormat="1" ht="30.6" customHeight="1" thickBot="1" x14ac:dyDescent="0.25">
      <c r="A19" s="196"/>
      <c r="B19" s="330" t="s">
        <v>363</v>
      </c>
      <c r="C19" s="331"/>
      <c r="D19" s="233"/>
      <c r="E19" s="234"/>
      <c r="F19" s="235"/>
      <c r="G19" s="235">
        <f t="shared" ref="G19" si="6">SUM(G6:G18)</f>
        <v>0</v>
      </c>
      <c r="H19" s="250">
        <f>SUM(H6:H18)</f>
        <v>0</v>
      </c>
      <c r="I19" s="250">
        <f>SUM(I6:I18)</f>
        <v>0</v>
      </c>
      <c r="J19" s="250">
        <f>SUM(J6:J18)</f>
        <v>0</v>
      </c>
      <c r="K19" s="236"/>
    </row>
    <row r="20" spans="1:11" s="204" customFormat="1" ht="15.75" thickBot="1" x14ac:dyDescent="0.25">
      <c r="A20" s="213"/>
      <c r="B20" s="220"/>
      <c r="C20" s="238"/>
      <c r="D20" s="239"/>
      <c r="E20" s="240"/>
      <c r="F20" s="241"/>
      <c r="G20" s="241"/>
      <c r="H20" s="224"/>
      <c r="I20" s="224"/>
      <c r="J20" s="224"/>
      <c r="K20" s="219"/>
    </row>
    <row r="21" spans="1:11" ht="29.25" customHeight="1" thickBot="1" x14ac:dyDescent="0.2">
      <c r="A21" s="196"/>
      <c r="B21" s="332" t="s">
        <v>364</v>
      </c>
      <c r="C21" s="333"/>
      <c r="D21" s="233"/>
      <c r="E21" s="234"/>
      <c r="F21" s="235"/>
      <c r="G21" s="235">
        <f>G19</f>
        <v>0</v>
      </c>
      <c r="H21" s="250">
        <f>H19</f>
        <v>0</v>
      </c>
      <c r="I21" s="250">
        <f>H21+I19</f>
        <v>0</v>
      </c>
      <c r="J21" s="250">
        <f>I21+J19</f>
        <v>0</v>
      </c>
      <c r="K21" s="236"/>
    </row>
  </sheetData>
  <mergeCells count="3">
    <mergeCell ref="A2:K2"/>
    <mergeCell ref="B19:C19"/>
    <mergeCell ref="B21:C21"/>
  </mergeCells>
  <conditionalFormatting sqref="H5:I5 H20:I20 H7:I9 H13:I15 H11:I11 H17:I18">
    <cfRule type="expression" dxfId="16" priority="16">
      <formula>H5&lt;&gt;0</formula>
    </cfRule>
  </conditionalFormatting>
  <conditionalFormatting sqref="F7:F9 F13:F15 F11 F17:F18">
    <cfRule type="cellIs" dxfId="15" priority="15" operator="equal">
      <formula>1</formula>
    </cfRule>
  </conditionalFormatting>
  <conditionalFormatting sqref="B13:B14 B17:B18 B7:B9 B11">
    <cfRule type="expression" dxfId="14" priority="17">
      <formula>IF(#REF!,"100%",)</formula>
    </cfRule>
  </conditionalFormatting>
  <conditionalFormatting sqref="F5">
    <cfRule type="cellIs" dxfId="13" priority="13" operator="equal">
      <formula>1</formula>
    </cfRule>
  </conditionalFormatting>
  <conditionalFormatting sqref="B5">
    <cfRule type="expression" dxfId="12" priority="14">
      <formula>IF(#REF!,"100%",)</formula>
    </cfRule>
  </conditionalFormatting>
  <conditionalFormatting sqref="B15">
    <cfRule type="expression" dxfId="11" priority="12">
      <formula>IF(#REF!,"100%",)</formula>
    </cfRule>
  </conditionalFormatting>
  <conditionalFormatting sqref="F20">
    <cfRule type="cellIs" dxfId="10" priority="11" operator="equal">
      <formula>1</formula>
    </cfRule>
  </conditionalFormatting>
  <conditionalFormatting sqref="B20">
    <cfRule type="expression" dxfId="9" priority="10">
      <formula>IF(#REF!,"100%",)</formula>
    </cfRule>
  </conditionalFormatting>
  <conditionalFormatting sqref="J5 J20 J7:J9 J13:J15 J11 J17:J18">
    <cfRule type="expression" dxfId="8" priority="9">
      <formula>J5&lt;&gt;0</formula>
    </cfRule>
  </conditionalFormatting>
  <conditionalFormatting sqref="H10:I10">
    <cfRule type="expression" dxfId="7" priority="7">
      <formula>H10&lt;&gt;0</formula>
    </cfRule>
  </conditionalFormatting>
  <conditionalFormatting sqref="F10">
    <cfRule type="cellIs" dxfId="6" priority="6" operator="equal">
      <formula>1</formula>
    </cfRule>
  </conditionalFormatting>
  <conditionalFormatting sqref="B10">
    <cfRule type="expression" dxfId="5" priority="8">
      <formula>IF(#REF!,"100%",)</formula>
    </cfRule>
  </conditionalFormatting>
  <conditionalFormatting sqref="J10">
    <cfRule type="expression" dxfId="4" priority="5">
      <formula>J10&lt;&gt;0</formula>
    </cfRule>
  </conditionalFormatting>
  <conditionalFormatting sqref="H16:I16">
    <cfRule type="expression" dxfId="3" priority="4">
      <formula>H16&lt;&gt;0</formula>
    </cfRule>
  </conditionalFormatting>
  <conditionalFormatting sqref="F16">
    <cfRule type="cellIs" dxfId="2" priority="3" operator="equal">
      <formula>1</formula>
    </cfRule>
  </conditionalFormatting>
  <conditionalFormatting sqref="B16">
    <cfRule type="expression" dxfId="1" priority="2">
      <formula>IF(#REF!,"100%",)</formula>
    </cfRule>
  </conditionalFormatting>
  <conditionalFormatting sqref="J16">
    <cfRule type="expression" dxfId="0" priority="1">
      <formula>J16&lt;&gt;0</formula>
    </cfRule>
  </conditionalFormatting>
  <pageMargins left="0.51181102362204722" right="0.51181102362204722" top="0.55118110236220474" bottom="0.55118110236220474" header="0.31496062992125984" footer="0.31496062992125984"/>
  <pageSetup paperSize="8" scale="81" fitToHeight="0" orientation="landscape" r:id="rId1"/>
  <headerFooter>
    <oddHeader>&amp;R&amp;"-,Bold"&amp;12&amp;K002060National Oceanography Centre, Southampton&amp;"-,Regular"&amp;K03+000
&amp;"-,Bold"&amp;K00B0F0Roof Refurbishment</oddHeader>
    <oddFooter>&amp;C&amp;"Verdana,Regular"&amp;8Page &amp;P of &amp;N&amp;R&amp;"Verdana,Bold Italic"&amp;8Page &amp;P of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2"/>
  <sheetViews>
    <sheetView view="pageLayout" zoomScale="115" zoomScaleNormal="110" zoomScaleSheetLayoutView="100" zoomScalePageLayoutView="115" workbookViewId="0">
      <selection activeCell="A4" sqref="A4"/>
    </sheetView>
  </sheetViews>
  <sheetFormatPr defaultColWidth="8.75" defaultRowHeight="11.25" x14ac:dyDescent="0.15"/>
  <cols>
    <col min="1" max="1" width="11" style="88" customWidth="1"/>
    <col min="2" max="2" width="173.75" style="5" customWidth="1"/>
    <col min="3" max="5" width="12.75" style="88" customWidth="1"/>
    <col min="6" max="6" width="74" style="88" customWidth="1"/>
    <col min="7" max="16384" width="8.75" style="88"/>
  </cols>
  <sheetData>
    <row r="1" spans="1:11" s="251" customFormat="1" ht="38.1" customHeight="1" x14ac:dyDescent="0.15">
      <c r="A1" s="172" t="s">
        <v>430</v>
      </c>
      <c r="B1" s="172"/>
      <c r="C1" s="172"/>
      <c r="D1" s="172"/>
      <c r="E1" s="172"/>
      <c r="F1" s="172"/>
    </row>
    <row r="2" spans="1:11" ht="18" customHeight="1" x14ac:dyDescent="0.15">
      <c r="A2" s="262" t="s">
        <v>1</v>
      </c>
      <c r="B2" s="263" t="s">
        <v>2</v>
      </c>
      <c r="C2" s="121"/>
      <c r="D2" s="121"/>
      <c r="E2" s="121"/>
      <c r="F2" s="121"/>
      <c r="G2" s="121"/>
      <c r="H2" s="121"/>
      <c r="I2" s="121"/>
      <c r="J2" s="121"/>
      <c r="K2" s="121"/>
    </row>
    <row r="3" spans="1:11" x14ac:dyDescent="0.15">
      <c r="A3" s="176"/>
      <c r="B3" s="257"/>
    </row>
    <row r="4" spans="1:11" x14ac:dyDescent="0.15">
      <c r="A4" s="176"/>
      <c r="B4" s="257"/>
    </row>
    <row r="5" spans="1:11" x14ac:dyDescent="0.15">
      <c r="A5" s="176"/>
      <c r="B5" s="257"/>
    </row>
    <row r="6" spans="1:11" x14ac:dyDescent="0.15">
      <c r="A6" s="176"/>
      <c r="B6" s="257"/>
    </row>
    <row r="7" spans="1:11" x14ac:dyDescent="0.15">
      <c r="A7" s="176"/>
      <c r="B7" s="257"/>
    </row>
    <row r="8" spans="1:11" x14ac:dyDescent="0.15">
      <c r="A8" s="176"/>
      <c r="B8" s="257"/>
    </row>
    <row r="9" spans="1:11" x14ac:dyDescent="0.15">
      <c r="A9" s="176"/>
      <c r="B9" s="257"/>
    </row>
    <row r="10" spans="1:11" x14ac:dyDescent="0.15">
      <c r="A10" s="176"/>
      <c r="B10" s="257"/>
    </row>
    <row r="11" spans="1:11" x14ac:dyDescent="0.15">
      <c r="A11" s="255"/>
      <c r="B11" s="257"/>
    </row>
    <row r="12" spans="1:11" x14ac:dyDescent="0.15">
      <c r="A12" s="255"/>
      <c r="B12" s="257"/>
    </row>
    <row r="13" spans="1:11" x14ac:dyDescent="0.15">
      <c r="A13" s="255"/>
      <c r="B13" s="257"/>
    </row>
    <row r="14" spans="1:11" x14ac:dyDescent="0.15">
      <c r="A14" s="255"/>
      <c r="B14" s="257"/>
    </row>
    <row r="15" spans="1:11" x14ac:dyDescent="0.15">
      <c r="A15" s="255"/>
      <c r="B15" s="257"/>
    </row>
    <row r="16" spans="1:11" x14ac:dyDescent="0.15">
      <c r="A16" s="255"/>
      <c r="B16" s="257"/>
    </row>
    <row r="17" spans="1:2" x14ac:dyDescent="0.15">
      <c r="A17" s="255"/>
      <c r="B17" s="257"/>
    </row>
    <row r="18" spans="1:2" x14ac:dyDescent="0.15">
      <c r="A18" s="255"/>
      <c r="B18" s="257"/>
    </row>
    <row r="19" spans="1:2" x14ac:dyDescent="0.15">
      <c r="A19" s="255"/>
      <c r="B19" s="257"/>
    </row>
    <row r="20" spans="1:2" x14ac:dyDescent="0.15">
      <c r="A20" s="255"/>
      <c r="B20" s="257"/>
    </row>
    <row r="21" spans="1:2" x14ac:dyDescent="0.15">
      <c r="A21" s="255"/>
      <c r="B21" s="257"/>
    </row>
    <row r="22" spans="1:2" x14ac:dyDescent="0.15">
      <c r="A22" s="255"/>
      <c r="B22" s="257"/>
    </row>
    <row r="23" spans="1:2" x14ac:dyDescent="0.15">
      <c r="A23" s="255"/>
      <c r="B23" s="257"/>
    </row>
    <row r="24" spans="1:2" x14ac:dyDescent="0.15">
      <c r="A24" s="255"/>
      <c r="B24" s="257"/>
    </row>
    <row r="25" spans="1:2" x14ac:dyDescent="0.15">
      <c r="A25" s="255"/>
      <c r="B25" s="257"/>
    </row>
    <row r="26" spans="1:2" x14ac:dyDescent="0.15">
      <c r="A26" s="255"/>
      <c r="B26" s="257"/>
    </row>
    <row r="27" spans="1:2" x14ac:dyDescent="0.15">
      <c r="A27" s="255"/>
      <c r="B27" s="257"/>
    </row>
    <row r="28" spans="1:2" x14ac:dyDescent="0.15">
      <c r="A28" s="255"/>
      <c r="B28" s="257"/>
    </row>
    <row r="29" spans="1:2" x14ac:dyDescent="0.15">
      <c r="A29" s="255"/>
      <c r="B29" s="257"/>
    </row>
    <row r="30" spans="1:2" x14ac:dyDescent="0.15">
      <c r="A30" s="255"/>
      <c r="B30" s="257"/>
    </row>
    <row r="31" spans="1:2" x14ac:dyDescent="0.15">
      <c r="A31" s="255"/>
      <c r="B31" s="257"/>
    </row>
    <row r="32" spans="1:2" x14ac:dyDescent="0.15">
      <c r="A32" s="255"/>
      <c r="B32" s="257"/>
    </row>
    <row r="33" spans="1:2" x14ac:dyDescent="0.15">
      <c r="A33" s="255"/>
      <c r="B33" s="257"/>
    </row>
    <row r="34" spans="1:2" x14ac:dyDescent="0.15">
      <c r="A34" s="255"/>
      <c r="B34" s="257"/>
    </row>
    <row r="35" spans="1:2" x14ac:dyDescent="0.15">
      <c r="A35" s="255"/>
      <c r="B35" s="257"/>
    </row>
    <row r="36" spans="1:2" x14ac:dyDescent="0.15">
      <c r="A36" s="255"/>
      <c r="B36" s="257"/>
    </row>
    <row r="37" spans="1:2" x14ac:dyDescent="0.15">
      <c r="A37" s="255"/>
      <c r="B37" s="257"/>
    </row>
    <row r="38" spans="1:2" x14ac:dyDescent="0.15">
      <c r="A38" s="255"/>
      <c r="B38" s="257"/>
    </row>
    <row r="39" spans="1:2" x14ac:dyDescent="0.15">
      <c r="A39" s="255"/>
      <c r="B39" s="257"/>
    </row>
    <row r="40" spans="1:2" x14ac:dyDescent="0.15">
      <c r="A40" s="255"/>
      <c r="B40" s="257"/>
    </row>
    <row r="41" spans="1:2" x14ac:dyDescent="0.15">
      <c r="A41" s="255"/>
      <c r="B41" s="257"/>
    </row>
    <row r="42" spans="1:2" x14ac:dyDescent="0.15">
      <c r="A42" s="255"/>
      <c r="B42" s="257"/>
    </row>
    <row r="43" spans="1:2" x14ac:dyDescent="0.15">
      <c r="A43" s="255"/>
      <c r="B43" s="257"/>
    </row>
    <row r="44" spans="1:2" x14ac:dyDescent="0.15">
      <c r="A44" s="255"/>
      <c r="B44" s="257"/>
    </row>
    <row r="45" spans="1:2" x14ac:dyDescent="0.15">
      <c r="A45" s="255"/>
      <c r="B45" s="257"/>
    </row>
    <row r="46" spans="1:2" x14ac:dyDescent="0.15">
      <c r="A46" s="255"/>
      <c r="B46" s="257"/>
    </row>
    <row r="47" spans="1:2" x14ac:dyDescent="0.15">
      <c r="A47" s="255"/>
      <c r="B47" s="257"/>
    </row>
    <row r="48" spans="1:2" x14ac:dyDescent="0.15">
      <c r="A48" s="255"/>
      <c r="B48" s="257"/>
    </row>
    <row r="49" spans="1:2" x14ac:dyDescent="0.15">
      <c r="A49" s="255"/>
      <c r="B49" s="257"/>
    </row>
    <row r="50" spans="1:2" x14ac:dyDescent="0.15">
      <c r="A50" s="255"/>
      <c r="B50" s="257"/>
    </row>
    <row r="51" spans="1:2" x14ac:dyDescent="0.15">
      <c r="A51" s="255"/>
      <c r="B51" s="257"/>
    </row>
    <row r="52" spans="1:2" x14ac:dyDescent="0.15">
      <c r="A52" s="256"/>
      <c r="B52" s="258"/>
    </row>
  </sheetData>
  <pageMargins left="0.70866141732283472" right="0.59782608695652173" top="1.3779527559055118" bottom="1.015625" header="0.70866141732283472" footer="0.39370078740157483"/>
  <pageSetup paperSize="8" fitToHeight="0" orientation="landscape" r:id="rId1"/>
  <headerFooter>
    <oddHeader>&amp;L
&amp;R&amp;"-,Bold"&amp;12&amp;K04+000National Oceanography Centre, Roof Refurbishment
&amp;K05+000Pricing Document</oddHeader>
    <oddFooter>&amp;L&amp;7&amp;K05+000
&amp;"-,Bold"Turner &amp;&amp; Townsend&amp;C
&amp;G
&amp;R
&amp;"-,Bold"&amp;P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19"/>
  <sheetViews>
    <sheetView view="pageLayout" topLeftCell="A16" zoomScaleNormal="110" zoomScaleSheetLayoutView="110" workbookViewId="0">
      <selection activeCell="D8" sqref="D8"/>
    </sheetView>
  </sheetViews>
  <sheetFormatPr defaultRowHeight="11.25" x14ac:dyDescent="0.15"/>
  <cols>
    <col min="1" max="1" width="6.875" customWidth="1"/>
    <col min="2" max="2" width="60" customWidth="1"/>
    <col min="3" max="3" width="6.625" style="88" customWidth="1"/>
    <col min="4" max="4" width="18.5" customWidth="1"/>
    <col min="5" max="5" width="17.75" customWidth="1"/>
    <col min="6" max="6" width="16.75" customWidth="1"/>
    <col min="7" max="7" width="16" style="86" customWidth="1"/>
    <col min="8" max="8" width="16" customWidth="1"/>
  </cols>
  <sheetData>
    <row r="1" spans="1:8" s="1" customFormat="1" ht="38.1" customHeight="1" x14ac:dyDescent="0.15">
      <c r="A1" s="299" t="s">
        <v>253</v>
      </c>
      <c r="B1" s="299"/>
      <c r="C1" s="299"/>
      <c r="D1" s="299"/>
      <c r="E1" s="299"/>
      <c r="F1" s="299"/>
      <c r="G1" s="299"/>
      <c r="H1" s="299"/>
    </row>
    <row r="4" spans="1:8" x14ac:dyDescent="0.15">
      <c r="A4" s="6" t="s">
        <v>1</v>
      </c>
      <c r="B4" s="6" t="s">
        <v>2</v>
      </c>
      <c r="C4" s="7"/>
      <c r="D4" s="7" t="s">
        <v>264</v>
      </c>
      <c r="E4" s="7" t="s">
        <v>279</v>
      </c>
      <c r="F4" s="7" t="s">
        <v>3</v>
      </c>
      <c r="G4" s="86" t="s">
        <v>214</v>
      </c>
    </row>
    <row r="5" spans="1:8" x14ac:dyDescent="0.15">
      <c r="A5" s="8"/>
      <c r="B5" s="8"/>
      <c r="C5" s="9"/>
      <c r="D5" s="9"/>
      <c r="E5" s="9"/>
      <c r="F5" s="10"/>
    </row>
    <row r="6" spans="1:8" s="4" customFormat="1" x14ac:dyDescent="0.15">
      <c r="A6" s="122">
        <v>1.1000000000000001</v>
      </c>
      <c r="B6" s="8" t="s">
        <v>56</v>
      </c>
      <c r="C6" s="9"/>
      <c r="D6" s="9">
        <f>'1.1 Stg1 PCSA - MC Prelims'!I101</f>
        <v>0</v>
      </c>
      <c r="E6" s="118">
        <f>'1.1 Stg1 PCSA - MC Prelims'!J101</f>
        <v>0</v>
      </c>
      <c r="F6" s="10">
        <f>SUM(D6:E6)</f>
        <v>0</v>
      </c>
      <c r="G6" s="86"/>
    </row>
    <row r="7" spans="1:8" s="4" customFormat="1" ht="3" customHeight="1" x14ac:dyDescent="0.15">
      <c r="A7" s="122"/>
      <c r="B7" s="8"/>
      <c r="C7" s="9"/>
      <c r="D7" s="9"/>
      <c r="E7" s="111"/>
      <c r="F7" s="10"/>
      <c r="G7" s="86"/>
    </row>
    <row r="8" spans="1:8" s="4" customFormat="1" x14ac:dyDescent="0.15">
      <c r="A8" s="122">
        <v>1.2</v>
      </c>
      <c r="B8" s="8" t="s">
        <v>192</v>
      </c>
      <c r="C8" s="9"/>
      <c r="D8" s="9">
        <f>'1.2 Stg1 PCSA - Design Fees'!H33</f>
        <v>0</v>
      </c>
      <c r="E8" s="118">
        <v>0</v>
      </c>
      <c r="F8" s="10">
        <f>SUM(D8:E8)</f>
        <v>0</v>
      </c>
      <c r="G8" s="86"/>
    </row>
    <row r="9" spans="1:8" s="88" customFormat="1" ht="3" customHeight="1" x14ac:dyDescent="0.15">
      <c r="A9" s="122"/>
      <c r="B9" s="8"/>
      <c r="C9" s="9"/>
      <c r="D9" s="9"/>
      <c r="E9" s="111"/>
      <c r="F9" s="10"/>
      <c r="G9" s="86"/>
    </row>
    <row r="10" spans="1:8" s="88" customFormat="1" x14ac:dyDescent="0.15">
      <c r="A10" s="122"/>
      <c r="B10" s="8" t="s">
        <v>409</v>
      </c>
      <c r="C10" s="296">
        <v>0</v>
      </c>
      <c r="D10" s="187">
        <f>C10*SUM(D6+D8)</f>
        <v>0</v>
      </c>
      <c r="E10" s="187">
        <f>C10*SUM(E6+E8)</f>
        <v>0</v>
      </c>
      <c r="F10" s="105">
        <f>SUM(D10:E10)</f>
        <v>0</v>
      </c>
      <c r="G10" s="86"/>
    </row>
    <row r="11" spans="1:8" s="88" customFormat="1" ht="3" customHeight="1" x14ac:dyDescent="0.15">
      <c r="A11" s="8"/>
      <c r="B11" s="8"/>
      <c r="C11" s="9"/>
      <c r="D11" s="9"/>
      <c r="E11" s="9"/>
      <c r="F11" s="10"/>
      <c r="G11" s="86"/>
    </row>
    <row r="12" spans="1:8" s="88" customFormat="1" ht="3" customHeight="1" thickBot="1" x14ac:dyDescent="0.2">
      <c r="A12" s="8"/>
      <c r="B12" s="8"/>
      <c r="C12" s="9"/>
      <c r="D12" s="9"/>
      <c r="E12" s="9"/>
      <c r="F12" s="10"/>
      <c r="G12" s="86"/>
    </row>
    <row r="13" spans="1:8" s="4" customFormat="1" ht="15.6" customHeight="1" thickTop="1" thickBot="1" x14ac:dyDescent="0.2">
      <c r="A13" s="8"/>
      <c r="B13" s="80" t="s">
        <v>431</v>
      </c>
      <c r="C13" s="81"/>
      <c r="D13" s="81">
        <f>SUM(D5:D10)</f>
        <v>0</v>
      </c>
      <c r="E13" s="81">
        <f>SUM(E6:E10)</f>
        <v>0</v>
      </c>
      <c r="F13" s="81">
        <f>SUM(F5:F10)</f>
        <v>0</v>
      </c>
      <c r="G13" s="86"/>
    </row>
    <row r="14" spans="1:8" s="4" customFormat="1" ht="3" customHeight="1" thickTop="1" x14ac:dyDescent="0.15">
      <c r="A14" s="8"/>
      <c r="B14" s="8"/>
      <c r="C14" s="9"/>
      <c r="D14" s="9"/>
      <c r="E14" s="9"/>
      <c r="F14" s="10"/>
      <c r="G14" s="86"/>
    </row>
    <row r="15" spans="1:8" s="88" customFormat="1" ht="3" customHeight="1" x14ac:dyDescent="0.15">
      <c r="A15" s="8"/>
      <c r="B15" s="8"/>
      <c r="C15" s="9"/>
      <c r="D15" s="9"/>
      <c r="E15" s="9"/>
      <c r="F15" s="10"/>
      <c r="G15" s="86"/>
    </row>
    <row r="16" spans="1:8" s="88" customFormat="1" x14ac:dyDescent="0.15">
      <c r="A16" s="122" t="s">
        <v>389</v>
      </c>
      <c r="B16" s="287" t="s">
        <v>383</v>
      </c>
      <c r="C16" s="288"/>
      <c r="D16" s="288" t="s">
        <v>399</v>
      </c>
      <c r="E16" s="290" t="s">
        <v>399</v>
      </c>
      <c r="F16" s="289">
        <v>3441988</v>
      </c>
      <c r="G16" s="86"/>
    </row>
    <row r="17" spans="1:8" s="88" customFormat="1" x14ac:dyDescent="0.15">
      <c r="A17" s="122" t="s">
        <v>390</v>
      </c>
      <c r="B17" s="282" t="s">
        <v>391</v>
      </c>
      <c r="C17" s="270"/>
      <c r="D17" s="270" t="s">
        <v>399</v>
      </c>
      <c r="E17" s="291" t="s">
        <v>399</v>
      </c>
      <c r="F17" s="105">
        <f>SUM(F16*D82)</f>
        <v>0</v>
      </c>
      <c r="G17" s="86"/>
    </row>
    <row r="18" spans="1:8" s="88" customFormat="1" ht="7.5" customHeight="1" x14ac:dyDescent="0.15">
      <c r="A18" s="8"/>
      <c r="B18" s="8"/>
      <c r="C18" s="9"/>
      <c r="D18" s="9"/>
      <c r="E18" s="9"/>
      <c r="F18" s="10"/>
      <c r="G18" s="86"/>
    </row>
    <row r="19" spans="1:8" s="88" customFormat="1" ht="12" thickBot="1" x14ac:dyDescent="0.2">
      <c r="A19" s="8"/>
      <c r="B19" s="278" t="s">
        <v>384</v>
      </c>
      <c r="C19" s="281"/>
      <c r="D19" s="281"/>
      <c r="E19" s="281"/>
      <c r="F19" s="279">
        <f>SUM(F16:F17)</f>
        <v>3441988</v>
      </c>
      <c r="G19" s="86"/>
    </row>
    <row r="20" spans="1:8" s="88" customFormat="1" ht="12.75" thickTop="1" thickBot="1" x14ac:dyDescent="0.2">
      <c r="A20" s="122"/>
      <c r="B20" s="8"/>
      <c r="C20" s="270"/>
      <c r="D20" s="270"/>
      <c r="E20" s="271"/>
      <c r="F20" s="91"/>
      <c r="G20" s="86"/>
    </row>
    <row r="21" spans="1:8" s="88" customFormat="1" ht="12.75" thickTop="1" thickBot="1" x14ac:dyDescent="0.2">
      <c r="A21" s="122"/>
      <c r="B21" s="284" t="s">
        <v>408</v>
      </c>
      <c r="C21" s="285"/>
      <c r="D21" s="285"/>
      <c r="E21" s="285"/>
      <c r="F21" s="286">
        <f>SUM(F13,F19)</f>
        <v>3441988</v>
      </c>
      <c r="G21" s="86"/>
    </row>
    <row r="22" spans="1:8" s="121" customFormat="1" x14ac:dyDescent="0.15">
      <c r="A22" s="272"/>
      <c r="B22" s="273"/>
      <c r="C22" s="274"/>
      <c r="D22" s="274"/>
      <c r="E22" s="274"/>
      <c r="F22" s="105"/>
      <c r="G22" s="277"/>
    </row>
    <row r="23" spans="1:8" ht="13.5" customHeight="1" x14ac:dyDescent="0.15">
      <c r="A23" s="122">
        <v>2.1</v>
      </c>
      <c r="B23" s="8" t="s">
        <v>268</v>
      </c>
      <c r="C23" s="9"/>
      <c r="D23" s="9">
        <f>'2.1Stg2 Construction - MC Staff'!I98</f>
        <v>0</v>
      </c>
      <c r="E23" s="11">
        <f>'2.1Stg2 Construction - MC Staff'!J98</f>
        <v>0</v>
      </c>
      <c r="F23" s="10">
        <f>SUM(D23:E23)</f>
        <v>0</v>
      </c>
    </row>
    <row r="24" spans="1:8" ht="12.75" customHeight="1" x14ac:dyDescent="0.15">
      <c r="A24" s="122">
        <v>2.2000000000000002</v>
      </c>
      <c r="B24" s="8" t="s">
        <v>198</v>
      </c>
      <c r="C24" s="11"/>
      <c r="D24" s="11">
        <f>'2.2 Stg2 Design &amp; Surveys'!G26</f>
        <v>0</v>
      </c>
      <c r="E24" s="11">
        <v>0</v>
      </c>
      <c r="F24" s="10">
        <f t="shared" ref="F24:F66" si="0">SUM(D24:E24)</f>
        <v>0</v>
      </c>
      <c r="H24" s="3"/>
    </row>
    <row r="25" spans="1:8" s="82" customFormat="1" ht="3" customHeight="1" x14ac:dyDescent="0.15">
      <c r="A25" s="8"/>
      <c r="B25" s="8"/>
      <c r="C25" s="9"/>
      <c r="D25" s="9"/>
      <c r="E25" s="9"/>
      <c r="F25" s="10"/>
      <c r="G25" s="86"/>
    </row>
    <row r="26" spans="1:8" s="82" customFormat="1" x14ac:dyDescent="0.15">
      <c r="A26" s="122" t="s">
        <v>288</v>
      </c>
      <c r="B26" s="8" t="str">
        <f>'2.3 Stg2 Prelims Ref A-D'!B7</f>
        <v>SETTING OUT</v>
      </c>
      <c r="C26" s="187"/>
      <c r="D26" s="187">
        <f>SUM('2.3 Stg2 Prelims Ref A-D'!H8:H17)</f>
        <v>0</v>
      </c>
      <c r="E26" s="9">
        <f>SUM('2.3 Stg2 Prelims Ref A-D'!I8:I17)</f>
        <v>0</v>
      </c>
      <c r="F26" s="10">
        <f t="shared" ref="F26:F32" si="1">SUM(D26:E26)</f>
        <v>0</v>
      </c>
      <c r="G26" s="86"/>
    </row>
    <row r="27" spans="1:8" s="82" customFormat="1" ht="3" customHeight="1" x14ac:dyDescent="0.15">
      <c r="A27" s="8"/>
      <c r="B27" s="8"/>
      <c r="C27" s="187"/>
      <c r="D27" s="187"/>
      <c r="E27" s="9"/>
      <c r="F27" s="10"/>
      <c r="G27" s="86"/>
    </row>
    <row r="28" spans="1:8" s="82" customFormat="1" x14ac:dyDescent="0.15">
      <c r="A28" s="122" t="s">
        <v>289</v>
      </c>
      <c r="B28" s="8" t="str">
        <f>'2.3 Stg2 Prelims Ref A-D'!B19</f>
        <v>LICENCES &amp; FEES</v>
      </c>
      <c r="C28" s="187"/>
      <c r="D28" s="187">
        <f>SUM('2.3 Stg2 Prelims Ref A-D'!H20:H24)</f>
        <v>0</v>
      </c>
      <c r="E28" s="9">
        <f>SUM('2.3 Stg2 Prelims Ref A-D'!I20:I24)</f>
        <v>0</v>
      </c>
      <c r="F28" s="10">
        <f t="shared" si="1"/>
        <v>0</v>
      </c>
      <c r="G28" s="86"/>
    </row>
    <row r="29" spans="1:8" s="82" customFormat="1" ht="3" customHeight="1" x14ac:dyDescent="0.15">
      <c r="A29" s="8"/>
      <c r="B29" s="8"/>
      <c r="C29" s="187"/>
      <c r="D29" s="187"/>
      <c r="E29" s="9"/>
      <c r="F29" s="10"/>
      <c r="G29" s="86"/>
    </row>
    <row r="30" spans="1:8" s="82" customFormat="1" x14ac:dyDescent="0.15">
      <c r="A30" s="122" t="s">
        <v>290</v>
      </c>
      <c r="B30" s="8" t="str">
        <f>'2.3 Stg2 Prelims Ref A-D'!A26</f>
        <v>SAFETY, HEALTH &amp; WELFARE</v>
      </c>
      <c r="C30" s="187"/>
      <c r="D30" s="187">
        <f>SUM('2.3 Stg2 Prelims Ref A-D'!H29:H88)</f>
        <v>0</v>
      </c>
      <c r="E30" s="9">
        <f>SUM('2.3 Stg2 Prelims Ref A-D'!I29:I88)</f>
        <v>0</v>
      </c>
      <c r="F30" s="10">
        <f t="shared" si="1"/>
        <v>0</v>
      </c>
      <c r="G30" s="86"/>
    </row>
    <row r="31" spans="1:8" s="82" customFormat="1" ht="3" customHeight="1" x14ac:dyDescent="0.15">
      <c r="A31" s="8"/>
      <c r="B31" s="8"/>
      <c r="C31" s="187"/>
      <c r="D31" s="187"/>
      <c r="E31" s="9"/>
      <c r="F31" s="10"/>
      <c r="G31" s="86"/>
    </row>
    <row r="32" spans="1:8" s="82" customFormat="1" x14ac:dyDescent="0.15">
      <c r="A32" s="122" t="s">
        <v>291</v>
      </c>
      <c r="B32" s="8" t="str">
        <f>'2.3 Stg2 Prelims Ref A-D'!B90</f>
        <v>PRINTING COSTS / IT</v>
      </c>
      <c r="C32" s="187"/>
      <c r="D32" s="187">
        <f>SUM('2.3 Stg2 Prelims Ref A-D'!H91:H98)</f>
        <v>0</v>
      </c>
      <c r="E32" s="9">
        <f>SUM('2.3 Stg2 Prelims Ref A-D'!I91:I98)</f>
        <v>0</v>
      </c>
      <c r="F32" s="10">
        <f t="shared" si="1"/>
        <v>0</v>
      </c>
      <c r="G32" s="86"/>
    </row>
    <row r="33" spans="1:8" ht="3" customHeight="1" x14ac:dyDescent="0.15">
      <c r="A33" s="8"/>
      <c r="B33" s="8"/>
      <c r="C33" s="187"/>
      <c r="D33" s="187"/>
      <c r="E33" s="9"/>
      <c r="F33" s="10"/>
    </row>
    <row r="34" spans="1:8" x14ac:dyDescent="0.15">
      <c r="A34" s="122" t="s">
        <v>292</v>
      </c>
      <c r="B34" s="8" t="str">
        <f>'2.3 Stg2 Prelims Ref E-W'!B8</f>
        <v>QC TEST &amp; INSPECTIONS</v>
      </c>
      <c r="C34" s="187"/>
      <c r="D34" s="187">
        <f>SUM('2.3 Stg2 Prelims Ref E-W'!H9:H19)</f>
        <v>0</v>
      </c>
      <c r="E34" s="9">
        <f>SUM('2.3 Stg2 Prelims Ref E-W'!I9:I19)</f>
        <v>0</v>
      </c>
      <c r="F34" s="10">
        <f t="shared" si="0"/>
        <v>0</v>
      </c>
    </row>
    <row r="35" spans="1:8" ht="3" customHeight="1" x14ac:dyDescent="0.15">
      <c r="A35" s="8"/>
      <c r="B35" s="8"/>
      <c r="C35" s="187"/>
      <c r="D35" s="187"/>
      <c r="E35" s="9"/>
      <c r="F35" s="10"/>
    </row>
    <row r="36" spans="1:8" x14ac:dyDescent="0.15">
      <c r="A36" s="122" t="s">
        <v>293</v>
      </c>
      <c r="B36" s="8" t="str">
        <f>'2.3 Stg2 Prelims Ref E-W'!B21</f>
        <v xml:space="preserve">PROTECTION </v>
      </c>
      <c r="C36" s="187"/>
      <c r="D36" s="187">
        <f>SUM('2.3 Stg2 Prelims Ref E-W'!H22:H26)</f>
        <v>0</v>
      </c>
      <c r="E36" s="9">
        <f>SUM('2.3 Stg2 Prelims Ref E-W'!I22:I26)</f>
        <v>0</v>
      </c>
      <c r="F36" s="10">
        <f t="shared" si="0"/>
        <v>0</v>
      </c>
    </row>
    <row r="37" spans="1:8" s="2" customFormat="1" ht="3" customHeight="1" x14ac:dyDescent="0.15">
      <c r="A37" s="8"/>
      <c r="B37" s="8"/>
      <c r="C37" s="187"/>
      <c r="D37" s="187"/>
      <c r="E37" s="9"/>
      <c r="F37" s="10"/>
      <c r="G37" s="86"/>
      <c r="H37"/>
    </row>
    <row r="38" spans="1:8" s="2" customFormat="1" x14ac:dyDescent="0.15">
      <c r="A38" s="122" t="s">
        <v>294</v>
      </c>
      <c r="B38" s="8" t="str">
        <f>'2.3 Stg2 Prelims Ref E-W'!B28</f>
        <v>SITE LABOUR / COMMON USER FACILITITES</v>
      </c>
      <c r="C38" s="187"/>
      <c r="D38" s="187">
        <f>SUM('2.3 Stg2 Prelims Ref E-W'!H29:H43)</f>
        <v>0</v>
      </c>
      <c r="E38" s="9">
        <f>SUM('2.3 Stg2 Prelims Ref E-W'!I29:I43)</f>
        <v>0</v>
      </c>
      <c r="F38" s="10">
        <f t="shared" si="0"/>
        <v>0</v>
      </c>
      <c r="G38" s="86"/>
    </row>
    <row r="39" spans="1:8" s="2" customFormat="1" ht="3" customHeight="1" x14ac:dyDescent="0.15">
      <c r="A39" s="8"/>
      <c r="B39" s="8"/>
      <c r="C39" s="187"/>
      <c r="D39" s="187"/>
      <c r="E39" s="9"/>
      <c r="F39" s="10"/>
      <c r="G39" s="86"/>
    </row>
    <row r="40" spans="1:8" s="2" customFormat="1" x14ac:dyDescent="0.15">
      <c r="A40" s="122" t="s">
        <v>296</v>
      </c>
      <c r="B40" s="8" t="str">
        <f>'2.3 Stg2 Prelims Ref E-W'!B45</f>
        <v>TEMPORARY UTILITIES</v>
      </c>
      <c r="C40" s="187"/>
      <c r="D40" s="187">
        <f>SUM('2.3 Stg2 Prelims Ref E-W'!H46:H65)</f>
        <v>0</v>
      </c>
      <c r="E40" s="9">
        <f>SUM('2.3 Stg2 Prelims Ref E-W'!I46:I65)</f>
        <v>0</v>
      </c>
      <c r="F40" s="10">
        <f t="shared" si="0"/>
        <v>0</v>
      </c>
      <c r="G40" s="86"/>
    </row>
    <row r="41" spans="1:8" s="2" customFormat="1" ht="3" customHeight="1" x14ac:dyDescent="0.15">
      <c r="A41" s="8"/>
      <c r="B41" s="8"/>
      <c r="C41" s="187"/>
      <c r="D41" s="187"/>
      <c r="E41" s="9"/>
      <c r="F41" s="10"/>
      <c r="G41" s="86"/>
    </row>
    <row r="42" spans="1:8" s="2" customFormat="1" x14ac:dyDescent="0.15">
      <c r="A42" s="122" t="s">
        <v>297</v>
      </c>
      <c r="B42" s="8" t="str">
        <f>'2.3 Stg2 Prelims Ref E-W'!B67</f>
        <v>CRANES / HOISTS</v>
      </c>
      <c r="C42" s="187"/>
      <c r="D42" s="187">
        <f>SUM('2.3 Stg2 Prelims Ref E-W'!H68:H86)</f>
        <v>0</v>
      </c>
      <c r="E42" s="9">
        <f>SUM('2.3 Stg2 Prelims Ref E-W'!I68:I86)</f>
        <v>0</v>
      </c>
      <c r="F42" s="10">
        <f t="shared" si="0"/>
        <v>0</v>
      </c>
      <c r="G42" s="86"/>
    </row>
    <row r="43" spans="1:8" ht="3" customHeight="1" x14ac:dyDescent="0.15">
      <c r="A43" s="8"/>
      <c r="B43" s="8"/>
      <c r="C43" s="187"/>
      <c r="D43" s="187"/>
      <c r="E43" s="9"/>
      <c r="F43" s="10"/>
      <c r="H43" s="2"/>
    </row>
    <row r="44" spans="1:8" x14ac:dyDescent="0.15">
      <c r="A44" s="122" t="s">
        <v>298</v>
      </c>
      <c r="B44" s="8" t="str">
        <f>'2.3 Stg2 Prelims Ref E-W'!B88</f>
        <v>SCAFFOLD AND TEMPORARY WORKS</v>
      </c>
      <c r="C44" s="187"/>
      <c r="D44" s="187">
        <f>SUM('2.3 Stg2 Prelims Ref E-W'!H89:H97)</f>
        <v>0</v>
      </c>
      <c r="E44" s="9">
        <f>SUM('2.3 Stg2 Prelims Ref E-W'!I89:I97)</f>
        <v>0</v>
      </c>
      <c r="F44" s="10">
        <f>SUM(D44:E44)</f>
        <v>0</v>
      </c>
    </row>
    <row r="45" spans="1:8" ht="3" customHeight="1" x14ac:dyDescent="0.15">
      <c r="A45" s="8"/>
      <c r="B45" s="8"/>
      <c r="C45" s="187"/>
      <c r="D45" s="187"/>
      <c r="E45" s="9"/>
      <c r="F45" s="10"/>
    </row>
    <row r="46" spans="1:8" x14ac:dyDescent="0.15">
      <c r="A46" s="122" t="s">
        <v>299</v>
      </c>
      <c r="B46" s="8" t="str">
        <f>'2.3 Stg2 Prelims Ref E-W'!B99</f>
        <v>CONSTRUCTION SIGNS</v>
      </c>
      <c r="C46" s="187"/>
      <c r="D46" s="187">
        <f>SUM('2.3 Stg2 Prelims Ref E-W'!H100:H106)</f>
        <v>0</v>
      </c>
      <c r="E46" s="9">
        <f>SUM('2.3 Stg2 Prelims Ref E-W'!I100:I106)</f>
        <v>0</v>
      </c>
      <c r="F46" s="10">
        <f t="shared" si="0"/>
        <v>0</v>
      </c>
    </row>
    <row r="47" spans="1:8" ht="3" customHeight="1" x14ac:dyDescent="0.15">
      <c r="A47" s="8"/>
      <c r="B47" s="8"/>
      <c r="C47" s="9"/>
      <c r="D47" s="9"/>
      <c r="E47" s="9"/>
      <c r="F47" s="10"/>
    </row>
    <row r="48" spans="1:8" x14ac:dyDescent="0.15">
      <c r="A48" s="122" t="s">
        <v>300</v>
      </c>
      <c r="B48" s="8" t="str">
        <f>'2.3 Stg2 Prelims Ref E-W'!B108</f>
        <v>EQUIPMENT</v>
      </c>
      <c r="C48" s="9"/>
      <c r="D48" s="9">
        <f>SUM('2.3 Stg2 Prelims Ref E-W'!H109:H114)</f>
        <v>0</v>
      </c>
      <c r="E48" s="9">
        <f>SUM('2.3 Stg2 Prelims Ref E-W'!I109:I114)</f>
        <v>0</v>
      </c>
      <c r="F48" s="10">
        <f t="shared" si="0"/>
        <v>0</v>
      </c>
    </row>
    <row r="49" spans="1:8" ht="3" customHeight="1" x14ac:dyDescent="0.15">
      <c r="A49" s="8"/>
      <c r="B49" s="8"/>
      <c r="C49" s="9"/>
      <c r="D49" s="9"/>
      <c r="E49" s="9"/>
      <c r="F49" s="10"/>
    </row>
    <row r="50" spans="1:8" x14ac:dyDescent="0.15">
      <c r="A50" s="122" t="s">
        <v>301</v>
      </c>
      <c r="B50" s="8" t="str">
        <f>'2.3 Stg2 Prelims Ref E-W'!B116</f>
        <v>GUARDING</v>
      </c>
      <c r="C50" s="9"/>
      <c r="D50" s="9">
        <f>SUM('2.3 Stg2 Prelims Ref E-W'!H117:H127)</f>
        <v>0</v>
      </c>
      <c r="E50" s="9">
        <f>SUM('2.3 Stg2 Prelims Ref E-W'!I117:I127)</f>
        <v>0</v>
      </c>
      <c r="F50" s="10">
        <f t="shared" si="0"/>
        <v>0</v>
      </c>
    </row>
    <row r="51" spans="1:8" ht="3" customHeight="1" x14ac:dyDescent="0.15">
      <c r="A51" s="8"/>
      <c r="B51" s="8"/>
      <c r="C51" s="9"/>
      <c r="D51" s="9"/>
      <c r="E51" s="9"/>
      <c r="F51" s="10"/>
    </row>
    <row r="52" spans="1:8" x14ac:dyDescent="0.15">
      <c r="A52" s="122" t="s">
        <v>302</v>
      </c>
      <c r="B52" s="8" t="str">
        <f>'2.3 Stg2 Prelims Ref E-W'!B129</f>
        <v>HOARDINGS / FENCING</v>
      </c>
      <c r="C52" s="9"/>
      <c r="D52" s="9">
        <f>SUM('2.3 Stg2 Prelims Ref E-W'!H130:H141)</f>
        <v>0</v>
      </c>
      <c r="E52" s="9">
        <f>SUM('2.3 Stg2 Prelims Ref E-W'!I130:I141)</f>
        <v>0</v>
      </c>
      <c r="F52" s="10">
        <f t="shared" si="0"/>
        <v>0</v>
      </c>
    </row>
    <row r="53" spans="1:8" ht="3" customHeight="1" x14ac:dyDescent="0.15">
      <c r="A53" s="8"/>
      <c r="B53" s="8"/>
      <c r="C53" s="9"/>
      <c r="D53" s="9"/>
      <c r="E53" s="9"/>
      <c r="F53" s="10"/>
    </row>
    <row r="54" spans="1:8" x14ac:dyDescent="0.15">
      <c r="A54" s="122" t="s">
        <v>303</v>
      </c>
      <c r="B54" s="8" t="str">
        <f>'2.3 Stg2 Prelims Ref E-W'!B143</f>
        <v>GATES &amp; DOORS</v>
      </c>
      <c r="C54" s="9"/>
      <c r="D54" s="9">
        <f>SUM('2.3 Stg2 Prelims Ref E-W'!H144:H148)</f>
        <v>0</v>
      </c>
      <c r="E54" s="9">
        <f>SUM('2.3 Stg2 Prelims Ref E-W'!I144:I148)</f>
        <v>0</v>
      </c>
      <c r="F54" s="10">
        <f t="shared" si="0"/>
        <v>0</v>
      </c>
    </row>
    <row r="55" spans="1:8" s="3" customFormat="1" ht="3" customHeight="1" x14ac:dyDescent="0.15">
      <c r="A55" s="8"/>
      <c r="B55" s="8"/>
      <c r="C55" s="9"/>
      <c r="D55" s="9"/>
      <c r="E55" s="9"/>
      <c r="F55" s="10"/>
      <c r="G55" s="86"/>
      <c r="H55"/>
    </row>
    <row r="56" spans="1:8" s="3" customFormat="1" x14ac:dyDescent="0.15">
      <c r="A56" s="122" t="s">
        <v>304</v>
      </c>
      <c r="B56" s="8" t="str">
        <f>'2.3 Stg2 Prelims Ref E-W'!B150</f>
        <v>COURSES (SITE PERSONNEL)</v>
      </c>
      <c r="C56" s="9"/>
      <c r="D56" s="9">
        <f>SUM('2.3 Stg2 Prelims Ref E-W'!H151:H156)</f>
        <v>0</v>
      </c>
      <c r="E56" s="9">
        <f>SUM('2.3 Stg2 Prelims Ref E-W'!I151:I156)</f>
        <v>0</v>
      </c>
      <c r="F56" s="10">
        <f t="shared" si="0"/>
        <v>0</v>
      </c>
      <c r="G56" s="86"/>
    </row>
    <row r="57" spans="1:8" ht="3" customHeight="1" x14ac:dyDescent="0.15">
      <c r="A57" s="8"/>
      <c r="B57" s="8"/>
      <c r="C57" s="9"/>
      <c r="D57" s="9"/>
      <c r="E57" s="9"/>
      <c r="F57" s="10"/>
      <c r="H57" s="3"/>
    </row>
    <row r="58" spans="1:8" x14ac:dyDescent="0.15">
      <c r="A58" s="122" t="s">
        <v>305</v>
      </c>
      <c r="B58" s="8" t="str">
        <f>'2.3 Stg2 Prelims Ref E-W'!B158</f>
        <v>RUBBISH CONTROL / REMOVAL</v>
      </c>
      <c r="C58" s="9"/>
      <c r="D58" s="9">
        <f>SUM('2.3 Stg2 Prelims Ref E-W'!H159:H160)</f>
        <v>0</v>
      </c>
      <c r="E58" s="9">
        <f>SUM('2.3 Stg2 Prelims Ref E-W'!I159:I160)</f>
        <v>0</v>
      </c>
      <c r="F58" s="10">
        <f t="shared" si="0"/>
        <v>0</v>
      </c>
    </row>
    <row r="59" spans="1:8" ht="3" customHeight="1" x14ac:dyDescent="0.15">
      <c r="A59" s="8"/>
      <c r="B59" s="8"/>
      <c r="C59" s="9"/>
      <c r="D59" s="9"/>
      <c r="E59" s="9"/>
      <c r="F59" s="10"/>
    </row>
    <row r="60" spans="1:8" x14ac:dyDescent="0.15">
      <c r="A60" s="122" t="s">
        <v>311</v>
      </c>
      <c r="B60" s="8" t="str">
        <f>'2.3 Stg2 Prelims Ref E-W'!B162</f>
        <v>PLANT, TOOLS &amp; EQUIPMENT</v>
      </c>
      <c r="C60" s="9"/>
      <c r="D60" s="9">
        <f>SUM('2.3 Stg2 Prelims Ref E-W'!H163:H168)</f>
        <v>0</v>
      </c>
      <c r="E60" s="9">
        <f>SUM('2.3 Stg2 Prelims Ref E-W'!I163:I168)</f>
        <v>0</v>
      </c>
      <c r="F60" s="10">
        <f t="shared" si="0"/>
        <v>0</v>
      </c>
    </row>
    <row r="61" spans="1:8" ht="3" customHeight="1" x14ac:dyDescent="0.15">
      <c r="A61" s="8"/>
      <c r="B61" s="8"/>
      <c r="C61" s="9"/>
      <c r="D61" s="9"/>
      <c r="E61" s="9"/>
      <c r="F61" s="10"/>
    </row>
    <row r="62" spans="1:8" x14ac:dyDescent="0.15">
      <c r="A62" s="122" t="s">
        <v>306</v>
      </c>
      <c r="B62" s="8" t="str">
        <f>'2.3 Stg2 Prelims Ref E-W'!B170</f>
        <v>FINAL CLEAN</v>
      </c>
      <c r="C62" s="9"/>
      <c r="D62" s="9">
        <f>SUM('2.3 Stg2 Prelims Ref E-W'!H171:H174)</f>
        <v>0</v>
      </c>
      <c r="E62" s="9">
        <f>SUM('2.3 Stg2 Prelims Ref E-W'!I171:I174)</f>
        <v>0</v>
      </c>
      <c r="F62" s="10">
        <f t="shared" si="0"/>
        <v>0</v>
      </c>
    </row>
    <row r="63" spans="1:8" ht="3" customHeight="1" x14ac:dyDescent="0.15">
      <c r="A63" s="8"/>
      <c r="B63" s="8"/>
      <c r="C63" s="9"/>
      <c r="D63" s="9"/>
      <c r="E63" s="9"/>
      <c r="F63" s="10"/>
    </row>
    <row r="64" spans="1:8" x14ac:dyDescent="0.15">
      <c r="A64" s="122" t="s">
        <v>307</v>
      </c>
      <c r="B64" s="8" t="str">
        <f>'2.3 Stg2 Prelims Ref E-W'!B176</f>
        <v>INSURANCES &amp; BONDS</v>
      </c>
      <c r="C64" s="9"/>
      <c r="D64" s="9">
        <f>SUM('2.3 Stg2 Prelims Ref E-W'!H177:H182)</f>
        <v>0</v>
      </c>
      <c r="E64" s="9">
        <f>SUM('2.3 Stg2 Prelims Ref E-W'!I177:I182)</f>
        <v>0</v>
      </c>
      <c r="F64" s="10">
        <f t="shared" si="0"/>
        <v>0</v>
      </c>
    </row>
    <row r="65" spans="1:7" ht="3" customHeight="1" x14ac:dyDescent="0.15">
      <c r="A65" s="8"/>
      <c r="B65" s="8"/>
      <c r="C65" s="9"/>
      <c r="D65" s="9"/>
      <c r="E65" s="9"/>
      <c r="F65" s="10"/>
    </row>
    <row r="66" spans="1:7" x14ac:dyDescent="0.15">
      <c r="A66" s="122" t="s">
        <v>308</v>
      </c>
      <c r="B66" s="8" t="str">
        <f>'2.3 Stg2 Prelims Ref E-W'!B184</f>
        <v>TRANSPORTATION COSTS</v>
      </c>
      <c r="C66" s="9"/>
      <c r="D66" s="9">
        <f>SUM('2.3 Stg2 Prelims Ref E-W'!H185:H189)</f>
        <v>0</v>
      </c>
      <c r="E66" s="9">
        <f>SUM('2.3 Stg2 Prelims Ref E-W'!I185:I189)</f>
        <v>0</v>
      </c>
      <c r="F66" s="10">
        <f t="shared" si="0"/>
        <v>0</v>
      </c>
    </row>
    <row r="67" spans="1:7" ht="3" customHeight="1" x14ac:dyDescent="0.15">
      <c r="A67" s="8"/>
      <c r="B67" s="8"/>
      <c r="C67" s="9"/>
      <c r="D67" s="9"/>
      <c r="E67" s="9"/>
      <c r="F67" s="10"/>
    </row>
    <row r="68" spans="1:7" x14ac:dyDescent="0.15">
      <c r="A68" s="122" t="s">
        <v>309</v>
      </c>
      <c r="B68" s="8" t="str">
        <f>'2.3 Stg2 Prelims Ref E-W'!B191</f>
        <v>LOGISTICS</v>
      </c>
      <c r="C68" s="9"/>
      <c r="D68" s="9">
        <f>SUM('2.3 Stg2 Prelims Ref E-W'!H192:H200)</f>
        <v>0</v>
      </c>
      <c r="E68" s="9">
        <f>SUM('2.3 Stg2 Prelims Ref E-W'!I192:I200)</f>
        <v>0</v>
      </c>
      <c r="F68" s="10">
        <f>SUM(D68:E68)</f>
        <v>0</v>
      </c>
    </row>
    <row r="69" spans="1:7" s="82" customFormat="1" ht="3" customHeight="1" x14ac:dyDescent="0.15">
      <c r="A69" s="8"/>
      <c r="B69" s="8"/>
      <c r="C69" s="9"/>
      <c r="D69" s="9"/>
      <c r="E69" s="9"/>
      <c r="F69" s="10"/>
      <c r="G69" s="86"/>
    </row>
    <row r="70" spans="1:7" s="88" customFormat="1" x14ac:dyDescent="0.15">
      <c r="A70" s="122" t="s">
        <v>310</v>
      </c>
      <c r="B70" s="8" t="str">
        <f>'2.3 Stg2 Prelims Ref E-W'!B202</f>
        <v>OTHER</v>
      </c>
      <c r="C70" s="9"/>
      <c r="D70" s="9">
        <f>SUM('2.3 Stg2 Prelims Ref E-W'!H202:H207)</f>
        <v>0</v>
      </c>
      <c r="E70" s="9">
        <f>SUM('2.3 Stg2 Prelims Ref E-W'!I202:I207)</f>
        <v>0</v>
      </c>
      <c r="F70" s="10">
        <f>SUM(D70:E70)</f>
        <v>0</v>
      </c>
      <c r="G70" s="86"/>
    </row>
    <row r="71" spans="1:7" s="82" customFormat="1" x14ac:dyDescent="0.15">
      <c r="A71" s="122"/>
      <c r="B71" s="8" t="s">
        <v>392</v>
      </c>
      <c r="C71" s="9"/>
      <c r="D71" s="9">
        <f>SUM(D23:D70)*D82</f>
        <v>0</v>
      </c>
      <c r="E71" s="9">
        <f>SUM(E23:E70)*D82</f>
        <v>0</v>
      </c>
      <c r="F71" s="10">
        <f>SUM(D71:E71)</f>
        <v>0</v>
      </c>
      <c r="G71" s="86"/>
    </row>
    <row r="72" spans="1:7" s="82" customFormat="1" ht="1.5" customHeight="1" x14ac:dyDescent="0.15">
      <c r="A72" s="8"/>
      <c r="B72" s="8"/>
      <c r="C72" s="9"/>
      <c r="D72" s="9"/>
      <c r="E72" s="9"/>
      <c r="F72" s="10"/>
      <c r="G72" s="86"/>
    </row>
    <row r="73" spans="1:7" ht="3" customHeight="1" x14ac:dyDescent="0.15">
      <c r="A73" s="8"/>
      <c r="B73" s="8"/>
      <c r="C73" s="9"/>
      <c r="D73" s="9"/>
      <c r="E73" s="9"/>
      <c r="F73" s="10"/>
    </row>
    <row r="74" spans="1:7" ht="12" thickBot="1" x14ac:dyDescent="0.2">
      <c r="A74" s="8"/>
      <c r="B74" s="278" t="s">
        <v>266</v>
      </c>
      <c r="C74" s="279"/>
      <c r="D74" s="279">
        <f>SUM(D23:D73)</f>
        <v>0</v>
      </c>
      <c r="E74" s="279">
        <f>SUM(E23:E73)</f>
        <v>0</v>
      </c>
      <c r="F74" s="279">
        <f>SUM(F23:F73)</f>
        <v>0</v>
      </c>
    </row>
    <row r="75" spans="1:7" s="88" customFormat="1" ht="12.75" thickTop="1" thickBot="1" x14ac:dyDescent="0.2">
      <c r="A75" s="8"/>
      <c r="B75" s="253"/>
      <c r="C75" s="81"/>
      <c r="D75" s="81"/>
      <c r="E75" s="81"/>
      <c r="F75" s="81"/>
      <c r="G75" s="86"/>
    </row>
    <row r="76" spans="1:7" s="88" customFormat="1" ht="3" customHeight="1" thickTop="1" x14ac:dyDescent="0.15">
      <c r="A76" s="8"/>
      <c r="B76" s="122"/>
      <c r="C76" s="9"/>
      <c r="D76" s="9"/>
      <c r="E76" s="9"/>
      <c r="F76" s="10"/>
      <c r="G76" s="86"/>
    </row>
    <row r="77" spans="1:7" s="88" customFormat="1" x14ac:dyDescent="0.15">
      <c r="A77" s="140">
        <v>2.4</v>
      </c>
      <c r="B77" s="254" t="s">
        <v>378</v>
      </c>
      <c r="C77" s="104"/>
      <c r="D77" s="104"/>
      <c r="E77" s="252"/>
      <c r="F77" s="10">
        <f>'2.4 Early Warning Register'!B51</f>
        <v>0</v>
      </c>
      <c r="G77" s="86"/>
    </row>
    <row r="78" spans="1:7" s="88" customFormat="1" ht="3" customHeight="1" x14ac:dyDescent="0.15">
      <c r="A78" s="8"/>
      <c r="B78" s="280"/>
      <c r="C78" s="92"/>
      <c r="D78" s="92"/>
      <c r="E78" s="92"/>
      <c r="F78" s="266"/>
      <c r="G78" s="86"/>
    </row>
    <row r="79" spans="1:7" s="88" customFormat="1" ht="12" thickBot="1" x14ac:dyDescent="0.2">
      <c r="A79" s="8"/>
      <c r="B79" s="254"/>
      <c r="C79" s="10"/>
      <c r="D79" s="10"/>
      <c r="E79" s="10"/>
      <c r="F79" s="10"/>
      <c r="G79" s="86"/>
    </row>
    <row r="80" spans="1:7" s="88" customFormat="1" ht="12.75" thickTop="1" thickBot="1" x14ac:dyDescent="0.2">
      <c r="A80" s="122"/>
      <c r="B80" s="293" t="s">
        <v>393</v>
      </c>
      <c r="C80" s="294"/>
      <c r="D80" s="294"/>
      <c r="E80" s="294"/>
      <c r="F80" s="295">
        <f>SUM(F21,F74,F77)</f>
        <v>3441988</v>
      </c>
      <c r="G80" s="86"/>
    </row>
    <row r="81" spans="1:7" s="121" customFormat="1" x14ac:dyDescent="0.15">
      <c r="A81" s="272"/>
      <c r="B81" s="273"/>
      <c r="C81" s="274"/>
      <c r="D81" s="274"/>
      <c r="E81" s="275"/>
      <c r="F81" s="276"/>
      <c r="G81" s="277"/>
    </row>
    <row r="82" spans="1:7" s="88" customFormat="1" ht="11.45" customHeight="1" x14ac:dyDescent="0.15">
      <c r="A82" s="140">
        <v>2.5</v>
      </c>
      <c r="B82" s="259" t="s">
        <v>407</v>
      </c>
      <c r="C82" s="108"/>
      <c r="D82" s="108">
        <f>'2.5 Stg2 MC Fee %'!E6</f>
        <v>0</v>
      </c>
      <c r="E82" s="91"/>
      <c r="F82" s="91"/>
      <c r="G82" s="86"/>
    </row>
    <row r="83" spans="1:7" s="88" customFormat="1" ht="3" customHeight="1" x14ac:dyDescent="0.15">
      <c r="A83" s="8"/>
      <c r="B83" s="8"/>
      <c r="C83" s="10"/>
      <c r="D83" s="10"/>
      <c r="E83" s="91"/>
      <c r="F83" s="91"/>
      <c r="G83" s="86"/>
    </row>
    <row r="84" spans="1:7" s="4" customFormat="1" ht="3.95" customHeight="1" x14ac:dyDescent="0.15">
      <c r="A84" s="8"/>
      <c r="B84" s="8"/>
      <c r="C84" s="9"/>
      <c r="D84" s="9"/>
      <c r="E84" s="93"/>
      <c r="F84" s="91"/>
      <c r="G84" s="86"/>
    </row>
    <row r="85" spans="1:7" s="88" customFormat="1" ht="11.45" customHeight="1" x14ac:dyDescent="0.15">
      <c r="A85" s="140">
        <v>2.6</v>
      </c>
      <c r="B85" s="8" t="s">
        <v>367</v>
      </c>
      <c r="C85" s="260"/>
      <c r="D85" s="190" t="s">
        <v>353</v>
      </c>
      <c r="E85" s="91"/>
      <c r="F85" s="91"/>
      <c r="G85" s="86"/>
    </row>
    <row r="86" spans="1:7" s="88" customFormat="1" ht="8.25" customHeight="1" x14ac:dyDescent="0.15">
      <c r="A86" s="140"/>
      <c r="B86" s="8"/>
      <c r="C86" s="260"/>
      <c r="D86" s="260"/>
      <c r="E86" s="91"/>
      <c r="F86" s="91"/>
      <c r="G86" s="86"/>
    </row>
    <row r="87" spans="1:7" s="88" customFormat="1" ht="11.45" customHeight="1" x14ac:dyDescent="0.15">
      <c r="A87" s="140">
        <v>2.7</v>
      </c>
      <c r="B87" s="8" t="s">
        <v>379</v>
      </c>
      <c r="C87" s="260"/>
      <c r="D87" s="190" t="s">
        <v>353</v>
      </c>
      <c r="E87" s="91"/>
      <c r="F87" s="91"/>
      <c r="G87" s="86"/>
    </row>
    <row r="88" spans="1:7" s="88" customFormat="1" ht="11.45" customHeight="1" x14ac:dyDescent="0.15">
      <c r="A88" s="140"/>
      <c r="B88" s="8"/>
      <c r="C88" s="260"/>
      <c r="D88" s="260"/>
      <c r="E88" s="91"/>
      <c r="F88" s="91"/>
      <c r="G88" s="86"/>
    </row>
    <row r="89" spans="1:7" s="88" customFormat="1" ht="11.45" customHeight="1" x14ac:dyDescent="0.15">
      <c r="A89" s="140"/>
      <c r="B89" s="8"/>
      <c r="C89" s="260"/>
      <c r="D89" s="260"/>
      <c r="E89" s="91"/>
      <c r="F89" s="91"/>
      <c r="G89" s="86"/>
    </row>
    <row r="90" spans="1:7" s="88" customFormat="1" ht="11.45" customHeight="1" x14ac:dyDescent="0.15">
      <c r="A90" s="267"/>
      <c r="B90" s="79"/>
      <c r="C90" s="269"/>
      <c r="D90" s="269"/>
      <c r="E90" s="91"/>
      <c r="F90" s="91"/>
      <c r="G90" s="86"/>
    </row>
    <row r="91" spans="1:7" x14ac:dyDescent="0.15">
      <c r="A91" s="268"/>
      <c r="B91" s="96"/>
      <c r="C91" s="93"/>
      <c r="D91" s="93"/>
      <c r="E91" s="93"/>
      <c r="F91" s="91"/>
    </row>
    <row r="93" spans="1:7" x14ac:dyDescent="0.15">
      <c r="A93" s="83"/>
      <c r="B93" s="84" t="s">
        <v>252</v>
      </c>
    </row>
    <row r="95" spans="1:7" s="88" customFormat="1" x14ac:dyDescent="0.15">
      <c r="G95" s="86"/>
    </row>
    <row r="96" spans="1:7" s="88" customFormat="1" x14ac:dyDescent="0.15">
      <c r="G96" s="86"/>
    </row>
    <row r="97" spans="7:7" s="88" customFormat="1" x14ac:dyDescent="0.15">
      <c r="G97" s="86"/>
    </row>
    <row r="98" spans="7:7" s="88" customFormat="1" x14ac:dyDescent="0.15">
      <c r="G98" s="86"/>
    </row>
    <row r="99" spans="7:7" s="88" customFormat="1" x14ac:dyDescent="0.15">
      <c r="G99" s="86"/>
    </row>
    <row r="100" spans="7:7" s="88" customFormat="1" x14ac:dyDescent="0.15">
      <c r="G100" s="86"/>
    </row>
    <row r="101" spans="7:7" s="88" customFormat="1" x14ac:dyDescent="0.15">
      <c r="G101" s="86"/>
    </row>
    <row r="102" spans="7:7" s="88" customFormat="1" x14ac:dyDescent="0.15">
      <c r="G102" s="86"/>
    </row>
    <row r="103" spans="7:7" s="88" customFormat="1" x14ac:dyDescent="0.15">
      <c r="G103" s="86"/>
    </row>
    <row r="104" spans="7:7" s="88" customFormat="1" x14ac:dyDescent="0.15">
      <c r="G104" s="86"/>
    </row>
    <row r="105" spans="7:7" s="88" customFormat="1" x14ac:dyDescent="0.15">
      <c r="G105" s="86"/>
    </row>
    <row r="106" spans="7:7" s="88" customFormat="1" x14ac:dyDescent="0.15">
      <c r="G106" s="86"/>
    </row>
    <row r="107" spans="7:7" s="88" customFormat="1" x14ac:dyDescent="0.15">
      <c r="G107" s="86"/>
    </row>
    <row r="108" spans="7:7" s="88" customFormat="1" x14ac:dyDescent="0.15">
      <c r="G108" s="86"/>
    </row>
    <row r="109" spans="7:7" s="88" customFormat="1" x14ac:dyDescent="0.15">
      <c r="G109" s="86"/>
    </row>
    <row r="110" spans="7:7" s="88" customFormat="1" x14ac:dyDescent="0.15">
      <c r="G110" s="86"/>
    </row>
    <row r="116" spans="2:2" x14ac:dyDescent="0.15">
      <c r="B116" s="37"/>
    </row>
    <row r="117" spans="2:2" x14ac:dyDescent="0.15">
      <c r="B117" s="189" t="s">
        <v>352</v>
      </c>
    </row>
    <row r="118" spans="2:2" x14ac:dyDescent="0.15">
      <c r="B118" s="189" t="s">
        <v>353</v>
      </c>
    </row>
    <row r="119" spans="2:2" x14ac:dyDescent="0.15">
      <c r="B119" s="37"/>
    </row>
  </sheetData>
  <mergeCells count="1">
    <mergeCell ref="A1:H1"/>
  </mergeCells>
  <dataValidations count="1">
    <dataValidation type="list" allowBlank="1" showInputMessage="1" showErrorMessage="1" sqref="C85:D90">
      <formula1>$B$117:$B$118</formula1>
    </dataValidation>
  </dataValidations>
  <pageMargins left="0.70866141732283472" right="0.70866141732283472" top="1.3779527559055118" bottom="0.6692913385826772" header="0.70866141732283472" footer="0.39370078740157483"/>
  <pageSetup paperSize="9" scale="67" orientation="portrait" r:id="rId1"/>
  <headerFooter>
    <oddHeader>&amp;R&amp;"-,Bold"&amp;12&amp;K04+000National Oceanography Centre, Roof Refurbishment
&amp;K00B0F0Pricing Document</oddHeader>
    <oddFooter>&amp;C
&amp;G
&amp;R
&amp;"-,Bold"&amp;P&amp;L&amp;7&amp;K05+000
&amp;"-,Bold"Turner &amp;&amp; Townsend</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L102"/>
  <sheetViews>
    <sheetView view="pageLayout" topLeftCell="A4" zoomScale="115" zoomScaleNormal="110" zoomScaleSheetLayoutView="100" zoomScalePageLayoutView="115" workbookViewId="0">
      <selection activeCell="C13" sqref="C13"/>
    </sheetView>
  </sheetViews>
  <sheetFormatPr defaultColWidth="8.75" defaultRowHeight="11.25" x14ac:dyDescent="0.15"/>
  <cols>
    <col min="1" max="1" width="11.125" style="4" customWidth="1"/>
    <col min="2" max="2" width="20.75" style="4" customWidth="1"/>
    <col min="3" max="3" width="57" style="4" customWidth="1"/>
    <col min="4" max="4" width="2.125" style="4" customWidth="1"/>
    <col min="5" max="5" width="2.75" style="4" customWidth="1"/>
    <col min="6" max="11" width="12.75" style="88" customWidth="1"/>
    <col min="12" max="16384" width="8.75" style="4"/>
  </cols>
  <sheetData>
    <row r="1" spans="1:12" s="1" customFormat="1" ht="38.1" customHeight="1" x14ac:dyDescent="0.15">
      <c r="A1" s="312" t="s">
        <v>346</v>
      </c>
      <c r="B1" s="312"/>
      <c r="C1" s="312"/>
      <c r="D1" s="312"/>
      <c r="E1" s="312"/>
      <c r="F1" s="312"/>
      <c r="G1" s="312"/>
      <c r="H1" s="312"/>
      <c r="I1" s="312"/>
      <c r="J1" s="312"/>
      <c r="K1" s="312"/>
      <c r="L1" s="313"/>
    </row>
    <row r="2" spans="1:12" x14ac:dyDescent="0.15">
      <c r="A2" s="28"/>
      <c r="B2" s="28"/>
      <c r="C2" s="28"/>
      <c r="D2" s="28"/>
      <c r="E2" s="28"/>
      <c r="F2" s="28"/>
      <c r="G2" s="28"/>
      <c r="H2" s="28"/>
      <c r="I2" s="28"/>
      <c r="J2" s="28"/>
      <c r="K2" s="28"/>
      <c r="L2" s="28"/>
    </row>
    <row r="3" spans="1:12" x14ac:dyDescent="0.15">
      <c r="A3" s="28"/>
      <c r="B3" s="28"/>
      <c r="C3" s="28"/>
      <c r="D3" s="28"/>
      <c r="E3" s="28"/>
      <c r="F3" s="28"/>
      <c r="G3" s="28"/>
      <c r="H3" s="28"/>
      <c r="I3" s="28"/>
      <c r="J3" s="28"/>
      <c r="K3" s="28"/>
    </row>
    <row r="4" spans="1:12" ht="12" customHeight="1" x14ac:dyDescent="0.15">
      <c r="A4" s="29"/>
      <c r="B4" s="29"/>
      <c r="C4" s="29"/>
      <c r="D4" s="30"/>
      <c r="E4" s="29"/>
      <c r="F4" s="106"/>
      <c r="G4" s="29"/>
      <c r="H4" s="29"/>
      <c r="I4" s="29"/>
      <c r="J4" s="29"/>
      <c r="K4" s="29"/>
    </row>
    <row r="5" spans="1:12" ht="12" customHeight="1" x14ac:dyDescent="0.15">
      <c r="A5" s="29"/>
      <c r="B5" s="103"/>
      <c r="C5" s="103"/>
      <c r="D5" s="30"/>
      <c r="E5" s="29"/>
      <c r="F5" s="106"/>
      <c r="G5" s="29"/>
      <c r="H5" s="29"/>
      <c r="I5" s="29"/>
      <c r="J5" s="29"/>
      <c r="K5" s="29"/>
    </row>
    <row r="6" spans="1:12" ht="12" customHeight="1" x14ac:dyDescent="0.15">
      <c r="A6" s="29"/>
      <c r="B6" s="30"/>
      <c r="C6" s="30"/>
      <c r="D6" s="30"/>
      <c r="E6" s="29"/>
      <c r="F6" s="34"/>
      <c r="G6" s="29"/>
      <c r="H6" s="29"/>
      <c r="I6" s="29"/>
      <c r="J6" s="29"/>
      <c r="K6" s="29"/>
    </row>
    <row r="7" spans="1:12" ht="12" customHeight="1" x14ac:dyDescent="0.15">
      <c r="A7" s="27"/>
      <c r="B7" s="27"/>
      <c r="C7" s="27"/>
      <c r="D7" s="27"/>
      <c r="E7" s="27"/>
      <c r="F7" s="34"/>
      <c r="G7" s="29"/>
      <c r="H7" s="29"/>
      <c r="I7" s="29"/>
      <c r="J7" s="29"/>
      <c r="K7" s="29"/>
    </row>
    <row r="8" spans="1:12" ht="35.450000000000003" customHeight="1" x14ac:dyDescent="0.15">
      <c r="A8" s="306" t="s">
        <v>280</v>
      </c>
      <c r="B8" s="306"/>
      <c r="C8" s="306"/>
      <c r="D8" s="27"/>
      <c r="E8" s="33"/>
      <c r="F8" s="307" t="s">
        <v>281</v>
      </c>
      <c r="G8" s="308"/>
      <c r="H8" s="308"/>
      <c r="I8" s="308"/>
      <c r="J8" s="308"/>
      <c r="K8" s="107"/>
    </row>
    <row r="9" spans="1:12" ht="37.9" customHeight="1" x14ac:dyDescent="0.15">
      <c r="A9" s="309" t="s">
        <v>312</v>
      </c>
      <c r="B9" s="310"/>
      <c r="C9" s="311"/>
      <c r="D9" s="31"/>
      <c r="E9" s="33"/>
      <c r="F9" s="20" t="s">
        <v>276</v>
      </c>
      <c r="G9" s="20" t="s">
        <v>277</v>
      </c>
      <c r="H9" s="20" t="s">
        <v>275</v>
      </c>
      <c r="I9" s="20" t="s">
        <v>282</v>
      </c>
      <c r="J9" s="20" t="s">
        <v>283</v>
      </c>
      <c r="K9" s="24" t="s">
        <v>274</v>
      </c>
    </row>
    <row r="10" spans="1:12" s="121" customFormat="1" ht="11.65" customHeight="1" x14ac:dyDescent="0.15">
      <c r="A10" s="123"/>
      <c r="B10" s="124"/>
      <c r="C10" s="124"/>
      <c r="D10" s="102"/>
      <c r="E10" s="120"/>
      <c r="F10" s="33"/>
      <c r="G10" s="110"/>
      <c r="H10" s="110"/>
      <c r="I10" s="33"/>
      <c r="J10" s="33"/>
      <c r="K10" s="33"/>
    </row>
    <row r="11" spans="1:12" ht="12" customHeight="1" x14ac:dyDescent="0.15">
      <c r="A11" s="23" t="s">
        <v>6</v>
      </c>
      <c r="B11" s="305" t="s">
        <v>7</v>
      </c>
      <c r="C11" s="305"/>
      <c r="D11" s="31"/>
      <c r="E11" s="33"/>
      <c r="F11" s="33"/>
      <c r="G11" s="110"/>
      <c r="H11" s="110"/>
      <c r="I11" s="33"/>
      <c r="J11" s="33"/>
      <c r="K11" s="33"/>
    </row>
    <row r="12" spans="1:12" ht="12" customHeight="1" x14ac:dyDescent="0.15">
      <c r="A12" s="13"/>
      <c r="B12" s="14" t="s">
        <v>0</v>
      </c>
      <c r="C12" s="14" t="s">
        <v>8</v>
      </c>
      <c r="D12" s="32"/>
      <c r="E12" s="33"/>
      <c r="F12" s="33"/>
      <c r="G12" s="33"/>
      <c r="H12" s="33"/>
      <c r="I12" s="33"/>
      <c r="J12" s="33"/>
      <c r="K12" s="33"/>
    </row>
    <row r="13" spans="1:12" ht="12" customHeight="1" x14ac:dyDescent="0.15">
      <c r="A13" s="15">
        <v>1</v>
      </c>
      <c r="B13" s="19"/>
      <c r="C13" s="16" t="s">
        <v>9</v>
      </c>
      <c r="D13" s="27"/>
      <c r="E13" s="33"/>
      <c r="F13" s="19"/>
      <c r="G13" s="25"/>
      <c r="H13" s="109"/>
      <c r="I13" s="25">
        <f>SUM(F13*G13*H13)</f>
        <v>0</v>
      </c>
      <c r="J13" s="25"/>
      <c r="K13" s="26">
        <f>I13+J13</f>
        <v>0</v>
      </c>
    </row>
    <row r="14" spans="1:12" ht="12" customHeight="1" x14ac:dyDescent="0.15">
      <c r="A14" s="15">
        <v>2</v>
      </c>
      <c r="B14" s="19"/>
      <c r="C14" s="16" t="s">
        <v>10</v>
      </c>
      <c r="D14" s="27"/>
      <c r="E14" s="33"/>
      <c r="F14" s="19"/>
      <c r="G14" s="25"/>
      <c r="H14" s="109"/>
      <c r="I14" s="25">
        <f>SUM(F14*G14*H14)</f>
        <v>0</v>
      </c>
      <c r="J14" s="25"/>
      <c r="K14" s="26">
        <f t="shared" ref="K14:K21" si="0">I14+J14</f>
        <v>0</v>
      </c>
    </row>
    <row r="15" spans="1:12" ht="12" customHeight="1" x14ac:dyDescent="0.15">
      <c r="A15" s="15">
        <v>3</v>
      </c>
      <c r="B15" s="19"/>
      <c r="C15" s="16" t="s">
        <v>11</v>
      </c>
      <c r="D15" s="27"/>
      <c r="E15" s="33"/>
      <c r="F15" s="19"/>
      <c r="G15" s="25"/>
      <c r="H15" s="109"/>
      <c r="I15" s="25">
        <f t="shared" ref="I15:I21" si="1">SUM(F15*G15*H15)</f>
        <v>0</v>
      </c>
      <c r="J15" s="25"/>
      <c r="K15" s="26">
        <f t="shared" si="0"/>
        <v>0</v>
      </c>
    </row>
    <row r="16" spans="1:12" ht="12" customHeight="1" x14ac:dyDescent="0.15">
      <c r="A16" s="15">
        <v>4</v>
      </c>
      <c r="B16" s="19"/>
      <c r="C16" s="16" t="s">
        <v>12</v>
      </c>
      <c r="D16" s="27"/>
      <c r="E16" s="33"/>
      <c r="F16" s="19"/>
      <c r="G16" s="25"/>
      <c r="H16" s="109"/>
      <c r="I16" s="25">
        <f t="shared" si="1"/>
        <v>0</v>
      </c>
      <c r="J16" s="25"/>
      <c r="K16" s="26">
        <f t="shared" si="0"/>
        <v>0</v>
      </c>
    </row>
    <row r="17" spans="1:11" ht="12" customHeight="1" x14ac:dyDescent="0.15">
      <c r="A17" s="15">
        <v>5</v>
      </c>
      <c r="B17" s="19"/>
      <c r="C17" s="16" t="s">
        <v>13</v>
      </c>
      <c r="D17" s="27"/>
      <c r="E17" s="33"/>
      <c r="F17" s="19"/>
      <c r="G17" s="25"/>
      <c r="H17" s="109"/>
      <c r="I17" s="25">
        <f t="shared" si="1"/>
        <v>0</v>
      </c>
      <c r="J17" s="25"/>
      <c r="K17" s="26">
        <f t="shared" si="0"/>
        <v>0</v>
      </c>
    </row>
    <row r="18" spans="1:11" ht="12" customHeight="1" x14ac:dyDescent="0.15">
      <c r="A18" s="15">
        <v>6</v>
      </c>
      <c r="B18" s="19"/>
      <c r="C18" s="16" t="s">
        <v>14</v>
      </c>
      <c r="D18" s="27"/>
      <c r="E18" s="33"/>
      <c r="F18" s="19"/>
      <c r="G18" s="25"/>
      <c r="H18" s="109"/>
      <c r="I18" s="25">
        <f t="shared" si="1"/>
        <v>0</v>
      </c>
      <c r="J18" s="25"/>
      <c r="K18" s="26">
        <f t="shared" si="0"/>
        <v>0</v>
      </c>
    </row>
    <row r="19" spans="1:11" ht="12" customHeight="1" x14ac:dyDescent="0.15">
      <c r="A19" s="15">
        <v>7</v>
      </c>
      <c r="B19" s="19"/>
      <c r="C19" s="16" t="s">
        <v>15</v>
      </c>
      <c r="D19" s="27"/>
      <c r="E19" s="33"/>
      <c r="F19" s="19"/>
      <c r="G19" s="25"/>
      <c r="H19" s="109"/>
      <c r="I19" s="25">
        <f t="shared" si="1"/>
        <v>0</v>
      </c>
      <c r="J19" s="25"/>
      <c r="K19" s="26">
        <f t="shared" si="0"/>
        <v>0</v>
      </c>
    </row>
    <row r="20" spans="1:11" ht="12" customHeight="1" x14ac:dyDescent="0.15">
      <c r="A20" s="15">
        <v>8</v>
      </c>
      <c r="B20" s="19"/>
      <c r="C20" s="19"/>
      <c r="D20" s="27"/>
      <c r="E20" s="33"/>
      <c r="F20" s="19"/>
      <c r="G20" s="25"/>
      <c r="H20" s="109"/>
      <c r="I20" s="25">
        <f t="shared" si="1"/>
        <v>0</v>
      </c>
      <c r="J20" s="25"/>
      <c r="K20" s="26">
        <f t="shared" si="0"/>
        <v>0</v>
      </c>
    </row>
    <row r="21" spans="1:11" ht="12" customHeight="1" x14ac:dyDescent="0.15">
      <c r="A21" s="15">
        <v>9</v>
      </c>
      <c r="B21" s="19"/>
      <c r="C21" s="19"/>
      <c r="D21" s="27"/>
      <c r="E21" s="33"/>
      <c r="F21" s="19"/>
      <c r="G21" s="25"/>
      <c r="H21" s="109"/>
      <c r="I21" s="25">
        <f t="shared" si="1"/>
        <v>0</v>
      </c>
      <c r="J21" s="25"/>
      <c r="K21" s="26">
        <f t="shared" si="0"/>
        <v>0</v>
      </c>
    </row>
    <row r="22" spans="1:11" ht="12" customHeight="1" x14ac:dyDescent="0.15">
      <c r="A22" s="12"/>
      <c r="B22" s="12"/>
      <c r="C22" s="12"/>
      <c r="D22" s="27"/>
      <c r="E22" s="33"/>
      <c r="F22" s="112"/>
      <c r="G22" s="113"/>
      <c r="H22" s="113"/>
      <c r="I22" s="113"/>
      <c r="J22" s="113"/>
      <c r="K22" s="114">
        <f t="shared" ref="K22" si="2">I22</f>
        <v>0</v>
      </c>
    </row>
    <row r="23" spans="1:11" ht="12" customHeight="1" x14ac:dyDescent="0.15">
      <c r="A23" s="23" t="s">
        <v>16</v>
      </c>
      <c r="B23" s="303" t="s">
        <v>17</v>
      </c>
      <c r="C23" s="304"/>
      <c r="D23" s="31"/>
      <c r="E23" s="33"/>
      <c r="F23" s="33"/>
      <c r="G23" s="33"/>
      <c r="H23" s="33"/>
      <c r="I23" s="33"/>
      <c r="J23" s="33"/>
      <c r="K23" s="33"/>
    </row>
    <row r="24" spans="1:11" ht="12" customHeight="1" x14ac:dyDescent="0.15">
      <c r="A24" s="13"/>
      <c r="B24" s="14" t="s">
        <v>0</v>
      </c>
      <c r="C24" s="14" t="s">
        <v>8</v>
      </c>
      <c r="D24" s="32"/>
      <c r="E24" s="33"/>
      <c r="F24" s="33"/>
      <c r="G24" s="33"/>
      <c r="H24" s="33"/>
      <c r="I24" s="33"/>
      <c r="J24" s="33"/>
      <c r="K24" s="33"/>
    </row>
    <row r="25" spans="1:11" ht="12" customHeight="1" x14ac:dyDescent="0.15">
      <c r="A25" s="15">
        <v>1</v>
      </c>
      <c r="B25" s="19"/>
      <c r="C25" s="16" t="s">
        <v>18</v>
      </c>
      <c r="D25" s="27"/>
      <c r="E25" s="33"/>
      <c r="F25" s="19"/>
      <c r="G25" s="25"/>
      <c r="H25" s="109"/>
      <c r="I25" s="25">
        <f t="shared" ref="I25:I28" si="3">SUM(F25*G25*H25)</f>
        <v>0</v>
      </c>
      <c r="J25" s="25"/>
      <c r="K25" s="26">
        <f t="shared" ref="K25:K30" si="4">I25+J25</f>
        <v>0</v>
      </c>
    </row>
    <row r="26" spans="1:11" ht="12" customHeight="1" x14ac:dyDescent="0.15">
      <c r="A26" s="15">
        <v>2</v>
      </c>
      <c r="B26" s="19"/>
      <c r="C26" s="16" t="s">
        <v>19</v>
      </c>
      <c r="D26" s="27"/>
      <c r="E26" s="33"/>
      <c r="F26" s="19"/>
      <c r="G26" s="25"/>
      <c r="H26" s="109"/>
      <c r="I26" s="25">
        <f t="shared" si="3"/>
        <v>0</v>
      </c>
      <c r="J26" s="25"/>
      <c r="K26" s="26">
        <f t="shared" si="4"/>
        <v>0</v>
      </c>
    </row>
    <row r="27" spans="1:11" ht="12" customHeight="1" x14ac:dyDescent="0.15">
      <c r="A27" s="15">
        <v>3</v>
      </c>
      <c r="B27" s="19"/>
      <c r="C27" s="16" t="s">
        <v>269</v>
      </c>
      <c r="D27" s="27"/>
      <c r="E27" s="33"/>
      <c r="F27" s="19"/>
      <c r="G27" s="25"/>
      <c r="H27" s="109"/>
      <c r="I27" s="25">
        <f t="shared" si="3"/>
        <v>0</v>
      </c>
      <c r="J27" s="25"/>
      <c r="K27" s="26">
        <f t="shared" si="4"/>
        <v>0</v>
      </c>
    </row>
    <row r="28" spans="1:11" ht="12" customHeight="1" x14ac:dyDescent="0.15">
      <c r="A28" s="15">
        <v>4</v>
      </c>
      <c r="B28" s="19"/>
      <c r="C28" s="16" t="s">
        <v>15</v>
      </c>
      <c r="D28" s="27"/>
      <c r="E28" s="33"/>
      <c r="F28" s="19"/>
      <c r="G28" s="25"/>
      <c r="H28" s="109"/>
      <c r="I28" s="25">
        <f t="shared" si="3"/>
        <v>0</v>
      </c>
      <c r="J28" s="25"/>
      <c r="K28" s="26">
        <f t="shared" si="4"/>
        <v>0</v>
      </c>
    </row>
    <row r="29" spans="1:11" ht="12" customHeight="1" x14ac:dyDescent="0.15">
      <c r="A29" s="15">
        <v>5</v>
      </c>
      <c r="B29" s="19"/>
      <c r="C29" s="16"/>
      <c r="D29" s="27"/>
      <c r="E29" s="33"/>
      <c r="F29" s="19"/>
      <c r="G29" s="25"/>
      <c r="H29" s="109"/>
      <c r="I29" s="25">
        <f t="shared" ref="I29" si="5">SUM(F29*G29*H29)</f>
        <v>0</v>
      </c>
      <c r="J29" s="25"/>
      <c r="K29" s="26">
        <f t="shared" si="4"/>
        <v>0</v>
      </c>
    </row>
    <row r="30" spans="1:11" ht="12" customHeight="1" x14ac:dyDescent="0.15">
      <c r="A30" s="15">
        <v>6</v>
      </c>
      <c r="B30" s="19"/>
      <c r="C30" s="16"/>
      <c r="D30" s="27"/>
      <c r="E30" s="33"/>
      <c r="F30" s="19"/>
      <c r="G30" s="25"/>
      <c r="H30" s="109"/>
      <c r="I30" s="25">
        <f t="shared" ref="I30" si="6">SUM(F30*G30*H30)</f>
        <v>0</v>
      </c>
      <c r="J30" s="25"/>
      <c r="K30" s="26">
        <f t="shared" si="4"/>
        <v>0</v>
      </c>
    </row>
    <row r="31" spans="1:11" ht="12" customHeight="1" x14ac:dyDescent="0.15">
      <c r="A31" s="12"/>
      <c r="B31" s="12"/>
      <c r="C31" s="12"/>
      <c r="D31" s="27"/>
      <c r="E31" s="33"/>
      <c r="F31" s="33"/>
      <c r="G31" s="33"/>
      <c r="H31" s="33"/>
      <c r="I31" s="33"/>
      <c r="J31" s="33"/>
      <c r="K31" s="33"/>
    </row>
    <row r="32" spans="1:11" ht="12" customHeight="1" x14ac:dyDescent="0.15">
      <c r="A32" s="23" t="s">
        <v>20</v>
      </c>
      <c r="B32" s="303" t="s">
        <v>21</v>
      </c>
      <c r="C32" s="304"/>
      <c r="D32" s="31"/>
      <c r="E32" s="33"/>
      <c r="F32" s="33"/>
      <c r="G32" s="33"/>
      <c r="H32" s="33"/>
      <c r="I32" s="33"/>
      <c r="J32" s="33"/>
      <c r="K32" s="33"/>
    </row>
    <row r="33" spans="1:11" ht="12" customHeight="1" x14ac:dyDescent="0.15">
      <c r="A33" s="13"/>
      <c r="B33" s="14" t="s">
        <v>0</v>
      </c>
      <c r="C33" s="14" t="s">
        <v>8</v>
      </c>
      <c r="D33" s="32"/>
      <c r="E33" s="33"/>
      <c r="F33" s="33"/>
      <c r="G33" s="33"/>
      <c r="H33" s="33"/>
      <c r="I33" s="33"/>
      <c r="J33" s="33"/>
      <c r="K33" s="33"/>
    </row>
    <row r="34" spans="1:11" ht="12" customHeight="1" x14ac:dyDescent="0.15">
      <c r="A34" s="15">
        <v>1</v>
      </c>
      <c r="B34" s="19"/>
      <c r="C34" s="16" t="s">
        <v>22</v>
      </c>
      <c r="D34" s="27"/>
      <c r="E34" s="33"/>
      <c r="F34" s="19"/>
      <c r="G34" s="25"/>
      <c r="H34" s="109"/>
      <c r="I34" s="25">
        <f>SUM(F34*G34*H34)</f>
        <v>0</v>
      </c>
      <c r="J34" s="25"/>
      <c r="K34" s="26">
        <f t="shared" ref="K34:K41" si="7">I34+J34</f>
        <v>0</v>
      </c>
    </row>
    <row r="35" spans="1:11" ht="12" customHeight="1" x14ac:dyDescent="0.15">
      <c r="A35" s="15">
        <v>2</v>
      </c>
      <c r="B35" s="19"/>
      <c r="C35" s="16" t="s">
        <v>23</v>
      </c>
      <c r="D35" s="27"/>
      <c r="E35" s="33"/>
      <c r="F35" s="19"/>
      <c r="G35" s="25"/>
      <c r="H35" s="109"/>
      <c r="I35" s="25">
        <f>SUM(F35*G35*H35)</f>
        <v>0</v>
      </c>
      <c r="J35" s="25"/>
      <c r="K35" s="26">
        <f t="shared" si="7"/>
        <v>0</v>
      </c>
    </row>
    <row r="36" spans="1:11" ht="12" customHeight="1" x14ac:dyDescent="0.15">
      <c r="A36" s="15">
        <v>3</v>
      </c>
      <c r="B36" s="19"/>
      <c r="C36" s="16" t="s">
        <v>24</v>
      </c>
      <c r="D36" s="27"/>
      <c r="E36" s="33"/>
      <c r="F36" s="19"/>
      <c r="G36" s="25"/>
      <c r="H36" s="109"/>
      <c r="I36" s="25">
        <f t="shared" ref="I36:I41" si="8">SUM(F36*G36*H36)</f>
        <v>0</v>
      </c>
      <c r="J36" s="25"/>
      <c r="K36" s="26">
        <f t="shared" si="7"/>
        <v>0</v>
      </c>
    </row>
    <row r="37" spans="1:11" ht="12" customHeight="1" x14ac:dyDescent="0.15">
      <c r="A37" s="15">
        <v>4</v>
      </c>
      <c r="B37" s="19"/>
      <c r="C37" s="16" t="s">
        <v>25</v>
      </c>
      <c r="D37" s="27"/>
      <c r="E37" s="33"/>
      <c r="F37" s="19"/>
      <c r="G37" s="25"/>
      <c r="H37" s="109"/>
      <c r="I37" s="25">
        <f t="shared" si="8"/>
        <v>0</v>
      </c>
      <c r="J37" s="25"/>
      <c r="K37" s="26">
        <f t="shared" si="7"/>
        <v>0</v>
      </c>
    </row>
    <row r="38" spans="1:11" ht="12" customHeight="1" x14ac:dyDescent="0.15">
      <c r="A38" s="15">
        <v>5</v>
      </c>
      <c r="B38" s="19"/>
      <c r="C38" s="16" t="s">
        <v>26</v>
      </c>
      <c r="D38" s="27"/>
      <c r="E38" s="33"/>
      <c r="F38" s="19"/>
      <c r="G38" s="25"/>
      <c r="H38" s="109"/>
      <c r="I38" s="25">
        <f t="shared" si="8"/>
        <v>0</v>
      </c>
      <c r="J38" s="25"/>
      <c r="K38" s="26">
        <f t="shared" si="7"/>
        <v>0</v>
      </c>
    </row>
    <row r="39" spans="1:11" ht="12" customHeight="1" x14ac:dyDescent="0.15">
      <c r="A39" s="15">
        <v>6</v>
      </c>
      <c r="B39" s="19"/>
      <c r="C39" s="16" t="s">
        <v>15</v>
      </c>
      <c r="D39" s="27"/>
      <c r="E39" s="33"/>
      <c r="F39" s="19"/>
      <c r="G39" s="25"/>
      <c r="H39" s="109"/>
      <c r="I39" s="25">
        <f t="shared" si="8"/>
        <v>0</v>
      </c>
      <c r="J39" s="25"/>
      <c r="K39" s="26">
        <f t="shared" si="7"/>
        <v>0</v>
      </c>
    </row>
    <row r="40" spans="1:11" ht="12" customHeight="1" x14ac:dyDescent="0.15">
      <c r="A40" s="15">
        <v>7</v>
      </c>
      <c r="B40" s="19"/>
      <c r="C40" s="19"/>
      <c r="D40" s="27"/>
      <c r="E40" s="33"/>
      <c r="F40" s="19"/>
      <c r="G40" s="25"/>
      <c r="H40" s="109"/>
      <c r="I40" s="25">
        <f t="shared" si="8"/>
        <v>0</v>
      </c>
      <c r="J40" s="25"/>
      <c r="K40" s="26">
        <f>I40+J40</f>
        <v>0</v>
      </c>
    </row>
    <row r="41" spans="1:11" ht="12" customHeight="1" x14ac:dyDescent="0.15">
      <c r="A41" s="15">
        <v>8</v>
      </c>
      <c r="B41" s="19"/>
      <c r="C41" s="19"/>
      <c r="D41" s="27"/>
      <c r="E41" s="33"/>
      <c r="F41" s="19"/>
      <c r="G41" s="25"/>
      <c r="H41" s="109"/>
      <c r="I41" s="25">
        <f t="shared" si="8"/>
        <v>0</v>
      </c>
      <c r="J41" s="25"/>
      <c r="K41" s="26">
        <f t="shared" si="7"/>
        <v>0</v>
      </c>
    </row>
    <row r="42" spans="1:11" ht="5.45" customHeight="1" x14ac:dyDescent="0.15">
      <c r="A42" s="17"/>
      <c r="B42" s="18"/>
      <c r="C42" s="18"/>
      <c r="D42" s="27"/>
      <c r="E42" s="33"/>
      <c r="F42" s="27"/>
      <c r="G42" s="27"/>
      <c r="H42" s="27"/>
      <c r="I42" s="27"/>
      <c r="J42" s="27"/>
      <c r="K42" s="27"/>
    </row>
    <row r="43" spans="1:11" ht="12" customHeight="1" x14ac:dyDescent="0.15">
      <c r="A43" s="23" t="s">
        <v>27</v>
      </c>
      <c r="B43" s="303" t="s">
        <v>28</v>
      </c>
      <c r="C43" s="304"/>
      <c r="D43" s="31"/>
      <c r="E43" s="33"/>
      <c r="F43" s="33"/>
      <c r="G43" s="33"/>
      <c r="H43" s="33"/>
      <c r="I43" s="33"/>
      <c r="J43" s="33"/>
      <c r="K43" s="33"/>
    </row>
    <row r="44" spans="1:11" ht="12" customHeight="1" x14ac:dyDescent="0.15">
      <c r="A44" s="13"/>
      <c r="B44" s="14" t="s">
        <v>0</v>
      </c>
      <c r="C44" s="14" t="s">
        <v>8</v>
      </c>
      <c r="D44" s="32"/>
      <c r="E44" s="33"/>
      <c r="F44" s="33"/>
      <c r="G44" s="33"/>
      <c r="H44" s="33"/>
      <c r="I44" s="33"/>
      <c r="J44" s="33"/>
      <c r="K44" s="33"/>
    </row>
    <row r="45" spans="1:11" ht="12" customHeight="1" x14ac:dyDescent="0.15">
      <c r="A45" s="15">
        <v>1</v>
      </c>
      <c r="B45" s="19"/>
      <c r="C45" s="16" t="s">
        <v>29</v>
      </c>
      <c r="D45" s="27"/>
      <c r="E45" s="33"/>
      <c r="F45" s="19"/>
      <c r="G45" s="25"/>
      <c r="H45" s="109"/>
      <c r="I45" s="25">
        <f>SUM(F45*G45*H45)</f>
        <v>0</v>
      </c>
      <c r="J45" s="25"/>
      <c r="K45" s="26">
        <f t="shared" ref="K45:K52" si="9">I45+J45</f>
        <v>0</v>
      </c>
    </row>
    <row r="46" spans="1:11" ht="12" customHeight="1" x14ac:dyDescent="0.15">
      <c r="A46" s="15">
        <v>2</v>
      </c>
      <c r="B46" s="19"/>
      <c r="C46" s="16" t="s">
        <v>30</v>
      </c>
      <c r="D46" s="27"/>
      <c r="E46" s="33"/>
      <c r="F46" s="19"/>
      <c r="G46" s="25"/>
      <c r="H46" s="109"/>
      <c r="I46" s="25">
        <f t="shared" ref="I46:I47" si="10">SUM(F46*G46*H46)</f>
        <v>0</v>
      </c>
      <c r="J46" s="25"/>
      <c r="K46" s="26">
        <f t="shared" si="9"/>
        <v>0</v>
      </c>
    </row>
    <row r="47" spans="1:11" ht="12" customHeight="1" x14ac:dyDescent="0.15">
      <c r="A47" s="15">
        <v>3</v>
      </c>
      <c r="B47" s="19"/>
      <c r="C47" s="16" t="s">
        <v>31</v>
      </c>
      <c r="D47" s="27"/>
      <c r="E47" s="33"/>
      <c r="F47" s="19"/>
      <c r="G47" s="25"/>
      <c r="H47" s="109"/>
      <c r="I47" s="25">
        <f t="shared" si="10"/>
        <v>0</v>
      </c>
      <c r="J47" s="25"/>
      <c r="K47" s="26">
        <f t="shared" si="9"/>
        <v>0</v>
      </c>
    </row>
    <row r="48" spans="1:11" ht="12" customHeight="1" x14ac:dyDescent="0.15">
      <c r="A48" s="15">
        <v>4</v>
      </c>
      <c r="B48" s="19"/>
      <c r="C48" s="16" t="s">
        <v>32</v>
      </c>
      <c r="D48" s="27"/>
      <c r="E48" s="33"/>
      <c r="F48" s="19"/>
      <c r="G48" s="25"/>
      <c r="H48" s="109"/>
      <c r="I48" s="25">
        <f t="shared" ref="I48:I52" si="11">SUM(F48*G48*H48)</f>
        <v>0</v>
      </c>
      <c r="J48" s="25"/>
      <c r="K48" s="26">
        <f t="shared" si="9"/>
        <v>0</v>
      </c>
    </row>
    <row r="49" spans="1:11" ht="12" customHeight="1" x14ac:dyDescent="0.15">
      <c r="A49" s="15">
        <v>5</v>
      </c>
      <c r="B49" s="19"/>
      <c r="C49" s="16" t="s">
        <v>33</v>
      </c>
      <c r="D49" s="27"/>
      <c r="E49" s="33"/>
      <c r="F49" s="19"/>
      <c r="G49" s="25"/>
      <c r="H49" s="109"/>
      <c r="I49" s="25">
        <f t="shared" si="11"/>
        <v>0</v>
      </c>
      <c r="J49" s="25"/>
      <c r="K49" s="26">
        <f t="shared" si="9"/>
        <v>0</v>
      </c>
    </row>
    <row r="50" spans="1:11" ht="12" customHeight="1" x14ac:dyDescent="0.15">
      <c r="A50" s="15">
        <v>6</v>
      </c>
      <c r="B50" s="19"/>
      <c r="C50" s="16" t="s">
        <v>34</v>
      </c>
      <c r="D50" s="27"/>
      <c r="E50" s="33"/>
      <c r="F50" s="19"/>
      <c r="G50" s="25"/>
      <c r="H50" s="109"/>
      <c r="I50" s="25">
        <f>SUM(F50*G50*H50)</f>
        <v>0</v>
      </c>
      <c r="J50" s="25"/>
      <c r="K50" s="26">
        <f t="shared" si="9"/>
        <v>0</v>
      </c>
    </row>
    <row r="51" spans="1:11" ht="12" customHeight="1" x14ac:dyDescent="0.15">
      <c r="A51" s="15">
        <v>7</v>
      </c>
      <c r="B51" s="19"/>
      <c r="C51" s="16" t="s">
        <v>15</v>
      </c>
      <c r="D51" s="27"/>
      <c r="E51" s="33"/>
      <c r="F51" s="19"/>
      <c r="G51" s="25"/>
      <c r="H51" s="109"/>
      <c r="I51" s="25">
        <f t="shared" si="11"/>
        <v>0</v>
      </c>
      <c r="J51" s="25"/>
      <c r="K51" s="26">
        <f t="shared" si="9"/>
        <v>0</v>
      </c>
    </row>
    <row r="52" spans="1:11" ht="12" customHeight="1" x14ac:dyDescent="0.15">
      <c r="A52" s="15">
        <v>8</v>
      </c>
      <c r="B52" s="19"/>
      <c r="C52" s="19"/>
      <c r="D52" s="27"/>
      <c r="E52" s="33"/>
      <c r="F52" s="19"/>
      <c r="G52" s="25"/>
      <c r="H52" s="109"/>
      <c r="I52" s="25">
        <f t="shared" si="11"/>
        <v>0</v>
      </c>
      <c r="J52" s="25"/>
      <c r="K52" s="26">
        <f t="shared" si="9"/>
        <v>0</v>
      </c>
    </row>
    <row r="53" spans="1:11" ht="12" customHeight="1" x14ac:dyDescent="0.15">
      <c r="A53" s="12"/>
      <c r="B53" s="12"/>
      <c r="C53" s="12"/>
      <c r="D53" s="27"/>
      <c r="E53" s="33"/>
      <c r="F53" s="33"/>
      <c r="G53" s="33"/>
      <c r="H53" s="33"/>
      <c r="I53" s="33"/>
      <c r="J53" s="33"/>
      <c r="K53" s="33"/>
    </row>
    <row r="54" spans="1:11" ht="12" customHeight="1" x14ac:dyDescent="0.15">
      <c r="A54" s="23" t="s">
        <v>35</v>
      </c>
      <c r="B54" s="303" t="s">
        <v>36</v>
      </c>
      <c r="C54" s="304"/>
      <c r="D54" s="31"/>
      <c r="E54" s="33"/>
      <c r="F54" s="33"/>
      <c r="G54" s="33"/>
      <c r="H54" s="33"/>
      <c r="I54" s="33"/>
      <c r="J54" s="33"/>
      <c r="K54" s="33"/>
    </row>
    <row r="55" spans="1:11" ht="12" customHeight="1" x14ac:dyDescent="0.15">
      <c r="A55" s="13"/>
      <c r="B55" s="14" t="s">
        <v>0</v>
      </c>
      <c r="C55" s="14" t="s">
        <v>8</v>
      </c>
      <c r="D55" s="32"/>
      <c r="E55" s="33"/>
      <c r="F55" s="33"/>
      <c r="G55" s="33"/>
      <c r="H55" s="33"/>
      <c r="I55" s="33"/>
      <c r="J55" s="33"/>
      <c r="K55" s="33"/>
    </row>
    <row r="56" spans="1:11" ht="12" customHeight="1" x14ac:dyDescent="0.15">
      <c r="A56" s="15">
        <v>1</v>
      </c>
      <c r="B56" s="19"/>
      <c r="C56" s="16" t="s">
        <v>37</v>
      </c>
      <c r="D56" s="27"/>
      <c r="E56" s="33"/>
      <c r="F56" s="19"/>
      <c r="G56" s="25"/>
      <c r="H56" s="109"/>
      <c r="I56" s="25">
        <f t="shared" ref="I56:I57" si="12">SUM(F56*G56*H56)</f>
        <v>0</v>
      </c>
      <c r="J56" s="25"/>
      <c r="K56" s="26">
        <f t="shared" ref="K56:K61" si="13">I56+J56</f>
        <v>0</v>
      </c>
    </row>
    <row r="57" spans="1:11" ht="12" customHeight="1" x14ac:dyDescent="0.15">
      <c r="A57" s="15">
        <v>2</v>
      </c>
      <c r="B57" s="19"/>
      <c r="C57" s="16" t="s">
        <v>38</v>
      </c>
      <c r="D57" s="27"/>
      <c r="E57" s="33"/>
      <c r="F57" s="19"/>
      <c r="G57" s="25"/>
      <c r="H57" s="109"/>
      <c r="I57" s="25">
        <f t="shared" si="12"/>
        <v>0</v>
      </c>
      <c r="J57" s="25"/>
      <c r="K57" s="26">
        <f t="shared" si="13"/>
        <v>0</v>
      </c>
    </row>
    <row r="58" spans="1:11" ht="12" customHeight="1" x14ac:dyDescent="0.15">
      <c r="A58" s="15">
        <v>3</v>
      </c>
      <c r="B58" s="19"/>
      <c r="C58" s="16" t="s">
        <v>39</v>
      </c>
      <c r="D58" s="27"/>
      <c r="E58" s="33"/>
      <c r="F58" s="19"/>
      <c r="G58" s="25"/>
      <c r="H58" s="109"/>
      <c r="I58" s="25">
        <f>SUM(F58*G58*H58)</f>
        <v>0</v>
      </c>
      <c r="J58" s="25"/>
      <c r="K58" s="26">
        <f t="shared" si="13"/>
        <v>0</v>
      </c>
    </row>
    <row r="59" spans="1:11" ht="12" customHeight="1" x14ac:dyDescent="0.15">
      <c r="A59" s="15">
        <v>4</v>
      </c>
      <c r="B59" s="19"/>
      <c r="C59" s="16" t="s">
        <v>15</v>
      </c>
      <c r="D59" s="27"/>
      <c r="E59" s="33"/>
      <c r="F59" s="19"/>
      <c r="G59" s="25"/>
      <c r="H59" s="109"/>
      <c r="I59" s="25">
        <f t="shared" ref="I59:I61" si="14">SUM(F59*G59*H59)</f>
        <v>0</v>
      </c>
      <c r="J59" s="25"/>
      <c r="K59" s="26">
        <f t="shared" si="13"/>
        <v>0</v>
      </c>
    </row>
    <row r="60" spans="1:11" ht="12" customHeight="1" x14ac:dyDescent="0.15">
      <c r="A60" s="15">
        <v>5</v>
      </c>
      <c r="B60" s="19"/>
      <c r="C60" s="19"/>
      <c r="D60" s="27"/>
      <c r="E60" s="33"/>
      <c r="F60" s="19"/>
      <c r="G60" s="25"/>
      <c r="H60" s="109"/>
      <c r="I60" s="25">
        <f t="shared" si="14"/>
        <v>0</v>
      </c>
      <c r="J60" s="25"/>
      <c r="K60" s="26">
        <f t="shared" si="13"/>
        <v>0</v>
      </c>
    </row>
    <row r="61" spans="1:11" ht="12" customHeight="1" x14ac:dyDescent="0.15">
      <c r="A61" s="15">
        <v>6</v>
      </c>
      <c r="B61" s="19"/>
      <c r="C61" s="19"/>
      <c r="D61" s="27"/>
      <c r="E61" s="33"/>
      <c r="F61" s="19"/>
      <c r="G61" s="25"/>
      <c r="H61" s="109"/>
      <c r="I61" s="25">
        <f t="shared" si="14"/>
        <v>0</v>
      </c>
      <c r="J61" s="25"/>
      <c r="K61" s="26">
        <f t="shared" si="13"/>
        <v>0</v>
      </c>
    </row>
    <row r="62" spans="1:11" ht="12" customHeight="1" x14ac:dyDescent="0.15">
      <c r="A62" s="12"/>
      <c r="B62" s="12"/>
      <c r="C62" s="12"/>
      <c r="D62" s="27"/>
      <c r="E62" s="33"/>
      <c r="F62" s="33"/>
      <c r="G62" s="33"/>
      <c r="H62" s="33"/>
      <c r="I62" s="33"/>
      <c r="J62" s="33"/>
      <c r="K62" s="33"/>
    </row>
    <row r="63" spans="1:11" ht="12" customHeight="1" x14ac:dyDescent="0.15">
      <c r="A63" s="23" t="s">
        <v>40</v>
      </c>
      <c r="B63" s="303" t="s">
        <v>41</v>
      </c>
      <c r="C63" s="304"/>
      <c r="D63" s="31"/>
      <c r="E63" s="33"/>
      <c r="F63" s="33"/>
      <c r="G63" s="33"/>
      <c r="H63" s="33"/>
      <c r="I63" s="33"/>
      <c r="J63" s="33"/>
      <c r="K63" s="33"/>
    </row>
    <row r="64" spans="1:11" ht="12" customHeight="1" x14ac:dyDescent="0.15">
      <c r="A64" s="13"/>
      <c r="B64" s="14" t="s">
        <v>0</v>
      </c>
      <c r="C64" s="14" t="s">
        <v>8</v>
      </c>
      <c r="D64" s="32"/>
      <c r="E64" s="33"/>
      <c r="F64" s="33"/>
      <c r="G64" s="33"/>
      <c r="H64" s="33"/>
      <c r="I64" s="33"/>
      <c r="J64" s="33"/>
      <c r="K64" s="33"/>
    </row>
    <row r="65" spans="1:11" ht="12" customHeight="1" x14ac:dyDescent="0.15">
      <c r="A65" s="15">
        <v>1</v>
      </c>
      <c r="B65" s="19"/>
      <c r="C65" s="16" t="s">
        <v>42</v>
      </c>
      <c r="D65" s="27"/>
      <c r="E65" s="33"/>
      <c r="F65" s="19"/>
      <c r="G65" s="25"/>
      <c r="H65" s="109"/>
      <c r="I65" s="25">
        <f t="shared" ref="I65:I68" si="15">SUM(F65*G65*H65)</f>
        <v>0</v>
      </c>
      <c r="J65" s="25"/>
      <c r="K65" s="26">
        <f t="shared" ref="K65:K72" si="16">I65+J65</f>
        <v>0</v>
      </c>
    </row>
    <row r="66" spans="1:11" ht="12" customHeight="1" x14ac:dyDescent="0.15">
      <c r="A66" s="15">
        <v>2</v>
      </c>
      <c r="B66" s="19"/>
      <c r="C66" s="16" t="s">
        <v>43</v>
      </c>
      <c r="D66" s="27"/>
      <c r="E66" s="33"/>
      <c r="F66" s="19"/>
      <c r="G66" s="25"/>
      <c r="H66" s="109"/>
      <c r="I66" s="25">
        <f t="shared" si="15"/>
        <v>0</v>
      </c>
      <c r="J66" s="25"/>
      <c r="K66" s="26">
        <f t="shared" si="16"/>
        <v>0</v>
      </c>
    </row>
    <row r="67" spans="1:11" ht="12" customHeight="1" x14ac:dyDescent="0.15">
      <c r="A67" s="15">
        <v>3</v>
      </c>
      <c r="B67" s="19"/>
      <c r="C67" s="16" t="s">
        <v>44</v>
      </c>
      <c r="D67" s="27"/>
      <c r="E67" s="33"/>
      <c r="F67" s="19"/>
      <c r="G67" s="25"/>
      <c r="H67" s="109"/>
      <c r="I67" s="25">
        <f t="shared" si="15"/>
        <v>0</v>
      </c>
      <c r="J67" s="25"/>
      <c r="K67" s="26">
        <f t="shared" si="16"/>
        <v>0</v>
      </c>
    </row>
    <row r="68" spans="1:11" ht="12" customHeight="1" x14ac:dyDescent="0.15">
      <c r="A68" s="15">
        <v>4</v>
      </c>
      <c r="B68" s="19"/>
      <c r="C68" s="16" t="s">
        <v>45</v>
      </c>
      <c r="D68" s="27"/>
      <c r="E68" s="33"/>
      <c r="F68" s="19"/>
      <c r="G68" s="25"/>
      <c r="H68" s="109"/>
      <c r="I68" s="25">
        <f t="shared" si="15"/>
        <v>0</v>
      </c>
      <c r="J68" s="25"/>
      <c r="K68" s="26">
        <f t="shared" si="16"/>
        <v>0</v>
      </c>
    </row>
    <row r="69" spans="1:11" x14ac:dyDescent="0.15">
      <c r="A69" s="15">
        <v>5</v>
      </c>
      <c r="B69" s="19"/>
      <c r="C69" s="16" t="s">
        <v>46</v>
      </c>
      <c r="D69" s="27"/>
      <c r="E69" s="33"/>
      <c r="F69" s="19"/>
      <c r="G69" s="25"/>
      <c r="H69" s="109"/>
      <c r="I69" s="25">
        <f>SUM(F69*G69*H69)</f>
        <v>0</v>
      </c>
      <c r="J69" s="25"/>
      <c r="K69" s="26">
        <f t="shared" si="16"/>
        <v>0</v>
      </c>
    </row>
    <row r="70" spans="1:11" x14ac:dyDescent="0.15">
      <c r="A70" s="15">
        <v>6</v>
      </c>
      <c r="B70" s="19"/>
      <c r="C70" s="16" t="s">
        <v>15</v>
      </c>
      <c r="D70" s="27"/>
      <c r="E70" s="33"/>
      <c r="F70" s="19"/>
      <c r="G70" s="25"/>
      <c r="H70" s="109"/>
      <c r="I70" s="25">
        <f t="shared" ref="I70:I72" si="17">SUM(F70*G70*H70)</f>
        <v>0</v>
      </c>
      <c r="J70" s="25"/>
      <c r="K70" s="26">
        <f t="shared" si="16"/>
        <v>0</v>
      </c>
    </row>
    <row r="71" spans="1:11" x14ac:dyDescent="0.15">
      <c r="A71" s="15">
        <v>7</v>
      </c>
      <c r="B71" s="19"/>
      <c r="C71" s="19"/>
      <c r="D71" s="27"/>
      <c r="E71" s="33"/>
      <c r="F71" s="19"/>
      <c r="G71" s="25"/>
      <c r="H71" s="109"/>
      <c r="I71" s="25">
        <f t="shared" si="17"/>
        <v>0</v>
      </c>
      <c r="J71" s="25"/>
      <c r="K71" s="26">
        <f t="shared" si="16"/>
        <v>0</v>
      </c>
    </row>
    <row r="72" spans="1:11" x14ac:dyDescent="0.15">
      <c r="A72" s="15">
        <v>8</v>
      </c>
      <c r="B72" s="19"/>
      <c r="C72" s="19"/>
      <c r="D72" s="27"/>
      <c r="E72" s="33"/>
      <c r="F72" s="19"/>
      <c r="G72" s="25"/>
      <c r="H72" s="109"/>
      <c r="I72" s="25">
        <f t="shared" si="17"/>
        <v>0</v>
      </c>
      <c r="J72" s="25"/>
      <c r="K72" s="26">
        <f t="shared" si="16"/>
        <v>0</v>
      </c>
    </row>
    <row r="73" spans="1:11" x14ac:dyDescent="0.15">
      <c r="A73" s="12"/>
      <c r="B73" s="12"/>
      <c r="C73" s="12"/>
      <c r="D73" s="27"/>
      <c r="E73" s="33"/>
      <c r="F73" s="33"/>
      <c r="G73" s="33"/>
      <c r="H73" s="33"/>
      <c r="I73" s="33"/>
      <c r="J73" s="33"/>
      <c r="K73" s="33"/>
    </row>
    <row r="74" spans="1:11" x14ac:dyDescent="0.15">
      <c r="A74" s="23" t="s">
        <v>47</v>
      </c>
      <c r="B74" s="303" t="s">
        <v>48</v>
      </c>
      <c r="C74" s="304"/>
      <c r="D74" s="31"/>
      <c r="E74" s="33"/>
      <c r="F74" s="33"/>
      <c r="G74" s="33"/>
      <c r="H74" s="33"/>
      <c r="I74" s="33"/>
      <c r="J74" s="33"/>
      <c r="K74" s="33"/>
    </row>
    <row r="75" spans="1:11" x14ac:dyDescent="0.15">
      <c r="A75" s="13"/>
      <c r="B75" s="14" t="s">
        <v>0</v>
      </c>
      <c r="C75" s="14" t="s">
        <v>8</v>
      </c>
      <c r="D75" s="32"/>
      <c r="E75" s="33"/>
      <c r="F75" s="33"/>
      <c r="G75" s="33"/>
      <c r="H75" s="33"/>
      <c r="I75" s="33"/>
      <c r="J75" s="33"/>
      <c r="K75" s="33"/>
    </row>
    <row r="76" spans="1:11" x14ac:dyDescent="0.15">
      <c r="A76" s="15">
        <v>1</v>
      </c>
      <c r="B76" s="19"/>
      <c r="C76" s="16" t="s">
        <v>49</v>
      </c>
      <c r="D76" s="27"/>
      <c r="E76" s="33"/>
      <c r="F76" s="19"/>
      <c r="G76" s="25"/>
      <c r="H76" s="109"/>
      <c r="I76" s="25">
        <f>SUM(F76*G76*H76)</f>
        <v>0</v>
      </c>
      <c r="J76" s="25"/>
      <c r="K76" s="26">
        <f t="shared" ref="K76:K85" si="18">I76+J76</f>
        <v>0</v>
      </c>
    </row>
    <row r="77" spans="1:11" x14ac:dyDescent="0.15">
      <c r="A77" s="15">
        <v>2</v>
      </c>
      <c r="B77" s="19"/>
      <c r="C77" s="16" t="s">
        <v>50</v>
      </c>
      <c r="D77" s="27"/>
      <c r="E77" s="33"/>
      <c r="F77" s="19"/>
      <c r="G77" s="25"/>
      <c r="H77" s="109"/>
      <c r="I77" s="25">
        <f>SUM(F77*G77*H77)</f>
        <v>0</v>
      </c>
      <c r="J77" s="25"/>
      <c r="K77" s="26">
        <f t="shared" si="18"/>
        <v>0</v>
      </c>
    </row>
    <row r="78" spans="1:11" x14ac:dyDescent="0.15">
      <c r="A78" s="15">
        <v>3</v>
      </c>
      <c r="B78" s="19"/>
      <c r="C78" s="16" t="s">
        <v>51</v>
      </c>
      <c r="D78" s="27"/>
      <c r="E78" s="33"/>
      <c r="F78" s="19"/>
      <c r="G78" s="25"/>
      <c r="H78" s="109"/>
      <c r="I78" s="25">
        <f t="shared" ref="I78:I80" si="19">SUM(F78*G78*H78)</f>
        <v>0</v>
      </c>
      <c r="J78" s="25"/>
      <c r="K78" s="26">
        <f t="shared" si="18"/>
        <v>0</v>
      </c>
    </row>
    <row r="79" spans="1:11" x14ac:dyDescent="0.15">
      <c r="A79" s="15">
        <v>4</v>
      </c>
      <c r="B79" s="19"/>
      <c r="C79" s="16" t="s">
        <v>52</v>
      </c>
      <c r="D79" s="27"/>
      <c r="E79" s="33"/>
      <c r="F79" s="19"/>
      <c r="G79" s="25"/>
      <c r="H79" s="109"/>
      <c r="I79" s="25">
        <f>SUM(F79*G79*H79)</f>
        <v>0</v>
      </c>
      <c r="J79" s="25"/>
      <c r="K79" s="26">
        <f t="shared" si="18"/>
        <v>0</v>
      </c>
    </row>
    <row r="80" spans="1:11" x14ac:dyDescent="0.15">
      <c r="A80" s="15">
        <v>5</v>
      </c>
      <c r="B80" s="19"/>
      <c r="C80" s="35" t="s">
        <v>15</v>
      </c>
      <c r="D80" s="27"/>
      <c r="E80" s="33"/>
      <c r="F80" s="19"/>
      <c r="G80" s="25"/>
      <c r="H80" s="109"/>
      <c r="I80" s="25">
        <f t="shared" si="19"/>
        <v>0</v>
      </c>
      <c r="J80" s="25"/>
      <c r="K80" s="26">
        <f t="shared" si="18"/>
        <v>0</v>
      </c>
    </row>
    <row r="81" spans="1:11" x14ac:dyDescent="0.15">
      <c r="A81" s="15">
        <v>6</v>
      </c>
      <c r="B81" s="19"/>
      <c r="C81" s="19"/>
      <c r="D81" s="27"/>
      <c r="E81" s="33"/>
      <c r="F81" s="19"/>
      <c r="G81" s="25"/>
      <c r="H81" s="109"/>
      <c r="I81" s="25">
        <f t="shared" ref="I81:I85" si="20">SUM(F81*G81*H81)</f>
        <v>0</v>
      </c>
      <c r="J81" s="25"/>
      <c r="K81" s="26">
        <f t="shared" si="18"/>
        <v>0</v>
      </c>
    </row>
    <row r="82" spans="1:11" x14ac:dyDescent="0.15">
      <c r="A82" s="15">
        <v>7</v>
      </c>
      <c r="B82" s="19"/>
      <c r="C82" s="19"/>
      <c r="D82" s="27"/>
      <c r="E82" s="33"/>
      <c r="F82" s="19"/>
      <c r="G82" s="25"/>
      <c r="H82" s="109"/>
      <c r="I82" s="25">
        <f t="shared" si="20"/>
        <v>0</v>
      </c>
      <c r="J82" s="25"/>
      <c r="K82" s="26">
        <f t="shared" si="18"/>
        <v>0</v>
      </c>
    </row>
    <row r="83" spans="1:11" x14ac:dyDescent="0.15">
      <c r="A83" s="15">
        <v>8</v>
      </c>
      <c r="B83" s="19"/>
      <c r="C83" s="19"/>
      <c r="D83" s="27"/>
      <c r="E83" s="33"/>
      <c r="F83" s="19"/>
      <c r="G83" s="25"/>
      <c r="H83" s="109"/>
      <c r="I83" s="25">
        <f t="shared" si="20"/>
        <v>0</v>
      </c>
      <c r="J83" s="25"/>
      <c r="K83" s="26">
        <f t="shared" si="18"/>
        <v>0</v>
      </c>
    </row>
    <row r="84" spans="1:11" x14ac:dyDescent="0.15">
      <c r="A84" s="15">
        <v>9</v>
      </c>
      <c r="B84" s="19"/>
      <c r="C84" s="19"/>
      <c r="D84" s="27"/>
      <c r="E84" s="33"/>
      <c r="F84" s="19"/>
      <c r="G84" s="25"/>
      <c r="H84" s="109"/>
      <c r="I84" s="25">
        <f t="shared" si="20"/>
        <v>0</v>
      </c>
      <c r="J84" s="25"/>
      <c r="K84" s="26">
        <f t="shared" si="18"/>
        <v>0</v>
      </c>
    </row>
    <row r="85" spans="1:11" x14ac:dyDescent="0.15">
      <c r="A85" s="15">
        <v>10</v>
      </c>
      <c r="B85" s="19"/>
      <c r="C85" s="19"/>
      <c r="D85" s="27"/>
      <c r="E85" s="33"/>
      <c r="F85" s="19"/>
      <c r="G85" s="25"/>
      <c r="H85" s="109"/>
      <c r="I85" s="25">
        <f t="shared" si="20"/>
        <v>0</v>
      </c>
      <c r="J85" s="25"/>
      <c r="K85" s="26">
        <f t="shared" si="18"/>
        <v>0</v>
      </c>
    </row>
    <row r="86" spans="1:11" x14ac:dyDescent="0.15">
      <c r="A86" s="12"/>
      <c r="B86" s="12"/>
      <c r="C86" s="12"/>
      <c r="D86" s="27"/>
      <c r="E86" s="33"/>
      <c r="F86" s="33"/>
      <c r="G86" s="33"/>
      <c r="H86" s="33"/>
      <c r="I86" s="33"/>
      <c r="J86" s="33"/>
      <c r="K86" s="33"/>
    </row>
    <row r="87" spans="1:11" x14ac:dyDescent="0.15">
      <c r="A87" s="42"/>
      <c r="B87" s="43"/>
      <c r="C87" s="44"/>
      <c r="D87" s="40"/>
      <c r="E87" s="41"/>
      <c r="F87" s="33"/>
      <c r="G87" s="33"/>
      <c r="H87" s="33"/>
      <c r="I87" s="33"/>
      <c r="J87" s="33"/>
      <c r="K87" s="33"/>
    </row>
    <row r="88" spans="1:11" x14ac:dyDescent="0.15">
      <c r="A88" s="23" t="s">
        <v>53</v>
      </c>
      <c r="B88" s="303" t="s">
        <v>54</v>
      </c>
      <c r="C88" s="304"/>
      <c r="D88" s="31"/>
      <c r="E88" s="33"/>
      <c r="F88" s="33"/>
      <c r="G88" s="33"/>
      <c r="H88" s="33"/>
      <c r="I88" s="33"/>
      <c r="J88" s="33"/>
      <c r="K88" s="33"/>
    </row>
    <row r="89" spans="1:11" x14ac:dyDescent="0.15">
      <c r="A89" s="13"/>
      <c r="B89" s="14" t="s">
        <v>0</v>
      </c>
      <c r="C89" s="14" t="s">
        <v>8</v>
      </c>
      <c r="D89" s="32"/>
      <c r="E89" s="33"/>
      <c r="F89" s="33"/>
      <c r="G89" s="33"/>
      <c r="H89" s="33"/>
      <c r="I89" s="33"/>
      <c r="J89" s="33"/>
      <c r="K89" s="33"/>
    </row>
    <row r="90" spans="1:11" x14ac:dyDescent="0.15">
      <c r="A90" s="15">
        <v>1</v>
      </c>
      <c r="B90" s="19"/>
      <c r="C90" s="19"/>
      <c r="D90" s="27"/>
      <c r="E90" s="33"/>
      <c r="F90" s="19"/>
      <c r="G90" s="25"/>
      <c r="H90" s="109"/>
      <c r="I90" s="25">
        <f>SUM(F90*G90*H90)</f>
        <v>0</v>
      </c>
      <c r="J90" s="25"/>
      <c r="K90" s="26">
        <f t="shared" ref="K90:K97" si="21">I90+J90</f>
        <v>0</v>
      </c>
    </row>
    <row r="91" spans="1:11" x14ac:dyDescent="0.15">
      <c r="A91" s="15">
        <v>2</v>
      </c>
      <c r="B91" s="19"/>
      <c r="C91" s="19"/>
      <c r="D91" s="27"/>
      <c r="E91" s="33"/>
      <c r="F91" s="19"/>
      <c r="G91" s="25"/>
      <c r="H91" s="109"/>
      <c r="I91" s="25">
        <f t="shared" ref="I91:I95" si="22">SUM(F91*G91*H91)</f>
        <v>0</v>
      </c>
      <c r="J91" s="25"/>
      <c r="K91" s="26">
        <f>I91+J91</f>
        <v>0</v>
      </c>
    </row>
    <row r="92" spans="1:11" x14ac:dyDescent="0.15">
      <c r="A92" s="15">
        <v>3</v>
      </c>
      <c r="B92" s="19"/>
      <c r="C92" s="19"/>
      <c r="D92" s="27"/>
      <c r="E92" s="33"/>
      <c r="F92" s="19"/>
      <c r="G92" s="25"/>
      <c r="H92" s="109"/>
      <c r="I92" s="25">
        <f t="shared" si="22"/>
        <v>0</v>
      </c>
      <c r="J92" s="25"/>
      <c r="K92" s="26">
        <f t="shared" si="21"/>
        <v>0</v>
      </c>
    </row>
    <row r="93" spans="1:11" x14ac:dyDescent="0.15">
      <c r="A93" s="15">
        <v>4</v>
      </c>
      <c r="B93" s="19"/>
      <c r="C93" s="19"/>
      <c r="D93" s="27"/>
      <c r="E93" s="33"/>
      <c r="F93" s="19"/>
      <c r="G93" s="25"/>
      <c r="H93" s="109"/>
      <c r="I93" s="25">
        <f t="shared" si="22"/>
        <v>0</v>
      </c>
      <c r="J93" s="25"/>
      <c r="K93" s="26">
        <f t="shared" si="21"/>
        <v>0</v>
      </c>
    </row>
    <row r="94" spans="1:11" x14ac:dyDescent="0.15">
      <c r="A94" s="15">
        <v>5</v>
      </c>
      <c r="B94" s="19"/>
      <c r="C94" s="19"/>
      <c r="D94" s="27"/>
      <c r="E94" s="33"/>
      <c r="F94" s="19"/>
      <c r="G94" s="25"/>
      <c r="H94" s="109"/>
      <c r="I94" s="25">
        <f t="shared" si="22"/>
        <v>0</v>
      </c>
      <c r="J94" s="25"/>
      <c r="K94" s="26">
        <f t="shared" si="21"/>
        <v>0</v>
      </c>
    </row>
    <row r="95" spans="1:11" x14ac:dyDescent="0.15">
      <c r="A95" s="15">
        <v>6</v>
      </c>
      <c r="B95" s="19"/>
      <c r="C95" s="19"/>
      <c r="D95" s="27"/>
      <c r="E95" s="33"/>
      <c r="F95" s="19"/>
      <c r="G95" s="25"/>
      <c r="H95" s="109"/>
      <c r="I95" s="25">
        <f t="shared" si="22"/>
        <v>0</v>
      </c>
      <c r="J95" s="25"/>
      <c r="K95" s="26">
        <f t="shared" si="21"/>
        <v>0</v>
      </c>
    </row>
    <row r="96" spans="1:11" x14ac:dyDescent="0.15">
      <c r="A96" s="15">
        <v>7</v>
      </c>
      <c r="B96" s="19"/>
      <c r="C96" s="19"/>
      <c r="D96" s="27"/>
      <c r="E96" s="33"/>
      <c r="F96" s="19"/>
      <c r="G96" s="25"/>
      <c r="H96" s="109"/>
      <c r="I96" s="25">
        <f t="shared" ref="I96:I99" si="23">SUM(F96*G96*H96)</f>
        <v>0</v>
      </c>
      <c r="J96" s="25"/>
      <c r="K96" s="26">
        <f t="shared" si="21"/>
        <v>0</v>
      </c>
    </row>
    <row r="97" spans="1:11" x14ac:dyDescent="0.15">
      <c r="A97" s="15">
        <v>8</v>
      </c>
      <c r="B97" s="19"/>
      <c r="C97" s="19"/>
      <c r="D97" s="27"/>
      <c r="E97" s="33"/>
      <c r="F97" s="19"/>
      <c r="G97" s="25"/>
      <c r="H97" s="109"/>
      <c r="I97" s="25">
        <f t="shared" si="23"/>
        <v>0</v>
      </c>
      <c r="J97" s="25"/>
      <c r="K97" s="26">
        <f t="shared" si="21"/>
        <v>0</v>
      </c>
    </row>
    <row r="98" spans="1:11" x14ac:dyDescent="0.15">
      <c r="A98" s="15">
        <v>9</v>
      </c>
      <c r="B98" s="19"/>
      <c r="C98" s="19"/>
      <c r="D98" s="27"/>
      <c r="E98" s="33"/>
      <c r="F98" s="19"/>
      <c r="G98" s="25"/>
      <c r="H98" s="109"/>
      <c r="I98" s="25">
        <f t="shared" si="23"/>
        <v>0</v>
      </c>
      <c r="J98" s="25"/>
      <c r="K98" s="26">
        <f>I98+J98</f>
        <v>0</v>
      </c>
    </row>
    <row r="99" spans="1:11" x14ac:dyDescent="0.15">
      <c r="A99" s="15">
        <v>10</v>
      </c>
      <c r="B99" s="19"/>
      <c r="C99" s="19"/>
      <c r="D99" s="27"/>
      <c r="E99" s="33"/>
      <c r="F99" s="19"/>
      <c r="G99" s="25"/>
      <c r="H99" s="109"/>
      <c r="I99" s="25">
        <f t="shared" si="23"/>
        <v>0</v>
      </c>
      <c r="J99" s="25"/>
      <c r="K99" s="26">
        <f>I99+J99</f>
        <v>0</v>
      </c>
    </row>
    <row r="100" spans="1:11" s="28" customFormat="1" ht="12" thickBot="1" x14ac:dyDescent="0.2">
      <c r="A100" s="33"/>
      <c r="B100" s="33"/>
      <c r="C100" s="33"/>
      <c r="D100" s="27"/>
      <c r="E100" s="33"/>
      <c r="F100" s="33"/>
      <c r="G100" s="33"/>
      <c r="H100" s="33"/>
      <c r="I100" s="33"/>
      <c r="J100" s="33"/>
      <c r="K100" s="33"/>
    </row>
    <row r="101" spans="1:11" ht="12" thickBot="1" x14ac:dyDescent="0.2">
      <c r="A101" s="33"/>
      <c r="B101" s="33"/>
      <c r="C101" s="33"/>
      <c r="D101" s="27"/>
      <c r="E101" s="33"/>
      <c r="F101" s="300" t="s">
        <v>321</v>
      </c>
      <c r="G101" s="301"/>
      <c r="H101" s="302"/>
      <c r="I101" s="39">
        <f>SUM(I90:I99,I76:I85,I65:I72,I56:I61,I45:I52,I34:I41,I25:I30,I13:I21)</f>
        <v>0</v>
      </c>
      <c r="J101" s="39">
        <f>SUM(J90:J99,J76:J85,J65:J72,J56:J61,J45:J52,J34:J41,J25:J30,J13:J21)</f>
        <v>0</v>
      </c>
      <c r="K101" s="39">
        <f>SUM(K13:K21,K25:K30,K34:K41,K45:K52,K56:K61,K65:K72,K76:K85,K90:K99)</f>
        <v>0</v>
      </c>
    </row>
    <row r="102" spans="1:11" x14ac:dyDescent="0.15">
      <c r="G102" s="37" t="s">
        <v>55</v>
      </c>
      <c r="H102" s="37" t="s">
        <v>55</v>
      </c>
      <c r="K102" s="38">
        <f>K101-Summary!L23</f>
        <v>0</v>
      </c>
    </row>
  </sheetData>
  <mergeCells count="13">
    <mergeCell ref="A8:C8"/>
    <mergeCell ref="B74:C74"/>
    <mergeCell ref="F8:J8"/>
    <mergeCell ref="A9:C9"/>
    <mergeCell ref="A1:L1"/>
    <mergeCell ref="F101:H101"/>
    <mergeCell ref="B88:C88"/>
    <mergeCell ref="B11:C11"/>
    <mergeCell ref="B23:C23"/>
    <mergeCell ref="B32:C32"/>
    <mergeCell ref="B43:C43"/>
    <mergeCell ref="B54:C54"/>
    <mergeCell ref="B63:C63"/>
  </mergeCells>
  <pageMargins left="0.70866141732283472" right="0.70866141732283472" top="1.3779527559055118" bottom="0.6692913385826772" header="0.70866141732283472" footer="0.39370078740157483"/>
  <pageSetup paperSize="8" scale="102" orientation="landscape" r:id="rId1"/>
  <headerFooter>
    <oddHeader>&amp;L
&amp;R&amp;"-,Bold"&amp;12&amp;K04+000National Oceanography Centre, Roof Refurbishment
&amp;K00B0F0Pricing Document</oddHeader>
    <oddFooter>&amp;C
&amp;G
&amp;R
&amp;"-,Bold"&amp;P&amp;L&amp;7&amp;K05+000
&amp;"-,Bold"Turner &amp;&amp; Townsend</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33"/>
  <sheetViews>
    <sheetView view="pageLayout" topLeftCell="B7" zoomScaleNormal="100" zoomScaleSheetLayoutView="85" workbookViewId="0">
      <selection activeCell="F29" sqref="F29"/>
    </sheetView>
  </sheetViews>
  <sheetFormatPr defaultColWidth="8.75" defaultRowHeight="11.25" x14ac:dyDescent="0.15"/>
  <cols>
    <col min="1" max="1" width="12.375" style="4" customWidth="1"/>
    <col min="2" max="2" width="36.75" style="4" customWidth="1"/>
    <col min="3" max="3" width="78.5" style="4" customWidth="1"/>
    <col min="4" max="4" width="2.125" style="4" customWidth="1"/>
    <col min="5" max="5" width="2.125" style="88" customWidth="1"/>
    <col min="6" max="6" width="2.75" style="4" customWidth="1"/>
    <col min="7" max="7" width="12.75" style="4" customWidth="1"/>
    <col min="8" max="8" width="12.75" style="88" customWidth="1"/>
    <col min="9" max="16384" width="8.75" style="4"/>
  </cols>
  <sheetData>
    <row r="1" spans="1:8" s="1" customFormat="1" ht="38.1" customHeight="1" x14ac:dyDescent="0.15">
      <c r="A1" s="317" t="s">
        <v>347</v>
      </c>
      <c r="B1" s="317"/>
      <c r="C1" s="317"/>
      <c r="D1" s="317"/>
      <c r="E1" s="317"/>
      <c r="F1" s="317"/>
      <c r="G1" s="318"/>
      <c r="H1" s="318"/>
    </row>
    <row r="2" spans="1:8" x14ac:dyDescent="0.15">
      <c r="A2" s="28"/>
      <c r="B2" s="28"/>
      <c r="C2" s="28"/>
      <c r="D2" s="28"/>
      <c r="E2" s="28"/>
      <c r="F2" s="28"/>
      <c r="G2" s="28"/>
      <c r="H2" s="28"/>
    </row>
    <row r="3" spans="1:8" x14ac:dyDescent="0.15">
      <c r="A3" s="28"/>
      <c r="B3" s="28"/>
      <c r="C3" s="28"/>
      <c r="D3" s="28"/>
      <c r="E3" s="28"/>
      <c r="F3" s="28"/>
      <c r="G3" s="28"/>
      <c r="H3" s="28"/>
    </row>
    <row r="4" spans="1:8" ht="12" customHeight="1" x14ac:dyDescent="0.15">
      <c r="A4" s="29"/>
      <c r="B4" s="29"/>
      <c r="C4" s="29"/>
      <c r="D4" s="30"/>
      <c r="E4" s="30"/>
      <c r="F4" s="29"/>
      <c r="G4" s="29"/>
      <c r="H4" s="29"/>
    </row>
    <row r="5" spans="1:8" ht="12" customHeight="1" x14ac:dyDescent="0.15">
      <c r="A5" s="29"/>
      <c r="B5" s="103"/>
      <c r="C5" s="103"/>
      <c r="D5" s="30"/>
      <c r="E5" s="30"/>
      <c r="F5" s="29"/>
      <c r="G5" s="29"/>
      <c r="H5" s="29"/>
    </row>
    <row r="6" spans="1:8" ht="12" customHeight="1" x14ac:dyDescent="0.15">
      <c r="A6" s="29"/>
      <c r="B6" s="30"/>
      <c r="C6" s="30"/>
      <c r="D6" s="30"/>
      <c r="E6" s="30"/>
      <c r="F6" s="29"/>
      <c r="G6" s="29"/>
      <c r="H6" s="29"/>
    </row>
    <row r="7" spans="1:8" ht="12" customHeight="1" x14ac:dyDescent="0.15">
      <c r="A7" s="27"/>
      <c r="B7" s="27"/>
      <c r="C7" s="27"/>
      <c r="D7" s="27"/>
      <c r="E7" s="27"/>
      <c r="F7" s="27"/>
      <c r="G7" s="27"/>
      <c r="H7" s="27"/>
    </row>
    <row r="8" spans="1:8" ht="39.75" customHeight="1" x14ac:dyDescent="0.15">
      <c r="A8" s="306" t="s">
        <v>284</v>
      </c>
      <c r="B8" s="306"/>
      <c r="C8" s="306"/>
      <c r="D8" s="27"/>
      <c r="E8" s="27"/>
      <c r="F8" s="33"/>
      <c r="G8" s="20" t="s">
        <v>273</v>
      </c>
      <c r="H8" s="24" t="s">
        <v>5</v>
      </c>
    </row>
    <row r="9" spans="1:8" ht="21.4" customHeight="1" x14ac:dyDescent="0.15">
      <c r="A9" s="309" t="s">
        <v>313</v>
      </c>
      <c r="B9" s="310"/>
      <c r="C9" s="311"/>
      <c r="D9" s="31"/>
      <c r="E9" s="31"/>
      <c r="F9" s="33"/>
      <c r="G9" s="33"/>
      <c r="H9" s="33"/>
    </row>
    <row r="10" spans="1:8" ht="12" customHeight="1" x14ac:dyDescent="0.15">
      <c r="A10" s="22"/>
      <c r="B10" s="12"/>
      <c r="C10" s="12"/>
      <c r="D10" s="27"/>
      <c r="E10" s="27"/>
      <c r="F10" s="33"/>
      <c r="G10" s="33"/>
      <c r="H10" s="33"/>
    </row>
    <row r="11" spans="1:8" ht="12" customHeight="1" x14ac:dyDescent="0.15">
      <c r="A11" s="23" t="s">
        <v>6</v>
      </c>
      <c r="B11" s="305" t="s">
        <v>193</v>
      </c>
      <c r="C11" s="305"/>
      <c r="D11" s="31"/>
      <c r="E11" s="31"/>
      <c r="F11" s="33"/>
      <c r="G11" s="33"/>
      <c r="H11" s="33"/>
    </row>
    <row r="12" spans="1:8" ht="12" customHeight="1" x14ac:dyDescent="0.15">
      <c r="A12" s="13"/>
      <c r="B12" s="14" t="s">
        <v>0</v>
      </c>
      <c r="C12" s="139" t="s">
        <v>8</v>
      </c>
      <c r="D12" s="32"/>
      <c r="E12" s="32"/>
      <c r="F12" s="33"/>
      <c r="G12" s="33"/>
      <c r="H12" s="33"/>
    </row>
    <row r="13" spans="1:8" ht="12" customHeight="1" x14ac:dyDescent="0.15">
      <c r="A13" s="15">
        <v>1</v>
      </c>
      <c r="B13" s="19"/>
      <c r="C13" s="16" t="s">
        <v>195</v>
      </c>
      <c r="D13" s="27"/>
      <c r="E13" s="27"/>
      <c r="F13" s="33"/>
      <c r="G13" s="25"/>
      <c r="H13" s="26">
        <f>G13</f>
        <v>0</v>
      </c>
    </row>
    <row r="14" spans="1:8" ht="12" customHeight="1" x14ac:dyDescent="0.15">
      <c r="A14" s="15">
        <v>2</v>
      </c>
      <c r="B14" s="19"/>
      <c r="C14" s="16" t="s">
        <v>196</v>
      </c>
      <c r="D14" s="27"/>
      <c r="E14" s="27"/>
      <c r="F14" s="33"/>
      <c r="G14" s="25"/>
      <c r="H14" s="26">
        <f>G14</f>
        <v>0</v>
      </c>
    </row>
    <row r="15" spans="1:8" ht="12" customHeight="1" x14ac:dyDescent="0.15">
      <c r="A15" s="15">
        <v>3</v>
      </c>
      <c r="B15" s="19"/>
      <c r="C15" s="16" t="s">
        <v>197</v>
      </c>
      <c r="D15" s="27"/>
      <c r="E15" s="27"/>
      <c r="F15" s="33"/>
      <c r="G15" s="25"/>
      <c r="H15" s="26">
        <f>G15</f>
        <v>0</v>
      </c>
    </row>
    <row r="16" spans="1:8" ht="12" customHeight="1" x14ac:dyDescent="0.15">
      <c r="A16" s="15">
        <v>4</v>
      </c>
      <c r="B16" s="19"/>
      <c r="C16" s="16" t="s">
        <v>15</v>
      </c>
      <c r="D16" s="27"/>
      <c r="E16" s="27"/>
      <c r="F16" s="33"/>
      <c r="G16" s="25"/>
      <c r="H16" s="26">
        <f>G16</f>
        <v>0</v>
      </c>
    </row>
    <row r="17" spans="1:8" ht="12" customHeight="1" x14ac:dyDescent="0.15">
      <c r="A17" s="15">
        <v>5</v>
      </c>
      <c r="B17" s="19"/>
      <c r="C17" s="16"/>
      <c r="D17" s="27"/>
      <c r="E17" s="27"/>
      <c r="F17" s="33"/>
      <c r="G17" s="25"/>
      <c r="H17" s="26">
        <f t="shared" ref="H17:H21" si="0">G17</f>
        <v>0</v>
      </c>
    </row>
    <row r="18" spans="1:8" ht="12" customHeight="1" x14ac:dyDescent="0.15">
      <c r="A18" s="15">
        <v>6</v>
      </c>
      <c r="B18" s="19"/>
      <c r="C18" s="16"/>
      <c r="D18" s="27"/>
      <c r="E18" s="27"/>
      <c r="F18" s="33"/>
      <c r="G18" s="25"/>
      <c r="H18" s="26">
        <f t="shared" si="0"/>
        <v>0</v>
      </c>
    </row>
    <row r="19" spans="1:8" ht="12" customHeight="1" x14ac:dyDescent="0.15">
      <c r="A19" s="15">
        <v>7</v>
      </c>
      <c r="B19" s="19"/>
      <c r="C19" s="16"/>
      <c r="D19" s="27"/>
      <c r="E19" s="27"/>
      <c r="F19" s="33"/>
      <c r="G19" s="25"/>
      <c r="H19" s="26">
        <f t="shared" si="0"/>
        <v>0</v>
      </c>
    </row>
    <row r="20" spans="1:8" ht="12" customHeight="1" x14ac:dyDescent="0.15">
      <c r="A20" s="15">
        <v>8</v>
      </c>
      <c r="B20" s="19"/>
      <c r="C20" s="19"/>
      <c r="D20" s="27"/>
      <c r="E20" s="27"/>
      <c r="F20" s="33"/>
      <c r="G20" s="25"/>
      <c r="H20" s="26">
        <f t="shared" si="0"/>
        <v>0</v>
      </c>
    </row>
    <row r="21" spans="1:8" ht="12" customHeight="1" x14ac:dyDescent="0.15">
      <c r="A21" s="15">
        <v>9</v>
      </c>
      <c r="B21" s="19"/>
      <c r="C21" s="19"/>
      <c r="D21" s="27"/>
      <c r="E21" s="27"/>
      <c r="F21" s="33"/>
      <c r="G21" s="25"/>
      <c r="H21" s="26">
        <f t="shared" si="0"/>
        <v>0</v>
      </c>
    </row>
    <row r="22" spans="1:8" ht="12" customHeight="1" x14ac:dyDescent="0.15">
      <c r="A22" s="12"/>
      <c r="B22" s="12"/>
      <c r="C22" s="12"/>
      <c r="D22" s="27"/>
      <c r="E22" s="27"/>
      <c r="F22" s="33"/>
      <c r="G22" s="33"/>
      <c r="H22" s="33"/>
    </row>
    <row r="23" spans="1:8" ht="12" customHeight="1" x14ac:dyDescent="0.15">
      <c r="A23" s="23" t="s">
        <v>16</v>
      </c>
      <c r="B23" s="303" t="s">
        <v>194</v>
      </c>
      <c r="C23" s="304"/>
      <c r="D23" s="31"/>
      <c r="E23" s="31"/>
      <c r="F23" s="33"/>
      <c r="G23" s="33"/>
      <c r="H23" s="33"/>
    </row>
    <row r="24" spans="1:8" ht="12" customHeight="1" x14ac:dyDescent="0.15">
      <c r="A24" s="13"/>
      <c r="B24" s="14" t="s">
        <v>0</v>
      </c>
      <c r="C24" s="139" t="s">
        <v>8</v>
      </c>
      <c r="D24" s="32"/>
      <c r="E24" s="32"/>
      <c r="F24" s="33"/>
      <c r="G24" s="33"/>
      <c r="H24" s="33"/>
    </row>
    <row r="25" spans="1:8" ht="12" customHeight="1" x14ac:dyDescent="0.15">
      <c r="A25" s="15">
        <v>1</v>
      </c>
      <c r="B25" s="19"/>
      <c r="C25" s="16"/>
      <c r="D25" s="27"/>
      <c r="E25" s="27"/>
      <c r="F25" s="33"/>
      <c r="G25" s="25"/>
      <c r="H25" s="26">
        <f>SUM(G25)</f>
        <v>0</v>
      </c>
    </row>
    <row r="26" spans="1:8" ht="12" customHeight="1" x14ac:dyDescent="0.15">
      <c r="A26" s="15">
        <v>2</v>
      </c>
      <c r="B26" s="19"/>
      <c r="C26" s="16"/>
      <c r="D26" s="27"/>
      <c r="E26" s="27"/>
      <c r="F26" s="33"/>
      <c r="G26" s="25"/>
      <c r="H26" s="26">
        <f>SUM(G26)</f>
        <v>0</v>
      </c>
    </row>
    <row r="27" spans="1:8" ht="12" customHeight="1" x14ac:dyDescent="0.15">
      <c r="A27" s="15">
        <v>3</v>
      </c>
      <c r="B27" s="19"/>
      <c r="C27" s="16"/>
      <c r="D27" s="27"/>
      <c r="E27" s="27"/>
      <c r="F27" s="33"/>
      <c r="G27" s="25"/>
      <c r="H27" s="26">
        <f t="shared" ref="H27:H30" si="1">SUM(G27)</f>
        <v>0</v>
      </c>
    </row>
    <row r="28" spans="1:8" ht="12" customHeight="1" x14ac:dyDescent="0.15">
      <c r="A28" s="15">
        <v>4</v>
      </c>
      <c r="B28" s="19"/>
      <c r="C28" s="16"/>
      <c r="D28" s="27"/>
      <c r="E28" s="27"/>
      <c r="F28" s="33"/>
      <c r="G28" s="25"/>
      <c r="H28" s="26">
        <f>SUM(G28)</f>
        <v>0</v>
      </c>
    </row>
    <row r="29" spans="1:8" ht="12" customHeight="1" x14ac:dyDescent="0.15">
      <c r="A29" s="15">
        <v>5</v>
      </c>
      <c r="B29" s="19"/>
      <c r="C29" s="16"/>
      <c r="D29" s="27"/>
      <c r="E29" s="27"/>
      <c r="F29" s="33"/>
      <c r="G29" s="25"/>
      <c r="H29" s="26">
        <f t="shared" si="1"/>
        <v>0</v>
      </c>
    </row>
    <row r="30" spans="1:8" ht="12" customHeight="1" x14ac:dyDescent="0.15">
      <c r="A30" s="15">
        <v>6</v>
      </c>
      <c r="B30" s="19"/>
      <c r="C30" s="16"/>
      <c r="D30" s="27"/>
      <c r="E30" s="27"/>
      <c r="F30" s="33"/>
      <c r="G30" s="25"/>
      <c r="H30" s="26">
        <f t="shared" si="1"/>
        <v>0</v>
      </c>
    </row>
    <row r="31" spans="1:8" ht="12" customHeight="1" x14ac:dyDescent="0.15">
      <c r="A31" s="12"/>
      <c r="B31" s="12"/>
      <c r="C31" s="12"/>
      <c r="D31" s="27"/>
      <c r="E31" s="27"/>
      <c r="F31" s="33"/>
      <c r="G31" s="33"/>
      <c r="H31" s="33"/>
    </row>
    <row r="32" spans="1:8" s="28" customFormat="1" ht="12" thickBot="1" x14ac:dyDescent="0.2">
      <c r="A32" s="33"/>
      <c r="B32" s="33"/>
      <c r="C32" s="33"/>
      <c r="D32" s="27"/>
      <c r="E32" s="27"/>
      <c r="F32" s="33"/>
      <c r="G32" s="33"/>
      <c r="H32" s="33"/>
    </row>
    <row r="33" spans="1:8" ht="12" thickBot="1" x14ac:dyDescent="0.2">
      <c r="A33" s="33"/>
      <c r="B33" s="33"/>
      <c r="C33" s="314" t="s">
        <v>320</v>
      </c>
      <c r="D33" s="315"/>
      <c r="E33" s="315"/>
      <c r="F33" s="315"/>
      <c r="G33" s="316"/>
      <c r="H33" s="39">
        <f>SUM(H25:H30,H13:H21)</f>
        <v>0</v>
      </c>
    </row>
  </sheetData>
  <mergeCells count="6">
    <mergeCell ref="C33:G33"/>
    <mergeCell ref="A1:H1"/>
    <mergeCell ref="B11:C11"/>
    <mergeCell ref="B23:C23"/>
    <mergeCell ref="A8:C8"/>
    <mergeCell ref="A9:C9"/>
  </mergeCells>
  <pageMargins left="0.70866141732283472" right="0.70866141732283472" top="1.3779527559055118" bottom="0.6692913385826772" header="0.70866141732283472" footer="0.39370078740157483"/>
  <pageSetup paperSize="8" orientation="landscape" r:id="rId1"/>
  <headerFooter>
    <oddHeader>&amp;L
&amp;R&amp;"-,Bold"&amp;12&amp;K04+000National Oceanography Centre, Roof Refurbishment
&amp;K00B0F0Pricing Document</oddHeader>
    <oddFooter>&amp;C
&amp;G
&amp;R
&amp;"-,Bold"&amp;P&amp;L&amp;7&amp;K05+000
&amp;"-,Bold"Turner &amp;&amp; Townsend</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99"/>
  <sheetViews>
    <sheetView view="pageLayout" topLeftCell="A13" zoomScaleNormal="110" zoomScaleSheetLayoutView="100" workbookViewId="0">
      <selection activeCell="C39" sqref="C39"/>
    </sheetView>
  </sheetViews>
  <sheetFormatPr defaultColWidth="8.75" defaultRowHeight="11.25" x14ac:dyDescent="0.15"/>
  <cols>
    <col min="1" max="1" width="6.125" style="4" customWidth="1"/>
    <col min="2" max="2" width="19.625" style="4" customWidth="1"/>
    <col min="3" max="3" width="140.25" style="4" customWidth="1"/>
    <col min="4" max="4" width="2.125" style="4" customWidth="1"/>
    <col min="5" max="5" width="2.75" style="4" customWidth="1"/>
    <col min="6" max="7" width="12.75" style="4" customWidth="1"/>
    <col min="8" max="8" width="12.75" style="88" customWidth="1"/>
    <col min="9" max="9" width="12.75" style="4" customWidth="1"/>
    <col min="10" max="11" width="12.75" style="88" customWidth="1"/>
    <col min="12" max="12" width="8.75" style="4"/>
    <col min="13" max="13" width="10.625" style="4" bestFit="1" customWidth="1"/>
    <col min="14" max="16384" width="8.75" style="4"/>
  </cols>
  <sheetData>
    <row r="1" spans="1:13" s="1" customFormat="1" ht="24" customHeight="1" x14ac:dyDescent="0.15">
      <c r="A1" s="319" t="s">
        <v>345</v>
      </c>
      <c r="B1" s="319"/>
      <c r="C1" s="319"/>
      <c r="D1" s="319"/>
      <c r="E1" s="319"/>
      <c r="F1" s="319"/>
      <c r="G1" s="319"/>
      <c r="H1" s="98"/>
      <c r="I1" s="36"/>
      <c r="J1" s="36"/>
      <c r="K1" s="99"/>
    </row>
    <row r="2" spans="1:13" x14ac:dyDescent="0.15">
      <c r="A2" s="28"/>
      <c r="B2" s="28"/>
      <c r="C2" s="28"/>
      <c r="D2" s="28"/>
      <c r="E2" s="28"/>
      <c r="F2" s="28"/>
      <c r="G2" s="28"/>
      <c r="H2" s="28"/>
      <c r="I2" s="28"/>
      <c r="J2" s="28"/>
      <c r="K2" s="28"/>
    </row>
    <row r="3" spans="1:13" x14ac:dyDescent="0.15">
      <c r="A3" s="28"/>
      <c r="B3" s="28"/>
      <c r="C3" s="28"/>
      <c r="D3" s="28"/>
      <c r="E3" s="28"/>
      <c r="F3" s="28"/>
      <c r="G3" s="28"/>
      <c r="H3" s="28"/>
      <c r="I3" s="28"/>
      <c r="J3" s="28"/>
      <c r="K3" s="28"/>
    </row>
    <row r="4" spans="1:13" ht="12" customHeight="1" x14ac:dyDescent="0.15">
      <c r="A4" s="27"/>
      <c r="B4" s="27"/>
      <c r="C4" s="27"/>
      <c r="D4" s="27"/>
      <c r="E4" s="27"/>
      <c r="F4" s="307" t="s">
        <v>285</v>
      </c>
      <c r="G4" s="320"/>
      <c r="H4" s="320"/>
      <c r="I4" s="320"/>
      <c r="J4" s="308"/>
      <c r="K4" s="107"/>
      <c r="L4" s="100"/>
    </row>
    <row r="5" spans="1:13" ht="40.9" customHeight="1" x14ac:dyDescent="0.15">
      <c r="A5" s="306"/>
      <c r="B5" s="306"/>
      <c r="C5" s="306"/>
      <c r="D5" s="27"/>
      <c r="E5" s="33"/>
      <c r="F5" s="20" t="s">
        <v>276</v>
      </c>
      <c r="G5" s="20" t="s">
        <v>398</v>
      </c>
      <c r="H5" s="20" t="s">
        <v>275</v>
      </c>
      <c r="I5" s="20" t="s">
        <v>286</v>
      </c>
      <c r="J5" s="20" t="s">
        <v>287</v>
      </c>
      <c r="K5" s="24" t="s">
        <v>274</v>
      </c>
      <c r="M5" s="101"/>
    </row>
    <row r="6" spans="1:13" ht="21.4" customHeight="1" x14ac:dyDescent="0.15">
      <c r="A6" s="309" t="s">
        <v>314</v>
      </c>
      <c r="B6" s="310"/>
      <c r="C6" s="311"/>
      <c r="D6" s="31"/>
      <c r="E6" s="33"/>
      <c r="F6" s="33"/>
      <c r="G6" s="33"/>
      <c r="H6" s="33"/>
      <c r="I6" s="33"/>
      <c r="J6" s="33"/>
      <c r="K6" s="33"/>
    </row>
    <row r="7" spans="1:13" ht="12" customHeight="1" x14ac:dyDescent="0.15">
      <c r="A7" s="22"/>
      <c r="B7" s="12"/>
      <c r="C7" s="12"/>
      <c r="D7" s="27"/>
      <c r="E7" s="33"/>
      <c r="F7" s="33"/>
      <c r="G7" s="110"/>
      <c r="H7" s="110"/>
      <c r="I7" s="33"/>
      <c r="J7" s="33"/>
      <c r="K7" s="33"/>
      <c r="M7" s="101"/>
    </row>
    <row r="8" spans="1:13" ht="12" customHeight="1" x14ac:dyDescent="0.15">
      <c r="A8" s="23" t="s">
        <v>6</v>
      </c>
      <c r="B8" s="305" t="s">
        <v>7</v>
      </c>
      <c r="C8" s="305"/>
      <c r="D8" s="31"/>
      <c r="E8" s="33"/>
      <c r="F8" s="33"/>
      <c r="G8" s="33"/>
      <c r="H8" s="33"/>
      <c r="I8" s="33"/>
      <c r="J8" s="33"/>
      <c r="K8" s="33"/>
    </row>
    <row r="9" spans="1:13" ht="12" customHeight="1" x14ac:dyDescent="0.15">
      <c r="A9" s="13"/>
      <c r="B9" s="14" t="s">
        <v>0</v>
      </c>
      <c r="C9" s="14" t="s">
        <v>8</v>
      </c>
      <c r="D9" s="32"/>
      <c r="E9" s="33"/>
      <c r="F9" s="33"/>
      <c r="G9" s="33"/>
      <c r="H9" s="33"/>
      <c r="I9" s="33"/>
      <c r="J9" s="33"/>
      <c r="K9" s="33"/>
    </row>
    <row r="10" spans="1:13" ht="12" customHeight="1" x14ac:dyDescent="0.15">
      <c r="A10" s="15">
        <v>1</v>
      </c>
      <c r="B10" s="19"/>
      <c r="C10" s="16" t="s">
        <v>9</v>
      </c>
      <c r="D10" s="27"/>
      <c r="E10" s="33"/>
      <c r="F10" s="19"/>
      <c r="G10" s="25"/>
      <c r="H10" s="109"/>
      <c r="I10" s="25">
        <f t="shared" ref="I10:I16" si="0">SUM(F10*G10*H10)</f>
        <v>0</v>
      </c>
      <c r="J10" s="25"/>
      <c r="K10" s="26">
        <f>I10+J10</f>
        <v>0</v>
      </c>
    </row>
    <row r="11" spans="1:13" ht="12" customHeight="1" x14ac:dyDescent="0.15">
      <c r="A11" s="15">
        <v>2</v>
      </c>
      <c r="B11" s="19"/>
      <c r="C11" s="16" t="s">
        <v>10</v>
      </c>
      <c r="D11" s="27"/>
      <c r="E11" s="33"/>
      <c r="F11" s="19"/>
      <c r="G11" s="25"/>
      <c r="H11" s="109"/>
      <c r="I11" s="25">
        <f t="shared" si="0"/>
        <v>0</v>
      </c>
      <c r="J11" s="25"/>
      <c r="K11" s="26">
        <f>I11+J11</f>
        <v>0</v>
      </c>
    </row>
    <row r="12" spans="1:13" ht="12" customHeight="1" x14ac:dyDescent="0.15">
      <c r="A12" s="15">
        <v>3</v>
      </c>
      <c r="B12" s="19"/>
      <c r="C12" s="16" t="s">
        <v>11</v>
      </c>
      <c r="D12" s="27"/>
      <c r="E12" s="33"/>
      <c r="F12" s="19"/>
      <c r="G12" s="25"/>
      <c r="H12" s="109"/>
      <c r="I12" s="25">
        <f t="shared" si="0"/>
        <v>0</v>
      </c>
      <c r="J12" s="25"/>
      <c r="K12" s="26">
        <f t="shared" ref="K12:K18" si="1">I12+J12</f>
        <v>0</v>
      </c>
    </row>
    <row r="13" spans="1:13" ht="12" customHeight="1" x14ac:dyDescent="0.15">
      <c r="A13" s="15">
        <v>4</v>
      </c>
      <c r="B13" s="19"/>
      <c r="C13" s="16" t="s">
        <v>12</v>
      </c>
      <c r="D13" s="27"/>
      <c r="E13" s="33"/>
      <c r="F13" s="19"/>
      <c r="G13" s="25"/>
      <c r="H13" s="109"/>
      <c r="I13" s="25">
        <f t="shared" si="0"/>
        <v>0</v>
      </c>
      <c r="J13" s="25"/>
      <c r="K13" s="26">
        <f t="shared" si="1"/>
        <v>0</v>
      </c>
    </row>
    <row r="14" spans="1:13" ht="12" customHeight="1" x14ac:dyDescent="0.15">
      <c r="A14" s="15">
        <v>5</v>
      </c>
      <c r="B14" s="19"/>
      <c r="C14" s="16" t="s">
        <v>13</v>
      </c>
      <c r="D14" s="27"/>
      <c r="E14" s="33"/>
      <c r="F14" s="19"/>
      <c r="G14" s="25"/>
      <c r="H14" s="109"/>
      <c r="I14" s="25">
        <f t="shared" si="0"/>
        <v>0</v>
      </c>
      <c r="J14" s="25"/>
      <c r="K14" s="26">
        <f t="shared" si="1"/>
        <v>0</v>
      </c>
    </row>
    <row r="15" spans="1:13" ht="12" customHeight="1" x14ac:dyDescent="0.15">
      <c r="A15" s="15">
        <v>6</v>
      </c>
      <c r="B15" s="19"/>
      <c r="C15" s="16" t="s">
        <v>14</v>
      </c>
      <c r="D15" s="27"/>
      <c r="E15" s="33"/>
      <c r="F15" s="19"/>
      <c r="G15" s="25"/>
      <c r="H15" s="109"/>
      <c r="I15" s="25">
        <f t="shared" si="0"/>
        <v>0</v>
      </c>
      <c r="J15" s="25"/>
      <c r="K15" s="26">
        <f t="shared" si="1"/>
        <v>0</v>
      </c>
    </row>
    <row r="16" spans="1:13" ht="12" customHeight="1" x14ac:dyDescent="0.15">
      <c r="A16" s="15">
        <v>7</v>
      </c>
      <c r="B16" s="19"/>
      <c r="C16" s="16" t="s">
        <v>15</v>
      </c>
      <c r="D16" s="27"/>
      <c r="E16" s="33"/>
      <c r="F16" s="19"/>
      <c r="G16" s="25"/>
      <c r="H16" s="109"/>
      <c r="I16" s="25">
        <f t="shared" si="0"/>
        <v>0</v>
      </c>
      <c r="J16" s="25"/>
      <c r="K16" s="26">
        <f t="shared" si="1"/>
        <v>0</v>
      </c>
    </row>
    <row r="17" spans="1:11" ht="12" customHeight="1" x14ac:dyDescent="0.15">
      <c r="A17" s="15">
        <v>8</v>
      </c>
      <c r="B17" s="19"/>
      <c r="C17" s="19"/>
      <c r="D17" s="27"/>
      <c r="E17" s="33"/>
      <c r="F17" s="19"/>
      <c r="G17" s="25"/>
      <c r="H17" s="109"/>
      <c r="I17" s="25">
        <f t="shared" ref="I17:I18" si="2">SUM(F17*G17*H17)</f>
        <v>0</v>
      </c>
      <c r="J17" s="25"/>
      <c r="K17" s="26">
        <f t="shared" si="1"/>
        <v>0</v>
      </c>
    </row>
    <row r="18" spans="1:11" ht="12" customHeight="1" x14ac:dyDescent="0.15">
      <c r="A18" s="15">
        <v>9</v>
      </c>
      <c r="B18" s="19"/>
      <c r="C18" s="19"/>
      <c r="D18" s="27"/>
      <c r="E18" s="33"/>
      <c r="F18" s="19"/>
      <c r="G18" s="25"/>
      <c r="H18" s="109"/>
      <c r="I18" s="25">
        <f t="shared" si="2"/>
        <v>0</v>
      </c>
      <c r="J18" s="25"/>
      <c r="K18" s="26">
        <f t="shared" si="1"/>
        <v>0</v>
      </c>
    </row>
    <row r="19" spans="1:11" s="121" customFormat="1" ht="12" customHeight="1" x14ac:dyDescent="0.15">
      <c r="A19" s="119"/>
      <c r="B19" s="115"/>
      <c r="C19" s="115"/>
      <c r="D19" s="115"/>
      <c r="E19" s="120"/>
      <c r="F19" s="115"/>
      <c r="G19" s="116"/>
      <c r="H19" s="116"/>
      <c r="I19" s="116"/>
      <c r="J19" s="116"/>
      <c r="K19" s="117"/>
    </row>
    <row r="20" spans="1:11" ht="12" customHeight="1" x14ac:dyDescent="0.15">
      <c r="A20" s="12"/>
      <c r="B20" s="12"/>
      <c r="C20" s="12"/>
      <c r="D20" s="27"/>
      <c r="E20" s="33"/>
      <c r="F20" s="33"/>
      <c r="G20" s="33"/>
      <c r="H20" s="33"/>
      <c r="I20" s="33"/>
      <c r="J20" s="33"/>
      <c r="K20" s="33"/>
    </row>
    <row r="21" spans="1:11" ht="12" customHeight="1" x14ac:dyDescent="0.15">
      <c r="A21" s="23" t="s">
        <v>16</v>
      </c>
      <c r="B21" s="303" t="s">
        <v>17</v>
      </c>
      <c r="C21" s="304"/>
      <c r="D21" s="31"/>
      <c r="E21" s="33"/>
      <c r="F21" s="33"/>
      <c r="G21" s="33"/>
      <c r="H21" s="33"/>
      <c r="I21" s="33"/>
      <c r="J21" s="33"/>
      <c r="K21" s="33"/>
    </row>
    <row r="22" spans="1:11" ht="12" customHeight="1" x14ac:dyDescent="0.15">
      <c r="A22" s="13"/>
      <c r="B22" s="14" t="s">
        <v>0</v>
      </c>
      <c r="C22" s="14" t="s">
        <v>8</v>
      </c>
      <c r="D22" s="32"/>
      <c r="E22" s="33"/>
      <c r="F22" s="33"/>
      <c r="G22" s="33"/>
      <c r="H22" s="33"/>
      <c r="I22" s="33"/>
      <c r="J22" s="33"/>
      <c r="K22" s="33"/>
    </row>
    <row r="23" spans="1:11" ht="12" customHeight="1" x14ac:dyDescent="0.15">
      <c r="A23" s="15">
        <v>1</v>
      </c>
      <c r="B23" s="19"/>
      <c r="C23" s="16" t="s">
        <v>18</v>
      </c>
      <c r="D23" s="27"/>
      <c r="E23" s="33"/>
      <c r="F23" s="19"/>
      <c r="G23" s="25"/>
      <c r="H23" s="109"/>
      <c r="I23" s="25">
        <f>SUM(F23*G23*H23)</f>
        <v>0</v>
      </c>
      <c r="J23" s="25"/>
      <c r="K23" s="26">
        <f t="shared" ref="K23:K27" si="3">I23+J23</f>
        <v>0</v>
      </c>
    </row>
    <row r="24" spans="1:11" ht="12" customHeight="1" x14ac:dyDescent="0.15">
      <c r="A24" s="15">
        <v>2</v>
      </c>
      <c r="B24" s="19"/>
      <c r="C24" s="16" t="s">
        <v>19</v>
      </c>
      <c r="D24" s="27"/>
      <c r="E24" s="33"/>
      <c r="F24" s="19"/>
      <c r="G24" s="25"/>
      <c r="H24" s="109"/>
      <c r="I24" s="25">
        <f>SUM(F24*G24*H24)</f>
        <v>0</v>
      </c>
      <c r="J24" s="25"/>
      <c r="K24" s="26">
        <f t="shared" si="3"/>
        <v>0</v>
      </c>
    </row>
    <row r="25" spans="1:11" ht="12" customHeight="1" x14ac:dyDescent="0.15">
      <c r="A25" s="15">
        <v>3</v>
      </c>
      <c r="B25" s="19"/>
      <c r="C25" s="16" t="s">
        <v>15</v>
      </c>
      <c r="D25" s="27"/>
      <c r="E25" s="33"/>
      <c r="F25" s="19"/>
      <c r="G25" s="25"/>
      <c r="H25" s="109"/>
      <c r="I25" s="25">
        <f t="shared" ref="I25:I27" si="4">SUM(F25*G25*H25)</f>
        <v>0</v>
      </c>
      <c r="J25" s="25"/>
      <c r="K25" s="26">
        <f t="shared" si="3"/>
        <v>0</v>
      </c>
    </row>
    <row r="26" spans="1:11" ht="12" customHeight="1" x14ac:dyDescent="0.15">
      <c r="A26" s="15">
        <v>4</v>
      </c>
      <c r="B26" s="19"/>
      <c r="C26" s="16"/>
      <c r="D26" s="27"/>
      <c r="E26" s="33"/>
      <c r="F26" s="19"/>
      <c r="G26" s="25"/>
      <c r="H26" s="109"/>
      <c r="I26" s="25">
        <f t="shared" si="4"/>
        <v>0</v>
      </c>
      <c r="J26" s="25"/>
      <c r="K26" s="26">
        <f t="shared" si="3"/>
        <v>0</v>
      </c>
    </row>
    <row r="27" spans="1:11" ht="12" customHeight="1" x14ac:dyDescent="0.15">
      <c r="A27" s="15">
        <v>5</v>
      </c>
      <c r="B27" s="19"/>
      <c r="C27" s="16"/>
      <c r="D27" s="27"/>
      <c r="E27" s="33"/>
      <c r="F27" s="19"/>
      <c r="G27" s="25"/>
      <c r="H27" s="109"/>
      <c r="I27" s="25">
        <f t="shared" si="4"/>
        <v>0</v>
      </c>
      <c r="J27" s="25"/>
      <c r="K27" s="26">
        <f t="shared" si="3"/>
        <v>0</v>
      </c>
    </row>
    <row r="28" spans="1:11" ht="12" customHeight="1" x14ac:dyDescent="0.15">
      <c r="A28" s="12"/>
      <c r="B28" s="12"/>
      <c r="C28" s="12"/>
      <c r="D28" s="27"/>
      <c r="E28" s="33"/>
      <c r="F28" s="33"/>
      <c r="G28" s="33"/>
      <c r="H28" s="33"/>
      <c r="I28" s="33"/>
      <c r="J28" s="33"/>
      <c r="K28" s="33"/>
    </row>
    <row r="29" spans="1:11" ht="12" customHeight="1" x14ac:dyDescent="0.15">
      <c r="A29" s="23" t="s">
        <v>20</v>
      </c>
      <c r="B29" s="303" t="s">
        <v>21</v>
      </c>
      <c r="C29" s="304"/>
      <c r="D29" s="31"/>
      <c r="E29" s="33"/>
      <c r="F29" s="33"/>
      <c r="G29" s="33"/>
      <c r="H29" s="33"/>
      <c r="I29" s="33"/>
      <c r="J29" s="33"/>
      <c r="K29" s="33"/>
    </row>
    <row r="30" spans="1:11" ht="12" customHeight="1" x14ac:dyDescent="0.15">
      <c r="A30" s="13"/>
      <c r="B30" s="14" t="s">
        <v>0</v>
      </c>
      <c r="C30" s="14" t="s">
        <v>8</v>
      </c>
      <c r="D30" s="32"/>
      <c r="E30" s="33"/>
      <c r="F30" s="33"/>
      <c r="G30" s="33"/>
      <c r="H30" s="33"/>
      <c r="I30" s="33"/>
      <c r="J30" s="33"/>
      <c r="K30" s="33"/>
    </row>
    <row r="31" spans="1:11" ht="12" customHeight="1" x14ac:dyDescent="0.15">
      <c r="A31" s="15">
        <v>1</v>
      </c>
      <c r="B31" s="19"/>
      <c r="C31" s="16" t="s">
        <v>22</v>
      </c>
      <c r="D31" s="27"/>
      <c r="E31" s="33"/>
      <c r="F31" s="19"/>
      <c r="G31" s="25"/>
      <c r="H31" s="109"/>
      <c r="I31" s="25">
        <f>SUM(F31*G31*H31)</f>
        <v>0</v>
      </c>
      <c r="J31" s="25"/>
      <c r="K31" s="26">
        <f>I31+J31</f>
        <v>0</v>
      </c>
    </row>
    <row r="32" spans="1:11" ht="12" customHeight="1" x14ac:dyDescent="0.15">
      <c r="A32" s="15">
        <v>2</v>
      </c>
      <c r="B32" s="19"/>
      <c r="C32" s="16" t="s">
        <v>23</v>
      </c>
      <c r="D32" s="27"/>
      <c r="E32" s="33"/>
      <c r="F32" s="19"/>
      <c r="G32" s="25"/>
      <c r="H32" s="109"/>
      <c r="I32" s="25">
        <f>SUM(F32*G32*H32)</f>
        <v>0</v>
      </c>
      <c r="J32" s="25"/>
      <c r="K32" s="26">
        <f t="shared" ref="K32:K38" si="5">I32+J32</f>
        <v>0</v>
      </c>
    </row>
    <row r="33" spans="1:11" ht="12" customHeight="1" x14ac:dyDescent="0.15">
      <c r="A33" s="15">
        <v>3</v>
      </c>
      <c r="B33" s="19"/>
      <c r="C33" s="16" t="s">
        <v>24</v>
      </c>
      <c r="D33" s="27"/>
      <c r="E33" s="33"/>
      <c r="F33" s="19"/>
      <c r="G33" s="25"/>
      <c r="H33" s="109"/>
      <c r="I33" s="25">
        <f>SUM(F33*G33*H33)</f>
        <v>0</v>
      </c>
      <c r="J33" s="25"/>
      <c r="K33" s="26">
        <f t="shared" si="5"/>
        <v>0</v>
      </c>
    </row>
    <row r="34" spans="1:11" ht="12" customHeight="1" x14ac:dyDescent="0.15">
      <c r="A34" s="15">
        <v>4</v>
      </c>
      <c r="B34" s="19"/>
      <c r="C34" s="16" t="s">
        <v>25</v>
      </c>
      <c r="D34" s="27"/>
      <c r="E34" s="33"/>
      <c r="F34" s="19"/>
      <c r="G34" s="25"/>
      <c r="H34" s="109"/>
      <c r="I34" s="25">
        <f t="shared" ref="I34:I38" si="6">SUM(F34*G34*H34)</f>
        <v>0</v>
      </c>
      <c r="J34" s="25"/>
      <c r="K34" s="26">
        <f t="shared" si="5"/>
        <v>0</v>
      </c>
    </row>
    <row r="35" spans="1:11" ht="12" customHeight="1" x14ac:dyDescent="0.15">
      <c r="A35" s="15">
        <v>5</v>
      </c>
      <c r="B35" s="19"/>
      <c r="C35" s="16" t="s">
        <v>26</v>
      </c>
      <c r="D35" s="27"/>
      <c r="E35" s="33"/>
      <c r="F35" s="19"/>
      <c r="G35" s="25"/>
      <c r="H35" s="109"/>
      <c r="I35" s="25">
        <f t="shared" si="6"/>
        <v>0</v>
      </c>
      <c r="J35" s="25"/>
      <c r="K35" s="26">
        <f t="shared" si="5"/>
        <v>0</v>
      </c>
    </row>
    <row r="36" spans="1:11" ht="12" customHeight="1" x14ac:dyDescent="0.15">
      <c r="A36" s="15">
        <v>6</v>
      </c>
      <c r="B36" s="19"/>
      <c r="C36" s="16" t="s">
        <v>15</v>
      </c>
      <c r="D36" s="27"/>
      <c r="E36" s="33"/>
      <c r="F36" s="19"/>
      <c r="G36" s="25"/>
      <c r="H36" s="109"/>
      <c r="I36" s="25">
        <f t="shared" si="6"/>
        <v>0</v>
      </c>
      <c r="J36" s="25"/>
      <c r="K36" s="26">
        <f t="shared" si="5"/>
        <v>0</v>
      </c>
    </row>
    <row r="37" spans="1:11" ht="12" customHeight="1" x14ac:dyDescent="0.15">
      <c r="A37" s="15">
        <v>7</v>
      </c>
      <c r="B37" s="19"/>
      <c r="C37" s="19"/>
      <c r="D37" s="27"/>
      <c r="E37" s="33"/>
      <c r="F37" s="19"/>
      <c r="G37" s="25"/>
      <c r="H37" s="109"/>
      <c r="I37" s="25">
        <f t="shared" si="6"/>
        <v>0</v>
      </c>
      <c r="J37" s="25"/>
      <c r="K37" s="26">
        <f t="shared" si="5"/>
        <v>0</v>
      </c>
    </row>
    <row r="38" spans="1:11" ht="12" customHeight="1" x14ac:dyDescent="0.15">
      <c r="A38" s="15">
        <v>8</v>
      </c>
      <c r="B38" s="19"/>
      <c r="C38" s="19"/>
      <c r="D38" s="27"/>
      <c r="E38" s="33"/>
      <c r="F38" s="19"/>
      <c r="G38" s="25"/>
      <c r="H38" s="109"/>
      <c r="I38" s="25">
        <f t="shared" si="6"/>
        <v>0</v>
      </c>
      <c r="J38" s="25"/>
      <c r="K38" s="26">
        <f t="shared" si="5"/>
        <v>0</v>
      </c>
    </row>
    <row r="39" spans="1:11" ht="5.45" customHeight="1" x14ac:dyDescent="0.15">
      <c r="A39" s="17"/>
      <c r="B39" s="18"/>
      <c r="C39" s="18"/>
      <c r="D39" s="27"/>
      <c r="E39" s="33"/>
      <c r="F39" s="27"/>
      <c r="G39" s="27"/>
      <c r="H39" s="27"/>
      <c r="I39" s="27"/>
      <c r="J39" s="27"/>
      <c r="K39" s="27"/>
    </row>
    <row r="40" spans="1:11" ht="12" customHeight="1" x14ac:dyDescent="0.15">
      <c r="A40" s="23" t="s">
        <v>27</v>
      </c>
      <c r="B40" s="303" t="s">
        <v>28</v>
      </c>
      <c r="C40" s="304"/>
      <c r="D40" s="31"/>
      <c r="E40" s="33"/>
      <c r="F40" s="33"/>
      <c r="G40" s="33"/>
      <c r="H40" s="33"/>
      <c r="I40" s="33"/>
      <c r="J40" s="33"/>
      <c r="K40" s="33"/>
    </row>
    <row r="41" spans="1:11" ht="12" customHeight="1" x14ac:dyDescent="0.15">
      <c r="A41" s="13"/>
      <c r="B41" s="14" t="s">
        <v>0</v>
      </c>
      <c r="C41" s="14" t="s">
        <v>8</v>
      </c>
      <c r="D41" s="32"/>
      <c r="E41" s="33"/>
      <c r="F41" s="33"/>
      <c r="G41" s="33"/>
      <c r="H41" s="33"/>
      <c r="I41" s="33"/>
      <c r="J41" s="33"/>
      <c r="K41" s="33"/>
    </row>
    <row r="42" spans="1:11" ht="12" customHeight="1" x14ac:dyDescent="0.15">
      <c r="A42" s="15">
        <v>1</v>
      </c>
      <c r="B42" s="19"/>
      <c r="C42" s="16" t="s">
        <v>29</v>
      </c>
      <c r="D42" s="27"/>
      <c r="E42" s="33"/>
      <c r="F42" s="19"/>
      <c r="G42" s="25"/>
      <c r="H42" s="109"/>
      <c r="I42" s="25">
        <f t="shared" ref="I42:I48" si="7">SUM(F42*G42*H42)</f>
        <v>0</v>
      </c>
      <c r="J42" s="25"/>
      <c r="K42" s="26">
        <f>I42+J42</f>
        <v>0</v>
      </c>
    </row>
    <row r="43" spans="1:11" ht="12" customHeight="1" x14ac:dyDescent="0.15">
      <c r="A43" s="15">
        <v>2</v>
      </c>
      <c r="B43" s="19"/>
      <c r="C43" s="16" t="s">
        <v>30</v>
      </c>
      <c r="D43" s="27"/>
      <c r="E43" s="33"/>
      <c r="F43" s="19"/>
      <c r="G43" s="25"/>
      <c r="H43" s="109"/>
      <c r="I43" s="25">
        <f t="shared" si="7"/>
        <v>0</v>
      </c>
      <c r="J43" s="25"/>
      <c r="K43" s="26">
        <f t="shared" ref="K43:K52" si="8">I43+J43</f>
        <v>0</v>
      </c>
    </row>
    <row r="44" spans="1:11" ht="12" customHeight="1" x14ac:dyDescent="0.15">
      <c r="A44" s="15">
        <v>3</v>
      </c>
      <c r="B44" s="19"/>
      <c r="C44" s="16" t="s">
        <v>31</v>
      </c>
      <c r="D44" s="27"/>
      <c r="E44" s="33"/>
      <c r="F44" s="19"/>
      <c r="G44" s="25"/>
      <c r="H44" s="109"/>
      <c r="I44" s="25">
        <f t="shared" si="7"/>
        <v>0</v>
      </c>
      <c r="J44" s="25"/>
      <c r="K44" s="26">
        <f t="shared" si="8"/>
        <v>0</v>
      </c>
    </row>
    <row r="45" spans="1:11" ht="12" customHeight="1" x14ac:dyDescent="0.15">
      <c r="A45" s="15">
        <v>4</v>
      </c>
      <c r="B45" s="19"/>
      <c r="C45" s="16" t="s">
        <v>32</v>
      </c>
      <c r="D45" s="27"/>
      <c r="E45" s="33"/>
      <c r="F45" s="19"/>
      <c r="G45" s="25"/>
      <c r="H45" s="109"/>
      <c r="I45" s="25">
        <f t="shared" si="7"/>
        <v>0</v>
      </c>
      <c r="J45" s="25"/>
      <c r="K45" s="26">
        <f t="shared" si="8"/>
        <v>0</v>
      </c>
    </row>
    <row r="46" spans="1:11" ht="12" customHeight="1" x14ac:dyDescent="0.15">
      <c r="A46" s="15">
        <v>5</v>
      </c>
      <c r="B46" s="19"/>
      <c r="C46" s="16" t="s">
        <v>33</v>
      </c>
      <c r="D46" s="27"/>
      <c r="E46" s="33"/>
      <c r="F46" s="19"/>
      <c r="G46" s="25"/>
      <c r="H46" s="109"/>
      <c r="I46" s="25">
        <f t="shared" si="7"/>
        <v>0</v>
      </c>
      <c r="J46" s="25"/>
      <c r="K46" s="26">
        <f t="shared" si="8"/>
        <v>0</v>
      </c>
    </row>
    <row r="47" spans="1:11" ht="12" customHeight="1" x14ac:dyDescent="0.15">
      <c r="A47" s="15">
        <v>6</v>
      </c>
      <c r="B47" s="19"/>
      <c r="C47" s="16" t="s">
        <v>34</v>
      </c>
      <c r="D47" s="27"/>
      <c r="E47" s="33"/>
      <c r="F47" s="19"/>
      <c r="G47" s="25"/>
      <c r="H47" s="109"/>
      <c r="I47" s="25">
        <f t="shared" si="7"/>
        <v>0</v>
      </c>
      <c r="J47" s="25"/>
      <c r="K47" s="26">
        <f t="shared" si="8"/>
        <v>0</v>
      </c>
    </row>
    <row r="48" spans="1:11" s="85" customFormat="1" ht="12" customHeight="1" x14ac:dyDescent="0.15">
      <c r="A48" s="15">
        <v>7</v>
      </c>
      <c r="B48" s="19"/>
      <c r="C48" s="16" t="s">
        <v>225</v>
      </c>
      <c r="D48" s="27"/>
      <c r="E48" s="33"/>
      <c r="F48" s="19"/>
      <c r="G48" s="25"/>
      <c r="H48" s="109"/>
      <c r="I48" s="25">
        <f t="shared" si="7"/>
        <v>0</v>
      </c>
      <c r="J48" s="25"/>
      <c r="K48" s="26">
        <f t="shared" si="8"/>
        <v>0</v>
      </c>
    </row>
    <row r="49" spans="1:11" s="85" customFormat="1" ht="12" customHeight="1" x14ac:dyDescent="0.15">
      <c r="A49" s="15">
        <v>8</v>
      </c>
      <c r="B49" s="19"/>
      <c r="C49" s="16" t="s">
        <v>226</v>
      </c>
      <c r="D49" s="27"/>
      <c r="E49" s="33"/>
      <c r="F49" s="19"/>
      <c r="G49" s="25"/>
      <c r="H49" s="109"/>
      <c r="I49" s="25">
        <f t="shared" ref="I49:I52" si="9">SUM(F49*G49*H49)</f>
        <v>0</v>
      </c>
      <c r="J49" s="25"/>
      <c r="K49" s="26">
        <f t="shared" si="8"/>
        <v>0</v>
      </c>
    </row>
    <row r="50" spans="1:11" s="85" customFormat="1" ht="12" customHeight="1" x14ac:dyDescent="0.15">
      <c r="A50" s="15">
        <v>9</v>
      </c>
      <c r="B50" s="19"/>
      <c r="C50" s="16" t="s">
        <v>227</v>
      </c>
      <c r="D50" s="27"/>
      <c r="E50" s="33"/>
      <c r="F50" s="19"/>
      <c r="G50" s="25"/>
      <c r="H50" s="109"/>
      <c r="I50" s="25">
        <f t="shared" si="9"/>
        <v>0</v>
      </c>
      <c r="J50" s="25"/>
      <c r="K50" s="26">
        <f t="shared" si="8"/>
        <v>0</v>
      </c>
    </row>
    <row r="51" spans="1:11" ht="12" customHeight="1" x14ac:dyDescent="0.15">
      <c r="A51" s="15">
        <v>10</v>
      </c>
      <c r="B51" s="19"/>
      <c r="C51" s="16" t="s">
        <v>15</v>
      </c>
      <c r="D51" s="27"/>
      <c r="E51" s="33"/>
      <c r="F51" s="19"/>
      <c r="G51" s="25"/>
      <c r="H51" s="109"/>
      <c r="I51" s="25">
        <f t="shared" si="9"/>
        <v>0</v>
      </c>
      <c r="J51" s="25"/>
      <c r="K51" s="26">
        <f t="shared" si="8"/>
        <v>0</v>
      </c>
    </row>
    <row r="52" spans="1:11" ht="12" customHeight="1" x14ac:dyDescent="0.15">
      <c r="A52" s="15">
        <v>11</v>
      </c>
      <c r="B52" s="19"/>
      <c r="C52" s="19"/>
      <c r="D52" s="27"/>
      <c r="E52" s="33"/>
      <c r="F52" s="19"/>
      <c r="G52" s="25"/>
      <c r="H52" s="109"/>
      <c r="I52" s="25">
        <f t="shared" si="9"/>
        <v>0</v>
      </c>
      <c r="J52" s="25"/>
      <c r="K52" s="26">
        <f t="shared" si="8"/>
        <v>0</v>
      </c>
    </row>
    <row r="53" spans="1:11" ht="12" customHeight="1" x14ac:dyDescent="0.15">
      <c r="A53" s="12"/>
      <c r="B53" s="12"/>
      <c r="C53" s="12"/>
      <c r="D53" s="27"/>
      <c r="E53" s="33"/>
      <c r="F53" s="33"/>
      <c r="G53" s="33"/>
      <c r="H53" s="33"/>
      <c r="I53" s="33"/>
      <c r="J53" s="33"/>
      <c r="K53" s="33"/>
    </row>
    <row r="54" spans="1:11" ht="12" customHeight="1" x14ac:dyDescent="0.15">
      <c r="A54" s="23" t="s">
        <v>35</v>
      </c>
      <c r="B54" s="303" t="s">
        <v>36</v>
      </c>
      <c r="C54" s="304"/>
      <c r="D54" s="31"/>
      <c r="E54" s="33"/>
      <c r="F54" s="33"/>
      <c r="G54" s="33"/>
      <c r="H54" s="33"/>
      <c r="I54" s="33"/>
      <c r="J54" s="33"/>
      <c r="K54" s="33"/>
    </row>
    <row r="55" spans="1:11" ht="12" customHeight="1" x14ac:dyDescent="0.15">
      <c r="A55" s="13"/>
      <c r="B55" s="14" t="s">
        <v>0</v>
      </c>
      <c r="C55" s="14" t="s">
        <v>8</v>
      </c>
      <c r="D55" s="32"/>
      <c r="E55" s="33"/>
      <c r="F55" s="33"/>
      <c r="G55" s="33"/>
      <c r="H55" s="33"/>
      <c r="I55" s="33"/>
      <c r="J55" s="33"/>
      <c r="K55" s="33"/>
    </row>
    <row r="56" spans="1:11" ht="12" customHeight="1" x14ac:dyDescent="0.15">
      <c r="A56" s="15">
        <v>1</v>
      </c>
      <c r="B56" s="19"/>
      <c r="C56" s="16" t="s">
        <v>351</v>
      </c>
      <c r="D56" s="27"/>
      <c r="E56" s="33"/>
      <c r="F56" s="19"/>
      <c r="G56" s="25"/>
      <c r="H56" s="109"/>
      <c r="I56" s="25">
        <f t="shared" ref="I56:I62" si="10">SUM(F56*G56*H56)</f>
        <v>0</v>
      </c>
      <c r="J56" s="25"/>
      <c r="K56" s="26">
        <f t="shared" ref="K56:K62" si="11">I56+J56</f>
        <v>0</v>
      </c>
    </row>
    <row r="57" spans="1:11" ht="12" customHeight="1" x14ac:dyDescent="0.15">
      <c r="A57" s="15">
        <v>2</v>
      </c>
      <c r="B57" s="19"/>
      <c r="C57" s="16" t="s">
        <v>38</v>
      </c>
      <c r="D57" s="27"/>
      <c r="E57" s="33"/>
      <c r="F57" s="19"/>
      <c r="G57" s="25"/>
      <c r="H57" s="109"/>
      <c r="I57" s="25">
        <f>SUM(F57*G57*H57)</f>
        <v>0</v>
      </c>
      <c r="J57" s="25"/>
      <c r="K57" s="26">
        <f t="shared" si="11"/>
        <v>0</v>
      </c>
    </row>
    <row r="58" spans="1:11" ht="12" customHeight="1" x14ac:dyDescent="0.15">
      <c r="A58" s="15">
        <v>3</v>
      </c>
      <c r="B58" s="19"/>
      <c r="C58" s="16" t="s">
        <v>39</v>
      </c>
      <c r="D58" s="27"/>
      <c r="E58" s="33"/>
      <c r="F58" s="19"/>
      <c r="G58" s="25"/>
      <c r="H58" s="109"/>
      <c r="I58" s="25">
        <f>SUM(F58*G58*H58)</f>
        <v>0</v>
      </c>
      <c r="J58" s="25"/>
      <c r="K58" s="26">
        <f t="shared" si="11"/>
        <v>0</v>
      </c>
    </row>
    <row r="59" spans="1:11" s="85" customFormat="1" ht="12" customHeight="1" x14ac:dyDescent="0.15">
      <c r="A59" s="15">
        <v>4</v>
      </c>
      <c r="B59" s="19"/>
      <c r="C59" s="16" t="s">
        <v>349</v>
      </c>
      <c r="D59" s="27"/>
      <c r="E59" s="33"/>
      <c r="F59" s="19"/>
      <c r="G59" s="25"/>
      <c r="H59" s="109"/>
      <c r="I59" s="25">
        <f t="shared" si="10"/>
        <v>0</v>
      </c>
      <c r="J59" s="25"/>
      <c r="K59" s="26">
        <f>I59+J59</f>
        <v>0</v>
      </c>
    </row>
    <row r="60" spans="1:11" ht="12" customHeight="1" x14ac:dyDescent="0.15">
      <c r="A60" s="15">
        <v>5</v>
      </c>
      <c r="B60" s="19"/>
      <c r="C60" s="16" t="s">
        <v>350</v>
      </c>
      <c r="D60" s="27"/>
      <c r="E60" s="33"/>
      <c r="F60" s="19"/>
      <c r="G60" s="25"/>
      <c r="H60" s="109"/>
      <c r="I60" s="25">
        <f t="shared" si="10"/>
        <v>0</v>
      </c>
      <c r="J60" s="25"/>
      <c r="K60" s="26">
        <f>I60+J60</f>
        <v>0</v>
      </c>
    </row>
    <row r="61" spans="1:11" ht="12" customHeight="1" x14ac:dyDescent="0.15">
      <c r="A61" s="15">
        <v>6</v>
      </c>
      <c r="B61" s="19"/>
      <c r="C61" s="16" t="s">
        <v>15</v>
      </c>
      <c r="D61" s="27"/>
      <c r="E61" s="33"/>
      <c r="F61" s="19"/>
      <c r="G61" s="25"/>
      <c r="H61" s="109"/>
      <c r="I61" s="25">
        <f t="shared" si="10"/>
        <v>0</v>
      </c>
      <c r="J61" s="25"/>
      <c r="K61" s="26">
        <f t="shared" si="11"/>
        <v>0</v>
      </c>
    </row>
    <row r="62" spans="1:11" ht="12" customHeight="1" x14ac:dyDescent="0.15">
      <c r="A62" s="15">
        <v>7</v>
      </c>
      <c r="B62" s="19"/>
      <c r="C62" s="19"/>
      <c r="D62" s="27"/>
      <c r="E62" s="33"/>
      <c r="F62" s="19"/>
      <c r="G62" s="25"/>
      <c r="H62" s="109"/>
      <c r="I62" s="25">
        <f t="shared" si="10"/>
        <v>0</v>
      </c>
      <c r="J62" s="25"/>
      <c r="K62" s="26">
        <f t="shared" si="11"/>
        <v>0</v>
      </c>
    </row>
    <row r="63" spans="1:11" ht="12" customHeight="1" x14ac:dyDescent="0.15">
      <c r="A63" s="12"/>
      <c r="B63" s="12"/>
      <c r="C63" s="12"/>
      <c r="D63" s="27"/>
      <c r="E63" s="33"/>
      <c r="F63" s="33"/>
      <c r="G63" s="33"/>
      <c r="H63" s="33"/>
      <c r="I63" s="33"/>
      <c r="J63" s="33"/>
      <c r="K63" s="33"/>
    </row>
    <row r="64" spans="1:11" ht="12" customHeight="1" x14ac:dyDescent="0.15">
      <c r="A64" s="23" t="s">
        <v>40</v>
      </c>
      <c r="B64" s="303" t="s">
        <v>41</v>
      </c>
      <c r="C64" s="304"/>
      <c r="D64" s="31"/>
      <c r="E64" s="33"/>
      <c r="F64" s="33"/>
      <c r="G64" s="33"/>
      <c r="H64" s="33"/>
      <c r="I64" s="33"/>
      <c r="J64" s="33"/>
      <c r="K64" s="33"/>
    </row>
    <row r="65" spans="1:11" ht="12" customHeight="1" x14ac:dyDescent="0.15">
      <c r="A65" s="13"/>
      <c r="B65" s="14" t="s">
        <v>0</v>
      </c>
      <c r="C65" s="14" t="s">
        <v>8</v>
      </c>
      <c r="D65" s="32"/>
      <c r="E65" s="33"/>
      <c r="F65" s="33"/>
      <c r="G65" s="33"/>
      <c r="H65" s="33"/>
      <c r="I65" s="33"/>
      <c r="J65" s="33"/>
      <c r="K65" s="33"/>
    </row>
    <row r="66" spans="1:11" ht="12" customHeight="1" x14ac:dyDescent="0.15">
      <c r="A66" s="15">
        <v>1</v>
      </c>
      <c r="B66" s="19"/>
      <c r="C66" s="16" t="s">
        <v>42</v>
      </c>
      <c r="D66" s="27"/>
      <c r="E66" s="33"/>
      <c r="F66" s="19"/>
      <c r="G66" s="25"/>
      <c r="H66" s="109"/>
      <c r="I66" s="25">
        <f t="shared" ref="I66:I73" si="12">SUM(F66*G66*H66)</f>
        <v>0</v>
      </c>
      <c r="J66" s="25"/>
      <c r="K66" s="26">
        <f>I66+J66</f>
        <v>0</v>
      </c>
    </row>
    <row r="67" spans="1:11" ht="12" customHeight="1" x14ac:dyDescent="0.15">
      <c r="A67" s="15">
        <v>2</v>
      </c>
      <c r="B67" s="19"/>
      <c r="C67" s="16" t="s">
        <v>43</v>
      </c>
      <c r="D67" s="27"/>
      <c r="E67" s="33"/>
      <c r="F67" s="19"/>
      <c r="G67" s="25"/>
      <c r="H67" s="109"/>
      <c r="I67" s="25">
        <f t="shared" si="12"/>
        <v>0</v>
      </c>
      <c r="J67" s="25"/>
      <c r="K67" s="26">
        <f t="shared" ref="K67:K73" si="13">I67+J67</f>
        <v>0</v>
      </c>
    </row>
    <row r="68" spans="1:11" ht="12" customHeight="1" x14ac:dyDescent="0.15">
      <c r="A68" s="15">
        <v>3</v>
      </c>
      <c r="B68" s="19"/>
      <c r="C68" s="16" t="s">
        <v>44</v>
      </c>
      <c r="D68" s="27"/>
      <c r="E68" s="33"/>
      <c r="F68" s="19"/>
      <c r="G68" s="25"/>
      <c r="H68" s="109"/>
      <c r="I68" s="25">
        <f t="shared" si="12"/>
        <v>0</v>
      </c>
      <c r="J68" s="25"/>
      <c r="K68" s="26">
        <f t="shared" si="13"/>
        <v>0</v>
      </c>
    </row>
    <row r="69" spans="1:11" ht="12" customHeight="1" x14ac:dyDescent="0.15">
      <c r="A69" s="15">
        <v>4</v>
      </c>
      <c r="B69" s="19"/>
      <c r="C69" s="16" t="s">
        <v>45</v>
      </c>
      <c r="D69" s="27"/>
      <c r="E69" s="33"/>
      <c r="F69" s="19"/>
      <c r="G69" s="25"/>
      <c r="H69" s="109"/>
      <c r="I69" s="25">
        <f t="shared" si="12"/>
        <v>0</v>
      </c>
      <c r="J69" s="25"/>
      <c r="K69" s="26">
        <f>I69+J69</f>
        <v>0</v>
      </c>
    </row>
    <row r="70" spans="1:11" x14ac:dyDescent="0.15">
      <c r="A70" s="15">
        <v>5</v>
      </c>
      <c r="B70" s="19"/>
      <c r="C70" s="16" t="s">
        <v>46</v>
      </c>
      <c r="D70" s="27"/>
      <c r="E70" s="33"/>
      <c r="F70" s="19"/>
      <c r="G70" s="25"/>
      <c r="H70" s="109"/>
      <c r="I70" s="25">
        <f t="shared" si="12"/>
        <v>0</v>
      </c>
      <c r="J70" s="25"/>
      <c r="K70" s="26">
        <f t="shared" si="13"/>
        <v>0</v>
      </c>
    </row>
    <row r="71" spans="1:11" x14ac:dyDescent="0.15">
      <c r="A71" s="15">
        <v>6</v>
      </c>
      <c r="B71" s="19"/>
      <c r="C71" s="16" t="s">
        <v>15</v>
      </c>
      <c r="D71" s="27"/>
      <c r="E71" s="33"/>
      <c r="F71" s="19"/>
      <c r="G71" s="25"/>
      <c r="H71" s="109"/>
      <c r="I71" s="25">
        <f t="shared" si="12"/>
        <v>0</v>
      </c>
      <c r="J71" s="25"/>
      <c r="K71" s="26">
        <f t="shared" si="13"/>
        <v>0</v>
      </c>
    </row>
    <row r="72" spans="1:11" x14ac:dyDescent="0.15">
      <c r="A72" s="15">
        <v>7</v>
      </c>
      <c r="B72" s="19"/>
      <c r="C72" s="19"/>
      <c r="D72" s="27"/>
      <c r="E72" s="33"/>
      <c r="F72" s="19"/>
      <c r="G72" s="25"/>
      <c r="H72" s="109"/>
      <c r="I72" s="25">
        <f t="shared" si="12"/>
        <v>0</v>
      </c>
      <c r="J72" s="25"/>
      <c r="K72" s="26">
        <f t="shared" si="13"/>
        <v>0</v>
      </c>
    </row>
    <row r="73" spans="1:11" x14ac:dyDescent="0.15">
      <c r="A73" s="15">
        <v>8</v>
      </c>
      <c r="B73" s="19"/>
      <c r="C73" s="19"/>
      <c r="D73" s="27"/>
      <c r="E73" s="33"/>
      <c r="F73" s="19"/>
      <c r="G73" s="25"/>
      <c r="H73" s="109"/>
      <c r="I73" s="25">
        <f t="shared" si="12"/>
        <v>0</v>
      </c>
      <c r="J73" s="25"/>
      <c r="K73" s="26">
        <f t="shared" si="13"/>
        <v>0</v>
      </c>
    </row>
    <row r="74" spans="1:11" x14ac:dyDescent="0.15">
      <c r="A74" s="12"/>
      <c r="B74" s="12"/>
      <c r="C74" s="12"/>
      <c r="D74" s="27"/>
      <c r="E74" s="33"/>
      <c r="F74" s="33"/>
      <c r="G74" s="33"/>
      <c r="H74" s="33"/>
      <c r="I74" s="33"/>
      <c r="J74" s="33"/>
      <c r="K74" s="33"/>
    </row>
    <row r="75" spans="1:11" x14ac:dyDescent="0.15">
      <c r="A75" s="23" t="s">
        <v>47</v>
      </c>
      <c r="B75" s="303" t="s">
        <v>48</v>
      </c>
      <c r="C75" s="304"/>
      <c r="D75" s="31"/>
      <c r="E75" s="33"/>
      <c r="F75" s="33"/>
      <c r="G75" s="33"/>
      <c r="H75" s="33"/>
      <c r="I75" s="33"/>
      <c r="J75" s="33"/>
      <c r="K75" s="33"/>
    </row>
    <row r="76" spans="1:11" x14ac:dyDescent="0.15">
      <c r="A76" s="13"/>
      <c r="B76" s="14" t="s">
        <v>0</v>
      </c>
      <c r="C76" s="14" t="s">
        <v>8</v>
      </c>
      <c r="D76" s="32"/>
      <c r="E76" s="33"/>
      <c r="F76" s="33"/>
      <c r="G76" s="33"/>
      <c r="H76" s="33"/>
      <c r="I76" s="33"/>
      <c r="J76" s="33"/>
      <c r="K76" s="33"/>
    </row>
    <row r="77" spans="1:11" x14ac:dyDescent="0.15">
      <c r="A77" s="15">
        <v>1</v>
      </c>
      <c r="B77" s="19"/>
      <c r="C77" s="16" t="s">
        <v>49</v>
      </c>
      <c r="D77" s="27"/>
      <c r="E77" s="33"/>
      <c r="F77" s="19"/>
      <c r="G77" s="25"/>
      <c r="H77" s="109"/>
      <c r="I77" s="25">
        <f>SUM(F77*G77*H77)</f>
        <v>0</v>
      </c>
      <c r="J77" s="25"/>
      <c r="K77" s="26">
        <f>I77+J77</f>
        <v>0</v>
      </c>
    </row>
    <row r="78" spans="1:11" x14ac:dyDescent="0.15">
      <c r="A78" s="15">
        <v>2</v>
      </c>
      <c r="B78" s="19"/>
      <c r="C78" s="16" t="s">
        <v>51</v>
      </c>
      <c r="D78" s="27"/>
      <c r="E78" s="33"/>
      <c r="F78" s="19"/>
      <c r="G78" s="25"/>
      <c r="H78" s="109"/>
      <c r="I78" s="25">
        <f>SUM(F78*G78*H78)</f>
        <v>0</v>
      </c>
      <c r="J78" s="25"/>
      <c r="K78" s="26">
        <f t="shared" ref="K78:K85" si="14">I78+J78</f>
        <v>0</v>
      </c>
    </row>
    <row r="79" spans="1:11" x14ac:dyDescent="0.15">
      <c r="A79" s="15">
        <v>3</v>
      </c>
      <c r="B79" s="19"/>
      <c r="C79" s="16" t="s">
        <v>52</v>
      </c>
      <c r="D79" s="27"/>
      <c r="E79" s="33"/>
      <c r="F79" s="19"/>
      <c r="G79" s="25"/>
      <c r="H79" s="109"/>
      <c r="I79" s="25">
        <f t="shared" ref="I79:I85" si="15">SUM(F79*G79*H79)</f>
        <v>0</v>
      </c>
      <c r="J79" s="25"/>
      <c r="K79" s="26">
        <f t="shared" si="14"/>
        <v>0</v>
      </c>
    </row>
    <row r="80" spans="1:11" x14ac:dyDescent="0.15">
      <c r="A80" s="15">
        <v>4</v>
      </c>
      <c r="B80" s="19"/>
      <c r="C80" s="35" t="s">
        <v>15</v>
      </c>
      <c r="D80" s="27"/>
      <c r="E80" s="33"/>
      <c r="F80" s="19"/>
      <c r="G80" s="25"/>
      <c r="H80" s="109"/>
      <c r="I80" s="25">
        <f t="shared" si="15"/>
        <v>0</v>
      </c>
      <c r="J80" s="25"/>
      <c r="K80" s="26">
        <f t="shared" si="14"/>
        <v>0</v>
      </c>
    </row>
    <row r="81" spans="1:11" x14ac:dyDescent="0.15">
      <c r="A81" s="15">
        <v>5</v>
      </c>
      <c r="B81" s="19"/>
      <c r="C81" s="19"/>
      <c r="D81" s="27"/>
      <c r="E81" s="33"/>
      <c r="F81" s="19"/>
      <c r="G81" s="25"/>
      <c r="H81" s="109"/>
      <c r="I81" s="25">
        <f t="shared" si="15"/>
        <v>0</v>
      </c>
      <c r="J81" s="25"/>
      <c r="K81" s="26">
        <f t="shared" si="14"/>
        <v>0</v>
      </c>
    </row>
    <row r="82" spans="1:11" x14ac:dyDescent="0.15">
      <c r="A82" s="15">
        <v>6</v>
      </c>
      <c r="B82" s="19"/>
      <c r="C82" s="19"/>
      <c r="D82" s="27"/>
      <c r="E82" s="33"/>
      <c r="F82" s="19"/>
      <c r="G82" s="25"/>
      <c r="H82" s="109"/>
      <c r="I82" s="25">
        <f t="shared" si="15"/>
        <v>0</v>
      </c>
      <c r="J82" s="25"/>
      <c r="K82" s="26">
        <f t="shared" si="14"/>
        <v>0</v>
      </c>
    </row>
    <row r="83" spans="1:11" x14ac:dyDescent="0.15">
      <c r="A83" s="15">
        <v>7</v>
      </c>
      <c r="B83" s="19"/>
      <c r="C83" s="19"/>
      <c r="D83" s="27"/>
      <c r="E83" s="33"/>
      <c r="F83" s="19"/>
      <c r="G83" s="25"/>
      <c r="H83" s="109"/>
      <c r="I83" s="25">
        <f t="shared" si="15"/>
        <v>0</v>
      </c>
      <c r="J83" s="25"/>
      <c r="K83" s="26">
        <f t="shared" si="14"/>
        <v>0</v>
      </c>
    </row>
    <row r="84" spans="1:11" x14ac:dyDescent="0.15">
      <c r="A84" s="15">
        <v>8</v>
      </c>
      <c r="B84" s="19"/>
      <c r="C84" s="19"/>
      <c r="D84" s="27"/>
      <c r="E84" s="33"/>
      <c r="F84" s="19"/>
      <c r="G84" s="25"/>
      <c r="H84" s="109"/>
      <c r="I84" s="25">
        <f t="shared" si="15"/>
        <v>0</v>
      </c>
      <c r="J84" s="25"/>
      <c r="K84" s="26">
        <f t="shared" si="14"/>
        <v>0</v>
      </c>
    </row>
    <row r="85" spans="1:11" x14ac:dyDescent="0.15">
      <c r="A85" s="15">
        <v>9</v>
      </c>
      <c r="B85" s="19"/>
      <c r="C85" s="19"/>
      <c r="D85" s="27"/>
      <c r="E85" s="33"/>
      <c r="F85" s="19"/>
      <c r="G85" s="25"/>
      <c r="H85" s="109"/>
      <c r="I85" s="25">
        <f t="shared" si="15"/>
        <v>0</v>
      </c>
      <c r="J85" s="25"/>
      <c r="K85" s="26">
        <f t="shared" si="14"/>
        <v>0</v>
      </c>
    </row>
    <row r="86" spans="1:11" x14ac:dyDescent="0.15">
      <c r="A86" s="12"/>
      <c r="B86" s="12"/>
      <c r="C86" s="12"/>
      <c r="D86" s="27"/>
      <c r="E86" s="33"/>
      <c r="F86" s="33"/>
      <c r="G86" s="33"/>
      <c r="H86" s="33"/>
      <c r="I86" s="33"/>
      <c r="J86" s="33"/>
      <c r="K86" s="33"/>
    </row>
    <row r="87" spans="1:11" x14ac:dyDescent="0.15">
      <c r="A87" s="42"/>
      <c r="B87" s="43"/>
      <c r="C87" s="44"/>
      <c r="D87" s="40"/>
      <c r="E87" s="41"/>
      <c r="F87" s="40"/>
      <c r="G87" s="45"/>
      <c r="H87" s="45"/>
      <c r="I87" s="45"/>
      <c r="J87" s="45"/>
      <c r="K87" s="45"/>
    </row>
    <row r="88" spans="1:11" x14ac:dyDescent="0.15">
      <c r="A88" s="23" t="s">
        <v>53</v>
      </c>
      <c r="B88" s="303" t="s">
        <v>54</v>
      </c>
      <c r="C88" s="304"/>
      <c r="D88" s="31"/>
      <c r="E88" s="33"/>
      <c r="F88" s="33"/>
      <c r="G88" s="33"/>
      <c r="H88" s="33"/>
      <c r="I88" s="33"/>
      <c r="J88" s="33"/>
      <c r="K88" s="33"/>
    </row>
    <row r="89" spans="1:11" x14ac:dyDescent="0.15">
      <c r="A89" s="13"/>
      <c r="B89" s="14" t="s">
        <v>0</v>
      </c>
      <c r="C89" s="14" t="s">
        <v>8</v>
      </c>
      <c r="D89" s="32"/>
      <c r="E89" s="33"/>
      <c r="F89" s="33"/>
      <c r="G89" s="33"/>
      <c r="H89" s="33"/>
      <c r="I89" s="33"/>
      <c r="J89" s="33"/>
      <c r="K89" s="33"/>
    </row>
    <row r="90" spans="1:11" x14ac:dyDescent="0.15">
      <c r="A90" s="15">
        <v>1</v>
      </c>
      <c r="B90" s="19"/>
      <c r="C90" s="35" t="s">
        <v>223</v>
      </c>
      <c r="D90" s="27"/>
      <c r="E90" s="33"/>
      <c r="F90" s="19"/>
      <c r="G90" s="25"/>
      <c r="H90" s="109"/>
      <c r="I90" s="25">
        <f>SUM(F90*G90*H90)</f>
        <v>0</v>
      </c>
      <c r="J90" s="25"/>
      <c r="K90" s="26">
        <f>I90+J90</f>
        <v>0</v>
      </c>
    </row>
    <row r="91" spans="1:11" x14ac:dyDescent="0.15">
      <c r="A91" s="15">
        <v>2</v>
      </c>
      <c r="B91" s="19"/>
      <c r="C91" s="35" t="s">
        <v>224</v>
      </c>
      <c r="D91" s="27"/>
      <c r="E91" s="33"/>
      <c r="F91" s="19"/>
      <c r="G91" s="25"/>
      <c r="H91" s="109"/>
      <c r="I91" s="25">
        <f>SUM(F91*G91*H91)</f>
        <v>0</v>
      </c>
      <c r="J91" s="25"/>
      <c r="K91" s="26">
        <f t="shared" ref="K91:K96" si="16">I91+J91</f>
        <v>0</v>
      </c>
    </row>
    <row r="92" spans="1:11" s="87" customFormat="1" x14ac:dyDescent="0.15">
      <c r="A92" s="15">
        <v>3</v>
      </c>
      <c r="B92" s="19"/>
      <c r="C92" s="35" t="s">
        <v>228</v>
      </c>
      <c r="D92" s="27"/>
      <c r="E92" s="33"/>
      <c r="F92" s="19"/>
      <c r="G92" s="25"/>
      <c r="H92" s="109"/>
      <c r="I92" s="25">
        <f>SUM(F92*G92*H92)</f>
        <v>0</v>
      </c>
      <c r="J92" s="25"/>
      <c r="K92" s="26">
        <f t="shared" si="16"/>
        <v>0</v>
      </c>
    </row>
    <row r="93" spans="1:11" s="87" customFormat="1" x14ac:dyDescent="0.15">
      <c r="A93" s="15">
        <v>4</v>
      </c>
      <c r="B93" s="19"/>
      <c r="C93" s="35" t="s">
        <v>229</v>
      </c>
      <c r="D93" s="27"/>
      <c r="E93" s="33"/>
      <c r="F93" s="19"/>
      <c r="G93" s="25"/>
      <c r="H93" s="109"/>
      <c r="I93" s="25">
        <f t="shared" ref="I93:I96" si="17">SUM(F93*G93*H93)</f>
        <v>0</v>
      </c>
      <c r="J93" s="25"/>
      <c r="K93" s="26">
        <f t="shared" si="16"/>
        <v>0</v>
      </c>
    </row>
    <row r="94" spans="1:11" x14ac:dyDescent="0.15">
      <c r="A94" s="15">
        <v>5</v>
      </c>
      <c r="B94" s="19"/>
      <c r="C94" s="35" t="s">
        <v>263</v>
      </c>
      <c r="D94" s="27"/>
      <c r="E94" s="33"/>
      <c r="F94" s="19"/>
      <c r="G94" s="25"/>
      <c r="H94" s="109"/>
      <c r="I94" s="25">
        <f t="shared" si="17"/>
        <v>0</v>
      </c>
      <c r="J94" s="25"/>
      <c r="K94" s="26">
        <f t="shared" si="16"/>
        <v>0</v>
      </c>
    </row>
    <row r="95" spans="1:11" x14ac:dyDescent="0.15">
      <c r="A95" s="15">
        <v>6</v>
      </c>
      <c r="B95" s="19"/>
      <c r="C95" s="19"/>
      <c r="D95" s="27"/>
      <c r="E95" s="33"/>
      <c r="F95" s="19"/>
      <c r="G95" s="25"/>
      <c r="H95" s="109"/>
      <c r="I95" s="25">
        <f t="shared" si="17"/>
        <v>0</v>
      </c>
      <c r="J95" s="25"/>
      <c r="K95" s="26">
        <f t="shared" si="16"/>
        <v>0</v>
      </c>
    </row>
    <row r="96" spans="1:11" x14ac:dyDescent="0.15">
      <c r="A96" s="15">
        <v>7</v>
      </c>
      <c r="B96" s="19"/>
      <c r="C96" s="19"/>
      <c r="D96" s="27"/>
      <c r="E96" s="33"/>
      <c r="F96" s="19"/>
      <c r="G96" s="25"/>
      <c r="H96" s="109"/>
      <c r="I96" s="25">
        <f t="shared" si="17"/>
        <v>0</v>
      </c>
      <c r="J96" s="25"/>
      <c r="K96" s="26">
        <f t="shared" si="16"/>
        <v>0</v>
      </c>
    </row>
    <row r="97" spans="1:11" s="28" customFormat="1" ht="12" thickBot="1" x14ac:dyDescent="0.2">
      <c r="A97" s="33"/>
      <c r="B97" s="33"/>
      <c r="C97" s="33"/>
      <c r="D97" s="27"/>
      <c r="E97" s="33"/>
      <c r="F97" s="33"/>
      <c r="G97" s="33"/>
      <c r="H97" s="33"/>
      <c r="I97" s="33"/>
      <c r="J97" s="33"/>
      <c r="K97" s="33"/>
    </row>
    <row r="98" spans="1:11" ht="12" thickBot="1" x14ac:dyDescent="0.2">
      <c r="A98" s="33"/>
      <c r="B98" s="33"/>
      <c r="C98" s="33"/>
      <c r="D98" s="27"/>
      <c r="E98" s="33"/>
      <c r="F98" s="300" t="s">
        <v>319</v>
      </c>
      <c r="G98" s="301"/>
      <c r="H98" s="302"/>
      <c r="I98" s="39">
        <f>SUM(I90:I96,I77:I85,I66:I73,I56:I62,I42:I52,I31:I38,I23:I27,I10:I18)</f>
        <v>0</v>
      </c>
      <c r="J98" s="39">
        <f>SUM(J90:J96,J77:J85,J66:J73,J56:J62,J42:J52,J31:J38,J23:J27,J10:J18)</f>
        <v>0</v>
      </c>
      <c r="K98" s="39">
        <f>SUM(K90:K96,K77:K85,K66:K73,K56:K62,K42:K52,K31:K38,K23:K27,K10:K18)</f>
        <v>0</v>
      </c>
    </row>
    <row r="99" spans="1:11" x14ac:dyDescent="0.15">
      <c r="G99" s="37"/>
      <c r="H99" s="37"/>
      <c r="K99" s="38"/>
    </row>
  </sheetData>
  <mergeCells count="13">
    <mergeCell ref="F98:H98"/>
    <mergeCell ref="A6:C6"/>
    <mergeCell ref="A1:G1"/>
    <mergeCell ref="A5:C5"/>
    <mergeCell ref="B75:C75"/>
    <mergeCell ref="B88:C88"/>
    <mergeCell ref="B8:C8"/>
    <mergeCell ref="B21:C21"/>
    <mergeCell ref="B29:C29"/>
    <mergeCell ref="B40:C40"/>
    <mergeCell ref="B54:C54"/>
    <mergeCell ref="B64:C64"/>
    <mergeCell ref="F4:J4"/>
  </mergeCells>
  <pageMargins left="0.70866141732283472" right="0.70866141732283472" top="1.3779527559055118" bottom="0.6692913385826772" header="0.70866141732283472" footer="0.39370078740157483"/>
  <pageSetup paperSize="8" scale="76" fitToHeight="0" orientation="landscape" r:id="rId1"/>
  <headerFooter>
    <oddHeader>&amp;L
&amp;R&amp;"-,Bold"&amp;12&amp;K04+000National Oceanography Centre, Roof Refurbishment
&amp;K00B0F0Pricing Document</oddHeader>
    <oddFooter>&amp;C
&amp;G
&amp;R
&amp;"-,Bold"&amp;P&amp;L&amp;7&amp;K05+000
&amp;"-,Bold"Turner &amp;&amp; Townsend</oddFooter>
  </headerFooter>
  <rowBreaks count="1" manualBreakCount="1">
    <brk id="39" max="3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28"/>
  <sheetViews>
    <sheetView view="pageLayout" topLeftCell="B1" zoomScale="115" zoomScaleNormal="110" zoomScaleSheetLayoutView="115" zoomScalePageLayoutView="115" workbookViewId="0">
      <selection activeCell="G27" sqref="G27"/>
    </sheetView>
  </sheetViews>
  <sheetFormatPr defaultColWidth="8.75" defaultRowHeight="11.25" x14ac:dyDescent="0.15"/>
  <cols>
    <col min="1" max="2" width="12.75" style="5" customWidth="1"/>
    <col min="3" max="3" width="150.25" style="4" customWidth="1"/>
    <col min="4" max="4" width="2.125" style="4" customWidth="1"/>
    <col min="5" max="5" width="2.75" style="4" customWidth="1"/>
    <col min="6" max="6" width="14.75" style="88" customWidth="1"/>
    <col min="7" max="7" width="18" style="88" customWidth="1"/>
    <col min="8" max="16384" width="8.75" style="4"/>
  </cols>
  <sheetData>
    <row r="1" spans="1:7" s="1" customFormat="1" ht="38.1" customHeight="1" x14ac:dyDescent="0.15">
      <c r="A1" s="317" t="s">
        <v>344</v>
      </c>
      <c r="B1" s="318"/>
      <c r="C1" s="318"/>
      <c r="D1" s="318"/>
      <c r="E1" s="318"/>
      <c r="F1" s="318"/>
      <c r="G1" s="318"/>
    </row>
    <row r="2" spans="1:7" x14ac:dyDescent="0.15">
      <c r="A2" s="61"/>
      <c r="B2" s="61"/>
      <c r="C2" s="28"/>
      <c r="D2" s="28"/>
      <c r="E2" s="28"/>
      <c r="F2" s="28"/>
      <c r="G2" s="28"/>
    </row>
    <row r="3" spans="1:7" x14ac:dyDescent="0.15">
      <c r="A3" s="61"/>
      <c r="B3" s="61"/>
      <c r="C3" s="28"/>
      <c r="D3" s="28"/>
      <c r="E3" s="28"/>
      <c r="F3" s="28"/>
      <c r="G3" s="28"/>
    </row>
    <row r="4" spans="1:7" ht="12" customHeight="1" x14ac:dyDescent="0.15">
      <c r="A4" s="62"/>
      <c r="B4" s="62"/>
      <c r="C4" s="29"/>
      <c r="D4" s="30"/>
      <c r="E4" s="29"/>
      <c r="F4" s="29"/>
      <c r="G4" s="29"/>
    </row>
    <row r="5" spans="1:7" ht="12" customHeight="1" x14ac:dyDescent="0.15">
      <c r="A5" s="63"/>
      <c r="B5" s="63"/>
      <c r="C5" s="30"/>
      <c r="D5" s="30"/>
      <c r="E5" s="29"/>
      <c r="F5" s="29"/>
      <c r="G5" s="29"/>
    </row>
    <row r="6" spans="1:7" ht="12" customHeight="1" x14ac:dyDescent="0.15">
      <c r="A6" s="63"/>
      <c r="B6" s="63"/>
      <c r="C6" s="30"/>
      <c r="D6" s="30"/>
      <c r="E6" s="29"/>
      <c r="F6" s="27"/>
      <c r="G6" s="27"/>
    </row>
    <row r="7" spans="1:7" ht="21.4" customHeight="1" x14ac:dyDescent="0.15">
      <c r="A7" s="309" t="s">
        <v>315</v>
      </c>
      <c r="B7" s="321"/>
      <c r="C7" s="310"/>
      <c r="D7" s="311"/>
      <c r="E7" s="27"/>
      <c r="F7" s="20" t="s">
        <v>316</v>
      </c>
      <c r="G7" s="24" t="s">
        <v>5</v>
      </c>
    </row>
    <row r="8" spans="1:7" ht="12" customHeight="1" x14ac:dyDescent="0.15">
      <c r="A8" s="65"/>
      <c r="B8" s="65"/>
      <c r="C8" s="12"/>
      <c r="D8" s="27"/>
      <c r="E8" s="33"/>
      <c r="F8" s="33"/>
      <c r="G8" s="33"/>
    </row>
    <row r="9" spans="1:7" ht="12" customHeight="1" x14ac:dyDescent="0.15">
      <c r="A9" s="21" t="s">
        <v>6</v>
      </c>
      <c r="B9" s="132" t="s">
        <v>0</v>
      </c>
      <c r="C9" s="46" t="s">
        <v>211</v>
      </c>
      <c r="D9" s="31"/>
      <c r="E9" s="33"/>
      <c r="F9" s="33"/>
      <c r="G9" s="33"/>
    </row>
    <row r="10" spans="1:7" ht="12" customHeight="1" x14ac:dyDescent="0.15">
      <c r="A10" s="47">
        <v>1</v>
      </c>
      <c r="B10" s="133"/>
      <c r="C10" s="48" t="s">
        <v>195</v>
      </c>
      <c r="D10" s="32"/>
      <c r="E10" s="33"/>
      <c r="F10" s="25"/>
      <c r="G10" s="26">
        <f>F10</f>
        <v>0</v>
      </c>
    </row>
    <row r="11" spans="1:7" ht="12" customHeight="1" x14ac:dyDescent="0.15">
      <c r="A11" s="49">
        <v>2</v>
      </c>
      <c r="B11" s="134"/>
      <c r="C11" s="35" t="s">
        <v>196</v>
      </c>
      <c r="D11" s="27"/>
      <c r="E11" s="33"/>
      <c r="F11" s="25"/>
      <c r="G11" s="26">
        <f>F11</f>
        <v>0</v>
      </c>
    </row>
    <row r="12" spans="1:7" ht="12" customHeight="1" x14ac:dyDescent="0.15">
      <c r="A12" s="49">
        <v>3</v>
      </c>
      <c r="B12" s="134"/>
      <c r="C12" s="35" t="s">
        <v>197</v>
      </c>
      <c r="D12" s="27"/>
      <c r="E12" s="33"/>
      <c r="F12" s="25"/>
      <c r="G12" s="26">
        <f>F12</f>
        <v>0</v>
      </c>
    </row>
    <row r="13" spans="1:7" ht="12" customHeight="1" x14ac:dyDescent="0.15">
      <c r="A13" s="49">
        <v>4</v>
      </c>
      <c r="B13" s="134"/>
      <c r="C13" s="35" t="s">
        <v>15</v>
      </c>
      <c r="D13" s="27"/>
      <c r="E13" s="33"/>
      <c r="F13" s="25"/>
      <c r="G13" s="26">
        <f>F13</f>
        <v>0</v>
      </c>
    </row>
    <row r="14" spans="1:7" ht="12" customHeight="1" x14ac:dyDescent="0.15">
      <c r="A14" s="49">
        <v>5</v>
      </c>
      <c r="B14" s="134"/>
      <c r="C14" s="35"/>
      <c r="D14" s="27"/>
      <c r="E14" s="33"/>
      <c r="F14" s="25"/>
      <c r="G14" s="26">
        <f t="shared" ref="G14:G16" si="0">F14</f>
        <v>0</v>
      </c>
    </row>
    <row r="15" spans="1:7" ht="12" customHeight="1" x14ac:dyDescent="0.15">
      <c r="A15" s="49"/>
      <c r="B15" s="134"/>
      <c r="C15" s="35"/>
      <c r="D15" s="27"/>
      <c r="E15" s="33"/>
      <c r="F15" s="25"/>
      <c r="G15" s="26">
        <f t="shared" si="0"/>
        <v>0</v>
      </c>
    </row>
    <row r="16" spans="1:7" ht="12" customHeight="1" x14ac:dyDescent="0.15">
      <c r="A16" s="42"/>
      <c r="B16" s="42"/>
      <c r="C16" s="35"/>
      <c r="D16" s="27"/>
      <c r="E16" s="33"/>
      <c r="F16" s="25"/>
      <c r="G16" s="26">
        <f t="shared" si="0"/>
        <v>0</v>
      </c>
    </row>
    <row r="17" spans="1:9" ht="12" customHeight="1" x14ac:dyDescent="0.15">
      <c r="A17" s="65"/>
      <c r="B17" s="65"/>
      <c r="C17" s="12"/>
      <c r="D17" s="27"/>
      <c r="E17" s="33"/>
      <c r="F17" s="33"/>
      <c r="G17" s="33"/>
    </row>
    <row r="18" spans="1:9" ht="12" customHeight="1" x14ac:dyDescent="0.15">
      <c r="A18" s="21" t="s">
        <v>16</v>
      </c>
      <c r="B18" s="132"/>
      <c r="C18" s="46" t="s">
        <v>212</v>
      </c>
      <c r="D18" s="31"/>
      <c r="E18" s="33"/>
      <c r="F18" s="33"/>
      <c r="G18" s="33"/>
    </row>
    <row r="19" spans="1:9" ht="12" customHeight="1" x14ac:dyDescent="0.15">
      <c r="A19" s="47">
        <v>1</v>
      </c>
      <c r="B19" s="47"/>
      <c r="C19" s="48"/>
      <c r="D19" s="27"/>
      <c r="E19" s="33"/>
      <c r="F19" s="25"/>
      <c r="G19" s="26">
        <f>SUM(F19)</f>
        <v>0</v>
      </c>
    </row>
    <row r="20" spans="1:9" ht="12" customHeight="1" x14ac:dyDescent="0.15">
      <c r="A20" s="49">
        <v>2</v>
      </c>
      <c r="B20" s="49"/>
      <c r="C20" s="35"/>
      <c r="D20" s="27"/>
      <c r="E20" s="33"/>
      <c r="F20" s="25"/>
      <c r="G20" s="26">
        <f>SUM(F20)</f>
        <v>0</v>
      </c>
    </row>
    <row r="21" spans="1:9" ht="12" customHeight="1" x14ac:dyDescent="0.15">
      <c r="A21" s="49">
        <v>3</v>
      </c>
      <c r="B21" s="49"/>
      <c r="C21" s="35"/>
      <c r="D21" s="27"/>
      <c r="E21" s="33"/>
      <c r="F21" s="25"/>
      <c r="G21" s="26">
        <f>SUM(F21)</f>
        <v>0</v>
      </c>
    </row>
    <row r="22" spans="1:9" ht="12" customHeight="1" x14ac:dyDescent="0.15">
      <c r="A22" s="49">
        <v>4</v>
      </c>
      <c r="B22" s="49"/>
      <c r="C22" s="35"/>
      <c r="D22" s="27"/>
      <c r="E22" s="33"/>
      <c r="F22" s="25"/>
      <c r="G22" s="26">
        <f>SUM(F22)</f>
        <v>0</v>
      </c>
    </row>
    <row r="23" spans="1:9" ht="12" customHeight="1" x14ac:dyDescent="0.15">
      <c r="A23" s="49">
        <v>5</v>
      </c>
      <c r="B23" s="49"/>
      <c r="C23" s="35"/>
      <c r="D23" s="27"/>
      <c r="E23" s="33"/>
      <c r="F23" s="25"/>
      <c r="G23" s="26">
        <f>SUM(F23)</f>
        <v>0</v>
      </c>
    </row>
    <row r="24" spans="1:9" s="28" customFormat="1" x14ac:dyDescent="0.15">
      <c r="A24" s="64"/>
      <c r="B24" s="64"/>
      <c r="C24" s="27"/>
      <c r="D24" s="27"/>
      <c r="E24" s="33"/>
      <c r="F24" s="113"/>
      <c r="G24" s="114"/>
    </row>
    <row r="25" spans="1:9" s="28" customFormat="1" ht="12" thickBot="1" x14ac:dyDescent="0.2">
      <c r="A25" s="64"/>
      <c r="B25" s="64"/>
      <c r="C25" s="27"/>
      <c r="D25" s="27"/>
      <c r="E25" s="33"/>
      <c r="F25" s="116"/>
      <c r="G25" s="117"/>
    </row>
    <row r="26" spans="1:9" s="88" customFormat="1" ht="12" thickBot="1" x14ac:dyDescent="0.2">
      <c r="A26" s="33"/>
      <c r="B26" s="33"/>
      <c r="C26" s="131" t="s">
        <v>322</v>
      </c>
      <c r="D26" s="131"/>
      <c r="E26" s="135"/>
      <c r="F26" s="136"/>
      <c r="G26" s="39">
        <f>SUM(G10:G23)</f>
        <v>0</v>
      </c>
      <c r="H26" s="137"/>
      <c r="I26" s="261"/>
    </row>
    <row r="27" spans="1:9" x14ac:dyDescent="0.15">
      <c r="A27" s="69"/>
      <c r="B27" s="69"/>
      <c r="C27" s="33"/>
      <c r="D27" s="27"/>
      <c r="E27" s="33"/>
      <c r="F27" s="116"/>
      <c r="G27" s="117"/>
    </row>
    <row r="28" spans="1:9" hidden="1" x14ac:dyDescent="0.15"/>
  </sheetData>
  <mergeCells count="2">
    <mergeCell ref="A7:D7"/>
    <mergeCell ref="A1:G1"/>
  </mergeCells>
  <pageMargins left="0.70866141732283472" right="0.70866141732283472" top="1.3779527559055118" bottom="0.6692913385826772" header="0.70866141732283472" footer="0.39370078740157483"/>
  <pageSetup paperSize="8" scale="88" fitToHeight="0" orientation="landscape" r:id="rId1"/>
  <headerFooter>
    <oddHeader xml:space="preserve">&amp;L
&amp;R&amp;"-,Bold"&amp;12&amp;K04+000National Oceanography Centre, Roof Refurbishment
&amp;K00B0F0Pricing Document </oddHeader>
    <oddFooter>&amp;C
&amp;G
&amp;R
&amp;"-,Bold"&amp;P&amp;L&amp;7&amp;K05+000
&amp;"-,Bold"Turner &amp;&amp; Townsend</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99"/>
  <sheetViews>
    <sheetView view="pageLayout" zoomScaleNormal="110" zoomScaleSheetLayoutView="70" workbookViewId="0">
      <selection activeCell="B91" sqref="B91:B97"/>
    </sheetView>
  </sheetViews>
  <sheetFormatPr defaultColWidth="8.75" defaultRowHeight="11.25" x14ac:dyDescent="0.15"/>
  <cols>
    <col min="1" max="1" width="9.375" style="5" customWidth="1"/>
    <col min="2" max="2" width="79.75" style="4" customWidth="1"/>
    <col min="3" max="3" width="2.125" style="4" customWidth="1"/>
    <col min="4" max="4" width="2.75" style="4" customWidth="1"/>
    <col min="5" max="5" width="12.875" style="4" customWidth="1"/>
    <col min="6" max="6" width="12.75" style="4" customWidth="1"/>
    <col min="7" max="9" width="12.75" style="88" customWidth="1"/>
    <col min="10" max="10" width="16.75" style="4" customWidth="1"/>
    <col min="11" max="16384" width="8.75" style="4"/>
  </cols>
  <sheetData>
    <row r="1" spans="1:10" s="1" customFormat="1" ht="34.5" customHeight="1" x14ac:dyDescent="0.15">
      <c r="A1" s="322" t="s">
        <v>343</v>
      </c>
      <c r="B1" s="323"/>
      <c r="C1" s="323"/>
      <c r="D1" s="323"/>
      <c r="E1" s="323"/>
      <c r="F1" s="323"/>
      <c r="G1" s="323"/>
      <c r="H1" s="323"/>
      <c r="I1" s="323"/>
      <c r="J1" s="323"/>
    </row>
    <row r="2" spans="1:10" x14ac:dyDescent="0.15">
      <c r="A2" s="61"/>
      <c r="B2" s="28"/>
      <c r="C2" s="28"/>
      <c r="D2" s="28"/>
      <c r="E2" s="28"/>
      <c r="F2" s="28"/>
      <c r="G2" s="28"/>
      <c r="H2" s="28"/>
      <c r="I2" s="28"/>
      <c r="J2" s="28"/>
    </row>
    <row r="3" spans="1:10" x14ac:dyDescent="0.15">
      <c r="A3" s="61"/>
      <c r="B3" s="28"/>
      <c r="C3" s="28"/>
      <c r="D3" s="28"/>
      <c r="E3" s="28"/>
      <c r="F3" s="28"/>
      <c r="G3" s="28"/>
      <c r="H3" s="28"/>
      <c r="I3" s="28"/>
      <c r="J3" s="28"/>
    </row>
    <row r="4" spans="1:10" ht="12" customHeight="1" x14ac:dyDescent="0.15">
      <c r="A4" s="62"/>
      <c r="B4" s="29"/>
      <c r="C4" s="30"/>
      <c r="D4" s="29"/>
      <c r="E4" s="29"/>
      <c r="F4" s="29"/>
      <c r="G4" s="29"/>
      <c r="H4" s="29"/>
      <c r="I4" s="29"/>
      <c r="J4" s="29"/>
    </row>
    <row r="5" spans="1:10" ht="12" customHeight="1" x14ac:dyDescent="0.15">
      <c r="A5" s="309" t="s">
        <v>317</v>
      </c>
      <c r="B5" s="310"/>
      <c r="C5" s="311"/>
      <c r="D5" s="27"/>
      <c r="E5" s="27"/>
      <c r="F5" s="27"/>
      <c r="G5" s="27"/>
      <c r="H5" s="27"/>
      <c r="I5" s="27"/>
      <c r="J5" s="27"/>
    </row>
    <row r="6" spans="1:10" ht="35.450000000000003" customHeight="1" x14ac:dyDescent="0.15">
      <c r="A6" s="324"/>
      <c r="B6" s="324"/>
      <c r="C6" s="27"/>
      <c r="D6" s="33"/>
      <c r="E6" s="20" t="s">
        <v>270</v>
      </c>
      <c r="F6" s="20" t="s">
        <v>271</v>
      </c>
      <c r="G6" s="20" t="s">
        <v>275</v>
      </c>
      <c r="H6" s="20" t="s">
        <v>272</v>
      </c>
      <c r="I6" s="20" t="s">
        <v>267</v>
      </c>
      <c r="J6" s="24" t="s">
        <v>5</v>
      </c>
    </row>
    <row r="7" spans="1:10" ht="12" customHeight="1" x14ac:dyDescent="0.15">
      <c r="A7" s="21" t="s">
        <v>6</v>
      </c>
      <c r="B7" s="46" t="s">
        <v>199</v>
      </c>
      <c r="C7" s="31"/>
      <c r="D7" s="33"/>
      <c r="E7" s="33"/>
      <c r="F7" s="33"/>
      <c r="G7" s="33"/>
      <c r="H7" s="33"/>
      <c r="I7" s="33"/>
      <c r="J7" s="33"/>
    </row>
    <row r="8" spans="1:10" ht="12" customHeight="1" x14ac:dyDescent="0.15">
      <c r="A8" s="47">
        <v>1</v>
      </c>
      <c r="B8" s="48" t="s">
        <v>57</v>
      </c>
      <c r="C8" s="32"/>
      <c r="D8" s="33"/>
      <c r="E8" s="19"/>
      <c r="F8" s="25"/>
      <c r="G8" s="109"/>
      <c r="H8" s="25">
        <f>E8*F8*G8</f>
        <v>0</v>
      </c>
      <c r="I8" s="25"/>
      <c r="J8" s="26">
        <f>H8+I8</f>
        <v>0</v>
      </c>
    </row>
    <row r="9" spans="1:10" ht="12" customHeight="1" x14ac:dyDescent="0.15">
      <c r="A9" s="49">
        <v>2</v>
      </c>
      <c r="B9" s="35" t="s">
        <v>58</v>
      </c>
      <c r="C9" s="27"/>
      <c r="D9" s="33"/>
      <c r="E9" s="19"/>
      <c r="F9" s="25"/>
      <c r="G9" s="109"/>
      <c r="H9" s="25">
        <f>SUM(E9*F9*G9)</f>
        <v>0</v>
      </c>
      <c r="I9" s="25"/>
      <c r="J9" s="26">
        <f t="shared" ref="J9:J17" si="0">H9+I9</f>
        <v>0</v>
      </c>
    </row>
    <row r="10" spans="1:10" ht="12" customHeight="1" x14ac:dyDescent="0.15">
      <c r="A10" s="49">
        <v>3</v>
      </c>
      <c r="B10" s="35" t="s">
        <v>59</v>
      </c>
      <c r="C10" s="27"/>
      <c r="D10" s="33"/>
      <c r="E10" s="19"/>
      <c r="F10" s="25"/>
      <c r="G10" s="109"/>
      <c r="H10" s="25">
        <f t="shared" ref="H10:H17" si="1">E10*F10*G10</f>
        <v>0</v>
      </c>
      <c r="I10" s="25"/>
      <c r="J10" s="26">
        <f t="shared" si="0"/>
        <v>0</v>
      </c>
    </row>
    <row r="11" spans="1:10" ht="12" customHeight="1" x14ac:dyDescent="0.15">
      <c r="A11" s="49">
        <v>4</v>
      </c>
      <c r="B11" s="35" t="s">
        <v>60</v>
      </c>
      <c r="C11" s="27"/>
      <c r="D11" s="33"/>
      <c r="E11" s="19"/>
      <c r="F11" s="25"/>
      <c r="G11" s="109"/>
      <c r="H11" s="25">
        <f>SUM(E11*F11*G11)</f>
        <v>0</v>
      </c>
      <c r="I11" s="25"/>
      <c r="J11" s="26">
        <f t="shared" si="0"/>
        <v>0</v>
      </c>
    </row>
    <row r="12" spans="1:10" ht="12" customHeight="1" x14ac:dyDescent="0.15">
      <c r="A12" s="49">
        <v>5</v>
      </c>
      <c r="B12" s="35" t="s">
        <v>61</v>
      </c>
      <c r="C12" s="27"/>
      <c r="D12" s="33"/>
      <c r="E12" s="19"/>
      <c r="F12" s="25"/>
      <c r="G12" s="109"/>
      <c r="H12" s="25">
        <f t="shared" si="1"/>
        <v>0</v>
      </c>
      <c r="I12" s="25"/>
      <c r="J12" s="26">
        <f t="shared" si="0"/>
        <v>0</v>
      </c>
    </row>
    <row r="13" spans="1:10" ht="12" customHeight="1" x14ac:dyDescent="0.15">
      <c r="A13" s="49">
        <v>6</v>
      </c>
      <c r="B13" s="35" t="s">
        <v>62</v>
      </c>
      <c r="C13" s="27"/>
      <c r="D13" s="33"/>
      <c r="E13" s="19"/>
      <c r="F13" s="25"/>
      <c r="G13" s="109"/>
      <c r="H13" s="25">
        <f>SUM(E13*F13*G13)</f>
        <v>0</v>
      </c>
      <c r="I13" s="25"/>
      <c r="J13" s="26">
        <f t="shared" si="0"/>
        <v>0</v>
      </c>
    </row>
    <row r="14" spans="1:10" ht="12" customHeight="1" x14ac:dyDescent="0.15">
      <c r="A14" s="49">
        <v>7</v>
      </c>
      <c r="B14" s="35" t="s">
        <v>15</v>
      </c>
      <c r="C14" s="27"/>
      <c r="D14" s="33"/>
      <c r="E14" s="19"/>
      <c r="F14" s="25"/>
      <c r="G14" s="109"/>
      <c r="H14" s="25">
        <f t="shared" si="1"/>
        <v>0</v>
      </c>
      <c r="I14" s="25"/>
      <c r="J14" s="26">
        <f t="shared" si="0"/>
        <v>0</v>
      </c>
    </row>
    <row r="15" spans="1:10" ht="12" customHeight="1" x14ac:dyDescent="0.15">
      <c r="A15" s="42"/>
      <c r="B15" s="35"/>
      <c r="C15" s="27"/>
      <c r="D15" s="33"/>
      <c r="E15" s="19"/>
      <c r="F15" s="25"/>
      <c r="G15" s="109"/>
      <c r="H15" s="25">
        <f t="shared" si="1"/>
        <v>0</v>
      </c>
      <c r="I15" s="25"/>
      <c r="J15" s="26">
        <f t="shared" si="0"/>
        <v>0</v>
      </c>
    </row>
    <row r="16" spans="1:10" ht="12" customHeight="1" x14ac:dyDescent="0.15">
      <c r="A16" s="42"/>
      <c r="B16" s="35"/>
      <c r="C16" s="27"/>
      <c r="D16" s="33"/>
      <c r="E16" s="19"/>
      <c r="F16" s="25"/>
      <c r="G16" s="109"/>
      <c r="H16" s="25">
        <f t="shared" si="1"/>
        <v>0</v>
      </c>
      <c r="I16" s="25"/>
      <c r="J16" s="26">
        <f t="shared" si="0"/>
        <v>0</v>
      </c>
    </row>
    <row r="17" spans="1:10" ht="12" customHeight="1" x14ac:dyDescent="0.15">
      <c r="A17" s="42"/>
      <c r="B17" s="35"/>
      <c r="C17" s="27"/>
      <c r="D17" s="33"/>
      <c r="E17" s="19"/>
      <c r="F17" s="25"/>
      <c r="G17" s="109"/>
      <c r="H17" s="25">
        <f t="shared" si="1"/>
        <v>0</v>
      </c>
      <c r="I17" s="25"/>
      <c r="J17" s="26">
        <f t="shared" si="0"/>
        <v>0</v>
      </c>
    </row>
    <row r="18" spans="1:10" ht="12" customHeight="1" x14ac:dyDescent="0.15">
      <c r="A18" s="65"/>
      <c r="B18" s="12"/>
      <c r="C18" s="27"/>
      <c r="D18" s="33"/>
      <c r="E18" s="33"/>
      <c r="F18" s="33"/>
      <c r="G18" s="33"/>
      <c r="H18" s="33"/>
      <c r="I18" s="33"/>
      <c r="J18" s="33"/>
    </row>
    <row r="19" spans="1:10" ht="12" customHeight="1" x14ac:dyDescent="0.15">
      <c r="A19" s="21" t="s">
        <v>16</v>
      </c>
      <c r="B19" s="46" t="s">
        <v>200</v>
      </c>
      <c r="C19" s="31"/>
      <c r="D19" s="33"/>
      <c r="E19" s="33"/>
      <c r="F19" s="33"/>
      <c r="G19" s="33"/>
      <c r="H19" s="33"/>
      <c r="I19" s="33"/>
      <c r="J19" s="33"/>
    </row>
    <row r="20" spans="1:10" ht="12" customHeight="1" x14ac:dyDescent="0.15">
      <c r="A20" s="47">
        <v>1</v>
      </c>
      <c r="B20" s="48" t="s">
        <v>63</v>
      </c>
      <c r="C20" s="27"/>
      <c r="D20" s="33"/>
      <c r="E20" s="19"/>
      <c r="F20" s="25"/>
      <c r="G20" s="109"/>
      <c r="H20" s="25">
        <f>SUM(E20*F20*G20)</f>
        <v>0</v>
      </c>
      <c r="I20" s="25"/>
      <c r="J20" s="26">
        <f t="shared" ref="J20:J24" si="2">H20+I20</f>
        <v>0</v>
      </c>
    </row>
    <row r="21" spans="1:10" ht="12" customHeight="1" x14ac:dyDescent="0.15">
      <c r="A21" s="49">
        <v>2</v>
      </c>
      <c r="B21" s="35" t="s">
        <v>64</v>
      </c>
      <c r="C21" s="27"/>
      <c r="D21" s="33"/>
      <c r="E21" s="19"/>
      <c r="F21" s="25"/>
      <c r="G21" s="109"/>
      <c r="H21" s="25">
        <f>SUM(E21*F21*G21)</f>
        <v>0</v>
      </c>
      <c r="I21" s="25"/>
      <c r="J21" s="26">
        <f t="shared" si="2"/>
        <v>0</v>
      </c>
    </row>
    <row r="22" spans="1:10" ht="12" customHeight="1" x14ac:dyDescent="0.15">
      <c r="A22" s="49">
        <v>3</v>
      </c>
      <c r="B22" s="35" t="s">
        <v>15</v>
      </c>
      <c r="C22" s="27"/>
      <c r="D22" s="33"/>
      <c r="E22" s="19"/>
      <c r="F22" s="25"/>
      <c r="G22" s="109"/>
      <c r="H22" s="25">
        <f>SUM(E22*F22*G22)</f>
        <v>0</v>
      </c>
      <c r="I22" s="25"/>
      <c r="J22" s="26">
        <f t="shared" si="2"/>
        <v>0</v>
      </c>
    </row>
    <row r="23" spans="1:10" ht="12" customHeight="1" x14ac:dyDescent="0.15">
      <c r="A23" s="49"/>
      <c r="B23" s="35"/>
      <c r="C23" s="27"/>
      <c r="D23" s="33"/>
      <c r="E23" s="19"/>
      <c r="F23" s="25"/>
      <c r="G23" s="109"/>
      <c r="H23" s="25">
        <f t="shared" ref="H23:H24" si="3">E23*F23*G23</f>
        <v>0</v>
      </c>
      <c r="I23" s="25"/>
      <c r="J23" s="26">
        <f t="shared" si="2"/>
        <v>0</v>
      </c>
    </row>
    <row r="24" spans="1:10" ht="12" customHeight="1" x14ac:dyDescent="0.15">
      <c r="A24" s="49"/>
      <c r="B24" s="35"/>
      <c r="C24" s="27"/>
      <c r="D24" s="33"/>
      <c r="E24" s="19"/>
      <c r="F24" s="25"/>
      <c r="G24" s="109"/>
      <c r="H24" s="25">
        <f t="shared" si="3"/>
        <v>0</v>
      </c>
      <c r="I24" s="25"/>
      <c r="J24" s="26">
        <f t="shared" si="2"/>
        <v>0</v>
      </c>
    </row>
    <row r="25" spans="1:10" ht="12" customHeight="1" x14ac:dyDescent="0.15">
      <c r="A25" s="65"/>
      <c r="B25" s="12"/>
      <c r="C25" s="27"/>
      <c r="D25" s="33"/>
      <c r="E25" s="33"/>
      <c r="F25" s="33"/>
      <c r="G25" s="33"/>
      <c r="H25" s="33"/>
      <c r="I25" s="33"/>
      <c r="J25" s="33"/>
    </row>
    <row r="26" spans="1:10" ht="12" customHeight="1" x14ac:dyDescent="0.15">
      <c r="A26" s="303" t="s">
        <v>201</v>
      </c>
      <c r="B26" s="304"/>
      <c r="C26" s="31"/>
      <c r="D26" s="33"/>
      <c r="E26" s="33"/>
      <c r="F26" s="33"/>
      <c r="G26" s="33"/>
      <c r="H26" s="33"/>
      <c r="I26" s="33"/>
      <c r="J26" s="33"/>
    </row>
    <row r="27" spans="1:10" ht="12" customHeight="1" x14ac:dyDescent="0.15">
      <c r="A27" s="66"/>
      <c r="B27" s="50"/>
      <c r="C27" s="31"/>
      <c r="D27" s="33"/>
      <c r="E27" s="33"/>
      <c r="F27" s="33"/>
      <c r="G27" s="33"/>
      <c r="H27" s="33"/>
      <c r="I27" s="33"/>
      <c r="J27" s="33"/>
    </row>
    <row r="28" spans="1:10" ht="12" customHeight="1" x14ac:dyDescent="0.15">
      <c r="A28" s="21" t="s">
        <v>65</v>
      </c>
      <c r="B28" s="46" t="s">
        <v>202</v>
      </c>
      <c r="C28" s="32"/>
      <c r="D28" s="33"/>
      <c r="E28" s="33"/>
      <c r="F28" s="33"/>
      <c r="G28" s="33"/>
      <c r="H28" s="33"/>
      <c r="I28" s="33"/>
      <c r="J28" s="33"/>
    </row>
    <row r="29" spans="1:10" ht="12" customHeight="1" x14ac:dyDescent="0.15">
      <c r="A29" s="49">
        <v>1</v>
      </c>
      <c r="B29" s="35" t="s">
        <v>83</v>
      </c>
      <c r="C29" s="27"/>
      <c r="D29" s="33"/>
      <c r="E29" s="19"/>
      <c r="F29" s="25"/>
      <c r="G29" s="109"/>
      <c r="H29" s="25">
        <f t="shared" ref="H29:H42" si="4">SUM(E29*F29*G29)</f>
        <v>0</v>
      </c>
      <c r="I29" s="25"/>
      <c r="J29" s="26">
        <f t="shared" ref="J29:J43" si="5">H29+I29</f>
        <v>0</v>
      </c>
    </row>
    <row r="30" spans="1:10" ht="12" customHeight="1" x14ac:dyDescent="0.15">
      <c r="A30" s="49">
        <v>2</v>
      </c>
      <c r="B30" s="35" t="s">
        <v>386</v>
      </c>
      <c r="C30" s="27"/>
      <c r="D30" s="33"/>
      <c r="E30" s="19"/>
      <c r="F30" s="25"/>
      <c r="G30" s="109"/>
      <c r="H30" s="25">
        <f t="shared" si="4"/>
        <v>0</v>
      </c>
      <c r="I30" s="25"/>
      <c r="J30" s="26">
        <f t="shared" si="5"/>
        <v>0</v>
      </c>
    </row>
    <row r="31" spans="1:10" ht="12" customHeight="1" x14ac:dyDescent="0.15">
      <c r="A31" s="49">
        <v>3</v>
      </c>
      <c r="B31" s="35" t="s">
        <v>84</v>
      </c>
      <c r="C31" s="27"/>
      <c r="D31" s="33"/>
      <c r="E31" s="19"/>
      <c r="F31" s="25"/>
      <c r="G31" s="109"/>
      <c r="H31" s="25">
        <f t="shared" si="4"/>
        <v>0</v>
      </c>
      <c r="I31" s="25"/>
      <c r="J31" s="26">
        <f t="shared" si="5"/>
        <v>0</v>
      </c>
    </row>
    <row r="32" spans="1:10" s="87" customFormat="1" ht="12" customHeight="1" x14ac:dyDescent="0.15">
      <c r="A32" s="49">
        <v>4</v>
      </c>
      <c r="B32" s="35" t="s">
        <v>230</v>
      </c>
      <c r="C32" s="27"/>
      <c r="D32" s="33"/>
      <c r="E32" s="19"/>
      <c r="F32" s="25"/>
      <c r="G32" s="109"/>
      <c r="H32" s="25">
        <f t="shared" si="4"/>
        <v>0</v>
      </c>
      <c r="I32" s="25"/>
      <c r="J32" s="26">
        <f t="shared" si="5"/>
        <v>0</v>
      </c>
    </row>
    <row r="33" spans="1:10" s="87" customFormat="1" ht="12" customHeight="1" x14ac:dyDescent="0.15">
      <c r="A33" s="49">
        <v>5</v>
      </c>
      <c r="B33" s="35" t="s">
        <v>85</v>
      </c>
      <c r="C33" s="27"/>
      <c r="D33" s="33"/>
      <c r="E33" s="19"/>
      <c r="F33" s="25"/>
      <c r="G33" s="109"/>
      <c r="H33" s="25">
        <f t="shared" si="4"/>
        <v>0</v>
      </c>
      <c r="I33" s="25"/>
      <c r="J33" s="26">
        <f t="shared" si="5"/>
        <v>0</v>
      </c>
    </row>
    <row r="34" spans="1:10" ht="12" customHeight="1" x14ac:dyDescent="0.15">
      <c r="A34" s="49">
        <v>6</v>
      </c>
      <c r="B34" s="35" t="s">
        <v>86</v>
      </c>
      <c r="C34" s="27"/>
      <c r="D34" s="33"/>
      <c r="E34" s="19"/>
      <c r="F34" s="25"/>
      <c r="G34" s="109"/>
      <c r="H34" s="25">
        <f t="shared" si="4"/>
        <v>0</v>
      </c>
      <c r="I34" s="25"/>
      <c r="J34" s="26">
        <f t="shared" si="5"/>
        <v>0</v>
      </c>
    </row>
    <row r="35" spans="1:10" ht="12" customHeight="1" x14ac:dyDescent="0.15">
      <c r="A35" s="49">
        <v>7</v>
      </c>
      <c r="B35" s="35" t="s">
        <v>87</v>
      </c>
      <c r="C35" s="27"/>
      <c r="D35" s="33"/>
      <c r="E35" s="19"/>
      <c r="F35" s="25"/>
      <c r="G35" s="109"/>
      <c r="H35" s="25">
        <f t="shared" si="4"/>
        <v>0</v>
      </c>
      <c r="I35" s="25"/>
      <c r="J35" s="26">
        <f t="shared" si="5"/>
        <v>0</v>
      </c>
    </row>
    <row r="36" spans="1:10" ht="12" customHeight="1" x14ac:dyDescent="0.15">
      <c r="A36" s="49">
        <v>8</v>
      </c>
      <c r="B36" s="35" t="s">
        <v>412</v>
      </c>
      <c r="C36" s="27"/>
      <c r="D36" s="33"/>
      <c r="E36" s="19"/>
      <c r="F36" s="25"/>
      <c r="G36" s="109"/>
      <c r="H36" s="25">
        <f t="shared" si="4"/>
        <v>0</v>
      </c>
      <c r="I36" s="25"/>
      <c r="J36" s="26">
        <f t="shared" si="5"/>
        <v>0</v>
      </c>
    </row>
    <row r="37" spans="1:10" ht="12" customHeight="1" x14ac:dyDescent="0.15">
      <c r="A37" s="49">
        <v>9</v>
      </c>
      <c r="B37" s="35" t="s">
        <v>88</v>
      </c>
      <c r="C37" s="27"/>
      <c r="D37" s="33"/>
      <c r="E37" s="19"/>
      <c r="F37" s="25"/>
      <c r="G37" s="109"/>
      <c r="H37" s="25">
        <f t="shared" si="4"/>
        <v>0</v>
      </c>
      <c r="I37" s="25"/>
      <c r="J37" s="26">
        <f t="shared" si="5"/>
        <v>0</v>
      </c>
    </row>
    <row r="38" spans="1:10" ht="12" customHeight="1" x14ac:dyDescent="0.15">
      <c r="A38" s="49">
        <v>10</v>
      </c>
      <c r="B38" s="52" t="s">
        <v>89</v>
      </c>
      <c r="C38" s="27"/>
      <c r="D38" s="33"/>
      <c r="E38" s="19"/>
      <c r="F38" s="25"/>
      <c r="G38" s="109"/>
      <c r="H38" s="25">
        <f t="shared" si="4"/>
        <v>0</v>
      </c>
      <c r="I38" s="25"/>
      <c r="J38" s="26">
        <f t="shared" si="5"/>
        <v>0</v>
      </c>
    </row>
    <row r="39" spans="1:10" ht="23.1" customHeight="1" x14ac:dyDescent="0.15">
      <c r="A39" s="49">
        <v>11</v>
      </c>
      <c r="B39" s="52" t="s">
        <v>387</v>
      </c>
      <c r="C39" s="27"/>
      <c r="D39" s="33"/>
      <c r="E39" s="19"/>
      <c r="F39" s="25"/>
      <c r="G39" s="109"/>
      <c r="H39" s="25">
        <f t="shared" si="4"/>
        <v>0</v>
      </c>
      <c r="I39" s="25"/>
      <c r="J39" s="26">
        <f t="shared" si="5"/>
        <v>0</v>
      </c>
    </row>
    <row r="40" spans="1:10" ht="21.95" customHeight="1" x14ac:dyDescent="0.15">
      <c r="A40" s="49">
        <v>12</v>
      </c>
      <c r="B40" s="35" t="s">
        <v>90</v>
      </c>
      <c r="C40" s="27"/>
      <c r="D40" s="33"/>
      <c r="E40" s="19"/>
      <c r="F40" s="25"/>
      <c r="G40" s="109"/>
      <c r="H40" s="25">
        <f t="shared" si="4"/>
        <v>0</v>
      </c>
      <c r="I40" s="25"/>
      <c r="J40" s="26">
        <f t="shared" si="5"/>
        <v>0</v>
      </c>
    </row>
    <row r="41" spans="1:10" ht="12" customHeight="1" x14ac:dyDescent="0.15">
      <c r="A41" s="49">
        <v>13</v>
      </c>
      <c r="B41" s="35" t="s">
        <v>91</v>
      </c>
      <c r="C41" s="27"/>
      <c r="D41" s="33"/>
      <c r="E41" s="19"/>
      <c r="F41" s="25"/>
      <c r="G41" s="109"/>
      <c r="H41" s="25">
        <f t="shared" si="4"/>
        <v>0</v>
      </c>
      <c r="I41" s="25"/>
      <c r="J41" s="26">
        <f t="shared" si="5"/>
        <v>0</v>
      </c>
    </row>
    <row r="42" spans="1:10" ht="12" customHeight="1" x14ac:dyDescent="0.15">
      <c r="A42" s="49">
        <v>14</v>
      </c>
      <c r="B42" s="35" t="s">
        <v>15</v>
      </c>
      <c r="C42" s="27"/>
      <c r="D42" s="33"/>
      <c r="E42" s="19"/>
      <c r="F42" s="25"/>
      <c r="G42" s="109"/>
      <c r="H42" s="25">
        <f t="shared" si="4"/>
        <v>0</v>
      </c>
      <c r="I42" s="25"/>
      <c r="J42" s="26">
        <f t="shared" si="5"/>
        <v>0</v>
      </c>
    </row>
    <row r="43" spans="1:10" ht="12" customHeight="1" x14ac:dyDescent="0.15">
      <c r="A43" s="49">
        <v>15</v>
      </c>
      <c r="B43" s="35"/>
      <c r="C43" s="27"/>
      <c r="D43" s="33"/>
      <c r="E43" s="19"/>
      <c r="F43" s="25"/>
      <c r="G43" s="109"/>
      <c r="H43" s="25">
        <f t="shared" ref="H43" si="6">E43*F43*G43</f>
        <v>0</v>
      </c>
      <c r="I43" s="25"/>
      <c r="J43" s="26">
        <f t="shared" si="5"/>
        <v>0</v>
      </c>
    </row>
    <row r="44" spans="1:10" ht="5.45" customHeight="1" x14ac:dyDescent="0.15">
      <c r="A44" s="17"/>
      <c r="B44" s="18"/>
      <c r="C44" s="27"/>
      <c r="D44" s="33"/>
      <c r="E44" s="27"/>
      <c r="F44" s="27"/>
      <c r="G44" s="27"/>
      <c r="H44" s="27"/>
      <c r="I44" s="27"/>
      <c r="J44" s="27"/>
    </row>
    <row r="45" spans="1:10" ht="12" customHeight="1" x14ac:dyDescent="0.15">
      <c r="A45" s="21" t="s">
        <v>66</v>
      </c>
      <c r="B45" s="46" t="s">
        <v>203</v>
      </c>
      <c r="C45" s="32"/>
      <c r="D45" s="33"/>
      <c r="E45" s="33"/>
      <c r="F45" s="33"/>
      <c r="G45" s="33"/>
      <c r="H45" s="33"/>
      <c r="I45" s="33"/>
      <c r="J45" s="33"/>
    </row>
    <row r="46" spans="1:10" ht="12" customHeight="1" x14ac:dyDescent="0.15">
      <c r="A46" s="49">
        <v>1</v>
      </c>
      <c r="B46" s="35" t="s">
        <v>79</v>
      </c>
      <c r="C46" s="27"/>
      <c r="D46" s="33"/>
      <c r="E46" s="19"/>
      <c r="F46" s="25"/>
      <c r="G46" s="109"/>
      <c r="H46" s="25">
        <f>SUM(E46*F46*G46)</f>
        <v>0</v>
      </c>
      <c r="I46" s="25"/>
      <c r="J46" s="26">
        <f t="shared" ref="J46:J54" si="7">H46+I46</f>
        <v>0</v>
      </c>
    </row>
    <row r="47" spans="1:10" ht="12" customHeight="1" x14ac:dyDescent="0.15">
      <c r="A47" s="49">
        <v>2</v>
      </c>
      <c r="B47" s="35" t="s">
        <v>80</v>
      </c>
      <c r="C47" s="27"/>
      <c r="D47" s="33"/>
      <c r="E47" s="19"/>
      <c r="F47" s="25"/>
      <c r="G47" s="109"/>
      <c r="H47" s="25">
        <f t="shared" ref="H47:H54" si="8">E47*F47*G47</f>
        <v>0</v>
      </c>
      <c r="I47" s="25"/>
      <c r="J47" s="26">
        <f t="shared" si="7"/>
        <v>0</v>
      </c>
    </row>
    <row r="48" spans="1:10" ht="12" customHeight="1" x14ac:dyDescent="0.15">
      <c r="A48" s="49">
        <v>3</v>
      </c>
      <c r="B48" s="35" t="s">
        <v>78</v>
      </c>
      <c r="C48" s="27"/>
      <c r="D48" s="33"/>
      <c r="E48" s="19"/>
      <c r="F48" s="25"/>
      <c r="G48" s="109"/>
      <c r="H48" s="25">
        <f>SUM(E48*F48*G48)</f>
        <v>0</v>
      </c>
      <c r="I48" s="25"/>
      <c r="J48" s="26">
        <f t="shared" si="7"/>
        <v>0</v>
      </c>
    </row>
    <row r="49" spans="1:10" ht="12" customHeight="1" x14ac:dyDescent="0.15">
      <c r="A49" s="49">
        <v>4</v>
      </c>
      <c r="B49" s="35" t="s">
        <v>81</v>
      </c>
      <c r="C49" s="27"/>
      <c r="D49" s="33"/>
      <c r="E49" s="19"/>
      <c r="F49" s="25"/>
      <c r="G49" s="109"/>
      <c r="H49" s="25">
        <f t="shared" si="8"/>
        <v>0</v>
      </c>
      <c r="I49" s="25"/>
      <c r="J49" s="26">
        <f t="shared" si="7"/>
        <v>0</v>
      </c>
    </row>
    <row r="50" spans="1:10" ht="12" customHeight="1" x14ac:dyDescent="0.15">
      <c r="A50" s="49">
        <v>5</v>
      </c>
      <c r="B50" s="35" t="s">
        <v>82</v>
      </c>
      <c r="C50" s="27"/>
      <c r="D50" s="33"/>
      <c r="E50" s="19"/>
      <c r="F50" s="25"/>
      <c r="G50" s="109"/>
      <c r="H50" s="25">
        <f t="shared" si="8"/>
        <v>0</v>
      </c>
      <c r="I50" s="25"/>
      <c r="J50" s="26">
        <f t="shared" si="7"/>
        <v>0</v>
      </c>
    </row>
    <row r="51" spans="1:10" s="87" customFormat="1" ht="12" customHeight="1" x14ac:dyDescent="0.15">
      <c r="A51" s="49">
        <v>6</v>
      </c>
      <c r="B51" s="35" t="s">
        <v>236</v>
      </c>
      <c r="C51" s="27"/>
      <c r="D51" s="33"/>
      <c r="E51" s="19"/>
      <c r="F51" s="25"/>
      <c r="G51" s="109"/>
      <c r="H51" s="25">
        <f>SUM(E51*F51*G51)</f>
        <v>0</v>
      </c>
      <c r="I51" s="25"/>
      <c r="J51" s="26">
        <f t="shared" si="7"/>
        <v>0</v>
      </c>
    </row>
    <row r="52" spans="1:10" ht="12" customHeight="1" x14ac:dyDescent="0.15">
      <c r="A52" s="49">
        <v>7</v>
      </c>
      <c r="B52" s="35" t="s">
        <v>15</v>
      </c>
      <c r="C52" s="27"/>
      <c r="D52" s="33"/>
      <c r="E52" s="19"/>
      <c r="F52" s="25"/>
      <c r="G52" s="109"/>
      <c r="H52" s="25">
        <f t="shared" si="8"/>
        <v>0</v>
      </c>
      <c r="I52" s="25"/>
      <c r="J52" s="26">
        <f t="shared" si="7"/>
        <v>0</v>
      </c>
    </row>
    <row r="53" spans="1:10" ht="12" customHeight="1" x14ac:dyDescent="0.15">
      <c r="A53" s="49"/>
      <c r="B53" s="35"/>
      <c r="C53" s="27"/>
      <c r="D53" s="33"/>
      <c r="E53" s="19"/>
      <c r="F53" s="25"/>
      <c r="G53" s="109"/>
      <c r="H53" s="25">
        <f t="shared" si="8"/>
        <v>0</v>
      </c>
      <c r="I53" s="25"/>
      <c r="J53" s="26">
        <f t="shared" si="7"/>
        <v>0</v>
      </c>
    </row>
    <row r="54" spans="1:10" ht="12" customHeight="1" x14ac:dyDescent="0.15">
      <c r="A54" s="49"/>
      <c r="B54" s="35"/>
      <c r="C54" s="27"/>
      <c r="D54" s="33"/>
      <c r="E54" s="19"/>
      <c r="F54" s="25"/>
      <c r="G54" s="109"/>
      <c r="H54" s="25">
        <f t="shared" si="8"/>
        <v>0</v>
      </c>
      <c r="I54" s="25"/>
      <c r="J54" s="26">
        <f t="shared" si="7"/>
        <v>0</v>
      </c>
    </row>
    <row r="55" spans="1:10" ht="12" customHeight="1" x14ac:dyDescent="0.15">
      <c r="A55" s="65"/>
      <c r="B55" s="12"/>
      <c r="C55" s="27"/>
      <c r="D55" s="33"/>
      <c r="E55" s="33"/>
      <c r="F55" s="33"/>
      <c r="G55" s="33"/>
      <c r="H55" s="33"/>
      <c r="I55" s="33"/>
      <c r="J55" s="33"/>
    </row>
    <row r="56" spans="1:10" ht="12" customHeight="1" x14ac:dyDescent="0.15">
      <c r="A56" s="21" t="s">
        <v>67</v>
      </c>
      <c r="B56" s="46" t="s">
        <v>204</v>
      </c>
      <c r="C56" s="31"/>
      <c r="D56" s="33"/>
      <c r="E56" s="33"/>
      <c r="F56" s="33"/>
      <c r="G56" s="33"/>
      <c r="H56" s="33"/>
      <c r="I56" s="33"/>
      <c r="J56" s="33"/>
    </row>
    <row r="57" spans="1:10" ht="12" customHeight="1" x14ac:dyDescent="0.15">
      <c r="A57" s="49">
        <v>1</v>
      </c>
      <c r="B57" s="35" t="s">
        <v>388</v>
      </c>
      <c r="C57" s="32"/>
      <c r="D57" s="33"/>
      <c r="E57" s="19"/>
      <c r="F57" s="25"/>
      <c r="G57" s="109"/>
      <c r="H57" s="25">
        <f>SUM(E57*F57*G57)</f>
        <v>0</v>
      </c>
      <c r="I57" s="25"/>
      <c r="J57" s="26">
        <f t="shared" ref="J57" si="9">H57+I57</f>
        <v>0</v>
      </c>
    </row>
    <row r="58" spans="1:10" ht="12" customHeight="1" x14ac:dyDescent="0.15">
      <c r="A58" s="49">
        <v>2</v>
      </c>
      <c r="B58" s="35" t="s">
        <v>75</v>
      </c>
      <c r="C58" s="27"/>
      <c r="D58" s="33"/>
      <c r="E58" s="19"/>
      <c r="F58" s="25"/>
      <c r="G58" s="109"/>
      <c r="H58" s="25">
        <f t="shared" ref="H58:H63" si="10">E58*F58*G58</f>
        <v>0</v>
      </c>
      <c r="I58" s="25"/>
      <c r="J58" s="26">
        <f>H58+I58</f>
        <v>0</v>
      </c>
    </row>
    <row r="59" spans="1:10" ht="12" customHeight="1" x14ac:dyDescent="0.15">
      <c r="A59" s="49">
        <v>3</v>
      </c>
      <c r="B59" s="35" t="s">
        <v>76</v>
      </c>
      <c r="C59" s="27"/>
      <c r="D59" s="33"/>
      <c r="E59" s="19"/>
      <c r="F59" s="25"/>
      <c r="G59" s="109"/>
      <c r="H59" s="25">
        <f t="shared" si="10"/>
        <v>0</v>
      </c>
      <c r="I59" s="25"/>
      <c r="J59" s="26">
        <f t="shared" ref="J59:J63" si="11">H59+I59</f>
        <v>0</v>
      </c>
    </row>
    <row r="60" spans="1:10" ht="12" customHeight="1" x14ac:dyDescent="0.15">
      <c r="A60" s="49">
        <v>4</v>
      </c>
      <c r="B60" s="35" t="s">
        <v>77</v>
      </c>
      <c r="C60" s="27"/>
      <c r="D60" s="33"/>
      <c r="E60" s="19"/>
      <c r="F60" s="25"/>
      <c r="G60" s="109"/>
      <c r="H60" s="25">
        <f t="shared" si="10"/>
        <v>0</v>
      </c>
      <c r="I60" s="25"/>
      <c r="J60" s="26">
        <f t="shared" si="11"/>
        <v>0</v>
      </c>
    </row>
    <row r="61" spans="1:10" ht="12" customHeight="1" x14ac:dyDescent="0.15">
      <c r="A61" s="49">
        <v>5</v>
      </c>
      <c r="B61" s="35" t="s">
        <v>78</v>
      </c>
      <c r="C61" s="27"/>
      <c r="D61" s="33"/>
      <c r="E61" s="19"/>
      <c r="F61" s="25"/>
      <c r="G61" s="109"/>
      <c r="H61" s="25">
        <f t="shared" si="10"/>
        <v>0</v>
      </c>
      <c r="I61" s="25"/>
      <c r="J61" s="26">
        <f t="shared" si="11"/>
        <v>0</v>
      </c>
    </row>
    <row r="62" spans="1:10" ht="12" customHeight="1" x14ac:dyDescent="0.15">
      <c r="A62" s="49"/>
      <c r="B62" s="35"/>
      <c r="C62" s="27"/>
      <c r="D62" s="33"/>
      <c r="E62" s="19"/>
      <c r="F62" s="25"/>
      <c r="G62" s="109"/>
      <c r="H62" s="25">
        <f t="shared" si="10"/>
        <v>0</v>
      </c>
      <c r="I62" s="25"/>
      <c r="J62" s="26">
        <f t="shared" si="11"/>
        <v>0</v>
      </c>
    </row>
    <row r="63" spans="1:10" ht="12" customHeight="1" x14ac:dyDescent="0.15">
      <c r="A63" s="49"/>
      <c r="B63" s="35"/>
      <c r="C63" s="27"/>
      <c r="D63" s="33"/>
      <c r="E63" s="19"/>
      <c r="F63" s="25"/>
      <c r="G63" s="109"/>
      <c r="H63" s="25">
        <f t="shared" si="10"/>
        <v>0</v>
      </c>
      <c r="I63" s="25"/>
      <c r="J63" s="26">
        <f t="shared" si="11"/>
        <v>0</v>
      </c>
    </row>
    <row r="64" spans="1:10" ht="12" customHeight="1" x14ac:dyDescent="0.15">
      <c r="A64" s="65"/>
      <c r="B64" s="12"/>
      <c r="C64" s="27"/>
      <c r="D64" s="33"/>
      <c r="E64" s="33"/>
      <c r="F64" s="33"/>
      <c r="G64" s="33"/>
      <c r="H64" s="33"/>
      <c r="I64" s="33"/>
      <c r="J64" s="33"/>
    </row>
    <row r="65" spans="1:10" ht="12" customHeight="1" x14ac:dyDescent="0.15">
      <c r="A65" s="21" t="s">
        <v>68</v>
      </c>
      <c r="B65" s="46" t="s">
        <v>205</v>
      </c>
      <c r="C65" s="31"/>
      <c r="D65" s="33"/>
      <c r="E65" s="33"/>
      <c r="F65" s="33"/>
      <c r="G65" s="33"/>
      <c r="H65" s="33"/>
      <c r="I65" s="33"/>
      <c r="J65" s="33"/>
    </row>
    <row r="66" spans="1:10" ht="23.1" customHeight="1" x14ac:dyDescent="0.15">
      <c r="A66" s="49">
        <v>1</v>
      </c>
      <c r="B66" s="52" t="s">
        <v>261</v>
      </c>
      <c r="C66" s="27"/>
      <c r="D66" s="33"/>
      <c r="E66" s="19"/>
      <c r="F66" s="25"/>
      <c r="G66" s="109"/>
      <c r="H66" s="25">
        <f>SUM(E66*F66*G66)</f>
        <v>0</v>
      </c>
      <c r="I66" s="25"/>
      <c r="J66" s="26">
        <f t="shared" ref="J66:J79" si="12">H66+I66</f>
        <v>0</v>
      </c>
    </row>
    <row r="67" spans="1:10" ht="21.95" customHeight="1" x14ac:dyDescent="0.15">
      <c r="A67" s="49">
        <v>2</v>
      </c>
      <c r="B67" s="52" t="s">
        <v>262</v>
      </c>
      <c r="C67" s="27"/>
      <c r="D67" s="33"/>
      <c r="E67" s="19"/>
      <c r="F67" s="25"/>
      <c r="G67" s="109"/>
      <c r="H67" s="25">
        <f t="shared" ref="H67:H71" si="13">E67*F67*G67</f>
        <v>0</v>
      </c>
      <c r="I67" s="25"/>
      <c r="J67" s="26">
        <f t="shared" si="12"/>
        <v>0</v>
      </c>
    </row>
    <row r="68" spans="1:10" ht="12" customHeight="1" x14ac:dyDescent="0.15">
      <c r="A68" s="49"/>
      <c r="B68" s="35"/>
      <c r="C68" s="27"/>
      <c r="D68" s="33"/>
      <c r="E68" s="19"/>
      <c r="F68" s="25"/>
      <c r="G68" s="109"/>
      <c r="H68" s="25">
        <f t="shared" si="13"/>
        <v>0</v>
      </c>
      <c r="I68" s="25"/>
      <c r="J68" s="26">
        <f t="shared" si="12"/>
        <v>0</v>
      </c>
    </row>
    <row r="69" spans="1:10" ht="12" customHeight="1" x14ac:dyDescent="0.15">
      <c r="A69" s="49"/>
      <c r="B69" s="35"/>
      <c r="C69" s="27"/>
      <c r="D69" s="33"/>
      <c r="E69" s="19"/>
      <c r="F69" s="25"/>
      <c r="G69" s="109"/>
      <c r="H69" s="25">
        <f t="shared" si="13"/>
        <v>0</v>
      </c>
      <c r="I69" s="25"/>
      <c r="J69" s="26">
        <f t="shared" si="12"/>
        <v>0</v>
      </c>
    </row>
    <row r="70" spans="1:10" x14ac:dyDescent="0.15">
      <c r="A70" s="49"/>
      <c r="B70" s="35"/>
      <c r="C70" s="27"/>
      <c r="D70" s="33"/>
      <c r="E70" s="19"/>
      <c r="F70" s="25"/>
      <c r="G70" s="109"/>
      <c r="H70" s="25">
        <f t="shared" si="13"/>
        <v>0</v>
      </c>
      <c r="I70" s="25"/>
      <c r="J70" s="26">
        <f t="shared" si="12"/>
        <v>0</v>
      </c>
    </row>
    <row r="71" spans="1:10" x14ac:dyDescent="0.15">
      <c r="A71" s="49"/>
      <c r="B71" s="35"/>
      <c r="C71" s="27"/>
      <c r="D71" s="33"/>
      <c r="E71" s="19"/>
      <c r="F71" s="25"/>
      <c r="G71" s="25"/>
      <c r="H71" s="25">
        <f t="shared" si="13"/>
        <v>0</v>
      </c>
      <c r="I71" s="25"/>
      <c r="J71" s="26">
        <f t="shared" si="12"/>
        <v>0</v>
      </c>
    </row>
    <row r="72" spans="1:10" x14ac:dyDescent="0.15">
      <c r="A72" s="65"/>
      <c r="B72" s="12"/>
      <c r="C72" s="27"/>
      <c r="D72" s="33"/>
      <c r="E72" s="33"/>
      <c r="F72" s="33"/>
      <c r="G72" s="33"/>
      <c r="H72" s="33"/>
      <c r="I72" s="33"/>
      <c r="J72" s="33"/>
    </row>
    <row r="73" spans="1:10" x14ac:dyDescent="0.15">
      <c r="A73" s="21" t="s">
        <v>69</v>
      </c>
      <c r="B73" s="46" t="s">
        <v>206</v>
      </c>
      <c r="C73" s="27"/>
      <c r="D73" s="33"/>
      <c r="E73" s="19"/>
      <c r="F73" s="25"/>
      <c r="G73" s="109"/>
      <c r="H73" s="25">
        <f>E73*F73*G73</f>
        <v>0</v>
      </c>
      <c r="I73" s="25"/>
      <c r="J73" s="26">
        <f>H73+I73</f>
        <v>0</v>
      </c>
    </row>
    <row r="74" spans="1:10" x14ac:dyDescent="0.15">
      <c r="A74" s="49">
        <v>1</v>
      </c>
      <c r="B74" s="35" t="s">
        <v>231</v>
      </c>
      <c r="C74" s="27"/>
      <c r="D74" s="33"/>
      <c r="E74" s="19"/>
      <c r="F74" s="25"/>
      <c r="G74" s="109"/>
      <c r="H74" s="25">
        <f t="shared" ref="H74:H79" si="14">E74*F74*G74</f>
        <v>0</v>
      </c>
      <c r="I74" s="25"/>
      <c r="J74" s="26">
        <f t="shared" si="12"/>
        <v>0</v>
      </c>
    </row>
    <row r="75" spans="1:10" x14ac:dyDescent="0.15">
      <c r="A75" s="49">
        <v>2</v>
      </c>
      <c r="B75" s="35" t="s">
        <v>73</v>
      </c>
      <c r="C75" s="27"/>
      <c r="D75" s="33"/>
      <c r="E75" s="19"/>
      <c r="F75" s="25"/>
      <c r="G75" s="109"/>
      <c r="H75" s="25">
        <f t="shared" si="14"/>
        <v>0</v>
      </c>
      <c r="I75" s="25"/>
      <c r="J75" s="26">
        <f t="shared" si="12"/>
        <v>0</v>
      </c>
    </row>
    <row r="76" spans="1:10" x14ac:dyDescent="0.15">
      <c r="A76" s="49">
        <v>3</v>
      </c>
      <c r="B76" s="35" t="s">
        <v>74</v>
      </c>
      <c r="C76" s="27"/>
      <c r="D76" s="33"/>
      <c r="E76" s="19"/>
      <c r="F76" s="25"/>
      <c r="G76" s="109"/>
      <c r="H76" s="25">
        <f t="shared" si="14"/>
        <v>0</v>
      </c>
      <c r="I76" s="25"/>
      <c r="J76" s="26">
        <f t="shared" si="12"/>
        <v>0</v>
      </c>
    </row>
    <row r="77" spans="1:10" x14ac:dyDescent="0.15">
      <c r="A77" s="49"/>
      <c r="B77" s="35"/>
      <c r="C77" s="27"/>
      <c r="D77" s="33"/>
      <c r="E77" s="19"/>
      <c r="F77" s="25"/>
      <c r="G77" s="109"/>
      <c r="H77" s="25">
        <f t="shared" si="14"/>
        <v>0</v>
      </c>
      <c r="I77" s="25"/>
      <c r="J77" s="26">
        <f t="shared" si="12"/>
        <v>0</v>
      </c>
    </row>
    <row r="78" spans="1:10" x14ac:dyDescent="0.15">
      <c r="A78" s="49"/>
      <c r="B78" s="35"/>
      <c r="C78" s="27"/>
      <c r="D78" s="33"/>
      <c r="E78" s="19"/>
      <c r="F78" s="25"/>
      <c r="G78" s="109"/>
      <c r="H78" s="25">
        <f t="shared" si="14"/>
        <v>0</v>
      </c>
      <c r="I78" s="25"/>
      <c r="J78" s="26">
        <f t="shared" si="12"/>
        <v>0</v>
      </c>
    </row>
    <row r="79" spans="1:10" x14ac:dyDescent="0.15">
      <c r="A79" s="49"/>
      <c r="B79" s="35"/>
      <c r="C79" s="27"/>
      <c r="D79" s="33"/>
      <c r="E79" s="19"/>
      <c r="F79" s="25"/>
      <c r="G79" s="109"/>
      <c r="H79" s="25">
        <f t="shared" si="14"/>
        <v>0</v>
      </c>
      <c r="I79" s="25"/>
      <c r="J79" s="26">
        <f t="shared" si="12"/>
        <v>0</v>
      </c>
    </row>
    <row r="80" spans="1:10" x14ac:dyDescent="0.15">
      <c r="A80" s="65"/>
      <c r="B80" s="12"/>
      <c r="C80" s="27"/>
      <c r="D80" s="33"/>
      <c r="E80" s="33"/>
      <c r="F80" s="33"/>
      <c r="G80" s="33"/>
      <c r="H80" s="33"/>
      <c r="I80" s="33"/>
      <c r="J80" s="33"/>
    </row>
    <row r="81" spans="1:10" x14ac:dyDescent="0.15">
      <c r="A81" s="67"/>
      <c r="B81" s="44"/>
      <c r="C81" s="40"/>
      <c r="D81" s="41"/>
      <c r="E81" s="40"/>
      <c r="F81" s="45"/>
      <c r="G81" s="45"/>
      <c r="H81" s="45"/>
      <c r="I81" s="45"/>
      <c r="J81" s="45"/>
    </row>
    <row r="82" spans="1:10" x14ac:dyDescent="0.15">
      <c r="A82" s="21" t="s">
        <v>70</v>
      </c>
      <c r="B82" s="46" t="s">
        <v>207</v>
      </c>
      <c r="C82" s="32"/>
      <c r="D82" s="33"/>
      <c r="E82" s="33"/>
      <c r="F82" s="33"/>
      <c r="G82" s="33"/>
      <c r="H82" s="33"/>
      <c r="I82" s="33"/>
      <c r="J82" s="33"/>
    </row>
    <row r="83" spans="1:10" x14ac:dyDescent="0.15">
      <c r="A83" s="49">
        <v>1</v>
      </c>
      <c r="B83" s="35" t="s">
        <v>71</v>
      </c>
      <c r="C83" s="27"/>
      <c r="D83" s="33"/>
      <c r="E83" s="19"/>
      <c r="F83" s="25"/>
      <c r="G83" s="109"/>
      <c r="H83" s="25">
        <f t="shared" ref="H83:H88" si="15">E83*F83*G83</f>
        <v>0</v>
      </c>
      <c r="I83" s="25"/>
      <c r="J83" s="26">
        <f t="shared" ref="J83:J88" si="16">H83+I83</f>
        <v>0</v>
      </c>
    </row>
    <row r="84" spans="1:10" x14ac:dyDescent="0.15">
      <c r="A84" s="49">
        <v>2</v>
      </c>
      <c r="B84" s="35" t="s">
        <v>72</v>
      </c>
      <c r="C84" s="27"/>
      <c r="D84" s="33"/>
      <c r="E84" s="19"/>
      <c r="F84" s="25"/>
      <c r="G84" s="109"/>
      <c r="H84" s="25">
        <f t="shared" si="15"/>
        <v>0</v>
      </c>
      <c r="I84" s="25"/>
      <c r="J84" s="26">
        <f t="shared" si="16"/>
        <v>0</v>
      </c>
    </row>
    <row r="85" spans="1:10" x14ac:dyDescent="0.15">
      <c r="A85" s="49">
        <v>3</v>
      </c>
      <c r="B85" s="35" t="s">
        <v>15</v>
      </c>
      <c r="C85" s="27"/>
      <c r="D85" s="33"/>
      <c r="E85" s="19"/>
      <c r="F85" s="25"/>
      <c r="G85" s="109"/>
      <c r="H85" s="25">
        <f t="shared" si="15"/>
        <v>0</v>
      </c>
      <c r="I85" s="25"/>
      <c r="J85" s="26">
        <f t="shared" si="16"/>
        <v>0</v>
      </c>
    </row>
    <row r="86" spans="1:10" x14ac:dyDescent="0.15">
      <c r="A86" s="49"/>
      <c r="B86" s="35"/>
      <c r="C86" s="27"/>
      <c r="D86" s="33"/>
      <c r="E86" s="19"/>
      <c r="F86" s="25"/>
      <c r="G86" s="109"/>
      <c r="H86" s="25">
        <f t="shared" si="15"/>
        <v>0</v>
      </c>
      <c r="I86" s="25"/>
      <c r="J86" s="26">
        <f t="shared" si="16"/>
        <v>0</v>
      </c>
    </row>
    <row r="87" spans="1:10" x14ac:dyDescent="0.15">
      <c r="A87" s="49"/>
      <c r="B87" s="35"/>
      <c r="C87" s="27"/>
      <c r="D87" s="33"/>
      <c r="E87" s="19"/>
      <c r="F87" s="25"/>
      <c r="G87" s="109"/>
      <c r="H87" s="25">
        <f t="shared" si="15"/>
        <v>0</v>
      </c>
      <c r="I87" s="25"/>
      <c r="J87" s="26">
        <f t="shared" si="16"/>
        <v>0</v>
      </c>
    </row>
    <row r="88" spans="1:10" x14ac:dyDescent="0.15">
      <c r="A88" s="49"/>
      <c r="B88" s="35"/>
      <c r="C88" s="27"/>
      <c r="D88" s="33"/>
      <c r="E88" s="19"/>
      <c r="F88" s="25"/>
      <c r="G88" s="109"/>
      <c r="H88" s="25">
        <f t="shared" si="15"/>
        <v>0</v>
      </c>
      <c r="I88" s="25"/>
      <c r="J88" s="26">
        <f t="shared" si="16"/>
        <v>0</v>
      </c>
    </row>
    <row r="89" spans="1:10" s="28" customFormat="1" x14ac:dyDescent="0.15">
      <c r="A89" s="68"/>
      <c r="B89" s="35"/>
      <c r="C89" s="27"/>
      <c r="D89" s="27"/>
      <c r="E89" s="53"/>
      <c r="F89" s="54"/>
      <c r="G89" s="54"/>
      <c r="H89" s="54"/>
      <c r="I89" s="56"/>
      <c r="J89" s="55"/>
    </row>
    <row r="90" spans="1:10" x14ac:dyDescent="0.15">
      <c r="A90" s="21" t="s">
        <v>27</v>
      </c>
      <c r="B90" s="46" t="s">
        <v>238</v>
      </c>
      <c r="C90" s="27"/>
      <c r="D90" s="27"/>
      <c r="E90" s="57"/>
      <c r="F90" s="58"/>
      <c r="G90" s="58"/>
      <c r="H90" s="58"/>
      <c r="I90" s="60"/>
      <c r="J90" s="59">
        <f>E90*F90</f>
        <v>0</v>
      </c>
    </row>
    <row r="91" spans="1:10" x14ac:dyDescent="0.15">
      <c r="A91" s="49">
        <v>1</v>
      </c>
      <c r="B91" s="35" t="s">
        <v>222</v>
      </c>
      <c r="C91" s="27"/>
      <c r="D91" s="33"/>
      <c r="E91" s="19"/>
      <c r="F91" s="25"/>
      <c r="G91" s="109"/>
      <c r="H91" s="25">
        <f t="shared" ref="H91:H98" si="17">SUM(E91*F91*G91)</f>
        <v>0</v>
      </c>
      <c r="I91" s="25"/>
      <c r="J91" s="26">
        <f t="shared" ref="J91:J98" si="18">H91+I91</f>
        <v>0</v>
      </c>
    </row>
    <row r="92" spans="1:10" x14ac:dyDescent="0.15">
      <c r="A92" s="49">
        <v>2</v>
      </c>
      <c r="B92" s="35" t="s">
        <v>92</v>
      </c>
      <c r="C92" s="27"/>
      <c r="D92" s="33"/>
      <c r="E92" s="19"/>
      <c r="F92" s="25"/>
      <c r="G92" s="109"/>
      <c r="H92" s="25">
        <f t="shared" si="17"/>
        <v>0</v>
      </c>
      <c r="I92" s="25"/>
      <c r="J92" s="26">
        <f t="shared" si="18"/>
        <v>0</v>
      </c>
    </row>
    <row r="93" spans="1:10" x14ac:dyDescent="0.15">
      <c r="A93" s="49">
        <v>3</v>
      </c>
      <c r="B93" s="35" t="s">
        <v>93</v>
      </c>
      <c r="C93" s="27"/>
      <c r="D93" s="33"/>
      <c r="E93" s="19"/>
      <c r="F93" s="25"/>
      <c r="G93" s="109"/>
      <c r="H93" s="25">
        <f t="shared" si="17"/>
        <v>0</v>
      </c>
      <c r="I93" s="25"/>
      <c r="J93" s="26">
        <f t="shared" si="18"/>
        <v>0</v>
      </c>
    </row>
    <row r="94" spans="1:10" x14ac:dyDescent="0.15">
      <c r="A94" s="49">
        <v>4</v>
      </c>
      <c r="B94" s="35" t="s">
        <v>94</v>
      </c>
      <c r="C94" s="27"/>
      <c r="D94" s="33"/>
      <c r="E94" s="19"/>
      <c r="F94" s="25"/>
      <c r="G94" s="109"/>
      <c r="H94" s="25">
        <f t="shared" si="17"/>
        <v>0</v>
      </c>
      <c r="I94" s="25"/>
      <c r="J94" s="26">
        <f t="shared" si="18"/>
        <v>0</v>
      </c>
    </row>
    <row r="95" spans="1:10" s="87" customFormat="1" x14ac:dyDescent="0.15">
      <c r="A95" s="49">
        <v>5</v>
      </c>
      <c r="B95" s="35" t="s">
        <v>237</v>
      </c>
      <c r="C95" s="27"/>
      <c r="D95" s="33"/>
      <c r="E95" s="19"/>
      <c r="F95" s="25"/>
      <c r="G95" s="109"/>
      <c r="H95" s="25">
        <f t="shared" si="17"/>
        <v>0</v>
      </c>
      <c r="I95" s="25"/>
      <c r="J95" s="26">
        <f t="shared" si="18"/>
        <v>0</v>
      </c>
    </row>
    <row r="96" spans="1:10" s="87" customFormat="1" x14ac:dyDescent="0.15">
      <c r="A96" s="49">
        <v>6</v>
      </c>
      <c r="B96" s="35" t="s">
        <v>239</v>
      </c>
      <c r="C96" s="27"/>
      <c r="D96" s="33"/>
      <c r="E96" s="19"/>
      <c r="F96" s="25"/>
      <c r="G96" s="109"/>
      <c r="H96" s="25">
        <f t="shared" si="17"/>
        <v>0</v>
      </c>
      <c r="I96" s="25"/>
      <c r="J96" s="26">
        <f t="shared" si="18"/>
        <v>0</v>
      </c>
    </row>
    <row r="97" spans="1:10" s="87" customFormat="1" x14ac:dyDescent="0.15">
      <c r="A97" s="49">
        <v>7</v>
      </c>
      <c r="B97" s="35" t="s">
        <v>240</v>
      </c>
      <c r="C97" s="27"/>
      <c r="D97" s="33"/>
      <c r="E97" s="19"/>
      <c r="F97" s="25"/>
      <c r="G97" s="109"/>
      <c r="H97" s="25">
        <f t="shared" si="17"/>
        <v>0</v>
      </c>
      <c r="I97" s="25"/>
      <c r="J97" s="26">
        <f t="shared" si="18"/>
        <v>0</v>
      </c>
    </row>
    <row r="98" spans="1:10" x14ac:dyDescent="0.15">
      <c r="A98" s="49">
        <v>8</v>
      </c>
      <c r="B98" s="35" t="s">
        <v>15</v>
      </c>
      <c r="C98" s="27"/>
      <c r="D98" s="33"/>
      <c r="E98" s="19"/>
      <c r="F98" s="25"/>
      <c r="G98" s="109"/>
      <c r="H98" s="25">
        <f t="shared" si="17"/>
        <v>0</v>
      </c>
      <c r="I98" s="25"/>
      <c r="J98" s="26">
        <f t="shared" si="18"/>
        <v>0</v>
      </c>
    </row>
    <row r="99" spans="1:10" x14ac:dyDescent="0.15">
      <c r="F99" s="37" t="s">
        <v>55</v>
      </c>
      <c r="G99" s="37" t="s">
        <v>55</v>
      </c>
      <c r="J99" s="38"/>
    </row>
  </sheetData>
  <mergeCells count="4">
    <mergeCell ref="A5:C5"/>
    <mergeCell ref="A1:J1"/>
    <mergeCell ref="A6:B6"/>
    <mergeCell ref="A26:B26"/>
  </mergeCells>
  <pageMargins left="0.70866141732283472" right="0.70866141732283472" top="1.3779527559055118" bottom="0.6692913385826772" header="0.70866141732283472" footer="0.39370078740157483"/>
  <pageSetup paperSize="8" fitToHeight="0" orientation="landscape" r:id="rId1"/>
  <headerFooter>
    <oddHeader>&amp;L
&amp;R&amp;"-,Bold"&amp;12&amp;K04+000National Oceanography Centre, Roof Refurbishment
&amp;K00B0F0Pricing Document</oddHeader>
    <oddFooter>&amp;C
&amp;G
&amp;R
&amp;"-,Bold"&amp;P&amp;L&amp;7&amp;K05+000
&amp;"-,Bold"Turner &amp;&amp; Townsend</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11"/>
  <sheetViews>
    <sheetView view="pageLayout" zoomScaleNormal="110" zoomScaleSheetLayoutView="115" workbookViewId="0">
      <selection activeCell="E75" sqref="E75"/>
    </sheetView>
  </sheetViews>
  <sheetFormatPr defaultColWidth="8.75" defaultRowHeight="11.25" x14ac:dyDescent="0.15"/>
  <cols>
    <col min="1" max="1" width="12.75" style="5" customWidth="1"/>
    <col min="2" max="2" width="86.5" style="4" customWidth="1"/>
    <col min="3" max="3" width="2.125" style="4" customWidth="1"/>
    <col min="4" max="4" width="2.75" style="4" customWidth="1"/>
    <col min="5" max="9" width="12.75" style="4" customWidth="1"/>
    <col min="10" max="10" width="12.375" style="4" customWidth="1"/>
    <col min="11" max="16384" width="8.75" style="4"/>
  </cols>
  <sheetData>
    <row r="1" spans="1:10" s="1" customFormat="1" ht="38.1" customHeight="1" x14ac:dyDescent="0.15">
      <c r="A1" s="317" t="str">
        <f>'2.3 Stg2 Prelims Ref A-D'!A1:J1</f>
        <v>Section 2.3 - Preliminaries - Main Construction (Estimated)</v>
      </c>
      <c r="B1" s="318"/>
      <c r="C1" s="318"/>
      <c r="D1" s="318"/>
      <c r="E1" s="318"/>
      <c r="F1" s="318"/>
      <c r="G1" s="318"/>
      <c r="H1" s="318"/>
      <c r="I1" s="318"/>
      <c r="J1" s="318"/>
    </row>
    <row r="2" spans="1:10" x14ac:dyDescent="0.15">
      <c r="A2" s="61"/>
      <c r="B2" s="28"/>
      <c r="C2" s="28"/>
      <c r="D2" s="28"/>
      <c r="E2" s="28"/>
      <c r="F2" s="28"/>
      <c r="G2" s="28"/>
      <c r="H2" s="28"/>
      <c r="I2" s="28"/>
    </row>
    <row r="3" spans="1:10" x14ac:dyDescent="0.15">
      <c r="A3" s="61"/>
      <c r="B3" s="28"/>
      <c r="C3" s="28"/>
      <c r="D3" s="28"/>
      <c r="E3" s="28"/>
      <c r="F3" s="28"/>
      <c r="G3" s="28"/>
      <c r="H3" s="28"/>
      <c r="I3" s="28"/>
    </row>
    <row r="4" spans="1:10" ht="12" customHeight="1" x14ac:dyDescent="0.15">
      <c r="A4" s="62"/>
      <c r="B4" s="29"/>
      <c r="C4" s="30"/>
      <c r="D4" s="29"/>
      <c r="E4" s="29"/>
      <c r="F4" s="29"/>
      <c r="G4" s="29"/>
      <c r="H4" s="29"/>
      <c r="I4" s="29"/>
    </row>
    <row r="5" spans="1:10" ht="12" customHeight="1" x14ac:dyDescent="0.15">
      <c r="A5" s="309" t="s">
        <v>317</v>
      </c>
      <c r="B5" s="310"/>
      <c r="C5" s="311"/>
      <c r="D5" s="29"/>
      <c r="E5" s="34"/>
      <c r="F5" s="29"/>
      <c r="G5" s="29"/>
      <c r="H5" s="29"/>
      <c r="I5" s="29"/>
    </row>
    <row r="6" spans="1:10" ht="35.65" customHeight="1" x14ac:dyDescent="0.15">
      <c r="A6" s="64"/>
      <c r="B6" s="27"/>
      <c r="C6" s="27"/>
      <c r="D6" s="27"/>
      <c r="E6" s="20" t="s">
        <v>270</v>
      </c>
      <c r="F6" s="20" t="s">
        <v>271</v>
      </c>
      <c r="G6" s="20" t="s">
        <v>275</v>
      </c>
      <c r="H6" s="20" t="s">
        <v>272</v>
      </c>
      <c r="I6" s="20" t="s">
        <v>267</v>
      </c>
      <c r="J6" s="24" t="s">
        <v>5</v>
      </c>
    </row>
    <row r="7" spans="1:10" ht="12" customHeight="1" x14ac:dyDescent="0.15">
      <c r="A7" s="65"/>
      <c r="B7" s="12"/>
      <c r="C7" s="27"/>
      <c r="D7" s="33"/>
      <c r="E7" s="33"/>
      <c r="F7" s="33"/>
      <c r="G7" s="33"/>
      <c r="H7" s="33"/>
      <c r="I7" s="33"/>
    </row>
    <row r="8" spans="1:10" ht="12" customHeight="1" x14ac:dyDescent="0.15">
      <c r="A8" s="21" t="s">
        <v>35</v>
      </c>
      <c r="B8" s="46" t="s">
        <v>209</v>
      </c>
      <c r="C8" s="31"/>
      <c r="D8" s="33"/>
      <c r="E8" s="33"/>
      <c r="F8" s="33"/>
      <c r="G8" s="33"/>
      <c r="H8" s="33"/>
      <c r="I8" s="33"/>
    </row>
    <row r="9" spans="1:10" ht="12" customHeight="1" x14ac:dyDescent="0.15">
      <c r="A9" s="47">
        <v>1</v>
      </c>
      <c r="B9" s="48" t="s">
        <v>95</v>
      </c>
      <c r="C9" s="32"/>
      <c r="D9" s="33"/>
      <c r="E9" s="19"/>
      <c r="F9" s="25"/>
      <c r="G9" s="109"/>
      <c r="H9" s="25">
        <f t="shared" ref="H9:H17" si="0">SUM(E9*F9*G9)</f>
        <v>0</v>
      </c>
      <c r="I9" s="25"/>
      <c r="J9" s="26">
        <f>SUM(H9+I9)</f>
        <v>0</v>
      </c>
    </row>
    <row r="10" spans="1:10" ht="12" customHeight="1" x14ac:dyDescent="0.15">
      <c r="A10" s="49">
        <v>2</v>
      </c>
      <c r="B10" s="35" t="s">
        <v>96</v>
      </c>
      <c r="C10" s="27"/>
      <c r="D10" s="33"/>
      <c r="E10" s="19"/>
      <c r="F10" s="25"/>
      <c r="G10" s="109"/>
      <c r="H10" s="25">
        <f t="shared" si="0"/>
        <v>0</v>
      </c>
      <c r="I10" s="25"/>
      <c r="J10" s="26">
        <f>SUM(H10+I10)</f>
        <v>0</v>
      </c>
    </row>
    <row r="11" spans="1:10" ht="12" customHeight="1" x14ac:dyDescent="0.15">
      <c r="A11" s="49">
        <v>3</v>
      </c>
      <c r="B11" s="35" t="s">
        <v>97</v>
      </c>
      <c r="C11" s="27"/>
      <c r="D11" s="33"/>
      <c r="E11" s="19"/>
      <c r="F11" s="25"/>
      <c r="G11" s="109"/>
      <c r="H11" s="25">
        <f t="shared" si="0"/>
        <v>0</v>
      </c>
      <c r="I11" s="25"/>
      <c r="J11" s="26">
        <f>SUM(H11+I11)</f>
        <v>0</v>
      </c>
    </row>
    <row r="12" spans="1:10" ht="12" customHeight="1" x14ac:dyDescent="0.15">
      <c r="A12" s="49">
        <v>4</v>
      </c>
      <c r="B12" s="35" t="s">
        <v>98</v>
      </c>
      <c r="C12" s="27"/>
      <c r="D12" s="33"/>
      <c r="E12" s="19"/>
      <c r="F12" s="25"/>
      <c r="G12" s="109"/>
      <c r="H12" s="25">
        <f t="shared" si="0"/>
        <v>0</v>
      </c>
      <c r="I12" s="25"/>
      <c r="J12" s="26">
        <f t="shared" ref="J12:J19" si="1">SUM(H12+I12)</f>
        <v>0</v>
      </c>
    </row>
    <row r="13" spans="1:10" s="85" customFormat="1" ht="12" customHeight="1" x14ac:dyDescent="0.15">
      <c r="A13" s="49">
        <v>5</v>
      </c>
      <c r="B13" s="35" t="s">
        <v>215</v>
      </c>
      <c r="C13" s="27"/>
      <c r="D13" s="33"/>
      <c r="E13" s="19"/>
      <c r="F13" s="25"/>
      <c r="G13" s="109"/>
      <c r="H13" s="25">
        <f t="shared" si="0"/>
        <v>0</v>
      </c>
      <c r="I13" s="25"/>
      <c r="J13" s="26">
        <f t="shared" si="1"/>
        <v>0</v>
      </c>
    </row>
    <row r="14" spans="1:10" s="85" customFormat="1" ht="12" customHeight="1" x14ac:dyDescent="0.15">
      <c r="A14" s="49">
        <v>6</v>
      </c>
      <c r="B14" s="35" t="s">
        <v>216</v>
      </c>
      <c r="C14" s="27"/>
      <c r="D14" s="33"/>
      <c r="E14" s="19"/>
      <c r="F14" s="25"/>
      <c r="G14" s="109"/>
      <c r="H14" s="25">
        <f t="shared" si="0"/>
        <v>0</v>
      </c>
      <c r="I14" s="25"/>
      <c r="J14" s="26">
        <f t="shared" si="1"/>
        <v>0</v>
      </c>
    </row>
    <row r="15" spans="1:10" s="85" customFormat="1" ht="12" customHeight="1" x14ac:dyDescent="0.15">
      <c r="A15" s="49">
        <v>7</v>
      </c>
      <c r="B15" s="35" t="s">
        <v>217</v>
      </c>
      <c r="C15" s="27"/>
      <c r="D15" s="33"/>
      <c r="E15" s="19"/>
      <c r="F15" s="25"/>
      <c r="G15" s="109"/>
      <c r="H15" s="25">
        <f t="shared" si="0"/>
        <v>0</v>
      </c>
      <c r="I15" s="25"/>
      <c r="J15" s="26">
        <f t="shared" si="1"/>
        <v>0</v>
      </c>
    </row>
    <row r="16" spans="1:10" s="85" customFormat="1" ht="12" customHeight="1" x14ac:dyDescent="0.15">
      <c r="A16" s="49">
        <v>8</v>
      </c>
      <c r="B16" s="35" t="s">
        <v>254</v>
      </c>
      <c r="C16" s="27"/>
      <c r="D16" s="33"/>
      <c r="E16" s="19"/>
      <c r="F16" s="25"/>
      <c r="G16" s="109"/>
      <c r="H16" s="25">
        <f t="shared" si="0"/>
        <v>0</v>
      </c>
      <c r="I16" s="25"/>
      <c r="J16" s="26">
        <f t="shared" si="1"/>
        <v>0</v>
      </c>
    </row>
    <row r="17" spans="1:10" ht="12" customHeight="1" x14ac:dyDescent="0.15">
      <c r="A17" s="49">
        <v>9</v>
      </c>
      <c r="B17" s="35" t="s">
        <v>15</v>
      </c>
      <c r="C17" s="27"/>
      <c r="D17" s="33"/>
      <c r="E17" s="19"/>
      <c r="F17" s="25"/>
      <c r="G17" s="109"/>
      <c r="H17" s="25">
        <f t="shared" si="0"/>
        <v>0</v>
      </c>
      <c r="I17" s="25"/>
      <c r="J17" s="26">
        <f t="shared" si="1"/>
        <v>0</v>
      </c>
    </row>
    <row r="18" spans="1:10" ht="12" customHeight="1" x14ac:dyDescent="0.15">
      <c r="A18" s="49"/>
      <c r="B18" s="35"/>
      <c r="C18" s="27"/>
      <c r="D18" s="33"/>
      <c r="E18" s="19"/>
      <c r="F18" s="25"/>
      <c r="G18" s="109"/>
      <c r="H18" s="25">
        <f t="shared" ref="H18:H19" si="2">E18*F18*G18</f>
        <v>0</v>
      </c>
      <c r="I18" s="25"/>
      <c r="J18" s="26">
        <f t="shared" si="1"/>
        <v>0</v>
      </c>
    </row>
    <row r="19" spans="1:10" ht="12" customHeight="1" x14ac:dyDescent="0.15">
      <c r="A19" s="42"/>
      <c r="B19" s="35"/>
      <c r="C19" s="27"/>
      <c r="D19" s="33"/>
      <c r="E19" s="19"/>
      <c r="F19" s="25"/>
      <c r="G19" s="109"/>
      <c r="H19" s="25">
        <f t="shared" si="2"/>
        <v>0</v>
      </c>
      <c r="I19" s="25"/>
      <c r="J19" s="26">
        <f t="shared" si="1"/>
        <v>0</v>
      </c>
    </row>
    <row r="20" spans="1:10" ht="12" customHeight="1" x14ac:dyDescent="0.15">
      <c r="A20" s="65"/>
      <c r="B20" s="12"/>
      <c r="C20" s="27"/>
      <c r="D20" s="33"/>
      <c r="E20" s="33"/>
      <c r="F20" s="33"/>
      <c r="G20" s="125"/>
      <c r="H20" s="33"/>
      <c r="I20" s="33"/>
      <c r="J20" s="33"/>
    </row>
    <row r="21" spans="1:10" ht="12" customHeight="1" x14ac:dyDescent="0.15">
      <c r="A21" s="21" t="s">
        <v>40</v>
      </c>
      <c r="B21" s="46" t="s">
        <v>208</v>
      </c>
      <c r="C21" s="31"/>
      <c r="D21" s="33"/>
      <c r="E21" s="33"/>
      <c r="F21" s="33"/>
      <c r="G21" s="125"/>
      <c r="H21" s="33"/>
      <c r="I21" s="33"/>
      <c r="J21" s="33"/>
    </row>
    <row r="22" spans="1:10" ht="12" customHeight="1" x14ac:dyDescent="0.15">
      <c r="A22" s="47">
        <v>1</v>
      </c>
      <c r="B22" s="48" t="s">
        <v>99</v>
      </c>
      <c r="C22" s="27"/>
      <c r="D22" s="33"/>
      <c r="E22" s="19"/>
      <c r="F22" s="25"/>
      <c r="G22" s="109"/>
      <c r="H22" s="25">
        <f>SUM(E22*F22*G22)</f>
        <v>0</v>
      </c>
      <c r="I22" s="25"/>
      <c r="J22" s="26">
        <f t="shared" ref="J22:J26" si="3">SUM(H22+I22)</f>
        <v>0</v>
      </c>
    </row>
    <row r="23" spans="1:10" ht="12" customHeight="1" x14ac:dyDescent="0.15">
      <c r="A23" s="49">
        <v>2</v>
      </c>
      <c r="B23" s="35" t="s">
        <v>100</v>
      </c>
      <c r="C23" s="27"/>
      <c r="D23" s="33"/>
      <c r="E23" s="19"/>
      <c r="F23" s="25"/>
      <c r="G23" s="109"/>
      <c r="H23" s="25">
        <f t="shared" ref="H23:H26" si="4">E23*F23*G23</f>
        <v>0</v>
      </c>
      <c r="I23" s="25"/>
      <c r="J23" s="26">
        <f t="shared" si="3"/>
        <v>0</v>
      </c>
    </row>
    <row r="24" spans="1:10" ht="12" customHeight="1" x14ac:dyDescent="0.15">
      <c r="A24" s="49">
        <v>3</v>
      </c>
      <c r="B24" s="35" t="s">
        <v>15</v>
      </c>
      <c r="C24" s="27"/>
      <c r="D24" s="33"/>
      <c r="E24" s="19"/>
      <c r="F24" s="25"/>
      <c r="G24" s="109"/>
      <c r="H24" s="25">
        <f t="shared" si="4"/>
        <v>0</v>
      </c>
      <c r="I24" s="25"/>
      <c r="J24" s="26">
        <f t="shared" si="3"/>
        <v>0</v>
      </c>
    </row>
    <row r="25" spans="1:10" ht="12" customHeight="1" x14ac:dyDescent="0.15">
      <c r="A25" s="49">
        <v>4</v>
      </c>
      <c r="B25" s="35"/>
      <c r="C25" s="27"/>
      <c r="D25" s="33"/>
      <c r="E25" s="19"/>
      <c r="F25" s="25"/>
      <c r="G25" s="109"/>
      <c r="H25" s="25">
        <f t="shared" si="4"/>
        <v>0</v>
      </c>
      <c r="I25" s="25"/>
      <c r="J25" s="26">
        <f t="shared" si="3"/>
        <v>0</v>
      </c>
    </row>
    <row r="26" spans="1:10" ht="12" customHeight="1" x14ac:dyDescent="0.15">
      <c r="A26" s="49">
        <v>5</v>
      </c>
      <c r="B26" s="35"/>
      <c r="C26" s="27"/>
      <c r="D26" s="33"/>
      <c r="E26" s="19"/>
      <c r="F26" s="25"/>
      <c r="G26" s="109"/>
      <c r="H26" s="25">
        <f t="shared" si="4"/>
        <v>0</v>
      </c>
      <c r="I26" s="25"/>
      <c r="J26" s="26">
        <f t="shared" si="3"/>
        <v>0</v>
      </c>
    </row>
    <row r="27" spans="1:10" ht="12" customHeight="1" x14ac:dyDescent="0.15">
      <c r="A27" s="66"/>
      <c r="B27" s="50"/>
      <c r="C27" s="31"/>
      <c r="D27" s="33"/>
      <c r="E27" s="33"/>
      <c r="F27" s="33"/>
      <c r="G27" s="125"/>
      <c r="H27" s="33"/>
      <c r="I27" s="33"/>
      <c r="J27" s="33"/>
    </row>
    <row r="28" spans="1:10" ht="12" customHeight="1" x14ac:dyDescent="0.15">
      <c r="A28" s="21" t="s">
        <v>47</v>
      </c>
      <c r="B28" s="46" t="s">
        <v>101</v>
      </c>
      <c r="C28" s="32"/>
      <c r="D28" s="33"/>
      <c r="E28" s="33"/>
      <c r="F28" s="33"/>
      <c r="G28" s="125"/>
      <c r="H28" s="33"/>
      <c r="I28" s="33"/>
      <c r="J28" s="33"/>
    </row>
    <row r="29" spans="1:10" ht="12" customHeight="1" x14ac:dyDescent="0.15">
      <c r="A29" s="49">
        <v>1</v>
      </c>
      <c r="B29" s="35" t="s">
        <v>102</v>
      </c>
      <c r="C29" s="27"/>
      <c r="D29" s="33"/>
      <c r="E29" s="19"/>
      <c r="F29" s="25"/>
      <c r="G29" s="109"/>
      <c r="H29" s="25">
        <f t="shared" ref="H29:H34" si="5">SUM(E29*F29*G29)</f>
        <v>0</v>
      </c>
      <c r="I29" s="25"/>
      <c r="J29" s="26">
        <f t="shared" ref="J29:J43" si="6">SUM(H29+I29)</f>
        <v>0</v>
      </c>
    </row>
    <row r="30" spans="1:10" ht="12" customHeight="1" x14ac:dyDescent="0.15">
      <c r="A30" s="49">
        <v>2</v>
      </c>
      <c r="B30" s="35" t="s">
        <v>103</v>
      </c>
      <c r="C30" s="27"/>
      <c r="D30" s="33"/>
      <c r="E30" s="19"/>
      <c r="F30" s="25"/>
      <c r="G30" s="109"/>
      <c r="H30" s="25">
        <f t="shared" si="5"/>
        <v>0</v>
      </c>
      <c r="I30" s="25"/>
      <c r="J30" s="26">
        <f t="shared" si="6"/>
        <v>0</v>
      </c>
    </row>
    <row r="31" spans="1:10" ht="12" customHeight="1" x14ac:dyDescent="0.15">
      <c r="A31" s="49">
        <v>3</v>
      </c>
      <c r="B31" s="35" t="s">
        <v>104</v>
      </c>
      <c r="C31" s="27"/>
      <c r="D31" s="33"/>
      <c r="E31" s="19"/>
      <c r="F31" s="25"/>
      <c r="G31" s="109"/>
      <c r="H31" s="25">
        <f t="shared" si="5"/>
        <v>0</v>
      </c>
      <c r="I31" s="25"/>
      <c r="J31" s="26">
        <f t="shared" si="6"/>
        <v>0</v>
      </c>
    </row>
    <row r="32" spans="1:10" ht="12" customHeight="1" x14ac:dyDescent="0.15">
      <c r="A32" s="49">
        <v>4</v>
      </c>
      <c r="B32" s="35" t="s">
        <v>105</v>
      </c>
      <c r="C32" s="27"/>
      <c r="D32" s="33"/>
      <c r="E32" s="19"/>
      <c r="F32" s="25"/>
      <c r="G32" s="109"/>
      <c r="H32" s="25">
        <f t="shared" si="5"/>
        <v>0</v>
      </c>
      <c r="I32" s="25"/>
      <c r="J32" s="26">
        <f t="shared" si="6"/>
        <v>0</v>
      </c>
    </row>
    <row r="33" spans="1:10" ht="12" customHeight="1" x14ac:dyDescent="0.15">
      <c r="A33" s="49">
        <v>5</v>
      </c>
      <c r="B33" s="35" t="s">
        <v>106</v>
      </c>
      <c r="C33" s="27"/>
      <c r="D33" s="33"/>
      <c r="E33" s="19"/>
      <c r="F33" s="25"/>
      <c r="G33" s="109"/>
      <c r="H33" s="25">
        <f t="shared" si="5"/>
        <v>0</v>
      </c>
      <c r="I33" s="25"/>
      <c r="J33" s="26">
        <f t="shared" si="6"/>
        <v>0</v>
      </c>
    </row>
    <row r="34" spans="1:10" ht="12" customHeight="1" x14ac:dyDescent="0.15">
      <c r="A34" s="49">
        <v>6</v>
      </c>
      <c r="B34" s="35" t="s">
        <v>15</v>
      </c>
      <c r="C34" s="27"/>
      <c r="D34" s="33"/>
      <c r="E34" s="19"/>
      <c r="F34" s="25"/>
      <c r="G34" s="109"/>
      <c r="H34" s="25">
        <f t="shared" si="5"/>
        <v>0</v>
      </c>
      <c r="I34" s="25"/>
      <c r="J34" s="26">
        <f t="shared" si="6"/>
        <v>0</v>
      </c>
    </row>
    <row r="35" spans="1:10" ht="12" customHeight="1" x14ac:dyDescent="0.15">
      <c r="A35" s="49">
        <v>7</v>
      </c>
      <c r="B35" s="35"/>
      <c r="C35" s="27"/>
      <c r="D35" s="33"/>
      <c r="E35" s="19"/>
      <c r="F35" s="25"/>
      <c r="G35" s="109"/>
      <c r="H35" s="25">
        <f t="shared" ref="H35:H43" si="7">E35*F35*G35</f>
        <v>0</v>
      </c>
      <c r="I35" s="25"/>
      <c r="J35" s="26">
        <f t="shared" si="6"/>
        <v>0</v>
      </c>
    </row>
    <row r="36" spans="1:10" ht="12" customHeight="1" x14ac:dyDescent="0.15">
      <c r="A36" s="49">
        <v>8</v>
      </c>
      <c r="B36" s="35"/>
      <c r="C36" s="27"/>
      <c r="D36" s="33"/>
      <c r="E36" s="19"/>
      <c r="F36" s="25"/>
      <c r="G36" s="109"/>
      <c r="H36" s="25">
        <f t="shared" si="7"/>
        <v>0</v>
      </c>
      <c r="I36" s="25"/>
      <c r="J36" s="26">
        <f t="shared" si="6"/>
        <v>0</v>
      </c>
    </row>
    <row r="37" spans="1:10" ht="12" customHeight="1" x14ac:dyDescent="0.15">
      <c r="A37" s="49">
        <v>9</v>
      </c>
      <c r="B37" s="35"/>
      <c r="C37" s="27"/>
      <c r="D37" s="33"/>
      <c r="E37" s="19"/>
      <c r="F37" s="25"/>
      <c r="G37" s="109"/>
      <c r="H37" s="25">
        <f t="shared" si="7"/>
        <v>0</v>
      </c>
      <c r="I37" s="25"/>
      <c r="J37" s="26">
        <f t="shared" si="6"/>
        <v>0</v>
      </c>
    </row>
    <row r="38" spans="1:10" ht="21.95" customHeight="1" x14ac:dyDescent="0.15">
      <c r="A38" s="49">
        <v>10</v>
      </c>
      <c r="B38" s="52"/>
      <c r="C38" s="27"/>
      <c r="D38" s="33"/>
      <c r="E38" s="19"/>
      <c r="F38" s="25"/>
      <c r="G38" s="109"/>
      <c r="H38" s="25">
        <f t="shared" si="7"/>
        <v>0</v>
      </c>
      <c r="I38" s="25"/>
      <c r="J38" s="26">
        <f t="shared" si="6"/>
        <v>0</v>
      </c>
    </row>
    <row r="39" spans="1:10" ht="12" customHeight="1" x14ac:dyDescent="0.15">
      <c r="A39" s="49">
        <v>11</v>
      </c>
      <c r="B39" s="35"/>
      <c r="C39" s="27"/>
      <c r="D39" s="33"/>
      <c r="E39" s="19"/>
      <c r="F39" s="25"/>
      <c r="G39" s="109"/>
      <c r="H39" s="25">
        <f t="shared" si="7"/>
        <v>0</v>
      </c>
      <c r="I39" s="25"/>
      <c r="J39" s="26">
        <f t="shared" si="6"/>
        <v>0</v>
      </c>
    </row>
    <row r="40" spans="1:10" ht="12" customHeight="1" x14ac:dyDescent="0.15">
      <c r="A40" s="49">
        <v>12</v>
      </c>
      <c r="B40" s="35"/>
      <c r="C40" s="27"/>
      <c r="D40" s="33"/>
      <c r="E40" s="19"/>
      <c r="F40" s="25"/>
      <c r="G40" s="109"/>
      <c r="H40" s="25">
        <f t="shared" si="7"/>
        <v>0</v>
      </c>
      <c r="I40" s="25"/>
      <c r="J40" s="26">
        <f t="shared" si="6"/>
        <v>0</v>
      </c>
    </row>
    <row r="41" spans="1:10" ht="12" customHeight="1" x14ac:dyDescent="0.15">
      <c r="A41" s="49">
        <v>13</v>
      </c>
      <c r="B41" s="35"/>
      <c r="C41" s="27"/>
      <c r="D41" s="33"/>
      <c r="E41" s="19"/>
      <c r="F41" s="25"/>
      <c r="G41" s="109"/>
      <c r="H41" s="25">
        <f t="shared" si="7"/>
        <v>0</v>
      </c>
      <c r="I41" s="25"/>
      <c r="J41" s="26">
        <f t="shared" si="6"/>
        <v>0</v>
      </c>
    </row>
    <row r="42" spans="1:10" ht="12" customHeight="1" x14ac:dyDescent="0.15">
      <c r="A42" s="49"/>
      <c r="B42" s="35"/>
      <c r="C42" s="27"/>
      <c r="D42" s="33"/>
      <c r="E42" s="19"/>
      <c r="F42" s="25"/>
      <c r="G42" s="109"/>
      <c r="H42" s="25">
        <f t="shared" si="7"/>
        <v>0</v>
      </c>
      <c r="I42" s="25"/>
      <c r="J42" s="26">
        <f t="shared" si="6"/>
        <v>0</v>
      </c>
    </row>
    <row r="43" spans="1:10" ht="12" customHeight="1" x14ac:dyDescent="0.15">
      <c r="A43" s="49"/>
      <c r="B43" s="35"/>
      <c r="C43" s="27"/>
      <c r="D43" s="33"/>
      <c r="E43" s="19"/>
      <c r="F43" s="25"/>
      <c r="G43" s="109"/>
      <c r="H43" s="25">
        <f t="shared" si="7"/>
        <v>0</v>
      </c>
      <c r="I43" s="25"/>
      <c r="J43" s="26">
        <f t="shared" si="6"/>
        <v>0</v>
      </c>
    </row>
    <row r="44" spans="1:10" ht="9.4" customHeight="1" x14ac:dyDescent="0.15">
      <c r="A44" s="17"/>
      <c r="B44" s="18"/>
      <c r="C44" s="27"/>
      <c r="D44" s="33"/>
      <c r="E44" s="27"/>
      <c r="F44" s="27"/>
      <c r="G44" s="126"/>
      <c r="H44" s="27"/>
      <c r="I44" s="27"/>
      <c r="J44" s="27"/>
    </row>
    <row r="45" spans="1:10" ht="12" customHeight="1" x14ac:dyDescent="0.15">
      <c r="A45" s="21" t="s">
        <v>53</v>
      </c>
      <c r="B45" s="46" t="s">
        <v>108</v>
      </c>
      <c r="C45" s="32"/>
      <c r="D45" s="33"/>
      <c r="E45" s="33"/>
      <c r="F45" s="33"/>
      <c r="G45" s="125"/>
      <c r="H45" s="33"/>
      <c r="I45" s="33"/>
      <c r="J45" s="33"/>
    </row>
    <row r="46" spans="1:10" ht="12" customHeight="1" x14ac:dyDescent="0.15">
      <c r="A46" s="49">
        <v>1</v>
      </c>
      <c r="B46" s="35" t="s">
        <v>109</v>
      </c>
      <c r="C46" s="27"/>
      <c r="D46" s="33"/>
      <c r="E46" s="19"/>
      <c r="F46" s="25"/>
      <c r="G46" s="109"/>
      <c r="H46" s="25">
        <f>SUM(E46*F46*G46)</f>
        <v>0</v>
      </c>
      <c r="I46" s="25"/>
      <c r="J46" s="26">
        <f t="shared" ref="J46:J64" si="8">SUM(H46+I46)</f>
        <v>0</v>
      </c>
    </row>
    <row r="47" spans="1:10" ht="12" customHeight="1" x14ac:dyDescent="0.15">
      <c r="A47" s="49">
        <v>2</v>
      </c>
      <c r="B47" s="35" t="s">
        <v>110</v>
      </c>
      <c r="C47" s="27"/>
      <c r="D47" s="33"/>
      <c r="E47" s="19"/>
      <c r="F47" s="25"/>
      <c r="G47" s="109"/>
      <c r="H47" s="25">
        <f t="shared" ref="H47:H65" si="9">E47*F47*G47</f>
        <v>0</v>
      </c>
      <c r="I47" s="25"/>
      <c r="J47" s="26">
        <f t="shared" si="8"/>
        <v>0</v>
      </c>
    </row>
    <row r="48" spans="1:10" ht="12" customHeight="1" x14ac:dyDescent="0.15">
      <c r="A48" s="49">
        <v>3</v>
      </c>
      <c r="B48" s="35" t="s">
        <v>111</v>
      </c>
      <c r="C48" s="27"/>
      <c r="D48" s="33"/>
      <c r="E48" s="19"/>
      <c r="F48" s="25"/>
      <c r="G48" s="109"/>
      <c r="H48" s="25">
        <f t="shared" si="9"/>
        <v>0</v>
      </c>
      <c r="I48" s="25"/>
      <c r="J48" s="26">
        <f t="shared" si="8"/>
        <v>0</v>
      </c>
    </row>
    <row r="49" spans="1:10" ht="12" customHeight="1" x14ac:dyDescent="0.15">
      <c r="A49" s="49">
        <v>4</v>
      </c>
      <c r="B49" s="35" t="s">
        <v>112</v>
      </c>
      <c r="C49" s="27"/>
      <c r="D49" s="33"/>
      <c r="E49" s="19"/>
      <c r="F49" s="25"/>
      <c r="G49" s="109"/>
      <c r="H49" s="25">
        <f t="shared" si="9"/>
        <v>0</v>
      </c>
      <c r="I49" s="25"/>
      <c r="J49" s="26">
        <f t="shared" si="8"/>
        <v>0</v>
      </c>
    </row>
    <row r="50" spans="1:10" ht="12" customHeight="1" x14ac:dyDescent="0.15">
      <c r="A50" s="49">
        <v>5</v>
      </c>
      <c r="B50" s="35" t="s">
        <v>113</v>
      </c>
      <c r="C50" s="27"/>
      <c r="D50" s="33"/>
      <c r="E50" s="19"/>
      <c r="F50" s="25"/>
      <c r="G50" s="109"/>
      <c r="H50" s="25">
        <f t="shared" ref="H50:H62" si="10">SUM(E50*F50*G50)</f>
        <v>0</v>
      </c>
      <c r="I50" s="25"/>
      <c r="J50" s="26">
        <f t="shared" si="8"/>
        <v>0</v>
      </c>
    </row>
    <row r="51" spans="1:10" ht="12" customHeight="1" x14ac:dyDescent="0.15">
      <c r="A51" s="49">
        <v>6</v>
      </c>
      <c r="B51" s="35" t="s">
        <v>114</v>
      </c>
      <c r="C51" s="27"/>
      <c r="D51" s="33"/>
      <c r="E51" s="19"/>
      <c r="F51" s="25"/>
      <c r="G51" s="109"/>
      <c r="H51" s="25">
        <f t="shared" si="10"/>
        <v>0</v>
      </c>
      <c r="I51" s="25"/>
      <c r="J51" s="26">
        <f t="shared" si="8"/>
        <v>0</v>
      </c>
    </row>
    <row r="52" spans="1:10" ht="12" customHeight="1" x14ac:dyDescent="0.15">
      <c r="A52" s="49">
        <v>7</v>
      </c>
      <c r="B52" s="35" t="s">
        <v>115</v>
      </c>
      <c r="C52" s="27"/>
      <c r="D52" s="33"/>
      <c r="E52" s="19"/>
      <c r="F52" s="25"/>
      <c r="G52" s="109"/>
      <c r="H52" s="25">
        <f t="shared" si="10"/>
        <v>0</v>
      </c>
      <c r="I52" s="25"/>
      <c r="J52" s="26">
        <f>SUM(H52+I52)</f>
        <v>0</v>
      </c>
    </row>
    <row r="53" spans="1:10" ht="12" customHeight="1" x14ac:dyDescent="0.15">
      <c r="A53" s="49">
        <v>8</v>
      </c>
      <c r="B53" s="35" t="s">
        <v>116</v>
      </c>
      <c r="C53" s="27"/>
      <c r="D53" s="33"/>
      <c r="E53" s="19"/>
      <c r="F53" s="25"/>
      <c r="G53" s="109"/>
      <c r="H53" s="25">
        <f t="shared" si="10"/>
        <v>0</v>
      </c>
      <c r="I53" s="25"/>
      <c r="J53" s="26">
        <f t="shared" si="8"/>
        <v>0</v>
      </c>
    </row>
    <row r="54" spans="1:10" ht="12" customHeight="1" x14ac:dyDescent="0.15">
      <c r="A54" s="49">
        <v>9</v>
      </c>
      <c r="B54" s="35" t="s">
        <v>117</v>
      </c>
      <c r="C54" s="27"/>
      <c r="D54" s="33"/>
      <c r="E54" s="19"/>
      <c r="F54" s="25"/>
      <c r="G54" s="109"/>
      <c r="H54" s="25">
        <f t="shared" si="10"/>
        <v>0</v>
      </c>
      <c r="I54" s="25"/>
      <c r="J54" s="26">
        <f t="shared" si="8"/>
        <v>0</v>
      </c>
    </row>
    <row r="55" spans="1:10" ht="12" customHeight="1" x14ac:dyDescent="0.15">
      <c r="A55" s="49">
        <v>10</v>
      </c>
      <c r="B55" s="35" t="s">
        <v>114</v>
      </c>
      <c r="C55" s="27"/>
      <c r="D55" s="33"/>
      <c r="E55" s="19"/>
      <c r="F55" s="25"/>
      <c r="G55" s="109"/>
      <c r="H55" s="25">
        <f t="shared" si="10"/>
        <v>0</v>
      </c>
      <c r="I55" s="25"/>
      <c r="J55" s="26">
        <f t="shared" si="8"/>
        <v>0</v>
      </c>
    </row>
    <row r="56" spans="1:10" ht="12" customHeight="1" x14ac:dyDescent="0.15">
      <c r="A56" s="49">
        <v>11</v>
      </c>
      <c r="B56" s="35" t="s">
        <v>118</v>
      </c>
      <c r="C56" s="27"/>
      <c r="D56" s="33"/>
      <c r="E56" s="19"/>
      <c r="F56" s="25"/>
      <c r="G56" s="109"/>
      <c r="H56" s="25">
        <f t="shared" si="10"/>
        <v>0</v>
      </c>
      <c r="I56" s="25"/>
      <c r="J56" s="26">
        <f t="shared" si="8"/>
        <v>0</v>
      </c>
    </row>
    <row r="57" spans="1:10" ht="12" customHeight="1" x14ac:dyDescent="0.15">
      <c r="A57" s="49">
        <v>12</v>
      </c>
      <c r="B57" s="35" t="s">
        <v>119</v>
      </c>
      <c r="C57" s="27"/>
      <c r="D57" s="33"/>
      <c r="E57" s="19"/>
      <c r="F57" s="25"/>
      <c r="G57" s="109"/>
      <c r="H57" s="25">
        <f t="shared" si="10"/>
        <v>0</v>
      </c>
      <c r="I57" s="25"/>
      <c r="J57" s="26">
        <f t="shared" si="8"/>
        <v>0</v>
      </c>
    </row>
    <row r="58" spans="1:10" ht="12" customHeight="1" x14ac:dyDescent="0.15">
      <c r="A58" s="49">
        <v>13</v>
      </c>
      <c r="B58" s="35" t="s">
        <v>120</v>
      </c>
      <c r="C58" s="27"/>
      <c r="D58" s="33"/>
      <c r="E58" s="19"/>
      <c r="F58" s="25"/>
      <c r="G58" s="109"/>
      <c r="H58" s="25">
        <f t="shared" si="10"/>
        <v>0</v>
      </c>
      <c r="I58" s="25"/>
      <c r="J58" s="26">
        <f t="shared" si="8"/>
        <v>0</v>
      </c>
    </row>
    <row r="59" spans="1:10" s="87" customFormat="1" ht="12" customHeight="1" x14ac:dyDescent="0.15">
      <c r="A59" s="49">
        <v>14</v>
      </c>
      <c r="B59" s="35" t="s">
        <v>255</v>
      </c>
      <c r="C59" s="27"/>
      <c r="D59" s="33"/>
      <c r="E59" s="19"/>
      <c r="F59" s="25"/>
      <c r="G59" s="109"/>
      <c r="H59" s="25">
        <f t="shared" si="10"/>
        <v>0</v>
      </c>
      <c r="I59" s="25"/>
      <c r="J59" s="26">
        <f t="shared" si="8"/>
        <v>0</v>
      </c>
    </row>
    <row r="60" spans="1:10" s="87" customFormat="1" ht="12" customHeight="1" x14ac:dyDescent="0.15">
      <c r="A60" s="49">
        <v>15</v>
      </c>
      <c r="B60" s="35" t="s">
        <v>251</v>
      </c>
      <c r="C60" s="27"/>
      <c r="D60" s="33"/>
      <c r="E60" s="19"/>
      <c r="F60" s="25"/>
      <c r="G60" s="109"/>
      <c r="H60" s="25">
        <f t="shared" si="10"/>
        <v>0</v>
      </c>
      <c r="I60" s="25"/>
      <c r="J60" s="26">
        <f t="shared" si="8"/>
        <v>0</v>
      </c>
    </row>
    <row r="61" spans="1:10" ht="12" customHeight="1" x14ac:dyDescent="0.15">
      <c r="A61" s="49">
        <v>16</v>
      </c>
      <c r="B61" s="35" t="s">
        <v>121</v>
      </c>
      <c r="C61" s="27"/>
      <c r="D61" s="33"/>
      <c r="E61" s="19"/>
      <c r="F61" s="25"/>
      <c r="G61" s="109"/>
      <c r="H61" s="25">
        <f t="shared" si="10"/>
        <v>0</v>
      </c>
      <c r="I61" s="25"/>
      <c r="J61" s="26">
        <f t="shared" si="8"/>
        <v>0</v>
      </c>
    </row>
    <row r="62" spans="1:10" ht="12" customHeight="1" x14ac:dyDescent="0.15">
      <c r="A62" s="49">
        <v>17</v>
      </c>
      <c r="B62" s="35" t="s">
        <v>15</v>
      </c>
      <c r="C62" s="27"/>
      <c r="D62" s="33"/>
      <c r="E62" s="19"/>
      <c r="F62" s="25"/>
      <c r="G62" s="109"/>
      <c r="H62" s="25">
        <f t="shared" si="10"/>
        <v>0</v>
      </c>
      <c r="I62" s="25"/>
      <c r="J62" s="26">
        <f t="shared" si="8"/>
        <v>0</v>
      </c>
    </row>
    <row r="63" spans="1:10" ht="12" customHeight="1" x14ac:dyDescent="0.15">
      <c r="A63" s="49"/>
      <c r="B63" s="35"/>
      <c r="C63" s="27"/>
      <c r="D63" s="33"/>
      <c r="E63" s="19"/>
      <c r="F63" s="25"/>
      <c r="G63" s="109"/>
      <c r="H63" s="25">
        <f t="shared" si="9"/>
        <v>0</v>
      </c>
      <c r="I63" s="25"/>
      <c r="J63" s="26">
        <f t="shared" si="8"/>
        <v>0</v>
      </c>
    </row>
    <row r="64" spans="1:10" ht="12" customHeight="1" x14ac:dyDescent="0.15">
      <c r="A64" s="49"/>
      <c r="B64" s="35"/>
      <c r="C64" s="27"/>
      <c r="D64" s="33"/>
      <c r="E64" s="19"/>
      <c r="F64" s="25"/>
      <c r="G64" s="109"/>
      <c r="H64" s="25">
        <f t="shared" si="9"/>
        <v>0</v>
      </c>
      <c r="I64" s="25"/>
      <c r="J64" s="26">
        <f t="shared" si="8"/>
        <v>0</v>
      </c>
    </row>
    <row r="65" spans="1:10" ht="12" customHeight="1" x14ac:dyDescent="0.15">
      <c r="A65" s="49"/>
      <c r="B65" s="35"/>
      <c r="C65" s="27"/>
      <c r="D65" s="33"/>
      <c r="E65" s="19"/>
      <c r="F65" s="25"/>
      <c r="G65" s="109"/>
      <c r="H65" s="25">
        <f t="shared" si="9"/>
        <v>0</v>
      </c>
      <c r="I65" s="25"/>
      <c r="J65" s="26">
        <f>SUM(H65+I65)</f>
        <v>0</v>
      </c>
    </row>
    <row r="66" spans="1:10" ht="12" customHeight="1" x14ac:dyDescent="0.15">
      <c r="A66" s="65"/>
      <c r="B66" s="12"/>
      <c r="C66" s="27"/>
      <c r="D66" s="33"/>
      <c r="E66" s="33"/>
      <c r="F66" s="33"/>
      <c r="G66" s="125"/>
      <c r="H66" s="33"/>
      <c r="I66" s="33"/>
      <c r="J66" s="33"/>
    </row>
    <row r="67" spans="1:10" ht="12" customHeight="1" x14ac:dyDescent="0.15">
      <c r="A67" s="21" t="s">
        <v>107</v>
      </c>
      <c r="B67" s="46" t="s">
        <v>123</v>
      </c>
      <c r="C67" s="31"/>
      <c r="D67" s="33"/>
      <c r="E67" s="33"/>
      <c r="F67" s="33"/>
      <c r="G67" s="125"/>
      <c r="H67" s="33"/>
      <c r="I67" s="33"/>
      <c r="J67" s="33"/>
    </row>
    <row r="68" spans="1:10" ht="12" customHeight="1" x14ac:dyDescent="0.15">
      <c r="A68" s="49">
        <v>1</v>
      </c>
      <c r="B68" s="35" t="s">
        <v>124</v>
      </c>
      <c r="C68" s="32"/>
      <c r="D68" s="33"/>
      <c r="E68" s="19"/>
      <c r="F68" s="25"/>
      <c r="G68" s="109"/>
      <c r="H68" s="25">
        <f t="shared" ref="H68:H83" si="11">SUM(E68*F68*G68)</f>
        <v>0</v>
      </c>
      <c r="I68" s="25"/>
      <c r="J68" s="26">
        <f t="shared" ref="J68:J86" si="12">SUM(H68+I68)</f>
        <v>0</v>
      </c>
    </row>
    <row r="69" spans="1:10" ht="12" customHeight="1" x14ac:dyDescent="0.15">
      <c r="A69" s="49">
        <v>2</v>
      </c>
      <c r="B69" s="35" t="s">
        <v>125</v>
      </c>
      <c r="C69" s="27"/>
      <c r="D69" s="33"/>
      <c r="E69" s="19"/>
      <c r="F69" s="25"/>
      <c r="G69" s="109"/>
      <c r="H69" s="25">
        <f t="shared" si="11"/>
        <v>0</v>
      </c>
      <c r="I69" s="25"/>
      <c r="J69" s="26">
        <f t="shared" si="12"/>
        <v>0</v>
      </c>
    </row>
    <row r="70" spans="1:10" s="87" customFormat="1" ht="12" customHeight="1" x14ac:dyDescent="0.15">
      <c r="A70" s="49">
        <v>3</v>
      </c>
      <c r="B70" s="35" t="s">
        <v>241</v>
      </c>
      <c r="C70" s="27"/>
      <c r="D70" s="33"/>
      <c r="E70" s="19"/>
      <c r="F70" s="25"/>
      <c r="G70" s="109"/>
      <c r="H70" s="25">
        <f t="shared" si="11"/>
        <v>0</v>
      </c>
      <c r="I70" s="25"/>
      <c r="J70" s="26">
        <f>SUM(H70+I70)</f>
        <v>0</v>
      </c>
    </row>
    <row r="71" spans="1:10" ht="12" customHeight="1" x14ac:dyDescent="0.15">
      <c r="A71" s="49">
        <v>4</v>
      </c>
      <c r="B71" s="35" t="s">
        <v>126</v>
      </c>
      <c r="C71" s="27"/>
      <c r="D71" s="33"/>
      <c r="E71" s="19"/>
      <c r="F71" s="25"/>
      <c r="G71" s="109"/>
      <c r="H71" s="25">
        <f t="shared" si="11"/>
        <v>0</v>
      </c>
      <c r="I71" s="25"/>
      <c r="J71" s="26">
        <f t="shared" si="12"/>
        <v>0</v>
      </c>
    </row>
    <row r="72" spans="1:10" ht="12" customHeight="1" x14ac:dyDescent="0.15">
      <c r="A72" s="49">
        <v>5</v>
      </c>
      <c r="B72" s="35" t="s">
        <v>127</v>
      </c>
      <c r="C72" s="27"/>
      <c r="D72" s="33"/>
      <c r="E72" s="19"/>
      <c r="F72" s="25"/>
      <c r="G72" s="109"/>
      <c r="H72" s="25">
        <f t="shared" si="11"/>
        <v>0</v>
      </c>
      <c r="I72" s="25"/>
      <c r="J72" s="26">
        <f t="shared" si="12"/>
        <v>0</v>
      </c>
    </row>
    <row r="73" spans="1:10" s="87" customFormat="1" ht="12" customHeight="1" x14ac:dyDescent="0.15">
      <c r="A73" s="49">
        <v>6</v>
      </c>
      <c r="B73" s="35" t="s">
        <v>242</v>
      </c>
      <c r="C73" s="27"/>
      <c r="D73" s="33"/>
      <c r="E73" s="19"/>
      <c r="F73" s="25"/>
      <c r="G73" s="109"/>
      <c r="H73" s="25">
        <f t="shared" si="11"/>
        <v>0</v>
      </c>
      <c r="I73" s="25"/>
      <c r="J73" s="26">
        <f t="shared" si="12"/>
        <v>0</v>
      </c>
    </row>
    <row r="74" spans="1:10" ht="12" customHeight="1" x14ac:dyDescent="0.15">
      <c r="A74" s="49">
        <v>7</v>
      </c>
      <c r="B74" s="35" t="s">
        <v>128</v>
      </c>
      <c r="C74" s="27"/>
      <c r="D74" s="33"/>
      <c r="E74" s="19"/>
      <c r="F74" s="25"/>
      <c r="G74" s="109"/>
      <c r="H74" s="25">
        <f t="shared" si="11"/>
        <v>0</v>
      </c>
      <c r="I74" s="25"/>
      <c r="J74" s="26">
        <f t="shared" si="12"/>
        <v>0</v>
      </c>
    </row>
    <row r="75" spans="1:10" ht="12" customHeight="1" x14ac:dyDescent="0.15">
      <c r="A75" s="49">
        <v>8</v>
      </c>
      <c r="B75" s="35" t="s">
        <v>129</v>
      </c>
      <c r="C75" s="27"/>
      <c r="D75" s="33"/>
      <c r="E75" s="19"/>
      <c r="F75" s="25"/>
      <c r="G75" s="109"/>
      <c r="H75" s="25">
        <f t="shared" si="11"/>
        <v>0</v>
      </c>
      <c r="I75" s="25"/>
      <c r="J75" s="26">
        <f t="shared" si="12"/>
        <v>0</v>
      </c>
    </row>
    <row r="76" spans="1:10" ht="12" customHeight="1" x14ac:dyDescent="0.15">
      <c r="A76" s="49">
        <v>9</v>
      </c>
      <c r="B76" s="35" t="s">
        <v>130</v>
      </c>
      <c r="C76" s="27"/>
      <c r="D76" s="33"/>
      <c r="E76" s="19"/>
      <c r="F76" s="25"/>
      <c r="G76" s="109"/>
      <c r="H76" s="25">
        <f t="shared" si="11"/>
        <v>0</v>
      </c>
      <c r="I76" s="25"/>
      <c r="J76" s="26">
        <f t="shared" si="12"/>
        <v>0</v>
      </c>
    </row>
    <row r="77" spans="1:10" ht="12" customHeight="1" x14ac:dyDescent="0.15">
      <c r="A77" s="49">
        <v>10</v>
      </c>
      <c r="B77" s="35" t="s">
        <v>246</v>
      </c>
      <c r="C77" s="27"/>
      <c r="D77" s="33"/>
      <c r="E77" s="19"/>
      <c r="F77" s="25"/>
      <c r="G77" s="109"/>
      <c r="H77" s="25">
        <f t="shared" si="11"/>
        <v>0</v>
      </c>
      <c r="I77" s="25"/>
      <c r="J77" s="26">
        <f t="shared" si="12"/>
        <v>0</v>
      </c>
    </row>
    <row r="78" spans="1:10" ht="12" customHeight="1" x14ac:dyDescent="0.15">
      <c r="A78" s="49">
        <v>11</v>
      </c>
      <c r="B78" s="35" t="s">
        <v>131</v>
      </c>
      <c r="C78" s="27"/>
      <c r="D78" s="33"/>
      <c r="E78" s="19"/>
      <c r="F78" s="25"/>
      <c r="G78" s="109"/>
      <c r="H78" s="25">
        <f t="shared" si="11"/>
        <v>0</v>
      </c>
      <c r="I78" s="25"/>
      <c r="J78" s="26">
        <f t="shared" si="12"/>
        <v>0</v>
      </c>
    </row>
    <row r="79" spans="1:10" s="87" customFormat="1" ht="12" customHeight="1" x14ac:dyDescent="0.15">
      <c r="A79" s="49">
        <v>12</v>
      </c>
      <c r="B79" s="35" t="s">
        <v>243</v>
      </c>
      <c r="C79" s="27"/>
      <c r="D79" s="33"/>
      <c r="E79" s="19"/>
      <c r="F79" s="25"/>
      <c r="G79" s="109"/>
      <c r="H79" s="25">
        <f t="shared" si="11"/>
        <v>0</v>
      </c>
      <c r="I79" s="25"/>
      <c r="J79" s="26">
        <f t="shared" si="12"/>
        <v>0</v>
      </c>
    </row>
    <row r="80" spans="1:10" s="87" customFormat="1" ht="12" customHeight="1" x14ac:dyDescent="0.15">
      <c r="A80" s="49">
        <v>13</v>
      </c>
      <c r="B80" s="35" t="s">
        <v>247</v>
      </c>
      <c r="C80" s="27"/>
      <c r="D80" s="33"/>
      <c r="E80" s="19"/>
      <c r="F80" s="25"/>
      <c r="G80" s="109"/>
      <c r="H80" s="25">
        <f t="shared" si="11"/>
        <v>0</v>
      </c>
      <c r="I80" s="25"/>
      <c r="J80" s="26">
        <f t="shared" si="12"/>
        <v>0</v>
      </c>
    </row>
    <row r="81" spans="1:10" s="87" customFormat="1" ht="12" customHeight="1" x14ac:dyDescent="0.15">
      <c r="A81" s="49">
        <v>14</v>
      </c>
      <c r="B81" s="35" t="s">
        <v>244</v>
      </c>
      <c r="C81" s="27"/>
      <c r="D81" s="33"/>
      <c r="E81" s="19"/>
      <c r="F81" s="25"/>
      <c r="G81" s="109"/>
      <c r="H81" s="25">
        <f t="shared" si="11"/>
        <v>0</v>
      </c>
      <c r="I81" s="25"/>
      <c r="J81" s="26">
        <f t="shared" si="12"/>
        <v>0</v>
      </c>
    </row>
    <row r="82" spans="1:10" s="87" customFormat="1" ht="12" customHeight="1" x14ac:dyDescent="0.15">
      <c r="A82" s="49">
        <v>15</v>
      </c>
      <c r="B82" s="35" t="s">
        <v>245</v>
      </c>
      <c r="C82" s="27"/>
      <c r="D82" s="33"/>
      <c r="E82" s="19"/>
      <c r="F82" s="25"/>
      <c r="G82" s="109"/>
      <c r="H82" s="25">
        <f t="shared" si="11"/>
        <v>0</v>
      </c>
      <c r="I82" s="25"/>
      <c r="J82" s="26">
        <f t="shared" si="12"/>
        <v>0</v>
      </c>
    </row>
    <row r="83" spans="1:10" s="85" customFormat="1" ht="12" customHeight="1" x14ac:dyDescent="0.15">
      <c r="A83" s="49">
        <v>16</v>
      </c>
      <c r="B83" s="35" t="s">
        <v>220</v>
      </c>
      <c r="C83" s="27"/>
      <c r="D83" s="33"/>
      <c r="E83" s="19"/>
      <c r="F83" s="25"/>
      <c r="G83" s="109"/>
      <c r="H83" s="25">
        <f t="shared" si="11"/>
        <v>0</v>
      </c>
      <c r="I83" s="25"/>
      <c r="J83" s="26">
        <f t="shared" si="12"/>
        <v>0</v>
      </c>
    </row>
    <row r="84" spans="1:10" ht="12" customHeight="1" x14ac:dyDescent="0.15">
      <c r="A84" s="49">
        <v>17</v>
      </c>
      <c r="B84" s="35" t="s">
        <v>15</v>
      </c>
      <c r="C84" s="27"/>
      <c r="D84" s="33"/>
      <c r="E84" s="19"/>
      <c r="F84" s="25"/>
      <c r="G84" s="109"/>
      <c r="H84" s="25">
        <f t="shared" ref="H84:H86" si="13">E84*F84*G84</f>
        <v>0</v>
      </c>
      <c r="I84" s="25"/>
      <c r="J84" s="26">
        <f t="shared" si="12"/>
        <v>0</v>
      </c>
    </row>
    <row r="85" spans="1:10" ht="12" customHeight="1" x14ac:dyDescent="0.15">
      <c r="A85" s="49"/>
      <c r="B85" s="35"/>
      <c r="C85" s="27"/>
      <c r="D85" s="33"/>
      <c r="E85" s="19"/>
      <c r="F85" s="25"/>
      <c r="G85" s="109"/>
      <c r="H85" s="25">
        <f t="shared" si="13"/>
        <v>0</v>
      </c>
      <c r="I85" s="25"/>
      <c r="J85" s="26">
        <f t="shared" si="12"/>
        <v>0</v>
      </c>
    </row>
    <row r="86" spans="1:10" ht="12" customHeight="1" x14ac:dyDescent="0.15">
      <c r="A86" s="49"/>
      <c r="B86" s="35"/>
      <c r="C86" s="27"/>
      <c r="D86" s="33"/>
      <c r="E86" s="19"/>
      <c r="F86" s="25"/>
      <c r="G86" s="109"/>
      <c r="H86" s="25">
        <f t="shared" si="13"/>
        <v>0</v>
      </c>
      <c r="I86" s="25"/>
      <c r="J86" s="26">
        <f t="shared" si="12"/>
        <v>0</v>
      </c>
    </row>
    <row r="87" spans="1:10" ht="12" customHeight="1" x14ac:dyDescent="0.15">
      <c r="A87" s="65"/>
      <c r="B87" s="12"/>
      <c r="C87" s="27"/>
      <c r="D87" s="33"/>
      <c r="E87" s="33"/>
      <c r="F87" s="33"/>
      <c r="G87" s="125"/>
      <c r="H87" s="33"/>
      <c r="I87" s="33"/>
      <c r="J87" s="33"/>
    </row>
    <row r="88" spans="1:10" ht="12" customHeight="1" x14ac:dyDescent="0.15">
      <c r="A88" s="21" t="s">
        <v>122</v>
      </c>
      <c r="B88" s="46" t="s">
        <v>370</v>
      </c>
      <c r="C88" s="31"/>
      <c r="D88" s="33"/>
      <c r="E88" s="33"/>
      <c r="F88" s="33"/>
      <c r="G88" s="125"/>
      <c r="H88" s="33"/>
      <c r="I88" s="33"/>
      <c r="J88" s="33"/>
    </row>
    <row r="89" spans="1:10" ht="12.6" customHeight="1" x14ac:dyDescent="0.15">
      <c r="A89" s="49">
        <v>1</v>
      </c>
      <c r="B89" s="52" t="s">
        <v>133</v>
      </c>
      <c r="C89" s="27"/>
      <c r="D89" s="33"/>
      <c r="E89" s="19"/>
      <c r="F89" s="25"/>
      <c r="G89" s="109"/>
      <c r="H89" s="25">
        <f t="shared" ref="H89:H92" si="14">SUM(E89*F89*G89)</f>
        <v>0</v>
      </c>
      <c r="I89" s="25"/>
      <c r="J89" s="26">
        <f t="shared" ref="J89:J97" si="15">SUM(H89+I89)</f>
        <v>0</v>
      </c>
    </row>
    <row r="90" spans="1:10" ht="14.1" customHeight="1" x14ac:dyDescent="0.15">
      <c r="A90" s="49">
        <v>2</v>
      </c>
      <c r="B90" s="52" t="s">
        <v>134</v>
      </c>
      <c r="C90" s="27"/>
      <c r="D90" s="33"/>
      <c r="E90" s="19"/>
      <c r="F90" s="25"/>
      <c r="G90" s="109"/>
      <c r="H90" s="25">
        <f t="shared" si="14"/>
        <v>0</v>
      </c>
      <c r="I90" s="25"/>
      <c r="J90" s="26">
        <f t="shared" si="15"/>
        <v>0</v>
      </c>
    </row>
    <row r="91" spans="1:10" ht="12.6" customHeight="1" x14ac:dyDescent="0.15">
      <c r="A91" s="49">
        <v>3</v>
      </c>
      <c r="B91" s="52" t="s">
        <v>135</v>
      </c>
      <c r="C91" s="27"/>
      <c r="D91" s="33"/>
      <c r="E91" s="19"/>
      <c r="F91" s="25"/>
      <c r="G91" s="109"/>
      <c r="H91" s="25">
        <f t="shared" si="14"/>
        <v>0</v>
      </c>
      <c r="I91" s="25"/>
      <c r="J91" s="26">
        <f t="shared" si="15"/>
        <v>0</v>
      </c>
    </row>
    <row r="92" spans="1:10" ht="10.5" customHeight="1" x14ac:dyDescent="0.15">
      <c r="A92" s="49">
        <v>4</v>
      </c>
      <c r="B92" s="52" t="s">
        <v>136</v>
      </c>
      <c r="C92" s="27"/>
      <c r="D92" s="33"/>
      <c r="E92" s="19"/>
      <c r="F92" s="25"/>
      <c r="G92" s="109"/>
      <c r="H92" s="25">
        <f t="shared" si="14"/>
        <v>0</v>
      </c>
      <c r="I92" s="25"/>
      <c r="J92" s="26">
        <f t="shared" si="15"/>
        <v>0</v>
      </c>
    </row>
    <row r="93" spans="1:10" ht="12.6" customHeight="1" x14ac:dyDescent="0.15">
      <c r="A93" s="49">
        <v>5</v>
      </c>
      <c r="B93" s="52" t="s">
        <v>137</v>
      </c>
      <c r="C93" s="27"/>
      <c r="D93" s="33"/>
      <c r="E93" s="19"/>
      <c r="F93" s="25"/>
      <c r="G93" s="109"/>
      <c r="H93" s="25">
        <f t="shared" ref="H93:H97" si="16">E93*F93*G93</f>
        <v>0</v>
      </c>
      <c r="I93" s="25"/>
      <c r="J93" s="26">
        <f t="shared" si="15"/>
        <v>0</v>
      </c>
    </row>
    <row r="94" spans="1:10" ht="12" customHeight="1" x14ac:dyDescent="0.15">
      <c r="A94" s="49">
        <v>6</v>
      </c>
      <c r="B94" s="35" t="s">
        <v>371</v>
      </c>
      <c r="C94" s="27"/>
      <c r="D94" s="33"/>
      <c r="E94" s="19"/>
      <c r="F94" s="25"/>
      <c r="G94" s="109"/>
      <c r="H94" s="25">
        <f t="shared" ref="H94:H96" si="17">SUM(E94*F94*G94)</f>
        <v>0</v>
      </c>
      <c r="I94" s="25"/>
      <c r="J94" s="26">
        <f t="shared" si="15"/>
        <v>0</v>
      </c>
    </row>
    <row r="95" spans="1:10" ht="12" customHeight="1" x14ac:dyDescent="0.15">
      <c r="A95" s="49">
        <v>7</v>
      </c>
      <c r="B95" s="35" t="s">
        <v>372</v>
      </c>
      <c r="C95" s="27"/>
      <c r="D95" s="33"/>
      <c r="E95" s="19"/>
      <c r="F95" s="25"/>
      <c r="G95" s="109"/>
      <c r="H95" s="25">
        <f t="shared" si="17"/>
        <v>0</v>
      </c>
      <c r="I95" s="25"/>
      <c r="J95" s="26">
        <f t="shared" si="15"/>
        <v>0</v>
      </c>
    </row>
    <row r="96" spans="1:10" x14ac:dyDescent="0.15">
      <c r="A96" s="49">
        <v>8</v>
      </c>
      <c r="B96" s="35" t="s">
        <v>15</v>
      </c>
      <c r="C96" s="27"/>
      <c r="D96" s="33"/>
      <c r="E96" s="19"/>
      <c r="F96" s="25"/>
      <c r="G96" s="109"/>
      <c r="H96" s="25">
        <f t="shared" si="17"/>
        <v>0</v>
      </c>
      <c r="I96" s="25"/>
      <c r="J96" s="26">
        <f t="shared" si="15"/>
        <v>0</v>
      </c>
    </row>
    <row r="97" spans="1:10" x14ac:dyDescent="0.15">
      <c r="A97" s="49"/>
      <c r="B97" s="35"/>
      <c r="C97" s="27"/>
      <c r="D97" s="33"/>
      <c r="E97" s="19"/>
      <c r="F97" s="25"/>
      <c r="G97" s="109"/>
      <c r="H97" s="25">
        <f t="shared" si="16"/>
        <v>0</v>
      </c>
      <c r="I97" s="25"/>
      <c r="J97" s="26">
        <f t="shared" si="15"/>
        <v>0</v>
      </c>
    </row>
    <row r="98" spans="1:10" x14ac:dyDescent="0.15">
      <c r="A98" s="65"/>
      <c r="B98" s="12"/>
      <c r="C98" s="27"/>
      <c r="D98" s="33"/>
      <c r="E98" s="33"/>
      <c r="F98" s="33"/>
      <c r="G98" s="125"/>
      <c r="H98" s="33"/>
      <c r="I98" s="33"/>
      <c r="J98" s="33"/>
    </row>
    <row r="99" spans="1:10" x14ac:dyDescent="0.15">
      <c r="A99" s="21" t="s">
        <v>132</v>
      </c>
      <c r="B99" s="46" t="s">
        <v>139</v>
      </c>
      <c r="C99" s="27"/>
      <c r="D99" s="33"/>
      <c r="E99" s="178"/>
      <c r="F99" s="179"/>
      <c r="G99" s="180"/>
      <c r="H99" s="179"/>
      <c r="I99" s="179"/>
      <c r="J99" s="181"/>
    </row>
    <row r="100" spans="1:10" x14ac:dyDescent="0.15">
      <c r="A100" s="49">
        <v>1</v>
      </c>
      <c r="B100" s="35" t="s">
        <v>140</v>
      </c>
      <c r="C100" s="27"/>
      <c r="D100" s="33"/>
      <c r="E100" s="19"/>
      <c r="F100" s="25"/>
      <c r="G100" s="109"/>
      <c r="H100" s="25">
        <f t="shared" ref="H100:H104" si="18">SUM(E100*F100*G100)</f>
        <v>0</v>
      </c>
      <c r="I100" s="25"/>
      <c r="J100" s="177">
        <f t="shared" ref="J100:J106" si="19">SUM(H100+I100)</f>
        <v>0</v>
      </c>
    </row>
    <row r="101" spans="1:10" x14ac:dyDescent="0.15">
      <c r="A101" s="49">
        <v>2</v>
      </c>
      <c r="B101" s="35" t="s">
        <v>141</v>
      </c>
      <c r="C101" s="27"/>
      <c r="D101" s="33"/>
      <c r="E101" s="19"/>
      <c r="F101" s="25"/>
      <c r="G101" s="109"/>
      <c r="H101" s="25">
        <f t="shared" si="18"/>
        <v>0</v>
      </c>
      <c r="I101" s="25"/>
      <c r="J101" s="26">
        <f t="shared" si="19"/>
        <v>0</v>
      </c>
    </row>
    <row r="102" spans="1:10" x14ac:dyDescent="0.15">
      <c r="A102" s="49">
        <v>3</v>
      </c>
      <c r="B102" s="35" t="s">
        <v>142</v>
      </c>
      <c r="C102" s="27"/>
      <c r="D102" s="33"/>
      <c r="E102" s="19"/>
      <c r="F102" s="25"/>
      <c r="G102" s="109"/>
      <c r="H102" s="25">
        <f t="shared" si="18"/>
        <v>0</v>
      </c>
      <c r="I102" s="25"/>
      <c r="J102" s="26">
        <f t="shared" si="19"/>
        <v>0</v>
      </c>
    </row>
    <row r="103" spans="1:10" s="85" customFormat="1" x14ac:dyDescent="0.15">
      <c r="A103" s="49">
        <v>4</v>
      </c>
      <c r="B103" s="35" t="s">
        <v>256</v>
      </c>
      <c r="C103" s="27"/>
      <c r="D103" s="33"/>
      <c r="E103" s="19"/>
      <c r="F103" s="25"/>
      <c r="G103" s="109"/>
      <c r="H103" s="25">
        <f t="shared" si="18"/>
        <v>0</v>
      </c>
      <c r="I103" s="25"/>
      <c r="J103" s="26">
        <f>SUM(H103+I103)</f>
        <v>0</v>
      </c>
    </row>
    <row r="104" spans="1:10" x14ac:dyDescent="0.15">
      <c r="A104" s="49">
        <v>5</v>
      </c>
      <c r="B104" s="35" t="s">
        <v>15</v>
      </c>
      <c r="C104" s="27"/>
      <c r="D104" s="33"/>
      <c r="E104" s="19"/>
      <c r="F104" s="25"/>
      <c r="G104" s="109"/>
      <c r="H104" s="25">
        <f t="shared" si="18"/>
        <v>0</v>
      </c>
      <c r="I104" s="25"/>
      <c r="J104" s="26">
        <f t="shared" si="19"/>
        <v>0</v>
      </c>
    </row>
    <row r="105" spans="1:10" x14ac:dyDescent="0.15">
      <c r="A105" s="49"/>
      <c r="B105" s="35"/>
      <c r="C105" s="27"/>
      <c r="D105" s="33"/>
      <c r="E105" s="19"/>
      <c r="F105" s="25"/>
      <c r="G105" s="109"/>
      <c r="H105" s="25">
        <f t="shared" ref="H105:H106" si="20">E105*F105*G105</f>
        <v>0</v>
      </c>
      <c r="I105" s="25"/>
      <c r="J105" s="26">
        <f t="shared" si="19"/>
        <v>0</v>
      </c>
    </row>
    <row r="106" spans="1:10" x14ac:dyDescent="0.15">
      <c r="A106" s="49"/>
      <c r="B106" s="35"/>
      <c r="C106" s="27"/>
      <c r="D106" s="33"/>
      <c r="E106" s="19"/>
      <c r="F106" s="25"/>
      <c r="G106" s="109"/>
      <c r="H106" s="25">
        <f t="shared" si="20"/>
        <v>0</v>
      </c>
      <c r="I106" s="25"/>
      <c r="J106" s="26">
        <f t="shared" si="19"/>
        <v>0</v>
      </c>
    </row>
    <row r="107" spans="1:10" x14ac:dyDescent="0.15">
      <c r="A107" s="65"/>
      <c r="B107" s="12"/>
      <c r="C107" s="27"/>
      <c r="D107" s="33"/>
      <c r="E107" s="33"/>
      <c r="F107" s="33"/>
      <c r="G107" s="125"/>
      <c r="H107" s="33"/>
      <c r="I107" s="33"/>
      <c r="J107" s="33"/>
    </row>
    <row r="108" spans="1:10" x14ac:dyDescent="0.15">
      <c r="A108" s="21" t="s">
        <v>138</v>
      </c>
      <c r="B108" s="46" t="s">
        <v>144</v>
      </c>
      <c r="C108" s="32"/>
      <c r="D108" s="33"/>
      <c r="E108" s="33"/>
      <c r="F108" s="33"/>
      <c r="G108" s="125"/>
      <c r="H108" s="33"/>
      <c r="I108" s="33"/>
      <c r="J108" s="33"/>
    </row>
    <row r="109" spans="1:10" x14ac:dyDescent="0.15">
      <c r="A109" s="49">
        <v>1</v>
      </c>
      <c r="B109" s="35" t="s">
        <v>145</v>
      </c>
      <c r="C109" s="27"/>
      <c r="D109" s="33"/>
      <c r="E109" s="19"/>
      <c r="F109" s="25"/>
      <c r="G109" s="109"/>
      <c r="H109" s="25">
        <f t="shared" ref="H109:H112" si="21">SUM(E109*F109*G109)</f>
        <v>0</v>
      </c>
      <c r="I109" s="25"/>
      <c r="J109" s="26">
        <f t="shared" ref="J109:J114" si="22">SUM(H109+I109)</f>
        <v>0</v>
      </c>
    </row>
    <row r="110" spans="1:10" x14ac:dyDescent="0.15">
      <c r="A110" s="49">
        <v>2</v>
      </c>
      <c r="B110" s="35" t="s">
        <v>146</v>
      </c>
      <c r="C110" s="27"/>
      <c r="D110" s="33"/>
      <c r="E110" s="19"/>
      <c r="F110" s="25"/>
      <c r="G110" s="109"/>
      <c r="H110" s="25">
        <f t="shared" si="21"/>
        <v>0</v>
      </c>
      <c r="I110" s="25"/>
      <c r="J110" s="26">
        <f t="shared" si="22"/>
        <v>0</v>
      </c>
    </row>
    <row r="111" spans="1:10" x14ac:dyDescent="0.15">
      <c r="A111" s="49">
        <v>3</v>
      </c>
      <c r="B111" s="35" t="s">
        <v>147</v>
      </c>
      <c r="C111" s="27"/>
      <c r="D111" s="33"/>
      <c r="E111" s="19"/>
      <c r="F111" s="25"/>
      <c r="G111" s="109"/>
      <c r="H111" s="25">
        <f t="shared" si="21"/>
        <v>0</v>
      </c>
      <c r="I111" s="25"/>
      <c r="J111" s="26">
        <f t="shared" si="22"/>
        <v>0</v>
      </c>
    </row>
    <row r="112" spans="1:10" x14ac:dyDescent="0.15">
      <c r="A112" s="49">
        <v>4</v>
      </c>
      <c r="B112" s="35" t="s">
        <v>15</v>
      </c>
      <c r="C112" s="27"/>
      <c r="D112" s="33"/>
      <c r="E112" s="19"/>
      <c r="F112" s="25"/>
      <c r="G112" s="109"/>
      <c r="H112" s="25">
        <f t="shared" si="21"/>
        <v>0</v>
      </c>
      <c r="I112" s="25"/>
      <c r="J112" s="26">
        <f t="shared" si="22"/>
        <v>0</v>
      </c>
    </row>
    <row r="113" spans="1:10" x14ac:dyDescent="0.15">
      <c r="A113" s="49"/>
      <c r="B113" s="35"/>
      <c r="C113" s="27"/>
      <c r="D113" s="33"/>
      <c r="E113" s="19"/>
      <c r="F113" s="25"/>
      <c r="G113" s="109"/>
      <c r="H113" s="25">
        <f t="shared" ref="H113:H114" si="23">E113*F113*G113</f>
        <v>0</v>
      </c>
      <c r="I113" s="25"/>
      <c r="J113" s="26">
        <f t="shared" si="22"/>
        <v>0</v>
      </c>
    </row>
    <row r="114" spans="1:10" x14ac:dyDescent="0.15">
      <c r="A114" s="49"/>
      <c r="B114" s="35"/>
      <c r="C114" s="27"/>
      <c r="D114" s="33"/>
      <c r="E114" s="19"/>
      <c r="F114" s="25"/>
      <c r="G114" s="109"/>
      <c r="H114" s="25">
        <f t="shared" si="23"/>
        <v>0</v>
      </c>
      <c r="I114" s="25"/>
      <c r="J114" s="26">
        <f t="shared" si="22"/>
        <v>0</v>
      </c>
    </row>
    <row r="115" spans="1:10" x14ac:dyDescent="0.15">
      <c r="A115" s="67"/>
      <c r="B115" s="72"/>
      <c r="C115" s="40"/>
      <c r="D115" s="41"/>
      <c r="E115" s="40"/>
      <c r="F115" s="45"/>
      <c r="G115" s="127"/>
      <c r="H115" s="45"/>
      <c r="I115" s="45"/>
      <c r="J115" s="45"/>
    </row>
    <row r="116" spans="1:10" x14ac:dyDescent="0.15">
      <c r="A116" s="21" t="s">
        <v>143</v>
      </c>
      <c r="B116" s="46" t="s">
        <v>149</v>
      </c>
      <c r="C116" s="32"/>
      <c r="D116" s="33"/>
      <c r="E116" s="33"/>
      <c r="F116" s="33"/>
      <c r="G116" s="125"/>
      <c r="H116" s="33"/>
      <c r="I116" s="33"/>
      <c r="J116" s="33"/>
    </row>
    <row r="117" spans="1:10" x14ac:dyDescent="0.15">
      <c r="A117" s="49">
        <v>1</v>
      </c>
      <c r="B117" s="35" t="s">
        <v>150</v>
      </c>
      <c r="C117" s="27"/>
      <c r="D117" s="33"/>
      <c r="E117" s="19"/>
      <c r="F117" s="25"/>
      <c r="G117" s="109"/>
      <c r="H117" s="25">
        <f t="shared" ref="H117:H125" si="24">SUM(E117*F117*G117)</f>
        <v>0</v>
      </c>
      <c r="I117" s="25"/>
      <c r="J117" s="26">
        <f t="shared" ref="J117:J127" si="25">SUM(H117+I117)</f>
        <v>0</v>
      </c>
    </row>
    <row r="118" spans="1:10" x14ac:dyDescent="0.15">
      <c r="A118" s="49">
        <v>2</v>
      </c>
      <c r="B118" s="35" t="s">
        <v>151</v>
      </c>
      <c r="C118" s="27"/>
      <c r="D118" s="33"/>
      <c r="E118" s="19"/>
      <c r="F118" s="25"/>
      <c r="G118" s="109"/>
      <c r="H118" s="25">
        <f t="shared" si="24"/>
        <v>0</v>
      </c>
      <c r="I118" s="25"/>
      <c r="J118" s="26">
        <f t="shared" si="25"/>
        <v>0</v>
      </c>
    </row>
    <row r="119" spans="1:10" x14ac:dyDescent="0.15">
      <c r="A119" s="49">
        <v>3</v>
      </c>
      <c r="B119" s="35" t="s">
        <v>152</v>
      </c>
      <c r="C119" s="27"/>
      <c r="D119" s="33"/>
      <c r="E119" s="19"/>
      <c r="F119" s="25"/>
      <c r="G119" s="109"/>
      <c r="H119" s="25">
        <f t="shared" si="24"/>
        <v>0</v>
      </c>
      <c r="I119" s="25"/>
      <c r="J119" s="26">
        <f t="shared" si="25"/>
        <v>0</v>
      </c>
    </row>
    <row r="120" spans="1:10" x14ac:dyDescent="0.15">
      <c r="A120" s="49">
        <v>4</v>
      </c>
      <c r="B120" s="35" t="s">
        <v>153</v>
      </c>
      <c r="C120" s="27"/>
      <c r="D120" s="33"/>
      <c r="E120" s="19"/>
      <c r="F120" s="25"/>
      <c r="G120" s="109"/>
      <c r="H120" s="25">
        <f t="shared" si="24"/>
        <v>0</v>
      </c>
      <c r="I120" s="25"/>
      <c r="J120" s="26">
        <f t="shared" si="25"/>
        <v>0</v>
      </c>
    </row>
    <row r="121" spans="1:10" x14ac:dyDescent="0.15">
      <c r="A121" s="49">
        <v>5</v>
      </c>
      <c r="B121" s="35" t="s">
        <v>154</v>
      </c>
      <c r="C121" s="27"/>
      <c r="D121" s="33"/>
      <c r="E121" s="19"/>
      <c r="F121" s="25"/>
      <c r="G121" s="109"/>
      <c r="H121" s="25">
        <f t="shared" si="24"/>
        <v>0</v>
      </c>
      <c r="I121" s="25"/>
      <c r="J121" s="26">
        <f t="shared" si="25"/>
        <v>0</v>
      </c>
    </row>
    <row r="122" spans="1:10" x14ac:dyDescent="0.15">
      <c r="A122" s="49">
        <v>6</v>
      </c>
      <c r="B122" s="35" t="s">
        <v>257</v>
      </c>
      <c r="C122" s="27"/>
      <c r="D122" s="33"/>
      <c r="E122" s="19"/>
      <c r="F122" s="25"/>
      <c r="G122" s="109"/>
      <c r="H122" s="25">
        <f t="shared" si="24"/>
        <v>0</v>
      </c>
      <c r="I122" s="25"/>
      <c r="J122" s="26">
        <f t="shared" si="25"/>
        <v>0</v>
      </c>
    </row>
    <row r="123" spans="1:10" s="85" customFormat="1" x14ac:dyDescent="0.15">
      <c r="A123" s="49">
        <v>7</v>
      </c>
      <c r="B123" s="35" t="s">
        <v>180</v>
      </c>
      <c r="C123" s="27"/>
      <c r="D123" s="33"/>
      <c r="E123" s="19"/>
      <c r="F123" s="25"/>
      <c r="G123" s="109"/>
      <c r="H123" s="25">
        <f t="shared" si="24"/>
        <v>0</v>
      </c>
      <c r="I123" s="25"/>
      <c r="J123" s="26">
        <f t="shared" si="25"/>
        <v>0</v>
      </c>
    </row>
    <row r="124" spans="1:10" s="85" customFormat="1" x14ac:dyDescent="0.15">
      <c r="A124" s="49">
        <v>8</v>
      </c>
      <c r="B124" s="35" t="s">
        <v>218</v>
      </c>
      <c r="C124" s="27"/>
      <c r="D124" s="33"/>
      <c r="E124" s="19"/>
      <c r="F124" s="25"/>
      <c r="G124" s="109"/>
      <c r="H124" s="25">
        <f t="shared" si="24"/>
        <v>0</v>
      </c>
      <c r="I124" s="25"/>
      <c r="J124" s="26">
        <f t="shared" si="25"/>
        <v>0</v>
      </c>
    </row>
    <row r="125" spans="1:10" x14ac:dyDescent="0.15">
      <c r="A125" s="49">
        <v>9</v>
      </c>
      <c r="B125" s="35" t="s">
        <v>15</v>
      </c>
      <c r="C125" s="27"/>
      <c r="D125" s="33"/>
      <c r="E125" s="19"/>
      <c r="F125" s="25"/>
      <c r="G125" s="109"/>
      <c r="H125" s="25">
        <f t="shared" si="24"/>
        <v>0</v>
      </c>
      <c r="I125" s="25"/>
      <c r="J125" s="26">
        <f t="shared" si="25"/>
        <v>0</v>
      </c>
    </row>
    <row r="126" spans="1:10" x14ac:dyDescent="0.15">
      <c r="A126" s="49"/>
      <c r="B126" s="35"/>
      <c r="C126" s="27"/>
      <c r="D126" s="33"/>
      <c r="E126" s="19"/>
      <c r="F126" s="25"/>
      <c r="G126" s="109"/>
      <c r="H126" s="25">
        <f t="shared" ref="H126:H127" si="26">E126*F126*G126</f>
        <v>0</v>
      </c>
      <c r="I126" s="25"/>
      <c r="J126" s="26">
        <f t="shared" si="25"/>
        <v>0</v>
      </c>
    </row>
    <row r="127" spans="1:10" x14ac:dyDescent="0.15">
      <c r="A127" s="49"/>
      <c r="B127" s="35"/>
      <c r="C127" s="27"/>
      <c r="D127" s="33"/>
      <c r="E127" s="19"/>
      <c r="F127" s="25"/>
      <c r="G127" s="109"/>
      <c r="H127" s="25">
        <f t="shared" si="26"/>
        <v>0</v>
      </c>
      <c r="I127" s="25"/>
      <c r="J127" s="26">
        <f t="shared" si="25"/>
        <v>0</v>
      </c>
    </row>
    <row r="128" spans="1:10" s="28" customFormat="1" x14ac:dyDescent="0.15">
      <c r="A128" s="68"/>
      <c r="B128" s="73"/>
      <c r="C128" s="27"/>
      <c r="D128" s="27"/>
      <c r="E128" s="53"/>
      <c r="F128" s="54"/>
      <c r="G128" s="128"/>
      <c r="H128" s="54"/>
      <c r="I128" s="56"/>
      <c r="J128" s="55"/>
    </row>
    <row r="129" spans="1:10" x14ac:dyDescent="0.15">
      <c r="A129" s="21" t="s">
        <v>148</v>
      </c>
      <c r="B129" s="46" t="s">
        <v>156</v>
      </c>
      <c r="C129" s="32"/>
      <c r="D129" s="33"/>
      <c r="E129" s="33"/>
      <c r="F129" s="33"/>
      <c r="G129" s="125"/>
      <c r="H129" s="33"/>
      <c r="I129" s="33"/>
      <c r="J129" s="33"/>
    </row>
    <row r="130" spans="1:10" x14ac:dyDescent="0.15">
      <c r="A130" s="49">
        <v>1</v>
      </c>
      <c r="B130" s="35" t="s">
        <v>157</v>
      </c>
      <c r="C130" s="27"/>
      <c r="D130" s="33"/>
      <c r="E130" s="19"/>
      <c r="F130" s="25"/>
      <c r="G130" s="109"/>
      <c r="H130" s="25">
        <f t="shared" ref="H130:H141" si="27">E130*F130*G130</f>
        <v>0</v>
      </c>
      <c r="I130" s="25"/>
      <c r="J130" s="26">
        <f t="shared" ref="J130:J141" si="28">SUM(H130+I130)</f>
        <v>0</v>
      </c>
    </row>
    <row r="131" spans="1:10" x14ac:dyDescent="0.15">
      <c r="A131" s="49">
        <v>2</v>
      </c>
      <c r="B131" s="35" t="s">
        <v>158</v>
      </c>
      <c r="C131" s="27"/>
      <c r="D131" s="33"/>
      <c r="E131" s="19"/>
      <c r="F131" s="25"/>
      <c r="G131" s="109"/>
      <c r="H131" s="25">
        <f t="shared" si="27"/>
        <v>0</v>
      </c>
      <c r="I131" s="25"/>
      <c r="J131" s="26">
        <f t="shared" si="28"/>
        <v>0</v>
      </c>
    </row>
    <row r="132" spans="1:10" x14ac:dyDescent="0.15">
      <c r="A132" s="49">
        <v>3</v>
      </c>
      <c r="B132" s="35" t="s">
        <v>159</v>
      </c>
      <c r="C132" s="27"/>
      <c r="D132" s="33"/>
      <c r="E132" s="19"/>
      <c r="F132" s="25"/>
      <c r="G132" s="109"/>
      <c r="H132" s="25">
        <f t="shared" si="27"/>
        <v>0</v>
      </c>
      <c r="I132" s="25"/>
      <c r="J132" s="26">
        <f t="shared" si="28"/>
        <v>0</v>
      </c>
    </row>
    <row r="133" spans="1:10" x14ac:dyDescent="0.15">
      <c r="A133" s="49">
        <v>4</v>
      </c>
      <c r="B133" s="35" t="s">
        <v>116</v>
      </c>
      <c r="C133" s="27"/>
      <c r="D133" s="33"/>
      <c r="E133" s="19"/>
      <c r="F133" s="25"/>
      <c r="G133" s="109"/>
      <c r="H133" s="25">
        <f t="shared" si="27"/>
        <v>0</v>
      </c>
      <c r="I133" s="25"/>
      <c r="J133" s="26">
        <f t="shared" si="28"/>
        <v>0</v>
      </c>
    </row>
    <row r="134" spans="1:10" x14ac:dyDescent="0.15">
      <c r="A134" s="49">
        <v>5</v>
      </c>
      <c r="B134" s="35" t="s">
        <v>160</v>
      </c>
      <c r="C134" s="27"/>
      <c r="D134" s="33"/>
      <c r="E134" s="19"/>
      <c r="F134" s="25"/>
      <c r="G134" s="109"/>
      <c r="H134" s="25">
        <f t="shared" si="27"/>
        <v>0</v>
      </c>
      <c r="I134" s="25"/>
      <c r="J134" s="26">
        <f t="shared" si="28"/>
        <v>0</v>
      </c>
    </row>
    <row r="135" spans="1:10" x14ac:dyDescent="0.15">
      <c r="A135" s="49">
        <v>6</v>
      </c>
      <c r="B135" s="35" t="s">
        <v>161</v>
      </c>
      <c r="C135" s="27"/>
      <c r="D135" s="33"/>
      <c r="E135" s="19"/>
      <c r="F135" s="25"/>
      <c r="G135" s="109"/>
      <c r="H135" s="25">
        <f t="shared" si="27"/>
        <v>0</v>
      </c>
      <c r="I135" s="25"/>
      <c r="J135" s="26">
        <f t="shared" si="28"/>
        <v>0</v>
      </c>
    </row>
    <row r="136" spans="1:10" s="87" customFormat="1" x14ac:dyDescent="0.15">
      <c r="A136" s="49">
        <v>7</v>
      </c>
      <c r="B136" s="35" t="s">
        <v>234</v>
      </c>
      <c r="C136" s="27"/>
      <c r="D136" s="33"/>
      <c r="E136" s="19"/>
      <c r="F136" s="25"/>
      <c r="G136" s="109"/>
      <c r="H136" s="25">
        <f t="shared" si="27"/>
        <v>0</v>
      </c>
      <c r="I136" s="25"/>
      <c r="J136" s="26">
        <f t="shared" si="28"/>
        <v>0</v>
      </c>
    </row>
    <row r="137" spans="1:10" s="87" customFormat="1" x14ac:dyDescent="0.15">
      <c r="A137" s="49">
        <v>8</v>
      </c>
      <c r="B137" s="35" t="s">
        <v>235</v>
      </c>
      <c r="C137" s="27"/>
      <c r="D137" s="33"/>
      <c r="E137" s="19"/>
      <c r="F137" s="25"/>
      <c r="G137" s="109"/>
      <c r="H137" s="25">
        <f t="shared" si="27"/>
        <v>0</v>
      </c>
      <c r="I137" s="25"/>
      <c r="J137" s="26">
        <f t="shared" si="28"/>
        <v>0</v>
      </c>
    </row>
    <row r="138" spans="1:10" x14ac:dyDescent="0.15">
      <c r="A138" s="49">
        <v>9</v>
      </c>
      <c r="B138" s="35" t="s">
        <v>15</v>
      </c>
      <c r="C138" s="27"/>
      <c r="D138" s="33"/>
      <c r="E138" s="19"/>
      <c r="F138" s="25"/>
      <c r="G138" s="109"/>
      <c r="H138" s="25">
        <f t="shared" si="27"/>
        <v>0</v>
      </c>
      <c r="I138" s="25"/>
      <c r="J138" s="26">
        <f t="shared" si="28"/>
        <v>0</v>
      </c>
    </row>
    <row r="139" spans="1:10" x14ac:dyDescent="0.15">
      <c r="A139" s="49"/>
      <c r="B139" s="35"/>
      <c r="C139" s="27"/>
      <c r="D139" s="33"/>
      <c r="E139" s="19"/>
      <c r="F139" s="25"/>
      <c r="G139" s="109"/>
      <c r="H139" s="25">
        <f t="shared" si="27"/>
        <v>0</v>
      </c>
      <c r="I139" s="25"/>
      <c r="J139" s="26">
        <f t="shared" si="28"/>
        <v>0</v>
      </c>
    </row>
    <row r="140" spans="1:10" x14ac:dyDescent="0.15">
      <c r="A140" s="49"/>
      <c r="B140" s="35"/>
      <c r="C140" s="27"/>
      <c r="D140" s="33"/>
      <c r="E140" s="19"/>
      <c r="F140" s="25"/>
      <c r="G140" s="109"/>
      <c r="H140" s="25">
        <f t="shared" si="27"/>
        <v>0</v>
      </c>
      <c r="I140" s="25"/>
      <c r="J140" s="26">
        <f t="shared" si="28"/>
        <v>0</v>
      </c>
    </row>
    <row r="141" spans="1:10" x14ac:dyDescent="0.15">
      <c r="A141" s="49"/>
      <c r="B141" s="35"/>
      <c r="C141" s="27"/>
      <c r="D141" s="33"/>
      <c r="E141" s="19"/>
      <c r="F141" s="25"/>
      <c r="G141" s="109"/>
      <c r="H141" s="25">
        <f t="shared" si="27"/>
        <v>0</v>
      </c>
      <c r="I141" s="25"/>
      <c r="J141" s="26">
        <f t="shared" si="28"/>
        <v>0</v>
      </c>
    </row>
    <row r="142" spans="1:10" s="28" customFormat="1" x14ac:dyDescent="0.15">
      <c r="A142" s="68"/>
      <c r="B142" s="51"/>
      <c r="C142" s="27"/>
      <c r="D142" s="27"/>
      <c r="E142" s="27"/>
      <c r="F142" s="70"/>
      <c r="G142" s="126"/>
      <c r="H142" s="70"/>
      <c r="I142" s="71"/>
      <c r="J142" s="45"/>
    </row>
    <row r="143" spans="1:10" x14ac:dyDescent="0.15">
      <c r="A143" s="21" t="s">
        <v>155</v>
      </c>
      <c r="B143" s="46" t="s">
        <v>163</v>
      </c>
      <c r="C143" s="27"/>
      <c r="D143" s="27"/>
      <c r="E143" s="57"/>
      <c r="F143" s="58"/>
      <c r="G143" s="129"/>
      <c r="H143" s="58"/>
      <c r="I143" s="60"/>
      <c r="J143" s="59"/>
    </row>
    <row r="144" spans="1:10" x14ac:dyDescent="0.15">
      <c r="A144" s="49">
        <v>1</v>
      </c>
      <c r="B144" s="35" t="s">
        <v>164</v>
      </c>
      <c r="C144" s="27"/>
      <c r="D144" s="33"/>
      <c r="E144" s="19"/>
      <c r="F144" s="25"/>
      <c r="G144" s="109"/>
      <c r="H144" s="25">
        <f t="shared" ref="H144:H148" si="29">E144*F144*G144</f>
        <v>0</v>
      </c>
      <c r="I144" s="25"/>
      <c r="J144" s="26">
        <f t="shared" ref="J144:J148" si="30">SUM(H144+I144)</f>
        <v>0</v>
      </c>
    </row>
    <row r="145" spans="1:10" s="85" customFormat="1" x14ac:dyDescent="0.15">
      <c r="A145" s="49">
        <v>2</v>
      </c>
      <c r="B145" s="35" t="s">
        <v>219</v>
      </c>
      <c r="C145" s="27"/>
      <c r="D145" s="33"/>
      <c r="E145" s="19"/>
      <c r="F145" s="25"/>
      <c r="G145" s="109"/>
      <c r="H145" s="25">
        <f t="shared" si="29"/>
        <v>0</v>
      </c>
      <c r="I145" s="25"/>
      <c r="J145" s="26">
        <f t="shared" si="30"/>
        <v>0</v>
      </c>
    </row>
    <row r="146" spans="1:10" x14ac:dyDescent="0.15">
      <c r="A146" s="49">
        <v>3</v>
      </c>
      <c r="B146" s="35" t="s">
        <v>15</v>
      </c>
      <c r="C146" s="27"/>
      <c r="D146" s="33"/>
      <c r="E146" s="19"/>
      <c r="F146" s="25"/>
      <c r="G146" s="109"/>
      <c r="H146" s="25">
        <f t="shared" si="29"/>
        <v>0</v>
      </c>
      <c r="I146" s="25"/>
      <c r="J146" s="26">
        <f t="shared" si="30"/>
        <v>0</v>
      </c>
    </row>
    <row r="147" spans="1:10" x14ac:dyDescent="0.15">
      <c r="A147" s="49"/>
      <c r="B147" s="35"/>
      <c r="C147" s="27"/>
      <c r="D147" s="33"/>
      <c r="E147" s="19"/>
      <c r="F147" s="25"/>
      <c r="G147" s="109"/>
      <c r="H147" s="25">
        <f t="shared" si="29"/>
        <v>0</v>
      </c>
      <c r="I147" s="25"/>
      <c r="J147" s="26">
        <f t="shared" si="30"/>
        <v>0</v>
      </c>
    </row>
    <row r="148" spans="1:10" x14ac:dyDescent="0.15">
      <c r="A148" s="74"/>
      <c r="B148" s="75"/>
      <c r="C148" s="27"/>
      <c r="D148" s="33"/>
      <c r="E148" s="76"/>
      <c r="F148" s="77"/>
      <c r="G148" s="130"/>
      <c r="H148" s="25">
        <f t="shared" si="29"/>
        <v>0</v>
      </c>
      <c r="I148" s="77"/>
      <c r="J148" s="26">
        <f t="shared" si="30"/>
        <v>0</v>
      </c>
    </row>
    <row r="149" spans="1:10" s="79" customFormat="1" x14ac:dyDescent="0.15">
      <c r="A149" s="78"/>
      <c r="B149" s="51"/>
      <c r="C149" s="27"/>
      <c r="D149" s="53"/>
      <c r="E149" s="53"/>
      <c r="F149" s="54"/>
      <c r="G149" s="128"/>
      <c r="H149" s="54"/>
      <c r="I149" s="54"/>
      <c r="J149" s="55"/>
    </row>
    <row r="150" spans="1:10" x14ac:dyDescent="0.15">
      <c r="A150" s="21" t="s">
        <v>162</v>
      </c>
      <c r="B150" s="46" t="s">
        <v>166</v>
      </c>
      <c r="C150" s="27"/>
      <c r="D150" s="27"/>
      <c r="E150" s="57"/>
      <c r="F150" s="58"/>
      <c r="G150" s="129"/>
      <c r="H150" s="58"/>
      <c r="I150" s="58"/>
      <c r="J150" s="59"/>
    </row>
    <row r="151" spans="1:10" x14ac:dyDescent="0.15">
      <c r="A151" s="49">
        <v>1</v>
      </c>
      <c r="B151" s="35" t="s">
        <v>167</v>
      </c>
      <c r="C151" s="27"/>
      <c r="D151" s="33"/>
      <c r="E151" s="19"/>
      <c r="F151" s="25"/>
      <c r="G151" s="109"/>
      <c r="H151" s="25">
        <f t="shared" ref="H151:H156" si="31">E151*F151*G151</f>
        <v>0</v>
      </c>
      <c r="I151" s="25"/>
      <c r="J151" s="26">
        <f t="shared" ref="J151:J156" si="32">SUM(H151+I151)</f>
        <v>0</v>
      </c>
    </row>
    <row r="152" spans="1:10" x14ac:dyDescent="0.15">
      <c r="A152" s="49">
        <v>2</v>
      </c>
      <c r="B152" s="35" t="s">
        <v>168</v>
      </c>
      <c r="C152" s="27"/>
      <c r="D152" s="33"/>
      <c r="E152" s="19"/>
      <c r="F152" s="25"/>
      <c r="G152" s="109"/>
      <c r="H152" s="25">
        <f t="shared" si="31"/>
        <v>0</v>
      </c>
      <c r="I152" s="25"/>
      <c r="J152" s="26">
        <f t="shared" si="32"/>
        <v>0</v>
      </c>
    </row>
    <row r="153" spans="1:10" x14ac:dyDescent="0.15">
      <c r="A153" s="49">
        <v>3</v>
      </c>
      <c r="B153" s="35" t="s">
        <v>169</v>
      </c>
      <c r="C153" s="27"/>
      <c r="D153" s="33"/>
      <c r="E153" s="19"/>
      <c r="F153" s="25"/>
      <c r="G153" s="109"/>
      <c r="H153" s="25">
        <f t="shared" si="31"/>
        <v>0</v>
      </c>
      <c r="I153" s="25"/>
      <c r="J153" s="26">
        <f t="shared" si="32"/>
        <v>0</v>
      </c>
    </row>
    <row r="154" spans="1:10" x14ac:dyDescent="0.15">
      <c r="A154" s="49">
        <v>4</v>
      </c>
      <c r="B154" s="35" t="s">
        <v>170</v>
      </c>
      <c r="C154" s="27"/>
      <c r="D154" s="33"/>
      <c r="E154" s="19"/>
      <c r="F154" s="25"/>
      <c r="G154" s="109"/>
      <c r="H154" s="25">
        <f t="shared" si="31"/>
        <v>0</v>
      </c>
      <c r="I154" s="25"/>
      <c r="J154" s="26">
        <f t="shared" si="32"/>
        <v>0</v>
      </c>
    </row>
    <row r="155" spans="1:10" x14ac:dyDescent="0.15">
      <c r="A155" s="49">
        <v>5</v>
      </c>
      <c r="B155" s="35" t="s">
        <v>171</v>
      </c>
      <c r="C155" s="27"/>
      <c r="D155" s="33"/>
      <c r="E155" s="19"/>
      <c r="F155" s="25"/>
      <c r="G155" s="109"/>
      <c r="H155" s="25">
        <f t="shared" si="31"/>
        <v>0</v>
      </c>
      <c r="I155" s="25"/>
      <c r="J155" s="26">
        <f t="shared" si="32"/>
        <v>0</v>
      </c>
    </row>
    <row r="156" spans="1:10" x14ac:dyDescent="0.15">
      <c r="A156" s="49">
        <v>6</v>
      </c>
      <c r="B156" s="35" t="s">
        <v>15</v>
      </c>
      <c r="C156" s="27"/>
      <c r="D156" s="33"/>
      <c r="E156" s="19"/>
      <c r="F156" s="25"/>
      <c r="G156" s="109"/>
      <c r="H156" s="25">
        <f t="shared" si="31"/>
        <v>0</v>
      </c>
      <c r="I156" s="25"/>
      <c r="J156" s="26">
        <f t="shared" si="32"/>
        <v>0</v>
      </c>
    </row>
    <row r="157" spans="1:10" s="28" customFormat="1" ht="6.6" customHeight="1" x14ac:dyDescent="0.15">
      <c r="A157" s="64"/>
      <c r="B157" s="27"/>
      <c r="C157" s="27"/>
      <c r="D157" s="33"/>
      <c r="E157" s="33"/>
      <c r="F157" s="33"/>
      <c r="G157" s="125"/>
      <c r="H157" s="33"/>
      <c r="I157" s="33"/>
      <c r="J157" s="33"/>
    </row>
    <row r="158" spans="1:10" x14ac:dyDescent="0.15">
      <c r="A158" s="21" t="s">
        <v>165</v>
      </c>
      <c r="B158" s="46" t="s">
        <v>173</v>
      </c>
      <c r="C158" s="27"/>
      <c r="D158" s="27"/>
      <c r="E158" s="57"/>
      <c r="F158" s="58"/>
      <c r="G158" s="129"/>
      <c r="H158" s="58"/>
      <c r="I158" s="60"/>
      <c r="J158" s="59"/>
    </row>
    <row r="159" spans="1:10" x14ac:dyDescent="0.15">
      <c r="A159" s="49">
        <v>1</v>
      </c>
      <c r="B159" s="35" t="s">
        <v>174</v>
      </c>
      <c r="C159" s="27"/>
      <c r="D159" s="33"/>
      <c r="E159" s="19"/>
      <c r="F159" s="25"/>
      <c r="G159" s="109"/>
      <c r="H159" s="25">
        <f t="shared" ref="H159:H160" si="33">E159*F159*G159</f>
        <v>0</v>
      </c>
      <c r="I159" s="25"/>
      <c r="J159" s="26">
        <f t="shared" ref="J159:J160" si="34">SUM(H159+I159)</f>
        <v>0</v>
      </c>
    </row>
    <row r="160" spans="1:10" x14ac:dyDescent="0.15">
      <c r="A160" s="49">
        <v>2</v>
      </c>
      <c r="B160" s="35" t="s">
        <v>15</v>
      </c>
      <c r="C160" s="27"/>
      <c r="D160" s="33"/>
      <c r="E160" s="19"/>
      <c r="F160" s="25"/>
      <c r="G160" s="109"/>
      <c r="H160" s="25">
        <f t="shared" si="33"/>
        <v>0</v>
      </c>
      <c r="I160" s="25"/>
      <c r="J160" s="26">
        <f t="shared" si="34"/>
        <v>0</v>
      </c>
    </row>
    <row r="161" spans="1:10" s="28" customFormat="1" ht="6.6" customHeight="1" x14ac:dyDescent="0.15">
      <c r="A161" s="64"/>
      <c r="B161" s="27"/>
      <c r="C161" s="27"/>
      <c r="D161" s="33"/>
      <c r="E161" s="33"/>
      <c r="F161" s="33"/>
      <c r="G161" s="125"/>
      <c r="H161" s="33"/>
      <c r="I161" s="33"/>
      <c r="J161" s="33"/>
    </row>
    <row r="162" spans="1:10" x14ac:dyDescent="0.15">
      <c r="A162" s="21" t="s">
        <v>172</v>
      </c>
      <c r="B162" s="46" t="s">
        <v>176</v>
      </c>
      <c r="C162" s="27"/>
      <c r="D162" s="27"/>
      <c r="E162" s="57"/>
      <c r="F162" s="58"/>
      <c r="G162" s="129"/>
      <c r="H162" s="58"/>
      <c r="I162" s="60"/>
      <c r="J162" s="59"/>
    </row>
    <row r="163" spans="1:10" x14ac:dyDescent="0.15">
      <c r="A163" s="49">
        <v>1</v>
      </c>
      <c r="B163" s="35" t="s">
        <v>177</v>
      </c>
      <c r="C163" s="27"/>
      <c r="D163" s="33"/>
      <c r="E163" s="19"/>
      <c r="F163" s="25"/>
      <c r="G163" s="109"/>
      <c r="H163" s="25">
        <f t="shared" ref="H163:H167" si="35">SUM(E163*F163*G163)</f>
        <v>0</v>
      </c>
      <c r="I163" s="25"/>
      <c r="J163" s="26">
        <f t="shared" ref="J163:J168" si="36">SUM(H163+I163)</f>
        <v>0</v>
      </c>
    </row>
    <row r="164" spans="1:10" x14ac:dyDescent="0.15">
      <c r="A164" s="49">
        <v>2</v>
      </c>
      <c r="B164" s="35" t="s">
        <v>178</v>
      </c>
      <c r="C164" s="27"/>
      <c r="D164" s="33"/>
      <c r="E164" s="19"/>
      <c r="F164" s="25"/>
      <c r="G164" s="109"/>
      <c r="H164" s="25">
        <f t="shared" si="35"/>
        <v>0</v>
      </c>
      <c r="I164" s="25"/>
      <c r="J164" s="26">
        <f t="shared" si="36"/>
        <v>0</v>
      </c>
    </row>
    <row r="165" spans="1:10" x14ac:dyDescent="0.15">
      <c r="A165" s="49">
        <v>3</v>
      </c>
      <c r="B165" s="35" t="s">
        <v>179</v>
      </c>
      <c r="C165" s="27"/>
      <c r="D165" s="33"/>
      <c r="E165" s="19"/>
      <c r="F165" s="25"/>
      <c r="G165" s="109"/>
      <c r="H165" s="25">
        <f t="shared" si="35"/>
        <v>0</v>
      </c>
      <c r="I165" s="25"/>
      <c r="J165" s="26">
        <f t="shared" si="36"/>
        <v>0</v>
      </c>
    </row>
    <row r="166" spans="1:10" x14ac:dyDescent="0.15">
      <c r="A166" s="49">
        <v>4</v>
      </c>
      <c r="B166" s="35" t="s">
        <v>180</v>
      </c>
      <c r="C166" s="27"/>
      <c r="D166" s="33"/>
      <c r="E166" s="19"/>
      <c r="F166" s="25"/>
      <c r="G166" s="109"/>
      <c r="H166" s="25">
        <f t="shared" si="35"/>
        <v>0</v>
      </c>
      <c r="I166" s="25"/>
      <c r="J166" s="26">
        <f t="shared" si="36"/>
        <v>0</v>
      </c>
    </row>
    <row r="167" spans="1:10" x14ac:dyDescent="0.15">
      <c r="A167" s="49">
        <v>5</v>
      </c>
      <c r="B167" s="35" t="s">
        <v>15</v>
      </c>
      <c r="C167" s="27"/>
      <c r="D167" s="33"/>
      <c r="E167" s="19"/>
      <c r="F167" s="25"/>
      <c r="G167" s="109"/>
      <c r="H167" s="25">
        <f t="shared" si="35"/>
        <v>0</v>
      </c>
      <c r="I167" s="25"/>
      <c r="J167" s="26">
        <f t="shared" si="36"/>
        <v>0</v>
      </c>
    </row>
    <row r="168" spans="1:10" x14ac:dyDescent="0.15">
      <c r="A168" s="49"/>
      <c r="B168" s="35"/>
      <c r="C168" s="27"/>
      <c r="D168" s="33"/>
      <c r="E168" s="19"/>
      <c r="F168" s="25"/>
      <c r="G168" s="109"/>
      <c r="H168" s="25">
        <f t="shared" ref="H168" si="37">E168*F168*G168</f>
        <v>0</v>
      </c>
      <c r="I168" s="25"/>
      <c r="J168" s="26">
        <f t="shared" si="36"/>
        <v>0</v>
      </c>
    </row>
    <row r="169" spans="1:10" s="28" customFormat="1" ht="6.6" customHeight="1" x14ac:dyDescent="0.15">
      <c r="A169" s="64"/>
      <c r="B169" s="27"/>
      <c r="C169" s="27"/>
      <c r="D169" s="33"/>
      <c r="E169" s="33"/>
      <c r="F169" s="33"/>
      <c r="G169" s="125"/>
      <c r="H169" s="33"/>
      <c r="I169" s="33"/>
      <c r="J169" s="33"/>
    </row>
    <row r="170" spans="1:10" x14ac:dyDescent="0.15">
      <c r="A170" s="21" t="s">
        <v>295</v>
      </c>
      <c r="B170" s="46" t="s">
        <v>4</v>
      </c>
      <c r="C170" s="27"/>
      <c r="D170" s="27"/>
      <c r="E170" s="57"/>
      <c r="F170" s="58"/>
      <c r="G170" s="129"/>
      <c r="H170" s="58"/>
      <c r="I170" s="60"/>
      <c r="J170" s="59"/>
    </row>
    <row r="171" spans="1:10" x14ac:dyDescent="0.15">
      <c r="A171" s="49">
        <v>1</v>
      </c>
      <c r="B171" s="35" t="s">
        <v>368</v>
      </c>
      <c r="C171" s="27"/>
      <c r="D171" s="33"/>
      <c r="E171" s="19"/>
      <c r="F171" s="25"/>
      <c r="G171" s="109"/>
      <c r="H171" s="25">
        <f t="shared" ref="H171" si="38">SUM(E171*F171*G171)</f>
        <v>0</v>
      </c>
      <c r="I171" s="25"/>
      <c r="J171" s="26">
        <f>SUM(H171+I171)</f>
        <v>0</v>
      </c>
    </row>
    <row r="172" spans="1:10" s="87" customFormat="1" x14ac:dyDescent="0.15">
      <c r="A172" s="49">
        <v>2</v>
      </c>
      <c r="B172" s="35" t="s">
        <v>369</v>
      </c>
      <c r="C172" s="27"/>
      <c r="D172" s="33"/>
      <c r="E172" s="19"/>
      <c r="F172" s="25"/>
      <c r="G172" s="109"/>
      <c r="H172" s="25">
        <f t="shared" ref="H172:H174" si="39">E172*F172*G172</f>
        <v>0</v>
      </c>
      <c r="I172" s="25"/>
      <c r="J172" s="26">
        <f t="shared" ref="J172:J174" si="40">SUM(H172+I172)</f>
        <v>0</v>
      </c>
    </row>
    <row r="173" spans="1:10" x14ac:dyDescent="0.15">
      <c r="A173" s="49">
        <v>3</v>
      </c>
      <c r="B173" s="35" t="s">
        <v>15</v>
      </c>
      <c r="C173" s="27"/>
      <c r="D173" s="33"/>
      <c r="E173" s="19"/>
      <c r="F173" s="25"/>
      <c r="G173" s="109"/>
      <c r="H173" s="25">
        <f t="shared" si="39"/>
        <v>0</v>
      </c>
      <c r="I173" s="25"/>
      <c r="J173" s="26">
        <f t="shared" si="40"/>
        <v>0</v>
      </c>
    </row>
    <row r="174" spans="1:10" x14ac:dyDescent="0.15">
      <c r="A174" s="49">
        <v>4</v>
      </c>
      <c r="B174" s="35"/>
      <c r="C174" s="27"/>
      <c r="D174" s="33"/>
      <c r="E174" s="19"/>
      <c r="F174" s="25"/>
      <c r="G174" s="109"/>
      <c r="H174" s="25">
        <f t="shared" si="39"/>
        <v>0</v>
      </c>
      <c r="I174" s="25"/>
      <c r="J174" s="26">
        <f t="shared" si="40"/>
        <v>0</v>
      </c>
    </row>
    <row r="175" spans="1:10" s="28" customFormat="1" ht="6.95" customHeight="1" x14ac:dyDescent="0.15">
      <c r="A175" s="64"/>
      <c r="B175" s="27"/>
      <c r="C175" s="27"/>
      <c r="D175" s="33"/>
      <c r="E175" s="33"/>
      <c r="F175" s="33"/>
      <c r="G175" s="125"/>
      <c r="H175" s="33"/>
      <c r="I175" s="33"/>
      <c r="J175" s="33"/>
    </row>
    <row r="176" spans="1:10" x14ac:dyDescent="0.15">
      <c r="A176" s="21" t="s">
        <v>175</v>
      </c>
      <c r="B176" s="46" t="s">
        <v>183</v>
      </c>
      <c r="C176" s="27"/>
      <c r="D176" s="27"/>
      <c r="E176" s="57"/>
      <c r="F176" s="58"/>
      <c r="G176" s="129"/>
      <c r="H176" s="58"/>
      <c r="I176" s="60"/>
      <c r="J176" s="59"/>
    </row>
    <row r="177" spans="1:10" x14ac:dyDescent="0.15">
      <c r="A177" s="49">
        <v>1</v>
      </c>
      <c r="B177" s="35" t="s">
        <v>184</v>
      </c>
      <c r="C177" s="27"/>
      <c r="D177" s="33"/>
      <c r="E177" s="19"/>
      <c r="F177" s="25"/>
      <c r="G177" s="109"/>
      <c r="H177" s="25">
        <f t="shared" ref="H177:H182" si="41">SUM(E177*F177*G177)</f>
        <v>0</v>
      </c>
      <c r="I177" s="25"/>
      <c r="J177" s="26">
        <f t="shared" ref="J177:J182" si="42">SUM(H177+I177)</f>
        <v>0</v>
      </c>
    </row>
    <row r="178" spans="1:10" x14ac:dyDescent="0.15">
      <c r="A178" s="49">
        <v>2</v>
      </c>
      <c r="B178" s="35" t="s">
        <v>185</v>
      </c>
      <c r="C178" s="27"/>
      <c r="D178" s="33"/>
      <c r="E178" s="19"/>
      <c r="F178" s="25"/>
      <c r="G178" s="109"/>
      <c r="H178" s="25">
        <f t="shared" si="41"/>
        <v>0</v>
      </c>
      <c r="I178" s="25"/>
      <c r="J178" s="26">
        <f t="shared" si="42"/>
        <v>0</v>
      </c>
    </row>
    <row r="179" spans="1:10" x14ac:dyDescent="0.15">
      <c r="A179" s="49">
        <v>3</v>
      </c>
      <c r="B179" s="35" t="s">
        <v>186</v>
      </c>
      <c r="C179" s="27"/>
      <c r="D179" s="33"/>
      <c r="E179" s="19"/>
      <c r="F179" s="25"/>
      <c r="G179" s="109"/>
      <c r="H179" s="25">
        <f t="shared" si="41"/>
        <v>0</v>
      </c>
      <c r="I179" s="25"/>
      <c r="J179" s="26">
        <f t="shared" si="42"/>
        <v>0</v>
      </c>
    </row>
    <row r="180" spans="1:10" x14ac:dyDescent="0.15">
      <c r="A180" s="49">
        <v>4</v>
      </c>
      <c r="B180" s="35" t="s">
        <v>187</v>
      </c>
      <c r="C180" s="27"/>
      <c r="D180" s="33"/>
      <c r="E180" s="19"/>
      <c r="F180" s="25"/>
      <c r="G180" s="109"/>
      <c r="H180" s="25">
        <f t="shared" si="41"/>
        <v>0</v>
      </c>
      <c r="I180" s="25"/>
      <c r="J180" s="26">
        <f t="shared" si="42"/>
        <v>0</v>
      </c>
    </row>
    <row r="181" spans="1:10" x14ac:dyDescent="0.15">
      <c r="A181" s="49">
        <v>5</v>
      </c>
      <c r="B181" s="35" t="s">
        <v>258</v>
      </c>
      <c r="C181" s="27"/>
      <c r="D181" s="33"/>
      <c r="E181" s="19"/>
      <c r="F181" s="25"/>
      <c r="G181" s="109"/>
      <c r="H181" s="25">
        <f t="shared" si="41"/>
        <v>0</v>
      </c>
      <c r="I181" s="25"/>
      <c r="J181" s="26">
        <f t="shared" si="42"/>
        <v>0</v>
      </c>
    </row>
    <row r="182" spans="1:10" x14ac:dyDescent="0.15">
      <c r="A182" s="49">
        <v>6</v>
      </c>
      <c r="B182" s="35" t="s">
        <v>15</v>
      </c>
      <c r="C182" s="27"/>
      <c r="D182" s="33"/>
      <c r="E182" s="19"/>
      <c r="F182" s="25"/>
      <c r="G182" s="109"/>
      <c r="H182" s="25">
        <f t="shared" si="41"/>
        <v>0</v>
      </c>
      <c r="I182" s="25"/>
      <c r="J182" s="26">
        <f t="shared" si="42"/>
        <v>0</v>
      </c>
    </row>
    <row r="183" spans="1:10" s="28" customFormat="1" ht="7.5" customHeight="1" x14ac:dyDescent="0.15">
      <c r="A183" s="64"/>
      <c r="B183" s="27"/>
      <c r="C183" s="27"/>
      <c r="D183" s="33"/>
      <c r="E183" s="33"/>
      <c r="F183" s="33"/>
      <c r="G183" s="125"/>
      <c r="H183" s="33"/>
      <c r="I183" s="33"/>
      <c r="J183" s="33"/>
    </row>
    <row r="184" spans="1:10" x14ac:dyDescent="0.15">
      <c r="A184" s="21" t="s">
        <v>181</v>
      </c>
      <c r="B184" s="46" t="s">
        <v>189</v>
      </c>
      <c r="C184" s="27"/>
      <c r="D184" s="27"/>
      <c r="E184" s="57"/>
      <c r="F184" s="58"/>
      <c r="G184" s="129"/>
      <c r="H184" s="58"/>
      <c r="I184" s="60"/>
      <c r="J184" s="59"/>
    </row>
    <row r="185" spans="1:10" x14ac:dyDescent="0.15">
      <c r="A185" s="49">
        <v>1</v>
      </c>
      <c r="B185" s="35" t="s">
        <v>190</v>
      </c>
      <c r="C185" s="27"/>
      <c r="D185" s="33"/>
      <c r="E185" s="19"/>
      <c r="F185" s="25"/>
      <c r="G185" s="109"/>
      <c r="H185" s="25">
        <f t="shared" ref="H185:H187" si="43">SUM(E185*F185*G185)</f>
        <v>0</v>
      </c>
      <c r="I185" s="25"/>
      <c r="J185" s="26">
        <f t="shared" ref="J185:J189" si="44">SUM(H185+I185)</f>
        <v>0</v>
      </c>
    </row>
    <row r="186" spans="1:10" s="87" customFormat="1" x14ac:dyDescent="0.15">
      <c r="A186" s="49">
        <v>2</v>
      </c>
      <c r="B186" s="35" t="s">
        <v>232</v>
      </c>
      <c r="C186" s="27"/>
      <c r="D186" s="33"/>
      <c r="E186" s="19"/>
      <c r="F186" s="25"/>
      <c r="G186" s="109"/>
      <c r="H186" s="25">
        <f t="shared" si="43"/>
        <v>0</v>
      </c>
      <c r="I186" s="25"/>
      <c r="J186" s="26">
        <f t="shared" si="44"/>
        <v>0</v>
      </c>
    </row>
    <row r="187" spans="1:10" x14ac:dyDescent="0.15">
      <c r="A187" s="49">
        <v>3</v>
      </c>
      <c r="B187" s="35" t="s">
        <v>15</v>
      </c>
      <c r="C187" s="27"/>
      <c r="D187" s="33"/>
      <c r="E187" s="19"/>
      <c r="F187" s="25"/>
      <c r="G187" s="109"/>
      <c r="H187" s="25">
        <f t="shared" si="43"/>
        <v>0</v>
      </c>
      <c r="I187" s="25"/>
      <c r="J187" s="26">
        <f t="shared" si="44"/>
        <v>0</v>
      </c>
    </row>
    <row r="188" spans="1:10" x14ac:dyDescent="0.15">
      <c r="A188" s="49">
        <v>4</v>
      </c>
      <c r="B188" s="35"/>
      <c r="C188" s="27"/>
      <c r="D188" s="33"/>
      <c r="E188" s="19"/>
      <c r="F188" s="25"/>
      <c r="G188" s="109"/>
      <c r="H188" s="25">
        <f t="shared" ref="H188:H189" si="45">E188*F188*G188</f>
        <v>0</v>
      </c>
      <c r="I188" s="25"/>
      <c r="J188" s="26">
        <f t="shared" si="44"/>
        <v>0</v>
      </c>
    </row>
    <row r="189" spans="1:10" x14ac:dyDescent="0.15">
      <c r="A189" s="49">
        <v>5</v>
      </c>
      <c r="B189" s="35"/>
      <c r="C189" s="27"/>
      <c r="D189" s="33"/>
      <c r="E189" s="19"/>
      <c r="F189" s="25"/>
      <c r="G189" s="109"/>
      <c r="H189" s="25">
        <f t="shared" si="45"/>
        <v>0</v>
      </c>
      <c r="I189" s="25"/>
      <c r="J189" s="26">
        <f t="shared" si="44"/>
        <v>0</v>
      </c>
    </row>
    <row r="190" spans="1:10" s="28" customFormat="1" ht="10.5" customHeight="1" x14ac:dyDescent="0.15">
      <c r="A190" s="64"/>
      <c r="B190" s="27"/>
      <c r="C190" s="27"/>
      <c r="D190" s="33"/>
      <c r="E190" s="33"/>
      <c r="F190" s="33"/>
      <c r="G190" s="125"/>
      <c r="H190" s="33"/>
      <c r="I190" s="33"/>
      <c r="J190" s="33"/>
    </row>
    <row r="191" spans="1:10" x14ac:dyDescent="0.15">
      <c r="A191" s="21" t="s">
        <v>182</v>
      </c>
      <c r="B191" s="46" t="s">
        <v>213</v>
      </c>
      <c r="C191" s="27"/>
      <c r="D191" s="27"/>
      <c r="E191" s="57"/>
      <c r="F191" s="58"/>
      <c r="G191" s="129"/>
      <c r="H191" s="58"/>
      <c r="I191" s="60"/>
      <c r="J191" s="59"/>
    </row>
    <row r="192" spans="1:10" x14ac:dyDescent="0.15">
      <c r="A192" s="49">
        <v>1</v>
      </c>
      <c r="B192" s="35" t="s">
        <v>191</v>
      </c>
      <c r="C192" s="27"/>
      <c r="D192" s="33"/>
      <c r="E192" s="19"/>
      <c r="F192" s="25"/>
      <c r="G192" s="109"/>
      <c r="H192" s="25">
        <f t="shared" ref="H192:H196" si="46">SUM(E192*F192*G192)</f>
        <v>0</v>
      </c>
      <c r="I192" s="25"/>
      <c r="J192" s="26">
        <f t="shared" ref="J192:J200" si="47">SUM(H192+I192)</f>
        <v>0</v>
      </c>
    </row>
    <row r="193" spans="1:10" x14ac:dyDescent="0.15">
      <c r="A193" s="49">
        <v>2</v>
      </c>
      <c r="B193" s="52" t="s">
        <v>233</v>
      </c>
      <c r="C193" s="27"/>
      <c r="D193" s="33"/>
      <c r="E193" s="19"/>
      <c r="F193" s="25"/>
      <c r="G193" s="109"/>
      <c r="H193" s="25">
        <f t="shared" si="46"/>
        <v>0</v>
      </c>
      <c r="I193" s="25"/>
      <c r="J193" s="26">
        <f t="shared" si="47"/>
        <v>0</v>
      </c>
    </row>
    <row r="194" spans="1:10" x14ac:dyDescent="0.15">
      <c r="A194" s="49">
        <v>3</v>
      </c>
      <c r="B194" s="35" t="s">
        <v>259</v>
      </c>
      <c r="C194" s="27"/>
      <c r="D194" s="33"/>
      <c r="E194" s="19"/>
      <c r="F194" s="25"/>
      <c r="G194" s="109"/>
      <c r="H194" s="25">
        <f t="shared" si="46"/>
        <v>0</v>
      </c>
      <c r="I194" s="25"/>
      <c r="J194" s="26">
        <f t="shared" si="47"/>
        <v>0</v>
      </c>
    </row>
    <row r="195" spans="1:10" s="87" customFormat="1" x14ac:dyDescent="0.15">
      <c r="A195" s="49">
        <v>4</v>
      </c>
      <c r="B195" s="35" t="s">
        <v>248</v>
      </c>
      <c r="C195" s="27"/>
      <c r="D195" s="33"/>
      <c r="E195" s="19"/>
      <c r="F195" s="25"/>
      <c r="G195" s="109"/>
      <c r="H195" s="25">
        <f t="shared" si="46"/>
        <v>0</v>
      </c>
      <c r="I195" s="25"/>
      <c r="J195" s="26">
        <f t="shared" si="47"/>
        <v>0</v>
      </c>
    </row>
    <row r="196" spans="1:10" s="87" customFormat="1" x14ac:dyDescent="0.15">
      <c r="A196" s="49">
        <v>5</v>
      </c>
      <c r="B196" s="35" t="s">
        <v>249</v>
      </c>
      <c r="C196" s="27"/>
      <c r="D196" s="33"/>
      <c r="E196" s="19"/>
      <c r="F196" s="25"/>
      <c r="G196" s="109"/>
      <c r="H196" s="25">
        <f t="shared" si="46"/>
        <v>0</v>
      </c>
      <c r="I196" s="25"/>
      <c r="J196" s="26">
        <f t="shared" si="47"/>
        <v>0</v>
      </c>
    </row>
    <row r="197" spans="1:10" s="87" customFormat="1" x14ac:dyDescent="0.15">
      <c r="A197" s="49">
        <v>6</v>
      </c>
      <c r="B197" s="35" t="s">
        <v>250</v>
      </c>
      <c r="C197" s="27"/>
      <c r="D197" s="33"/>
      <c r="E197" s="19"/>
      <c r="F197" s="25"/>
      <c r="G197" s="109"/>
      <c r="H197" s="25">
        <f t="shared" ref="H197:H200" si="48">E197*F197*G197</f>
        <v>0</v>
      </c>
      <c r="I197" s="25"/>
      <c r="J197" s="26">
        <f t="shared" si="47"/>
        <v>0</v>
      </c>
    </row>
    <row r="198" spans="1:10" x14ac:dyDescent="0.15">
      <c r="A198" s="49">
        <v>7</v>
      </c>
      <c r="B198" s="35" t="s">
        <v>15</v>
      </c>
      <c r="C198" s="27"/>
      <c r="D198" s="33"/>
      <c r="E198" s="19"/>
      <c r="F198" s="25"/>
      <c r="G198" s="109"/>
      <c r="H198" s="25">
        <f t="shared" si="48"/>
        <v>0</v>
      </c>
      <c r="I198" s="25"/>
      <c r="J198" s="26">
        <f t="shared" si="47"/>
        <v>0</v>
      </c>
    </row>
    <row r="199" spans="1:10" x14ac:dyDescent="0.15">
      <c r="A199" s="49">
        <v>8</v>
      </c>
      <c r="B199" s="35"/>
      <c r="C199" s="27"/>
      <c r="D199" s="33"/>
      <c r="E199" s="19"/>
      <c r="F199" s="25"/>
      <c r="G199" s="109"/>
      <c r="H199" s="25">
        <f t="shared" si="48"/>
        <v>0</v>
      </c>
      <c r="I199" s="25"/>
      <c r="J199" s="26">
        <f t="shared" si="47"/>
        <v>0</v>
      </c>
    </row>
    <row r="200" spans="1:10" x14ac:dyDescent="0.15">
      <c r="A200" s="49">
        <v>9</v>
      </c>
      <c r="B200" s="35"/>
      <c r="C200" s="27"/>
      <c r="D200" s="33"/>
      <c r="E200" s="19"/>
      <c r="F200" s="25"/>
      <c r="G200" s="109"/>
      <c r="H200" s="25">
        <f t="shared" si="48"/>
        <v>0</v>
      </c>
      <c r="I200" s="25"/>
      <c r="J200" s="26">
        <f t="shared" si="47"/>
        <v>0</v>
      </c>
    </row>
    <row r="201" spans="1:10" s="28" customFormat="1" x14ac:dyDescent="0.15">
      <c r="A201" s="64"/>
      <c r="B201" s="27"/>
      <c r="C201" s="27"/>
      <c r="D201" s="33"/>
      <c r="E201" s="33"/>
      <c r="F201" s="33"/>
      <c r="G201" s="125"/>
      <c r="H201" s="33"/>
      <c r="I201" s="33"/>
      <c r="J201" s="33"/>
    </row>
    <row r="202" spans="1:10" x14ac:dyDescent="0.15">
      <c r="A202" s="21" t="s">
        <v>188</v>
      </c>
      <c r="B202" s="46" t="s">
        <v>210</v>
      </c>
      <c r="C202" s="27"/>
      <c r="D202" s="27"/>
      <c r="E202" s="57"/>
      <c r="F202" s="58"/>
      <c r="G202" s="129"/>
      <c r="H202" s="58"/>
      <c r="I202" s="60"/>
      <c r="J202" s="59"/>
    </row>
    <row r="203" spans="1:10" x14ac:dyDescent="0.15">
      <c r="A203" s="49">
        <v>1</v>
      </c>
      <c r="B203" s="35" t="s">
        <v>221</v>
      </c>
      <c r="C203" s="27"/>
      <c r="D203" s="33"/>
      <c r="E203" s="19"/>
      <c r="F203" s="25"/>
      <c r="G203" s="109"/>
      <c r="H203" s="25">
        <f t="shared" ref="H203" si="49">SUM(E203*F203*G203)</f>
        <v>0</v>
      </c>
      <c r="I203" s="25"/>
      <c r="J203" s="26">
        <f t="shared" ref="J203:J208" si="50">SUM(H203+I203)</f>
        <v>0</v>
      </c>
    </row>
    <row r="204" spans="1:10" x14ac:dyDescent="0.15">
      <c r="A204" s="49">
        <v>2</v>
      </c>
      <c r="B204" s="35" t="s">
        <v>260</v>
      </c>
      <c r="C204" s="27"/>
      <c r="D204" s="33"/>
      <c r="E204" s="19"/>
      <c r="F204" s="25"/>
      <c r="G204" s="109"/>
      <c r="H204" s="25">
        <f t="shared" ref="H204:H208" si="51">E204*F204*G204</f>
        <v>0</v>
      </c>
      <c r="I204" s="25"/>
      <c r="J204" s="26">
        <f t="shared" si="50"/>
        <v>0</v>
      </c>
    </row>
    <row r="205" spans="1:10" x14ac:dyDescent="0.15">
      <c r="A205" s="49"/>
      <c r="B205" s="35"/>
      <c r="C205" s="27"/>
      <c r="D205" s="33"/>
      <c r="E205" s="19"/>
      <c r="F205" s="25"/>
      <c r="G205" s="109"/>
      <c r="H205" s="25">
        <f t="shared" si="51"/>
        <v>0</v>
      </c>
      <c r="I205" s="25"/>
      <c r="J205" s="26">
        <f t="shared" si="50"/>
        <v>0</v>
      </c>
    </row>
    <row r="206" spans="1:10" x14ac:dyDescent="0.15">
      <c r="A206" s="49"/>
      <c r="B206" s="35"/>
      <c r="C206" s="27"/>
      <c r="D206" s="33"/>
      <c r="E206" s="19"/>
      <c r="F206" s="25"/>
      <c r="G206" s="109"/>
      <c r="H206" s="25">
        <f t="shared" si="51"/>
        <v>0</v>
      </c>
      <c r="I206" s="25"/>
      <c r="J206" s="26">
        <f t="shared" si="50"/>
        <v>0</v>
      </c>
    </row>
    <row r="207" spans="1:10" x14ac:dyDescent="0.15">
      <c r="A207" s="49"/>
      <c r="B207" s="35"/>
      <c r="C207" s="27"/>
      <c r="D207" s="33"/>
      <c r="E207" s="19"/>
      <c r="F207" s="25"/>
      <c r="G207" s="109"/>
      <c r="H207" s="25">
        <f t="shared" si="51"/>
        <v>0</v>
      </c>
      <c r="I207" s="25"/>
      <c r="J207" s="26">
        <f t="shared" si="50"/>
        <v>0</v>
      </c>
    </row>
    <row r="208" spans="1:10" x14ac:dyDescent="0.15">
      <c r="A208" s="49"/>
      <c r="B208" s="35"/>
      <c r="C208" s="27"/>
      <c r="D208" s="33"/>
      <c r="E208" s="19"/>
      <c r="F208" s="25"/>
      <c r="G208" s="109"/>
      <c r="H208" s="25">
        <f t="shared" si="51"/>
        <v>0</v>
      </c>
      <c r="I208" s="25"/>
      <c r="J208" s="26">
        <f t="shared" si="50"/>
        <v>0</v>
      </c>
    </row>
    <row r="209" spans="1:9" s="28" customFormat="1" x14ac:dyDescent="0.15">
      <c r="A209" s="64"/>
      <c r="B209" s="27"/>
      <c r="C209" s="27"/>
      <c r="D209" s="33"/>
      <c r="E209" s="33"/>
      <c r="F209" s="33"/>
      <c r="G209" s="33"/>
      <c r="H209" s="33"/>
      <c r="I209" s="33"/>
    </row>
    <row r="210" spans="1:9" s="28" customFormat="1" x14ac:dyDescent="0.15">
      <c r="A210" s="64"/>
      <c r="B210" s="27"/>
      <c r="C210" s="27"/>
      <c r="D210" s="33"/>
      <c r="E210" s="33"/>
      <c r="F210" s="33"/>
      <c r="G210" s="33"/>
      <c r="H210" s="33"/>
      <c r="I210" s="33"/>
    </row>
    <row r="211" spans="1:9" x14ac:dyDescent="0.15">
      <c r="F211" s="37" t="s">
        <v>55</v>
      </c>
      <c r="G211" s="38" t="e">
        <f>#REF!-Summary!#REF!</f>
        <v>#REF!</v>
      </c>
    </row>
  </sheetData>
  <mergeCells count="2">
    <mergeCell ref="A5:C5"/>
    <mergeCell ref="A1:J1"/>
  </mergeCells>
  <pageMargins left="0.70866141732283472" right="0.70866141732283472" top="1.3779527559055118" bottom="0.6692913385826772" header="0.70866141732283472" footer="0.39370078740157483"/>
  <pageSetup paperSize="8" fitToHeight="0" orientation="landscape" r:id="rId1"/>
  <headerFooter>
    <oddHeader>&amp;L
&amp;R&amp;"-,Bold"&amp;12&amp;K04+000National Oceanography Centre, Roof Refurbishment
&amp;K00B0F0Pricing Document</oddHeader>
    <oddFooter>&amp;C
&amp;G
&amp;R
&amp;"-,Bold"&amp;P&amp;L&amp;7&amp;K05+000
&amp;"-,Bold"Turner &amp;&amp; Townsend</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51"/>
  <sheetViews>
    <sheetView view="pageLayout" zoomScale="115" zoomScaleNormal="110" zoomScaleSheetLayoutView="100" zoomScalePageLayoutView="115" workbookViewId="0">
      <selection activeCell="B5" sqref="B5"/>
    </sheetView>
  </sheetViews>
  <sheetFormatPr defaultColWidth="8.75" defaultRowHeight="11.25" x14ac:dyDescent="0.15"/>
  <cols>
    <col min="1" max="1" width="93.625" style="82" customWidth="1"/>
    <col min="2" max="2" width="46.625" style="5" customWidth="1"/>
    <col min="3" max="3" width="42.75" style="82" customWidth="1"/>
    <col min="4" max="6" width="12.75" style="82" customWidth="1"/>
    <col min="7" max="7" width="74" style="82" customWidth="1"/>
    <col min="8" max="8" width="3.125" style="82" customWidth="1"/>
    <col min="9" max="9" width="8.75" style="82" hidden="1" customWidth="1"/>
    <col min="10" max="16384" width="8.75" style="82"/>
  </cols>
  <sheetData>
    <row r="1" spans="1:15" s="1" customFormat="1" ht="38.1" customHeight="1" x14ac:dyDescent="0.15">
      <c r="A1" s="172" t="s">
        <v>385</v>
      </c>
      <c r="B1" s="172"/>
      <c r="C1" s="172"/>
      <c r="D1" s="172"/>
      <c r="E1" s="172"/>
      <c r="F1" s="172"/>
      <c r="G1" s="172"/>
      <c r="H1" s="138"/>
      <c r="I1" s="138"/>
      <c r="J1" s="138"/>
      <c r="K1" s="138"/>
      <c r="L1" s="138"/>
      <c r="M1" s="138"/>
      <c r="N1" s="138"/>
      <c r="O1" s="138"/>
    </row>
    <row r="2" spans="1:15" ht="33.75" x14ac:dyDescent="0.15">
      <c r="A2" s="325" t="s">
        <v>332</v>
      </c>
      <c r="B2" s="325" t="s">
        <v>333</v>
      </c>
      <c r="C2" s="265" t="s">
        <v>334</v>
      </c>
      <c r="D2" s="121"/>
      <c r="E2" s="121"/>
      <c r="F2" s="121"/>
      <c r="G2" s="121"/>
      <c r="H2" s="121"/>
      <c r="I2" s="121"/>
      <c r="J2" s="121"/>
      <c r="K2" s="121"/>
    </row>
    <row r="3" spans="1:15" x14ac:dyDescent="0.15">
      <c r="A3" s="326"/>
      <c r="B3" s="327"/>
      <c r="C3" s="186"/>
    </row>
    <row r="4" spans="1:15" x14ac:dyDescent="0.15">
      <c r="A4" s="176"/>
      <c r="B4" s="175"/>
      <c r="C4" s="182"/>
    </row>
    <row r="5" spans="1:15" x14ac:dyDescent="0.15">
      <c r="A5" s="176"/>
      <c r="B5" s="175"/>
      <c r="C5" s="182"/>
    </row>
    <row r="6" spans="1:15" x14ac:dyDescent="0.15">
      <c r="A6" s="176"/>
      <c r="B6" s="175"/>
      <c r="C6" s="182"/>
    </row>
    <row r="7" spans="1:15" x14ac:dyDescent="0.15">
      <c r="A7" s="176"/>
      <c r="B7" s="175"/>
      <c r="C7" s="182"/>
    </row>
    <row r="8" spans="1:15" x14ac:dyDescent="0.15">
      <c r="A8" s="176"/>
      <c r="B8" s="175"/>
      <c r="C8" s="182"/>
    </row>
    <row r="9" spans="1:15" x14ac:dyDescent="0.15">
      <c r="A9" s="176"/>
      <c r="B9" s="175"/>
      <c r="C9" s="182"/>
    </row>
    <row r="10" spans="1:15" x14ac:dyDescent="0.15">
      <c r="A10" s="176"/>
      <c r="B10" s="175"/>
      <c r="C10" s="182"/>
    </row>
    <row r="11" spans="1:15" x14ac:dyDescent="0.15">
      <c r="A11" s="176"/>
      <c r="B11" s="175"/>
      <c r="C11" s="182"/>
    </row>
    <row r="12" spans="1:15" x14ac:dyDescent="0.15">
      <c r="A12" s="176"/>
      <c r="B12" s="175"/>
      <c r="C12" s="182"/>
    </row>
    <row r="13" spans="1:15" x14ac:dyDescent="0.15">
      <c r="A13" s="176"/>
      <c r="B13" s="175"/>
      <c r="C13" s="182"/>
    </row>
    <row r="14" spans="1:15" x14ac:dyDescent="0.15">
      <c r="A14" s="176"/>
      <c r="B14" s="175"/>
      <c r="C14" s="182"/>
    </row>
    <row r="15" spans="1:15" s="88" customFormat="1" x14ac:dyDescent="0.15">
      <c r="A15" s="176"/>
      <c r="B15" s="175"/>
      <c r="C15" s="182"/>
    </row>
    <row r="16" spans="1:15" s="88" customFormat="1" x14ac:dyDescent="0.15">
      <c r="A16" s="176"/>
      <c r="B16" s="175"/>
      <c r="C16" s="182"/>
    </row>
    <row r="17" spans="1:3" s="88" customFormat="1" x14ac:dyDescent="0.15">
      <c r="A17" s="176"/>
      <c r="B17" s="175"/>
      <c r="C17" s="182"/>
    </row>
    <row r="18" spans="1:3" s="88" customFormat="1" x14ac:dyDescent="0.15">
      <c r="A18" s="176"/>
      <c r="B18" s="175"/>
      <c r="C18" s="182"/>
    </row>
    <row r="19" spans="1:3" s="88" customFormat="1" x14ac:dyDescent="0.15">
      <c r="A19" s="176"/>
      <c r="B19" s="175"/>
      <c r="C19" s="182"/>
    </row>
    <row r="20" spans="1:3" s="88" customFormat="1" x14ac:dyDescent="0.15">
      <c r="A20" s="176"/>
      <c r="B20" s="175"/>
      <c r="C20" s="182"/>
    </row>
    <row r="21" spans="1:3" s="88" customFormat="1" x14ac:dyDescent="0.15">
      <c r="A21" s="176"/>
      <c r="B21" s="175"/>
      <c r="C21" s="182"/>
    </row>
    <row r="22" spans="1:3" s="88" customFormat="1" x14ac:dyDescent="0.15">
      <c r="A22" s="176"/>
      <c r="B22" s="175"/>
      <c r="C22" s="182"/>
    </row>
    <row r="23" spans="1:3" s="88" customFormat="1" x14ac:dyDescent="0.15">
      <c r="A23" s="176"/>
      <c r="B23" s="175"/>
      <c r="C23" s="182"/>
    </row>
    <row r="24" spans="1:3" s="88" customFormat="1" x14ac:dyDescent="0.15">
      <c r="A24" s="176"/>
      <c r="B24" s="175"/>
      <c r="C24" s="182"/>
    </row>
    <row r="25" spans="1:3" s="88" customFormat="1" x14ac:dyDescent="0.15">
      <c r="A25" s="176"/>
      <c r="B25" s="175"/>
      <c r="C25" s="182"/>
    </row>
    <row r="26" spans="1:3" s="88" customFormat="1" x14ac:dyDescent="0.15">
      <c r="A26" s="176"/>
      <c r="B26" s="175"/>
      <c r="C26" s="182"/>
    </row>
    <row r="27" spans="1:3" s="88" customFormat="1" x14ac:dyDescent="0.15">
      <c r="A27" s="176"/>
      <c r="B27" s="175"/>
      <c r="C27" s="182"/>
    </row>
    <row r="28" spans="1:3" s="88" customFormat="1" x14ac:dyDescent="0.15">
      <c r="A28" s="176"/>
      <c r="B28" s="175"/>
      <c r="C28" s="182"/>
    </row>
    <row r="29" spans="1:3" s="88" customFormat="1" x14ac:dyDescent="0.15">
      <c r="A29" s="176"/>
      <c r="B29" s="175"/>
      <c r="C29" s="182"/>
    </row>
    <row r="30" spans="1:3" s="88" customFormat="1" x14ac:dyDescent="0.15">
      <c r="A30" s="176"/>
      <c r="B30" s="175"/>
      <c r="C30" s="182"/>
    </row>
    <row r="31" spans="1:3" s="88" customFormat="1" x14ac:dyDescent="0.15">
      <c r="A31" s="176"/>
      <c r="B31" s="175"/>
      <c r="C31" s="182"/>
    </row>
    <row r="32" spans="1:3" s="88" customFormat="1" x14ac:dyDescent="0.15">
      <c r="A32" s="176"/>
      <c r="B32" s="175"/>
      <c r="C32" s="182"/>
    </row>
    <row r="33" spans="1:3" s="88" customFormat="1" x14ac:dyDescent="0.15">
      <c r="A33" s="176"/>
      <c r="B33" s="175"/>
      <c r="C33" s="182"/>
    </row>
    <row r="34" spans="1:3" s="88" customFormat="1" x14ac:dyDescent="0.15">
      <c r="A34" s="176"/>
      <c r="B34" s="175"/>
      <c r="C34" s="182"/>
    </row>
    <row r="35" spans="1:3" s="88" customFormat="1" x14ac:dyDescent="0.15">
      <c r="A35" s="176"/>
      <c r="B35" s="175"/>
      <c r="C35" s="182"/>
    </row>
    <row r="36" spans="1:3" s="88" customFormat="1" x14ac:dyDescent="0.15">
      <c r="A36" s="176"/>
      <c r="B36" s="175"/>
      <c r="C36" s="182"/>
    </row>
    <row r="37" spans="1:3" s="88" customFormat="1" x14ac:dyDescent="0.15">
      <c r="A37" s="176"/>
      <c r="B37" s="175"/>
      <c r="C37" s="182"/>
    </row>
    <row r="38" spans="1:3" s="88" customFormat="1" x14ac:dyDescent="0.15">
      <c r="A38" s="176"/>
      <c r="B38" s="175"/>
      <c r="C38" s="182"/>
    </row>
    <row r="39" spans="1:3" x14ac:dyDescent="0.15">
      <c r="A39" s="176"/>
      <c r="B39" s="175"/>
      <c r="C39" s="182"/>
    </row>
    <row r="40" spans="1:3" s="88" customFormat="1" x14ac:dyDescent="0.15">
      <c r="A40" s="176"/>
      <c r="B40" s="175"/>
      <c r="C40" s="182"/>
    </row>
    <row r="41" spans="1:3" s="88" customFormat="1" x14ac:dyDescent="0.15">
      <c r="A41" s="176"/>
      <c r="B41" s="175"/>
      <c r="C41" s="182"/>
    </row>
    <row r="42" spans="1:3" s="88" customFormat="1" x14ac:dyDescent="0.15">
      <c r="A42" s="176"/>
      <c r="B42" s="175"/>
      <c r="C42" s="182"/>
    </row>
    <row r="43" spans="1:3" s="88" customFormat="1" x14ac:dyDescent="0.15">
      <c r="A43" s="176"/>
      <c r="B43" s="175"/>
      <c r="C43" s="182"/>
    </row>
    <row r="44" spans="1:3" s="88" customFormat="1" x14ac:dyDescent="0.15">
      <c r="A44" s="176"/>
      <c r="B44" s="175"/>
      <c r="C44" s="182"/>
    </row>
    <row r="45" spans="1:3" s="88" customFormat="1" x14ac:dyDescent="0.15">
      <c r="A45" s="176"/>
      <c r="B45" s="175"/>
      <c r="C45" s="182"/>
    </row>
    <row r="46" spans="1:3" x14ac:dyDescent="0.15">
      <c r="A46" s="176"/>
      <c r="B46" s="175"/>
      <c r="C46" s="182"/>
    </row>
    <row r="47" spans="1:3" x14ac:dyDescent="0.15">
      <c r="A47" s="176"/>
      <c r="B47" s="175"/>
      <c r="C47" s="182"/>
    </row>
    <row r="48" spans="1:3" x14ac:dyDescent="0.15">
      <c r="A48" s="176"/>
      <c r="B48" s="175"/>
      <c r="C48" s="182"/>
    </row>
    <row r="49" spans="1:3" x14ac:dyDescent="0.15">
      <c r="A49" s="176"/>
      <c r="B49" s="175"/>
      <c r="C49" s="182"/>
    </row>
    <row r="50" spans="1:3" x14ac:dyDescent="0.15">
      <c r="A50" s="184"/>
      <c r="B50" s="185"/>
      <c r="C50" s="186"/>
    </row>
    <row r="51" spans="1:3" x14ac:dyDescent="0.15">
      <c r="A51" s="174" t="s">
        <v>348</v>
      </c>
      <c r="B51" s="173">
        <f>SUM(B4:B50)</f>
        <v>0</v>
      </c>
      <c r="C51" s="183">
        <f>SUM(C3:C50)</f>
        <v>0</v>
      </c>
    </row>
  </sheetData>
  <mergeCells count="2">
    <mergeCell ref="A2:A3"/>
    <mergeCell ref="B2:B3"/>
  </mergeCells>
  <pageMargins left="0.70866141732283472" right="0.59782608695652173" top="1.3779527559055118" bottom="1.015625" header="0.70866141732283472" footer="0.39370078740157483"/>
  <pageSetup paperSize="8" orientation="landscape" r:id="rId1"/>
  <headerFooter>
    <oddHeader>&amp;L
&amp;R&amp;"-,Bold"&amp;12&amp;K04+000National Oceanography Centre, Roof Refurbishment
&amp;K05+000Pricing Document</oddHeader>
    <oddFooter>&amp;L&amp;7&amp;K05+000
&amp;"-,Bold"Turner &amp;&amp; Townsend&amp;C
&amp;G
&amp;R
&amp;"-,Bold"&amp;P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Notes to Contractor</vt:lpstr>
      <vt:lpstr>Summary</vt:lpstr>
      <vt:lpstr>1.1 Stg1 PCSA - MC Prelims</vt:lpstr>
      <vt:lpstr>1.2 Stg1 PCSA - Design Fees</vt:lpstr>
      <vt:lpstr>2.1Stg2 Construction - MC Staff</vt:lpstr>
      <vt:lpstr>2.2 Stg2 Design &amp; Surveys</vt:lpstr>
      <vt:lpstr>2.3 Stg2 Prelims Ref A-D</vt:lpstr>
      <vt:lpstr>2.3 Stg2 Prelims Ref E-W</vt:lpstr>
      <vt:lpstr>2.4 Early Warning Register</vt:lpstr>
      <vt:lpstr>2.5 Stg2 MC Fee %</vt:lpstr>
      <vt:lpstr>2.6 Activity Schedule - PCSA</vt:lpstr>
      <vt:lpstr>2.7 Schedule of Clarifications</vt:lpstr>
      <vt:lpstr>'1.1 Stg1 PCSA - MC Prelims'!Print_Area</vt:lpstr>
      <vt:lpstr>'1.2 Stg1 PCSA - Design Fees'!Print_Area</vt:lpstr>
      <vt:lpstr>'2.1Stg2 Construction - MC Staff'!Print_Area</vt:lpstr>
      <vt:lpstr>'2.2 Stg2 Design &amp; Surveys'!Print_Area</vt:lpstr>
      <vt:lpstr>'2.3 Stg2 Prelims Ref A-D'!Print_Area</vt:lpstr>
      <vt:lpstr>'2.3 Stg2 Prelims Ref E-W'!Print_Area</vt:lpstr>
      <vt:lpstr>'2.4 Early Warning Register'!Print_Area</vt:lpstr>
      <vt:lpstr>'2.5 Stg2 MC Fee %'!Print_Area</vt:lpstr>
      <vt:lpstr>'2.7 Schedule of Clarifications'!Print_Area</vt:lpstr>
      <vt:lpstr>'Notes to Contractor'!Print_Area</vt:lpstr>
      <vt:lpstr>Summary!Print_Area</vt:lpstr>
      <vt:lpstr>'1.1 Stg1 PCSA - MC Prelims'!Print_Titles</vt:lpstr>
      <vt:lpstr>'2.1Stg2 Construction - MC Staff'!Print_Titles</vt:lpstr>
      <vt:lpstr>'2.3 Stg2 Prelims Ref E-W'!Print_Titles</vt:lpstr>
      <vt:lpstr>'2.6 Activity Schedule - PCSA'!Print_Titles</vt:lpstr>
      <vt:lpstr>'Notes to Contractor'!Print_Titles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LocalAdmin</cp:lastModifiedBy>
  <cp:lastPrinted>2019-12-18T08:56:37Z</cp:lastPrinted>
  <dcterms:created xsi:type="dcterms:W3CDTF">2015-09-14T18:41:26Z</dcterms:created>
  <dcterms:modified xsi:type="dcterms:W3CDTF">2020-01-14T10:53:47Z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SinglePage">
    <vt:lpwstr>No</vt:lpwstr>
  </property>
  <property fmtid="{D5CDD505-2E9C-101B-9397-08002B2CF9AE}" pid="3" name="DocWizardRun">
    <vt:lpwstr>Yes</vt:lpwstr>
  </property>
  <property fmtid="{D5CDD505-2E9C-101B-9397-08002B2CF9AE}" pid="4" name="DocAddinName">
    <vt:lpwstr>TurnTown Excel Ribbon</vt:lpwstr>
  </property>
  <property fmtid="{D5CDD505-2E9C-101B-9397-08002B2CF9AE}" pid="5" name="CalcsVisible">
    <vt:lpwstr>Yes</vt:lpwstr>
  </property>
  <property fmtid="{D5CDD505-2E9C-101B-9397-08002B2CF9AE}" pid="6" name="DocOnBehalfOfIndex">
    <vt:lpwstr>0</vt:lpwstr>
  </property>
  <property fmtid="{D5CDD505-2E9C-101B-9397-08002B2CF9AE}" pid="7" name="DocOnBehalfOfLogo">
    <vt:lpwstr>Turner &amp; Townsend</vt:lpwstr>
  </property>
  <property fmtid="{D5CDD505-2E9C-101B-9397-08002B2CF9AE}" pid="8" name="DocOnBehalfOfRegion">
    <vt:lpwstr>UK and Ireland</vt:lpwstr>
  </property>
  <property fmtid="{D5CDD505-2E9C-101B-9397-08002B2CF9AE}" pid="9" name="DocOnBehalfOfOffice">
    <vt:lpwstr>London</vt:lpwstr>
  </property>
  <property fmtid="{D5CDD505-2E9C-101B-9397-08002B2CF9AE}" pid="10" name="DocOnBehalfOfCompany">
    <vt:lpwstr>Turner &amp; Townsend Cost Management Limited</vt:lpwstr>
  </property>
  <property fmtid="{D5CDD505-2E9C-101B-9397-08002B2CF9AE}" pid="11" name="DocOnBehalfOfCountry">
    <vt:lpwstr>UK</vt:lpwstr>
  </property>
  <property fmtid="{D5CDD505-2E9C-101B-9397-08002B2CF9AE}" pid="12" name="DocOnBehalfOfWebsite">
    <vt:lpwstr>www.turnerandtownsend.com</vt:lpwstr>
  </property>
  <property fmtid="{D5CDD505-2E9C-101B-9397-08002B2CF9AE}" pid="13" name="DocOnBehalfOfFooter1">
    <vt:lpwstr>Turner &amp; Townsend Cost Management Limited</vt:lpwstr>
  </property>
  <property fmtid="{D5CDD505-2E9C-101B-9397-08002B2CF9AE}" pid="14" name="DocOnBehalfOfFooter2">
    <vt:lpwstr>Registered office: Low Hall, Calverley Lane, Horsforth, Leeds LS18 4GH, United Kingdom. Registered in England and Wales. Registration No. 6458527</vt:lpwstr>
  </property>
  <property fmtid="{D5CDD505-2E9C-101B-9397-08002B2CF9AE}" pid="15" name="DocOnBehalfOfFooter3">
    <vt:lpwstr/>
  </property>
  <property fmtid="{D5CDD505-2E9C-101B-9397-08002B2CF9AE}" pid="16" name="DocOnBehalfOfAward">
    <vt:lpwstr>IiP</vt:lpwstr>
  </property>
  <property fmtid="{D5CDD505-2E9C-101B-9397-08002B2CF9AE}" pid="17" name="DocOnBehalfOfAddress1">
    <vt:lpwstr>One New Change</vt:lpwstr>
  </property>
  <property fmtid="{D5CDD505-2E9C-101B-9397-08002B2CF9AE}" pid="18" name="DocOnBehalfOfAddress2">
    <vt:lpwstr>London</vt:lpwstr>
  </property>
  <property fmtid="{D5CDD505-2E9C-101B-9397-08002B2CF9AE}" pid="19" name="DocOnBehalfOfAddress3">
    <vt:lpwstr>EC4M 9AF</vt:lpwstr>
  </property>
  <property fmtid="{D5CDD505-2E9C-101B-9397-08002B2CF9AE}" pid="20" name="DocOnBehalfOfAddress4">
    <vt:lpwstr/>
  </property>
  <property fmtid="{D5CDD505-2E9C-101B-9397-08002B2CF9AE}" pid="21" name="DocOnBehalfOfAddress5">
    <vt:lpwstr/>
  </property>
  <property fmtid="{D5CDD505-2E9C-101B-9397-08002B2CF9AE}" pid="22" name="DocOnBehalfOfAddress6">
    <vt:lpwstr/>
  </property>
  <property fmtid="{D5CDD505-2E9C-101B-9397-08002B2CF9AE}" pid="23" name="DocOnBehalfOfTelephone">
    <vt:lpwstr>+44 (0)20 7544 4000</vt:lpwstr>
  </property>
  <property fmtid="{D5CDD505-2E9C-101B-9397-08002B2CF9AE}" pid="24" name="DocOnBehalfOfPOBox1">
    <vt:lpwstr/>
  </property>
  <property fmtid="{D5CDD505-2E9C-101B-9397-08002B2CF9AE}" pid="25" name="DocOnBehalfOfPOBox2">
    <vt:lpwstr/>
  </property>
  <property fmtid="{D5CDD505-2E9C-101B-9397-08002B2CF9AE}" pid="26" name="DocOnBehalfOfPOBox3">
    <vt:lpwstr/>
  </property>
  <property fmtid="{D5CDD505-2E9C-101B-9397-08002B2CF9AE}" pid="27" name="DocOnBehalfOfPOBox4">
    <vt:lpwstr/>
  </property>
  <property fmtid="{D5CDD505-2E9C-101B-9397-08002B2CF9AE}" pid="28" name="DocOnBehalfOfAuthor">
    <vt:lpwstr>Chris Swann</vt:lpwstr>
  </property>
  <property fmtid="{D5CDD505-2E9C-101B-9397-08002B2CF9AE}" pid="29" name="DocOnBehalfOfPosition">
    <vt:lpwstr>Senior Cost Manager</vt:lpwstr>
  </property>
  <property fmtid="{D5CDD505-2E9C-101B-9397-08002B2CF9AE}" pid="30" name="DocOnBehalfOfEmail">
    <vt:lpwstr>Chris.Swann@turntown.co.uk</vt:lpwstr>
  </property>
  <property fmtid="{D5CDD505-2E9C-101B-9397-08002B2CF9AE}" pid="31" name="DocOnBehalfOfTelephoneAuto">
    <vt:lpwstr>Yes</vt:lpwstr>
  </property>
  <property fmtid="{D5CDD505-2E9C-101B-9397-08002B2CF9AE}" pid="32" name="DocAddress">
    <vt:lpwstr>One New Change
London
EC4M 9A</vt:lpwstr>
  </property>
  <property fmtid="{D5CDD505-2E9C-101B-9397-08002B2CF9AE}" pid="33" name="DocPOBox">
    <vt:lpwstr/>
  </property>
  <property fmtid="{D5CDD505-2E9C-101B-9397-08002B2CF9AE}" pid="34" name="docPaper">
    <vt:lpwstr>A4</vt:lpwstr>
  </property>
  <property fmtid="{D5CDD505-2E9C-101B-9397-08002B2CF9AE}" pid="35" name="DocClient">
    <vt:lpwstr>MRC</vt:lpwstr>
  </property>
  <property fmtid="{D5CDD505-2E9C-101B-9397-08002B2CF9AE}" pid="36" name="DocProject">
    <vt:lpwstr>MRC LMS</vt:lpwstr>
  </property>
  <property fmtid="{D5CDD505-2E9C-101B-9397-08002B2CF9AE}" pid="37" name="DocHeader1">
    <vt:lpwstr/>
  </property>
  <property fmtid="{D5CDD505-2E9C-101B-9397-08002B2CF9AE}" pid="38" name="DocHeader2">
    <vt:lpwstr/>
  </property>
  <property fmtid="{D5CDD505-2E9C-101B-9397-08002B2CF9AE}" pid="39" name="DocJob">
    <vt:lpwstr>qs25287</vt:lpwstr>
  </property>
  <property fmtid="{D5CDD505-2E9C-101B-9397-08002B2CF9AE}" pid="40" name="DocSpellCheckLang">
    <vt:lpwstr>English (United Kingdom)</vt:lpwstr>
  </property>
  <property fmtid="{D5CDD505-2E9C-101B-9397-08002B2CF9AE}" pid="41" name="DocDisclaimer">
    <vt:lpwstr>Report Disclaimer</vt:lpwstr>
  </property>
  <property fmtid="{D5CDD505-2E9C-101B-9397-08002B2CF9AE}" pid="42" name="DocSpellCheckLangID">
    <vt:lpwstr>2057</vt:lpwstr>
  </property>
</Properties>
</file>