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hard.landor\Desktop\Payment Acceptance\Bid Pack\"/>
    </mc:Choice>
  </mc:AlternateContent>
  <workbookProtection workbookAlgorithmName="SHA-512" workbookHashValue="OSdkImjD+dZAS3RIWYPwo1mls6u1esZNi/lH+B6dLkKDyTPtPXR241cE4mxDOUJjqrq/jqmSqNmBniWoJtrnpg==" workbookSaltValue="sVvWXnQYi/RBXuzM9NN7yg==" workbookSpinCount="100000" lockStructure="1"/>
  <bookViews>
    <workbookView xWindow="0" yWindow="0" windowWidth="19200" windowHeight="7340" tabRatio="831"/>
  </bookViews>
  <sheets>
    <sheet name="Coversheet" sheetId="21" r:id="rId1"/>
    <sheet name="Index Page" sheetId="22" r:id="rId2"/>
    <sheet name="Instructions Please read" sheetId="23" r:id="rId3"/>
    <sheet name="Card Acquiring" sheetId="1" r:id="rId4"/>
    <sheet name="Interchange fees" sheetId="20" r:id="rId5"/>
    <sheet name="Scheme fees" sheetId="7" r:id="rId6"/>
    <sheet name="Fraud Avoidance" sheetId="4" r:id="rId7"/>
    <sheet name="Total Basket Price" sheetId="24" r:id="rId8"/>
    <sheet name="Additional Optional Services" sheetId="9" r:id="rId9"/>
    <sheet name=" Drivers (Transactional Data)" sheetId="10" r:id="rId10"/>
  </sheets>
  <externalReferences>
    <externalReference r:id="rId11"/>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4" l="1"/>
  <c r="L37" i="7"/>
  <c r="L36" i="7"/>
  <c r="L35" i="7"/>
  <c r="L34" i="7"/>
  <c r="L33" i="7"/>
  <c r="L32" i="7"/>
  <c r="L31" i="7"/>
  <c r="L30" i="7"/>
  <c r="K37" i="7"/>
  <c r="K36" i="7"/>
  <c r="K35" i="7"/>
  <c r="K34" i="7"/>
  <c r="K33" i="7"/>
  <c r="K32" i="7"/>
  <c r="K31" i="7"/>
  <c r="K30" i="7"/>
  <c r="J37" i="7"/>
  <c r="J36" i="7"/>
  <c r="J35" i="7"/>
  <c r="J34" i="7"/>
  <c r="J33" i="7"/>
  <c r="J32" i="7"/>
  <c r="J31" i="7"/>
  <c r="J30" i="7"/>
  <c r="I37" i="7"/>
  <c r="I36" i="7"/>
  <c r="I35" i="7"/>
  <c r="I34" i="7"/>
  <c r="I33" i="7"/>
  <c r="I32" i="7"/>
  <c r="I31" i="7"/>
  <c r="I30" i="7"/>
  <c r="L28" i="7"/>
  <c r="L27" i="7"/>
  <c r="L26" i="7"/>
  <c r="L25" i="7"/>
  <c r="L24" i="7"/>
  <c r="L23" i="7"/>
  <c r="L22" i="7"/>
  <c r="L21" i="7"/>
  <c r="K23" i="7"/>
  <c r="K28" i="7"/>
  <c r="K27" i="7"/>
  <c r="K26" i="7"/>
  <c r="K25" i="7"/>
  <c r="K24" i="7"/>
  <c r="K22" i="7"/>
  <c r="K21" i="7"/>
  <c r="J28" i="7"/>
  <c r="J27" i="7"/>
  <c r="J26" i="7"/>
  <c r="J25" i="7"/>
  <c r="J24" i="7"/>
  <c r="J23" i="7"/>
  <c r="J22" i="7"/>
  <c r="J21" i="7"/>
  <c r="I28" i="7"/>
  <c r="I27" i="7"/>
  <c r="I26" i="7"/>
  <c r="I25" i="7"/>
  <c r="I24" i="7"/>
  <c r="I23" i="7"/>
  <c r="I22" i="7"/>
  <c r="I21" i="7"/>
  <c r="L19" i="7"/>
  <c r="L18" i="7"/>
  <c r="L17" i="7"/>
  <c r="L16" i="7"/>
  <c r="L15" i="7"/>
  <c r="L14" i="7"/>
  <c r="L13" i="7"/>
  <c r="L12" i="7"/>
  <c r="K19" i="7"/>
  <c r="K18" i="7"/>
  <c r="K17" i="7"/>
  <c r="K16" i="7"/>
  <c r="K15" i="7"/>
  <c r="K14" i="7"/>
  <c r="K13" i="7"/>
  <c r="K12" i="7"/>
  <c r="J19" i="7"/>
  <c r="J18" i="7"/>
  <c r="J17" i="7"/>
  <c r="J16" i="7"/>
  <c r="J15" i="7"/>
  <c r="J14" i="7"/>
  <c r="J13" i="7"/>
  <c r="J12" i="7"/>
  <c r="I19" i="7"/>
  <c r="I18" i="7"/>
  <c r="I17" i="7"/>
  <c r="I16" i="7"/>
  <c r="I15" i="7"/>
  <c r="I14" i="7"/>
  <c r="I13" i="7"/>
  <c r="I12" i="7"/>
  <c r="Q37" i="20"/>
  <c r="Q36" i="20"/>
  <c r="Q35" i="20"/>
  <c r="Q34" i="20"/>
  <c r="Q33" i="20"/>
  <c r="Q32" i="20"/>
  <c r="Q31" i="20"/>
  <c r="Q30" i="20"/>
  <c r="P37" i="20"/>
  <c r="P36" i="20"/>
  <c r="P35" i="20"/>
  <c r="P34" i="20"/>
  <c r="P33" i="20"/>
  <c r="P32" i="20"/>
  <c r="P31" i="20"/>
  <c r="P30" i="20"/>
  <c r="Q28" i="20"/>
  <c r="Q27" i="20"/>
  <c r="Q26" i="20"/>
  <c r="Q25" i="20"/>
  <c r="Q24" i="20"/>
  <c r="Q23" i="20"/>
  <c r="Q22" i="20"/>
  <c r="Q21" i="20"/>
  <c r="P28" i="20"/>
  <c r="P27" i="20"/>
  <c r="P26" i="20"/>
  <c r="P25" i="20"/>
  <c r="P24" i="20"/>
  <c r="P23" i="20"/>
  <c r="P22" i="20"/>
  <c r="P21" i="20"/>
  <c r="O37" i="20"/>
  <c r="O36" i="20"/>
  <c r="O35" i="20"/>
  <c r="O34" i="20"/>
  <c r="O33" i="20"/>
  <c r="O32" i="20"/>
  <c r="O31" i="20"/>
  <c r="O30" i="20"/>
  <c r="O28" i="20"/>
  <c r="O27" i="20"/>
  <c r="O26" i="20"/>
  <c r="O25" i="20"/>
  <c r="O24" i="20"/>
  <c r="O23" i="20"/>
  <c r="O22" i="20"/>
  <c r="O21" i="20"/>
  <c r="N37" i="20"/>
  <c r="N36" i="20"/>
  <c r="N35" i="20"/>
  <c r="N34" i="20"/>
  <c r="N33" i="20"/>
  <c r="N32" i="20"/>
  <c r="N31" i="20"/>
  <c r="N30" i="20"/>
  <c r="N28" i="20"/>
  <c r="N27" i="20"/>
  <c r="N26" i="20"/>
  <c r="N25" i="20"/>
  <c r="N24" i="20"/>
  <c r="N23" i="20"/>
  <c r="N22" i="20"/>
  <c r="N21" i="20"/>
  <c r="Q19" i="20"/>
  <c r="Q17" i="20"/>
  <c r="Q18" i="20"/>
  <c r="Q16" i="20"/>
  <c r="Q15" i="20"/>
  <c r="Q14" i="20"/>
  <c r="Q13" i="20"/>
  <c r="Q12" i="20"/>
  <c r="P19" i="20"/>
  <c r="P18" i="20"/>
  <c r="P17" i="20"/>
  <c r="P16" i="20"/>
  <c r="P15" i="20"/>
  <c r="P14" i="20"/>
  <c r="P13" i="20"/>
  <c r="P12" i="20"/>
  <c r="O19" i="20"/>
  <c r="O18" i="20"/>
  <c r="O17" i="20"/>
  <c r="O16" i="20"/>
  <c r="O15" i="20"/>
  <c r="O14" i="20"/>
  <c r="O13" i="20"/>
  <c r="O12" i="20"/>
  <c r="N19" i="20"/>
  <c r="N18" i="20"/>
  <c r="N17" i="20"/>
  <c r="N16" i="20"/>
  <c r="N15" i="20"/>
  <c r="N14" i="20"/>
  <c r="N13" i="20"/>
  <c r="N12" i="20"/>
  <c r="D12" i="1"/>
  <c r="D20" i="1"/>
  <c r="D19" i="1"/>
  <c r="D18" i="1"/>
  <c r="D17" i="1"/>
  <c r="D16" i="1"/>
  <c r="D28" i="1"/>
  <c r="D29" i="1"/>
  <c r="C13" i="24" l="1"/>
  <c r="B13" i="24"/>
  <c r="B4" i="24"/>
  <c r="B4" i="10"/>
  <c r="B4" i="9"/>
  <c r="D14" i="4"/>
  <c r="D16" i="4" s="1"/>
  <c r="C4" i="4"/>
  <c r="L46" i="7"/>
  <c r="K46" i="7"/>
  <c r="J46" i="7"/>
  <c r="I46" i="7"/>
  <c r="L45" i="7"/>
  <c r="J45" i="7"/>
  <c r="I45" i="7"/>
  <c r="L44" i="7"/>
  <c r="J44" i="7"/>
  <c r="I44" i="7"/>
  <c r="L43" i="7"/>
  <c r="K43" i="7"/>
  <c r="J43" i="7"/>
  <c r="I43" i="7"/>
  <c r="L42" i="7"/>
  <c r="K42" i="7"/>
  <c r="J42" i="7"/>
  <c r="I42" i="7"/>
  <c r="L41" i="7"/>
  <c r="K41" i="7"/>
  <c r="J41" i="7"/>
  <c r="I41" i="7"/>
  <c r="L40" i="7"/>
  <c r="K40" i="7"/>
  <c r="J40" i="7"/>
  <c r="I40" i="7"/>
  <c r="L39" i="7"/>
  <c r="K39" i="7"/>
  <c r="J39" i="7"/>
  <c r="I39" i="7"/>
  <c r="C3" i="7"/>
  <c r="Z37" i="20"/>
  <c r="Y37" i="20"/>
  <c r="X37" i="20"/>
  <c r="W37" i="20"/>
  <c r="Z36" i="20"/>
  <c r="Y36" i="20"/>
  <c r="X36" i="20"/>
  <c r="W36" i="20"/>
  <c r="Z35" i="20"/>
  <c r="Y35" i="20"/>
  <c r="X35" i="20"/>
  <c r="W35" i="20"/>
  <c r="Z34" i="20"/>
  <c r="Y34" i="20"/>
  <c r="X34" i="20"/>
  <c r="W34" i="20"/>
  <c r="Z33" i="20"/>
  <c r="Y33" i="20"/>
  <c r="X33" i="20"/>
  <c r="W33" i="20"/>
  <c r="Z32" i="20"/>
  <c r="Y32" i="20"/>
  <c r="X32" i="20"/>
  <c r="W32" i="20"/>
  <c r="Z31" i="20"/>
  <c r="Y31" i="20"/>
  <c r="X31" i="20"/>
  <c r="W31" i="20"/>
  <c r="Z30" i="20"/>
  <c r="Y30" i="20"/>
  <c r="X30" i="20"/>
  <c r="W30" i="20"/>
  <c r="Z28" i="20"/>
  <c r="Y28" i="20"/>
  <c r="X28" i="20"/>
  <c r="W28" i="20"/>
  <c r="Z27" i="20"/>
  <c r="Y27" i="20"/>
  <c r="X27" i="20"/>
  <c r="W27" i="20"/>
  <c r="Q45" i="20"/>
  <c r="P45" i="20"/>
  <c r="Z26" i="20"/>
  <c r="Y26" i="20"/>
  <c r="X26" i="20"/>
  <c r="W26" i="20"/>
  <c r="Q44" i="20"/>
  <c r="P44" i="20"/>
  <c r="Z25" i="20"/>
  <c r="Y25" i="20"/>
  <c r="X25" i="20"/>
  <c r="W25" i="20"/>
  <c r="Z24" i="20"/>
  <c r="Y24" i="20"/>
  <c r="X24" i="20"/>
  <c r="W24" i="20"/>
  <c r="Q42" i="20"/>
  <c r="Z23" i="20"/>
  <c r="Y23" i="20"/>
  <c r="X23" i="20"/>
  <c r="W23" i="20"/>
  <c r="Z22" i="20"/>
  <c r="Y22" i="20"/>
  <c r="X22" i="20"/>
  <c r="W22" i="20"/>
  <c r="Z21" i="20"/>
  <c r="Y21" i="20"/>
  <c r="X21" i="20"/>
  <c r="W21" i="20"/>
  <c r="Q39" i="20"/>
  <c r="Z19" i="20"/>
  <c r="Y19" i="20"/>
  <c r="X19" i="20"/>
  <c r="W19" i="20"/>
  <c r="Q46" i="20"/>
  <c r="P46" i="20"/>
  <c r="O46" i="20"/>
  <c r="Z18" i="20"/>
  <c r="Y18" i="20"/>
  <c r="X18" i="20"/>
  <c r="X45" i="20" s="1"/>
  <c r="W18" i="20"/>
  <c r="O45" i="20"/>
  <c r="Z17" i="20"/>
  <c r="Y17" i="20"/>
  <c r="X17" i="20"/>
  <c r="W17" i="20"/>
  <c r="Z16" i="20"/>
  <c r="Y16" i="20"/>
  <c r="X16" i="20"/>
  <c r="W16" i="20"/>
  <c r="Q43" i="20"/>
  <c r="P43" i="20"/>
  <c r="Z15" i="20"/>
  <c r="Y15" i="20"/>
  <c r="X15" i="20"/>
  <c r="W15" i="20"/>
  <c r="Z14" i="20"/>
  <c r="Y14" i="20"/>
  <c r="X14" i="20"/>
  <c r="W14" i="20"/>
  <c r="Z13" i="20"/>
  <c r="Y13" i="20"/>
  <c r="X13" i="20"/>
  <c r="W13" i="20"/>
  <c r="Z12" i="20"/>
  <c r="Y12" i="20"/>
  <c r="X12" i="20"/>
  <c r="W12" i="20"/>
  <c r="C3" i="20"/>
  <c r="D27" i="1"/>
  <c r="D26" i="1"/>
  <c r="D25" i="1"/>
  <c r="D24" i="1"/>
  <c r="C10" i="24" s="1"/>
  <c r="D23" i="1"/>
  <c r="D13" i="1"/>
  <c r="C3" i="1"/>
  <c r="Y43" i="20" l="1"/>
  <c r="Y46" i="20"/>
  <c r="X46" i="20"/>
  <c r="D13" i="24"/>
  <c r="Z43" i="20"/>
  <c r="Z46" i="20"/>
  <c r="AC46" i="20" s="1"/>
  <c r="L48" i="7"/>
  <c r="Z39" i="20"/>
  <c r="Z41" i="20"/>
  <c r="Y44" i="20"/>
  <c r="Z45" i="20"/>
  <c r="AC45" i="20" s="1"/>
  <c r="S21" i="20"/>
  <c r="AB21" i="20"/>
  <c r="S24" i="20"/>
  <c r="AB24" i="20"/>
  <c r="AB25" i="20"/>
  <c r="S26" i="20"/>
  <c r="AB26" i="20"/>
  <c r="S27" i="20"/>
  <c r="AB27" i="20"/>
  <c r="S28" i="20"/>
  <c r="AB28" i="20"/>
  <c r="S30" i="20"/>
  <c r="AB30" i="20"/>
  <c r="S31" i="20"/>
  <c r="AB31" i="20"/>
  <c r="S32" i="20"/>
  <c r="AB32" i="20"/>
  <c r="S33" i="20"/>
  <c r="AB33" i="20"/>
  <c r="S34" i="20"/>
  <c r="AB34" i="20"/>
  <c r="S35" i="20"/>
  <c r="AB35" i="20"/>
  <c r="S36" i="20"/>
  <c r="AB36" i="20"/>
  <c r="S37" i="20"/>
  <c r="AB37" i="20"/>
  <c r="Y45" i="20"/>
  <c r="Z42" i="20"/>
  <c r="Z44" i="20"/>
  <c r="B10" i="24"/>
  <c r="D10" i="24" s="1"/>
  <c r="T46" i="20"/>
  <c r="T21" i="20"/>
  <c r="T22" i="20"/>
  <c r="T24" i="20"/>
  <c r="AC24" i="20"/>
  <c r="T25" i="20"/>
  <c r="AC25" i="20"/>
  <c r="T26" i="20"/>
  <c r="AC26" i="20"/>
  <c r="T27" i="20"/>
  <c r="AC27" i="20"/>
  <c r="T28" i="20"/>
  <c r="AC28" i="20"/>
  <c r="T30" i="20"/>
  <c r="AC30" i="20"/>
  <c r="T31" i="20"/>
  <c r="AC31" i="20"/>
  <c r="T32" i="20"/>
  <c r="AC32" i="20"/>
  <c r="T33" i="20"/>
  <c r="AC33" i="20"/>
  <c r="T34" i="20"/>
  <c r="AC34" i="20"/>
  <c r="T35" i="20"/>
  <c r="AC35" i="20"/>
  <c r="T36" i="20"/>
  <c r="AC36" i="20"/>
  <c r="T37" i="20"/>
  <c r="AC37" i="20"/>
  <c r="N46" i="7"/>
  <c r="N21" i="7"/>
  <c r="N23" i="7"/>
  <c r="N25" i="7"/>
  <c r="N27" i="7"/>
  <c r="N28" i="7"/>
  <c r="P28" i="7" s="1"/>
  <c r="N30" i="7"/>
  <c r="N31" i="7"/>
  <c r="N33" i="7"/>
  <c r="N35" i="7"/>
  <c r="N37" i="7"/>
  <c r="N39" i="20"/>
  <c r="W39" i="20"/>
  <c r="N40" i="20"/>
  <c r="N41" i="20"/>
  <c r="N42" i="20"/>
  <c r="W42" i="20"/>
  <c r="AC15" i="20"/>
  <c r="O39" i="20"/>
  <c r="T39" i="20" s="1"/>
  <c r="X39" i="20"/>
  <c r="O40" i="20"/>
  <c r="O41" i="20"/>
  <c r="X41" i="20"/>
  <c r="AC41" i="20" s="1"/>
  <c r="O42" i="20"/>
  <c r="T42" i="20" s="1"/>
  <c r="X42" i="20"/>
  <c r="N43" i="20"/>
  <c r="S43" i="20" s="1"/>
  <c r="W43" i="20"/>
  <c r="AB43" i="20" s="1"/>
  <c r="N44" i="20"/>
  <c r="S44" i="20" s="1"/>
  <c r="W44" i="20"/>
  <c r="AC17" i="20"/>
  <c r="O40" i="7"/>
  <c r="O41" i="7"/>
  <c r="O42" i="7"/>
  <c r="O43" i="7"/>
  <c r="O44" i="7"/>
  <c r="O45" i="7"/>
  <c r="O46" i="7"/>
  <c r="O21" i="7"/>
  <c r="O22" i="7"/>
  <c r="O23" i="7"/>
  <c r="O24" i="7"/>
  <c r="O25" i="7"/>
  <c r="P25" i="7" s="1"/>
  <c r="O26" i="7"/>
  <c r="O27" i="7"/>
  <c r="O28" i="7"/>
  <c r="O30" i="7"/>
  <c r="O31" i="7"/>
  <c r="O32" i="7"/>
  <c r="O33" i="7"/>
  <c r="O34" i="7"/>
  <c r="O35" i="7"/>
  <c r="O36" i="7"/>
  <c r="O37" i="7"/>
  <c r="D31" i="1"/>
  <c r="P39" i="20"/>
  <c r="Y39" i="20"/>
  <c r="Y40" i="20"/>
  <c r="Y41" i="20"/>
  <c r="P42" i="20"/>
  <c r="Y42" i="20"/>
  <c r="O43" i="20"/>
  <c r="T43" i="20" s="1"/>
  <c r="X43" i="20"/>
  <c r="AC43" i="20" s="1"/>
  <c r="O44" i="20"/>
  <c r="T44" i="20" s="1"/>
  <c r="X44" i="20"/>
  <c r="AC44" i="20" s="1"/>
  <c r="N45" i="20"/>
  <c r="S45" i="20" s="1"/>
  <c r="W45" i="20"/>
  <c r="N46" i="20"/>
  <c r="S46" i="20" s="1"/>
  <c r="U46" i="20" s="1"/>
  <c r="W46" i="20"/>
  <c r="AB46" i="20" s="1"/>
  <c r="AC19" i="20"/>
  <c r="W41" i="20"/>
  <c r="AB41" i="20" s="1"/>
  <c r="AB23" i="20"/>
  <c r="Z40" i="20"/>
  <c r="AC22" i="20"/>
  <c r="AB22" i="20"/>
  <c r="X40" i="20"/>
  <c r="W40" i="20"/>
  <c r="Q41" i="20"/>
  <c r="T23" i="20"/>
  <c r="P41" i="20"/>
  <c r="S23" i="20"/>
  <c r="Q40" i="20"/>
  <c r="Q48" i="20" s="1"/>
  <c r="S22" i="20"/>
  <c r="P40" i="20"/>
  <c r="N26" i="7"/>
  <c r="K44" i="7"/>
  <c r="N44" i="7" s="1"/>
  <c r="N42" i="7"/>
  <c r="P42" i="7" s="1"/>
  <c r="N24" i="7"/>
  <c r="P24" i="7" s="1"/>
  <c r="N40" i="7"/>
  <c r="N22" i="7"/>
  <c r="P46" i="7"/>
  <c r="N41" i="7"/>
  <c r="N32" i="7"/>
  <c r="N43" i="7"/>
  <c r="P43" i="7" s="1"/>
  <c r="N34" i="7"/>
  <c r="N36" i="7"/>
  <c r="K45" i="7"/>
  <c r="J48" i="7"/>
  <c r="O48" i="7" s="1"/>
  <c r="O39" i="7"/>
  <c r="I48" i="7"/>
  <c r="N39" i="7"/>
  <c r="N12" i="7"/>
  <c r="O13" i="7"/>
  <c r="N16" i="7"/>
  <c r="O17" i="7"/>
  <c r="N13" i="7"/>
  <c r="P13" i="7" s="1"/>
  <c r="O14" i="7"/>
  <c r="N17" i="7"/>
  <c r="O18" i="7"/>
  <c r="O12" i="7"/>
  <c r="N15" i="7"/>
  <c r="O16" i="7"/>
  <c r="N19" i="7"/>
  <c r="N14" i="7"/>
  <c r="O15" i="7"/>
  <c r="N18" i="7"/>
  <c r="O19" i="7"/>
  <c r="S15" i="20"/>
  <c r="S17" i="20"/>
  <c r="S13" i="20"/>
  <c r="AC23" i="20"/>
  <c r="AC13" i="20"/>
  <c r="T45" i="20"/>
  <c r="S19" i="20"/>
  <c r="AC21" i="20"/>
  <c r="AD21" i="20" s="1"/>
  <c r="S25" i="20"/>
  <c r="AB12" i="20"/>
  <c r="T13" i="20"/>
  <c r="AB14" i="20"/>
  <c r="T15" i="20"/>
  <c r="AB16" i="20"/>
  <c r="T17" i="20"/>
  <c r="AB18" i="20"/>
  <c r="T19" i="20"/>
  <c r="S12" i="20"/>
  <c r="AC12" i="20"/>
  <c r="S14" i="20"/>
  <c r="AC14" i="20"/>
  <c r="S16" i="20"/>
  <c r="AC16" i="20"/>
  <c r="S18" i="20"/>
  <c r="AC18" i="20"/>
  <c r="T12" i="20"/>
  <c r="AB13" i="20"/>
  <c r="T14" i="20"/>
  <c r="AB15" i="20"/>
  <c r="T16" i="20"/>
  <c r="AB17" i="20"/>
  <c r="T18" i="20"/>
  <c r="AB19" i="20"/>
  <c r="AD24" i="20" l="1"/>
  <c r="AD46" i="20"/>
  <c r="AB44" i="20"/>
  <c r="AD44" i="20" s="1"/>
  <c r="AD37" i="20"/>
  <c r="AD35" i="20"/>
  <c r="AD33" i="20"/>
  <c r="AD31" i="20"/>
  <c r="AD28" i="20"/>
  <c r="AD26" i="20"/>
  <c r="AD19" i="20"/>
  <c r="AD22" i="20"/>
  <c r="AC42" i="20"/>
  <c r="AD36" i="20"/>
  <c r="AD34" i="20"/>
  <c r="AD32" i="20"/>
  <c r="AD30" i="20"/>
  <c r="AD27" i="20"/>
  <c r="AD25" i="20"/>
  <c r="Z48" i="20"/>
  <c r="X48" i="20"/>
  <c r="AC39" i="20"/>
  <c r="P37" i="7"/>
  <c r="P35" i="7"/>
  <c r="P39" i="7"/>
  <c r="P33" i="7"/>
  <c r="P31" i="7"/>
  <c r="P21" i="7"/>
  <c r="P27" i="7"/>
  <c r="P23" i="7"/>
  <c r="P14" i="7"/>
  <c r="AB42" i="20"/>
  <c r="AB40" i="20"/>
  <c r="AB39" i="20"/>
  <c r="AD39" i="20" s="1"/>
  <c r="U25" i="20"/>
  <c r="U22" i="20"/>
  <c r="U37" i="20"/>
  <c r="U36" i="20"/>
  <c r="U35" i="20"/>
  <c r="U34" i="20"/>
  <c r="U33" i="20"/>
  <c r="U32" i="20"/>
  <c r="U31" i="20"/>
  <c r="U30" i="20"/>
  <c r="U28" i="20"/>
  <c r="U27" i="20"/>
  <c r="U26" i="20"/>
  <c r="U24" i="20"/>
  <c r="S39" i="20"/>
  <c r="U21" i="20"/>
  <c r="AB45" i="20"/>
  <c r="AD45" i="20" s="1"/>
  <c r="S40" i="20"/>
  <c r="AD23" i="20"/>
  <c r="P36" i="7"/>
  <c r="P41" i="7"/>
  <c r="C12" i="24" s="1"/>
  <c r="P22" i="7"/>
  <c r="P44" i="7"/>
  <c r="U23" i="20"/>
  <c r="P30" i="7"/>
  <c r="U43" i="20"/>
  <c r="N48" i="20"/>
  <c r="P32" i="7"/>
  <c r="AD15" i="20"/>
  <c r="P40" i="7"/>
  <c r="P26" i="7"/>
  <c r="P48" i="20"/>
  <c r="O48" i="20"/>
  <c r="T48" i="20" s="1"/>
  <c r="W48" i="20"/>
  <c r="S41" i="20"/>
  <c r="AC40" i="20"/>
  <c r="Y48" i="20"/>
  <c r="AD17" i="20"/>
  <c r="AD13" i="20"/>
  <c r="U44" i="20"/>
  <c r="T40" i="20"/>
  <c r="U15" i="20"/>
  <c r="P34" i="7"/>
  <c r="T41" i="20"/>
  <c r="AD43" i="20"/>
  <c r="S42" i="20"/>
  <c r="U42" i="20" s="1"/>
  <c r="AD41" i="20"/>
  <c r="C11" i="24" s="1"/>
  <c r="K48" i="7"/>
  <c r="N48" i="7" s="1"/>
  <c r="P48" i="7" s="1"/>
  <c r="N45" i="7"/>
  <c r="P45" i="7" s="1"/>
  <c r="P18" i="7"/>
  <c r="P17" i="7"/>
  <c r="P16" i="7"/>
  <c r="P15" i="7"/>
  <c r="P19" i="7"/>
  <c r="P12" i="7"/>
  <c r="U16" i="20"/>
  <c r="U12" i="20"/>
  <c r="AD16" i="20"/>
  <c r="AD12" i="20"/>
  <c r="U19" i="20"/>
  <c r="U45" i="20"/>
  <c r="U17" i="20"/>
  <c r="U13" i="20"/>
  <c r="U18" i="20"/>
  <c r="U14" i="20"/>
  <c r="AD18" i="20"/>
  <c r="AD14" i="20"/>
  <c r="U39" i="20"/>
  <c r="AD42" i="20" l="1"/>
  <c r="AC48" i="20"/>
  <c r="B12" i="24"/>
  <c r="D12" i="24" s="1"/>
  <c r="AD40" i="20"/>
  <c r="U40" i="20"/>
  <c r="S48" i="20"/>
  <c r="U48" i="20" s="1"/>
  <c r="AB48" i="20"/>
  <c r="U41" i="20"/>
  <c r="B11" i="24" s="1"/>
  <c r="D11" i="24" s="1"/>
  <c r="C15" i="24"/>
  <c r="AD48" i="20" l="1"/>
  <c r="B15" i="24"/>
  <c r="D15" i="24"/>
  <c r="D18" i="24" s="1"/>
</calcChain>
</file>

<file path=xl/sharedStrings.xml><?xml version="1.0" encoding="utf-8"?>
<sst xmlns="http://schemas.openxmlformats.org/spreadsheetml/2006/main" count="438" uniqueCount="184">
  <si>
    <t>Authorisation fee</t>
  </si>
  <si>
    <t>Acquirer pricing fees</t>
  </si>
  <si>
    <t>Paper statement</t>
  </si>
  <si>
    <t>Reporting</t>
  </si>
  <si>
    <t>PCI Management fee</t>
  </si>
  <si>
    <t>Chargebacks</t>
  </si>
  <si>
    <t>Refunds</t>
  </si>
  <si>
    <t>Transaction volume driven fees</t>
  </si>
  <si>
    <t>Minimum fees</t>
  </si>
  <si>
    <t>Fraud</t>
  </si>
  <si>
    <t>Cost per transaction</t>
  </si>
  <si>
    <t>Annual/monthly license</t>
  </si>
  <si>
    <t>Credit</t>
  </si>
  <si>
    <t>F2F</t>
  </si>
  <si>
    <t>MOTO fee</t>
  </si>
  <si>
    <t>Other Charges</t>
  </si>
  <si>
    <t>Application fee / set up</t>
  </si>
  <si>
    <t>Domestic</t>
  </si>
  <si>
    <t>For Visa and Mastercard only - all other payment types optional</t>
  </si>
  <si>
    <t>Next day settlement fees</t>
  </si>
  <si>
    <t>Debit</t>
  </si>
  <si>
    <t>Trustly</t>
  </si>
  <si>
    <t>Sofort</t>
  </si>
  <si>
    <t>Paysafecard</t>
  </si>
  <si>
    <t>Card Payment Types</t>
  </si>
  <si>
    <t>Wallets</t>
  </si>
  <si>
    <t>APMs</t>
  </si>
  <si>
    <t xml:space="preserve">American Express </t>
  </si>
  <si>
    <t xml:space="preserve">Diners Club/ Discover </t>
  </si>
  <si>
    <t xml:space="preserve">JCB </t>
  </si>
  <si>
    <t>China Union Pay, Union Pay International/UPOP.</t>
  </si>
  <si>
    <t>Masterpass</t>
  </si>
  <si>
    <t>Visa Checkout</t>
  </si>
  <si>
    <t>Samsung Pay.</t>
  </si>
  <si>
    <t>Amazon Pay.</t>
  </si>
  <si>
    <t xml:space="preserve">UK DD and other UK credit transfer mechanisms </t>
  </si>
  <si>
    <t>Alipay</t>
  </si>
  <si>
    <t>WeChat</t>
  </si>
  <si>
    <t xml:space="preserve">iDeal </t>
  </si>
  <si>
    <t xml:space="preserve">Klarna </t>
  </si>
  <si>
    <t>UK Open Banking (single, deferred, regular payments)</t>
  </si>
  <si>
    <t>Trxn</t>
  </si>
  <si>
    <t>Fixed</t>
  </si>
  <si>
    <t>MOTO trxn</t>
  </si>
  <si>
    <t>eCom non-secure trxn</t>
  </si>
  <si>
    <t>Driver</t>
  </si>
  <si>
    <t>Comment</t>
  </si>
  <si>
    <t>Fixed annual</t>
  </si>
  <si>
    <t>Transactions</t>
  </si>
  <si>
    <t>Turnover</t>
  </si>
  <si>
    <t>Total</t>
  </si>
  <si>
    <t>Chargeback trxn</t>
  </si>
  <si>
    <t>Refund trxn</t>
  </si>
  <si>
    <t>Consumer</t>
  </si>
  <si>
    <t>Ad valorem</t>
  </si>
  <si>
    <t>Visa Credit</t>
  </si>
  <si>
    <t>Visa Debit</t>
  </si>
  <si>
    <t>Mastercard Credit</t>
  </si>
  <si>
    <t>Mastercard Debit</t>
  </si>
  <si>
    <t>eComm secure</t>
  </si>
  <si>
    <t>eComm n/s</t>
  </si>
  <si>
    <t>MOTO</t>
  </si>
  <si>
    <t>Intra</t>
  </si>
  <si>
    <t>Inter</t>
  </si>
  <si>
    <t>Scheme fees</t>
  </si>
  <si>
    <t>Visa 
Credit</t>
  </si>
  <si>
    <t>Visa 
Debit</t>
  </si>
  <si>
    <t>Mastercard 
Credit</t>
  </si>
  <si>
    <t>Mastercard 
Debit</t>
  </si>
  <si>
    <t>Corporate/ Business</t>
  </si>
  <si>
    <t>Transaction Volumes and Values</t>
  </si>
  <si>
    <t>Input fields</t>
  </si>
  <si>
    <t>Calculated fields</t>
  </si>
  <si>
    <t>Calculated Cost</t>
  </si>
  <si>
    <t>Fee</t>
  </si>
  <si>
    <t>Fixed annual fee</t>
  </si>
  <si>
    <t>Intra-day settlement fees</t>
  </si>
  <si>
    <t>% requesting next day settlement fees</t>
  </si>
  <si>
    <t>% requesting intra-day settlement fees</t>
  </si>
  <si>
    <t>Acquirer Options</t>
  </si>
  <si>
    <t>Credit Total</t>
  </si>
  <si>
    <t>Debit Total</t>
  </si>
  <si>
    <t>Fixed one time</t>
  </si>
  <si>
    <t>Fixed Annual</t>
  </si>
  <si>
    <t>Drivers:</t>
  </si>
  <si>
    <t>Next day settlement</t>
  </si>
  <si>
    <t>Intra-day settlement</t>
  </si>
  <si>
    <t>Percentage of trxns</t>
  </si>
  <si>
    <t>Total Acquiring fees</t>
  </si>
  <si>
    <t>Total Scheme fees</t>
  </si>
  <si>
    <t>Total Gateway fees</t>
  </si>
  <si>
    <t>Fraud costs should be expressed as a fee per transaction</t>
  </si>
  <si>
    <t>eCm Non-secure fees</t>
  </si>
  <si>
    <t>Total fees</t>
  </si>
  <si>
    <t>POS Terminals in Smaller Merchants</t>
  </si>
  <si>
    <t>Transactions from Smaller Merchants</t>
  </si>
  <si>
    <t>Smaller Merchant Definition: "Merchants who process less than £1m in card transactions per annum"</t>
  </si>
  <si>
    <t>Turnover from Smaller Merchants</t>
  </si>
  <si>
    <t>All PISP transactions</t>
  </si>
  <si>
    <t>All Token Requests Processed</t>
  </si>
  <si>
    <t>All Refunds Processed</t>
  </si>
  <si>
    <t>All Chargebacks Processed</t>
  </si>
  <si>
    <t>All Merchants include both large and smaller merchants</t>
  </si>
  <si>
    <t>All POS Terminals Supported (total)</t>
  </si>
  <si>
    <t>Interchange fees</t>
  </si>
  <si>
    <t>Minimum</t>
  </si>
  <si>
    <t>Maximum</t>
  </si>
  <si>
    <t>Reference Number</t>
  </si>
  <si>
    <t>Please insert your organisation name in the text box below</t>
  </si>
  <si>
    <t>RM6118</t>
  </si>
  <si>
    <t>Payment Acceptance</t>
  </si>
  <si>
    <t>© Crown copyright 2019</t>
  </si>
  <si>
    <t>For ease please click on the links below to navigate to a page and click back to return to the Index page</t>
  </si>
  <si>
    <t>Index</t>
  </si>
  <si>
    <t>Coversheet</t>
  </si>
  <si>
    <t>Pricing Instructions Please Read</t>
  </si>
  <si>
    <t>Tab</t>
  </si>
  <si>
    <t>Non Evaluated Section</t>
  </si>
  <si>
    <t>Evaluated Sections</t>
  </si>
  <si>
    <t>Click to return to Index Page</t>
  </si>
  <si>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</si>
  <si>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</si>
  <si>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</si>
  <si>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After completing this Pricing Matrix you MUST:</t>
  </si>
  <si>
    <t xml:space="preserve">2. Upload your completed Pricing Matrix via the e-Sourcing Suite prior to the Tender submission deadline.  </t>
  </si>
  <si>
    <t>Highlighted Cells</t>
  </si>
  <si>
    <t xml:space="preserve">Further instruction for populating YELLOW cells </t>
  </si>
  <si>
    <t>Failure to insert a Price in the YELLOW cells may result in your Tender being deemed non-compliant and may be rejected from this competition.</t>
  </si>
  <si>
    <t>Your prices should compare with the quality of your offer.</t>
  </si>
  <si>
    <t>Only one Price is to be entered in the cell and not multiple.</t>
  </si>
  <si>
    <t xml:space="preserve">The price submitted must be sustainable and include your operating overhead costs and profit.    </t>
  </si>
  <si>
    <t>Further instructions</t>
  </si>
  <si>
    <t>1. Re-name the file to include your organisation's trading name as a suffix to the original file name provided 
i.e. [RM6118 Lot x Pricing Matrix_yourorganisationname].</t>
  </si>
  <si>
    <t>Additional Optional Services</t>
  </si>
  <si>
    <t>Drivers (Transactional Data)</t>
  </si>
  <si>
    <t>Guidance</t>
  </si>
  <si>
    <t>Please enter organisation name in the green box</t>
  </si>
  <si>
    <t>Before completing this pricing matrix you must read these instructions</t>
  </si>
  <si>
    <t>This is an information only tab, the figures to be entered in the Green cells will not be evaluated</t>
  </si>
  <si>
    <t>The volumes relate (17-18) and are indicative figures for information only and are not a guarantee of actual volumes.</t>
  </si>
  <si>
    <t>Card Acquiring</t>
  </si>
  <si>
    <t>Complete all yellow cells in the tab</t>
  </si>
  <si>
    <t>Fraud Avoidance</t>
  </si>
  <si>
    <t>Total Basket Price</t>
  </si>
  <si>
    <t>The Total Basket price to be used for evaluation in accordance with paragraph 12 of Attachment 2 - How to Bid</t>
  </si>
  <si>
    <r>
      <t xml:space="preserve">Before completing this Pricing Matrix you MUST: 
</t>
    </r>
    <r>
      <rPr>
        <sz val="10"/>
        <rFont val="Arial"/>
        <family val="2"/>
      </rPr>
      <t xml:space="preserve">
1. Read paragraph 12 in Attachment 2 - How to bid, which contains important information on how the prices you provide will be evaluated.</t>
    </r>
    <r>
      <rPr>
        <b/>
        <sz val="10"/>
        <rFont val="Arial"/>
        <family val="2"/>
      </rPr>
      <t xml:space="preserve">
</t>
    </r>
  </si>
  <si>
    <r>
      <rPr>
        <b/>
        <u/>
        <sz val="10"/>
        <color rgb="FF000000"/>
        <rFont val="Arial"/>
        <family val="2"/>
      </rPr>
      <t>YELLOW CELLS-</t>
    </r>
    <r>
      <rPr>
        <sz val="10"/>
        <color rgb="FF000000"/>
        <rFont val="Arial"/>
        <family val="2"/>
      </rPr>
      <t xml:space="preserve"> 
You MUST enter a Price (£) where required into the cells highlighted in YELLOW.
You Must enter a Percentage figure where requred into the cells highlighted in YELLOW
Once entered, this will automatically change</t>
    </r>
  </si>
  <si>
    <r>
      <rPr>
        <b/>
        <u/>
        <sz val="10"/>
        <color rgb="FF000000"/>
        <rFont val="Arial"/>
        <family val="2"/>
      </rPr>
      <t>GREEN CELLS -</t>
    </r>
    <r>
      <rPr>
        <sz val="10"/>
        <color rgb="FF000000"/>
        <rFont val="Arial"/>
        <family val="2"/>
      </rPr>
      <t xml:space="preserve"> 
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t>
    </r>
  </si>
  <si>
    <t xml:space="preserve">The prices submitted must: 
- exclude VAT
- be exclusive of expenses/travel and subsistence.
- where a Price (£) is requested be in British pounds sterling 
</t>
  </si>
  <si>
    <t>The prices submitted in the yellow cells will be used in the Price Evaluation and as such, failure to insert an applicable price may result in your Bid being rejected from this competition. Prices entered into the yellow cells will be incorporated into Annex 1 of Framework Schedule 3 – Framework prices.</t>
  </si>
  <si>
    <t xml:space="preserve">The prices submitted will be the maximum payable under this framework. Prices may be lowered at the call-off stage. Refer to Framework Schedule 3 – Framework prices.  </t>
  </si>
  <si>
    <t>Do not alter, amend or change the format or layout of this Attachment.</t>
  </si>
  <si>
    <t>Organisation Name</t>
  </si>
  <si>
    <t>Key</t>
  </si>
  <si>
    <t>You MUST enter a Fee (£) for all cells shaded YELLOW in this worksheet. 
Prices are to be in pound sterling.</t>
  </si>
  <si>
    <t xml:space="preserve">You MUST enter a Fee (£) for all fixed cells shaded YELLOW in this worksheet. 
You MUST enter a percentage figure for all Ad valorem cells shaded YELLOW in this worksheet
Prices are to be in pound sterling.
</t>
  </si>
  <si>
    <t>You MUST enter a Fee (£) for all fixed cells shaded YELLOW in this worksheet. 
You MUST enter a percentage figure for all Ad valorem cells shaded YELLOW in this worksheet 
Prices are to be in pound sterling.
Please note that the above fees should include all scheme fee elements for example:Mastercard SecureCode fee, Recurring fees, Mastercard pre-auth fee</t>
  </si>
  <si>
    <t xml:space="preserve">You MUST enter a Fee (£) for all cells shaded YELLOW in this worksheet. 
Prices are to be in pound sterling.
</t>
  </si>
  <si>
    <t xml:space="preserve">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
</t>
  </si>
  <si>
    <t xml:space="preserve"> </t>
  </si>
  <si>
    <t>The volumes are one year figures that relate to RM3702 Framework (17-18 year) and are indicative figures for information only and are not a guarantee of actual volumes.</t>
  </si>
  <si>
    <t>Total Interchange fees</t>
  </si>
  <si>
    <t>Average</t>
  </si>
  <si>
    <t>Card Acquiring fees</t>
  </si>
  <si>
    <t>Fraud Avoidance fees</t>
  </si>
  <si>
    <t xml:space="preserve"> Attachment 3c - Pricing Matrix Lot 3</t>
  </si>
  <si>
    <t xml:space="preserve"> Payment Acceptance - Attachment 3c Pricing Matrix Lot 3: Index Page</t>
  </si>
  <si>
    <t xml:space="preserve"> Payment Acceptance - Attachment 3c Pricing Matrix Lot 3: Instructions Please Read  </t>
  </si>
  <si>
    <t xml:space="preserve"> Payment Acceptance - Attachment 3c Pricing Matrix Lot 3 : Card Acquiring</t>
  </si>
  <si>
    <t xml:space="preserve">                           Payment Acceptance - Attachment 3c Pricing Matrix Lot 3 : Interchange Fees</t>
  </si>
  <si>
    <t xml:space="preserve">                     Payment Acceptance - Attachment 3c Pricing Matrix Lot 3  : Scheme Fees</t>
  </si>
  <si>
    <t xml:space="preserve">                  Payment Acceptance - Attachment 3c Pricing Matrix Lot 3  : Fraud Avoidance</t>
  </si>
  <si>
    <t xml:space="preserve"> Payment Acceptance - Attachment 3c Pricing Matrix Lot 3  : Total Basket Price</t>
  </si>
  <si>
    <t xml:space="preserve">                 Payment Acceptance - Attachment 3c Pricing Matrix Lot 3  : Additional Optional Service</t>
  </si>
  <si>
    <t xml:space="preserve">                Payment Acceptance - Attachment 3c Pricing Matrix Lot 3  : Driver Transitional Data</t>
  </si>
  <si>
    <t xml:space="preserve">You should also take into account our management charge of 1.5%, which shall be paid by you to us, as set out in the Framework Award form and Framework Schedule 5 (Management Charges and Information).  </t>
  </si>
  <si>
    <t>Lot 3 Total Basket Price</t>
  </si>
  <si>
    <t>Calculated Fields
Note the figured in the calculated fields is an automated calculation.
Click on the cell in in calculated fields to see how the calculation was derived</t>
  </si>
  <si>
    <t>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t>
  </si>
  <si>
    <t>The cell you click on will advise you on how many decimals the cell goes up to.</t>
  </si>
  <si>
    <t>Negative and Zero bids will not be allowed except in the Card Acquiring tab. We will investigate where we consider your bid to be abnormally low</t>
  </si>
  <si>
    <t xml:space="preserve">Cost per transaction </t>
  </si>
  <si>
    <t>The figurea in the calculated fields are an automated calculation.
Click on the cell in in calculated fields to see how the calculation was derived</t>
  </si>
  <si>
    <t xml:space="preserve">Per transaction charges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</si>
</sst>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43" formatCode="_-* #,##0.00_-;\-* #,##0.00_-;_-* &quot;-&quot;??_-;_-@_-"/>
    <numFmt numFmtId="164" formatCode="[$£-809]#,##0.00000"/>
    <numFmt numFmtId="165" formatCode="0.0000%"/>
    <numFmt numFmtId="166" formatCode="[$£-809]#,##0.0000"/>
    <numFmt numFmtId="167" formatCode="[$£-809]#,##0"/>
    <numFmt numFmtId="168" formatCode="General;\-General;"/>
    <numFmt numFmtId="169" formatCode="&quot;£&quot;#,##0.00"/>
    <numFmt numFmtId="170" formatCode="[$£-809]#,##0.00"/>
  </numFmts>
  <fonts count="35" x14ac:knownFonts="1">
    <font>
      <sz val="11"/>
      <color theme="1"/>
      <name val="Calibri"/>
      <family val="2"/>
      <scheme val="minor"/>
    </font>
    <font>
      <sz val="11"/>
      <color theme="1"/>
      <name val="Calibri"/>
      <family val="2"/>
      <scheme val="minor"/>
    </font>
    <font>
      <sz val="11"/>
      <color rgb="FF3F3F76"/>
      <name val="Calibri"/>
      <family val="2"/>
      <scheme val="minor"/>
    </font>
    <font>
      <b/>
      <sz val="11"/>
      <color theme="1"/>
      <name val="Arial"/>
      <family val="2"/>
    </font>
    <font>
      <sz val="10"/>
      <color theme="1"/>
      <name val="Arial"/>
      <family val="2"/>
    </font>
    <font>
      <sz val="11"/>
      <color rgb="FF000000"/>
      <name val="Calibri"/>
      <family val="2"/>
    </font>
    <font>
      <sz val="11"/>
      <color rgb="FF3F3F76"/>
      <name val="Calibri"/>
      <family val="2"/>
    </font>
    <font>
      <sz val="11"/>
      <color theme="1"/>
      <name val="Arial"/>
      <family val="2"/>
    </font>
    <font>
      <sz val="11"/>
      <color rgb="FF000000"/>
      <name val="Arial"/>
      <family val="2"/>
    </font>
    <font>
      <b/>
      <sz val="12"/>
      <color theme="1"/>
      <name val="Arial"/>
      <family val="2"/>
    </font>
    <font>
      <b/>
      <sz val="16"/>
      <color theme="1"/>
      <name val="Arial"/>
      <family val="2"/>
    </font>
    <font>
      <sz val="12"/>
      <color rgb="FF000000"/>
      <name val="Arial"/>
      <family val="2"/>
    </font>
    <font>
      <b/>
      <sz val="20"/>
      <color rgb="FF000000"/>
      <name val="Arial"/>
      <family val="2"/>
    </font>
    <font>
      <b/>
      <sz val="10"/>
      <color theme="1"/>
      <name val="Arial"/>
      <family val="2"/>
    </font>
    <font>
      <u/>
      <sz val="11"/>
      <color theme="10"/>
      <name val="Calibri"/>
      <family val="2"/>
      <scheme val="minor"/>
    </font>
    <font>
      <u/>
      <sz val="10"/>
      <color theme="10"/>
      <name val="Arial"/>
      <family val="2"/>
    </font>
    <font>
      <b/>
      <sz val="10"/>
      <name val="Arial"/>
      <family val="2"/>
    </font>
    <font>
      <b/>
      <u/>
      <sz val="10"/>
      <color theme="4" tint="-0.249977111117893"/>
      <name val="Arial"/>
      <family val="2"/>
    </font>
    <font>
      <sz val="10"/>
      <name val="Arial"/>
      <family val="2"/>
    </font>
    <font>
      <u/>
      <sz val="10"/>
      <color rgb="FF0070C0"/>
      <name val="Arial"/>
      <family val="2"/>
    </font>
    <font>
      <sz val="10"/>
      <color rgb="FF000000"/>
      <name val="Arial"/>
      <family val="2"/>
    </font>
    <font>
      <b/>
      <u/>
      <sz val="10"/>
      <color rgb="FF000000"/>
      <name val="Arial"/>
      <family val="2"/>
    </font>
    <font>
      <b/>
      <sz val="18"/>
      <color rgb="FF000000"/>
      <name val="Arial"/>
      <family val="2"/>
    </font>
    <font>
      <b/>
      <sz val="10"/>
      <color rgb="FF0070C0"/>
      <name val="Arial"/>
      <family val="2"/>
    </font>
    <font>
      <sz val="10"/>
      <color rgb="FF0070C0"/>
      <name val="Arial"/>
      <family val="2"/>
    </font>
    <font>
      <u/>
      <sz val="11"/>
      <color rgb="FF0070C0"/>
      <name val="Calibri"/>
      <family val="2"/>
      <scheme val="minor"/>
    </font>
    <font>
      <b/>
      <sz val="20"/>
      <name val="Arial"/>
      <family val="2"/>
    </font>
    <font>
      <sz val="10"/>
      <color theme="0" tint="-4.9989318521683403E-2"/>
      <name val="Arial"/>
      <family val="2"/>
    </font>
    <font>
      <b/>
      <sz val="10"/>
      <color theme="0" tint="-4.9989318521683403E-2"/>
      <name val="Arial"/>
      <family val="2"/>
    </font>
    <font>
      <sz val="11"/>
      <color theme="0"/>
      <name val="Arial"/>
      <family val="2"/>
    </font>
    <font>
      <b/>
      <sz val="14"/>
      <color theme="1"/>
      <name val="Arial"/>
      <family val="2"/>
    </font>
    <font>
      <sz val="11"/>
      <name val="Arial"/>
      <family val="2"/>
    </font>
    <font>
      <b/>
      <sz val="10"/>
      <color theme="0"/>
      <name val="Arial"/>
      <family val="2"/>
    </font>
    <font>
      <sz val="10"/>
      <color theme="0"/>
      <name val="Arial"/>
      <family val="2"/>
    </font>
    <font>
      <b/>
      <sz val="11"/>
      <color theme="0"/>
      <name val="Arial"/>
      <family val="2"/>
    </font>
  </fonts>
  <fills count="22">
    <fill>
      <patternFill patternType="none"/>
    </fill>
    <fill>
      <patternFill patternType="gray125"/>
    </fill>
    <fill>
      <patternFill patternType="solid">
        <fgColor rgb="FFFFCC99"/>
      </patternFill>
    </fill>
    <fill>
      <patternFill patternType="solid">
        <fgColor rgb="FFFFCC99"/>
        <bgColor rgb="FFFFCC99"/>
      </patternFill>
    </fill>
    <fill>
      <patternFill patternType="solid">
        <fgColor theme="0"/>
        <bgColor indexed="64"/>
      </patternFill>
    </fill>
    <fill>
      <patternFill patternType="solid">
        <fgColor rgb="FFCCFFCC"/>
        <bgColor indexed="64"/>
      </patternFill>
    </fill>
    <fill>
      <patternFill patternType="solid">
        <fgColor theme="0" tint="-0.14999847407452621"/>
        <bgColor rgb="FFD8D8D8"/>
      </patternFill>
    </fill>
    <fill>
      <patternFill patternType="solid">
        <fgColor rgb="FFFFFFFF"/>
        <bgColor rgb="FFFFFFFF"/>
      </patternFill>
    </fill>
    <fill>
      <patternFill patternType="solid">
        <fgColor theme="0"/>
        <bgColor rgb="FFD8D8D8"/>
      </patternFill>
    </fill>
    <fill>
      <patternFill patternType="solid">
        <fgColor theme="0" tint="-0.249977111117893"/>
        <bgColor indexed="64"/>
      </patternFill>
    </fill>
    <fill>
      <patternFill patternType="solid">
        <fgColor rgb="FFFFFF00"/>
        <bgColor rgb="FFD99594"/>
      </patternFill>
    </fill>
    <fill>
      <patternFill patternType="solid">
        <fgColor theme="0" tint="-0.14999847407452621"/>
        <bgColor indexed="64"/>
      </patternFill>
    </fill>
    <fill>
      <patternFill patternType="solid">
        <fgColor rgb="FFFFFF00"/>
        <bgColor indexed="64"/>
      </patternFill>
    </fill>
    <fill>
      <patternFill patternType="solid">
        <fgColor rgb="FF92D050"/>
        <bgColor rgb="FFFFFFC7"/>
      </patternFill>
    </fill>
    <fill>
      <patternFill patternType="solid">
        <fgColor theme="0"/>
        <bgColor rgb="FFD99594"/>
      </patternFill>
    </fill>
    <fill>
      <patternFill patternType="solid">
        <fgColor rgb="FF002060"/>
        <bgColor indexed="64"/>
      </patternFill>
    </fill>
    <fill>
      <patternFill patternType="solid">
        <fgColor rgb="FF0070C0"/>
        <bgColor indexed="64"/>
      </patternFill>
    </fill>
    <fill>
      <patternFill patternType="solid">
        <fgColor rgb="FF92D050"/>
        <bgColor rgb="FFD99594"/>
      </patternFill>
    </fill>
    <fill>
      <patternFill patternType="solid">
        <fgColor rgb="FF92D050"/>
        <bgColor indexed="64"/>
      </patternFill>
    </fill>
    <fill>
      <patternFill patternType="solid">
        <fgColor theme="2" tint="-0.249977111117893"/>
        <bgColor indexed="64"/>
      </patternFill>
    </fill>
    <fill>
      <patternFill patternType="solid">
        <fgColor rgb="FF305496"/>
        <bgColor indexed="64"/>
      </patternFill>
    </fill>
    <fill>
      <patternFill patternType="solid">
        <fgColor theme="8" tint="-0.249977111117893"/>
        <bgColor indexed="64"/>
      </patternFill>
    </fill>
  </fills>
  <borders count="31">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rgb="FF7F7F7F"/>
      </right>
      <top style="thin">
        <color rgb="FF7F7F7F"/>
      </top>
      <bottom style="thin">
        <color rgb="FF7F7F7F"/>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rgb="FF7F7F7F"/>
      </right>
      <top/>
      <bottom style="thin">
        <color rgb="FF7F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rgb="FF7F7F7F"/>
      </left>
      <right style="thin">
        <color rgb="FF7F7F7F"/>
      </right>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rgb="FF7F7F7F"/>
      </right>
      <top style="thin">
        <color rgb="FF7F7F7F"/>
      </top>
      <bottom/>
      <diagonal/>
    </border>
    <border>
      <left style="thin">
        <color rgb="FF7F7F7F"/>
      </left>
      <right style="thin">
        <color indexed="64"/>
      </right>
      <top style="thin">
        <color rgb="FF7F7F7F"/>
      </top>
      <bottom/>
      <diagonal/>
    </border>
    <border>
      <left style="thin">
        <color rgb="FF7F7F7F"/>
      </left>
      <right style="thin">
        <color indexed="64"/>
      </right>
      <top/>
      <bottom style="thin">
        <color rgb="FF7F7F7F"/>
      </bottom>
      <diagonal/>
    </border>
    <border>
      <left style="thin">
        <color rgb="FF7F7F7F"/>
      </left>
      <right style="thin">
        <color rgb="FF7F7F7F"/>
      </right>
      <top/>
      <bottom/>
      <diagonal/>
    </border>
    <border>
      <left style="thin">
        <color rgb="FF7F7F7F"/>
      </left>
      <right/>
      <top style="thin">
        <color rgb="FF7F7F7F"/>
      </top>
      <bottom style="thin">
        <color rgb="FF7F7F7F"/>
      </bottom>
      <diagonal/>
    </border>
    <border>
      <left style="thin">
        <color rgb="FF7F7F7F"/>
      </left>
      <right/>
      <top style="thin">
        <color rgb="FF7F7F7F"/>
      </top>
      <bottom/>
      <diagonal/>
    </border>
    <border>
      <left/>
      <right style="thin">
        <color rgb="FF7F7F7F"/>
      </right>
      <top style="thin">
        <color rgb="FF7F7F7F"/>
      </top>
      <bottom/>
      <diagonal/>
    </border>
  </borders>
  <cellStyleXfs count="9">
    <xf numFmtId="0" fontId="0" fillId="0" borderId="0"/>
    <xf numFmtId="9" fontId="1" fillId="0" borderId="0" applyFont="0" applyFill="0" applyBorder="0" applyAlignment="0" applyProtection="0"/>
    <xf numFmtId="0" fontId="2" fillId="2" borderId="1" applyNumberFormat="0" applyAlignment="0" applyProtection="0"/>
    <xf numFmtId="0" fontId="5" fillId="0" borderId="0"/>
    <xf numFmtId="0" fontId="6" fillId="3" borderId="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cellStyleXfs>
  <cellXfs count="380">
    <xf numFmtId="0" fontId="0" fillId="0" borderId="0" xfId="0"/>
    <xf numFmtId="0" fontId="7" fillId="4" borderId="0" xfId="0" applyFont="1" applyFill="1" applyProtection="1"/>
    <xf numFmtId="0" fontId="8" fillId="0" borderId="0" xfId="0" applyFont="1" applyAlignment="1" applyProtection="1">
      <alignment horizontal="right" vertical="top"/>
    </xf>
    <xf numFmtId="0" fontId="7" fillId="4" borderId="0" xfId="0" applyFont="1" applyFill="1" applyAlignment="1" applyProtection="1">
      <alignment vertical="center"/>
    </xf>
    <xf numFmtId="0" fontId="8" fillId="0" borderId="0" xfId="0" applyFont="1" applyAlignment="1" applyProtection="1">
      <alignment horizontal="left" vertical="top"/>
    </xf>
    <xf numFmtId="0" fontId="7" fillId="4" borderId="0" xfId="0" applyFont="1" applyFill="1" applyAlignment="1" applyProtection="1">
      <alignment horizontal="left"/>
    </xf>
    <xf numFmtId="0" fontId="4" fillId="4" borderId="0" xfId="0" applyFont="1" applyFill="1"/>
    <xf numFmtId="0" fontId="4" fillId="4" borderId="0" xfId="0" applyFont="1" applyFill="1" applyBorder="1"/>
    <xf numFmtId="0" fontId="13" fillId="4" borderId="18" xfId="0" applyFont="1" applyFill="1" applyBorder="1" applyAlignment="1">
      <alignment vertical="center"/>
    </xf>
    <xf numFmtId="0" fontId="4" fillId="4" borderId="0" xfId="0" applyFont="1" applyFill="1" applyBorder="1" applyAlignment="1">
      <alignment vertical="center"/>
    </xf>
    <xf numFmtId="0" fontId="4" fillId="4" borderId="18" xfId="0" applyFont="1" applyFill="1" applyBorder="1" applyAlignment="1">
      <alignment vertical="center"/>
    </xf>
    <xf numFmtId="0" fontId="13" fillId="4" borderId="11" xfId="0" applyFont="1" applyFill="1" applyBorder="1" applyAlignment="1">
      <alignment vertical="center" wrapText="1"/>
    </xf>
    <xf numFmtId="0" fontId="13" fillId="4" borderId="13" xfId="0" applyFont="1" applyFill="1" applyBorder="1" applyAlignment="1">
      <alignment vertical="center" wrapText="1"/>
    </xf>
    <xf numFmtId="0" fontId="13" fillId="4" borderId="0" xfId="0" applyFont="1" applyFill="1" applyBorder="1" applyAlignment="1">
      <alignment wrapText="1"/>
    </xf>
    <xf numFmtId="0" fontId="4" fillId="4" borderId="0" xfId="0" applyFont="1" applyFill="1" applyBorder="1" applyAlignment="1">
      <alignment wrapText="1"/>
    </xf>
    <xf numFmtId="0" fontId="4" fillId="4" borderId="0" xfId="0" applyFont="1" applyFill="1" applyAlignment="1">
      <alignment horizontal="center"/>
    </xf>
    <xf numFmtId="0" fontId="4" fillId="4" borderId="0" xfId="0" applyFont="1" applyFill="1" applyAlignment="1">
      <alignment horizontal="left"/>
    </xf>
    <xf numFmtId="0" fontId="13" fillId="4" borderId="18" xfId="0" applyFont="1" applyFill="1" applyBorder="1" applyAlignment="1">
      <alignment vertical="center" wrapText="1"/>
    </xf>
    <xf numFmtId="0" fontId="13" fillId="4" borderId="19" xfId="0" applyFont="1" applyFill="1" applyBorder="1" applyAlignment="1">
      <alignment vertical="center" wrapText="1"/>
    </xf>
    <xf numFmtId="0" fontId="16" fillId="7" borderId="18" xfId="0" applyFont="1" applyFill="1" applyBorder="1" applyAlignment="1">
      <alignment vertical="center" wrapText="1"/>
    </xf>
    <xf numFmtId="0" fontId="17" fillId="4" borderId="19" xfId="8" applyFont="1" applyFill="1" applyBorder="1" applyAlignment="1">
      <alignment vertical="center"/>
    </xf>
    <xf numFmtId="0" fontId="12" fillId="8" borderId="0" xfId="0" applyFont="1" applyFill="1" applyBorder="1" applyAlignment="1" applyProtection="1">
      <alignment vertical="center" wrapText="1"/>
    </xf>
    <xf numFmtId="0" fontId="0" fillId="4" borderId="0" xfId="0" applyFill="1" applyBorder="1" applyProtection="1"/>
    <xf numFmtId="0" fontId="18" fillId="4" borderId="0" xfId="0" applyFont="1" applyFill="1" applyBorder="1" applyAlignment="1" applyProtection="1">
      <alignment horizontal="left" vertical="center" wrapText="1"/>
    </xf>
    <xf numFmtId="0" fontId="16" fillId="4" borderId="20" xfId="0" applyFont="1" applyFill="1" applyBorder="1" applyAlignment="1" applyProtection="1">
      <alignment horizontal="left" vertical="center" wrapText="1"/>
    </xf>
    <xf numFmtId="0" fontId="18" fillId="4" borderId="21" xfId="0" applyFont="1" applyFill="1" applyBorder="1" applyAlignment="1" applyProtection="1">
      <alignment horizontal="left" vertical="center" wrapText="1"/>
    </xf>
    <xf numFmtId="0" fontId="7" fillId="4" borderId="0" xfId="0" applyFont="1" applyFill="1" applyBorder="1" applyAlignment="1" applyProtection="1">
      <alignment vertical="center"/>
    </xf>
    <xf numFmtId="0" fontId="19" fillId="4" borderId="18" xfId="8" applyFont="1" applyFill="1" applyBorder="1" applyAlignment="1">
      <alignment vertical="center"/>
    </xf>
    <xf numFmtId="0" fontId="9" fillId="4" borderId="0" xfId="0" applyFont="1" applyFill="1" applyAlignment="1" applyProtection="1">
      <alignment horizontal="center"/>
    </xf>
    <xf numFmtId="0" fontId="7" fillId="0" borderId="0" xfId="0" applyFont="1" applyAlignment="1" applyProtection="1"/>
    <xf numFmtId="0" fontId="13" fillId="4" borderId="11" xfId="0" applyFont="1" applyFill="1" applyBorder="1" applyAlignment="1">
      <alignment vertical="center"/>
    </xf>
    <xf numFmtId="0" fontId="23" fillId="4" borderId="2" xfId="0" applyFont="1" applyFill="1" applyBorder="1" applyAlignment="1">
      <alignment vertical="center"/>
    </xf>
    <xf numFmtId="0" fontId="4" fillId="4" borderId="7" xfId="0" applyFont="1" applyFill="1" applyBorder="1" applyAlignment="1">
      <alignment vertical="center" wrapText="1"/>
    </xf>
    <xf numFmtId="0" fontId="4" fillId="4" borderId="19" xfId="0" applyFont="1" applyFill="1" applyBorder="1" applyAlignment="1">
      <alignment vertical="center" wrapText="1"/>
    </xf>
    <xf numFmtId="0" fontId="19" fillId="4" borderId="14" xfId="8" applyFont="1" applyFill="1" applyBorder="1" applyAlignment="1">
      <alignment vertical="center"/>
    </xf>
    <xf numFmtId="0" fontId="4" fillId="4" borderId="15" xfId="0" applyFont="1" applyFill="1" applyBorder="1" applyAlignment="1">
      <alignment vertical="center" wrapText="1"/>
    </xf>
    <xf numFmtId="0" fontId="18" fillId="7" borderId="2" xfId="0" applyFont="1" applyFill="1" applyBorder="1" applyAlignment="1">
      <alignment vertical="center" wrapText="1"/>
    </xf>
    <xf numFmtId="0" fontId="17" fillId="4" borderId="7" xfId="8" applyFont="1" applyFill="1" applyBorder="1" applyAlignment="1">
      <alignment vertical="center"/>
    </xf>
    <xf numFmtId="0" fontId="18" fillId="4" borderId="19" xfId="8" applyFont="1" applyFill="1" applyBorder="1" applyAlignment="1">
      <alignment vertical="center" wrapText="1"/>
    </xf>
    <xf numFmtId="0" fontId="18" fillId="8" borderId="0" xfId="8" applyFont="1" applyFill="1" applyBorder="1" applyAlignment="1" applyProtection="1">
      <alignment vertical="center" wrapText="1"/>
    </xf>
    <xf numFmtId="0" fontId="19" fillId="7" borderId="14" xfId="8" applyFont="1" applyFill="1" applyBorder="1" applyAlignment="1">
      <alignment vertical="center" wrapText="1"/>
    </xf>
    <xf numFmtId="0" fontId="18" fillId="8" borderId="15" xfId="8" applyFont="1" applyFill="1" applyBorder="1" applyAlignment="1" applyProtection="1">
      <alignment vertical="center" wrapText="1"/>
    </xf>
    <xf numFmtId="0" fontId="24" fillId="7" borderId="0" xfId="0" applyFont="1" applyFill="1" applyBorder="1" applyAlignment="1">
      <alignment vertical="center" wrapText="1"/>
    </xf>
    <xf numFmtId="0" fontId="16" fillId="4" borderId="18" xfId="0" applyFont="1" applyFill="1" applyBorder="1" applyAlignment="1">
      <alignment vertical="center" wrapText="1"/>
    </xf>
    <xf numFmtId="0" fontId="23" fillId="4" borderId="18" xfId="0" applyFont="1" applyFill="1" applyBorder="1" applyAlignment="1">
      <alignment vertical="center" wrapText="1"/>
    </xf>
    <xf numFmtId="0" fontId="19" fillId="4" borderId="18" xfId="8" applyFont="1" applyFill="1" applyBorder="1" applyAlignment="1">
      <alignment vertical="center" wrapText="1"/>
    </xf>
    <xf numFmtId="0" fontId="25" fillId="4" borderId="18" xfId="8" applyFont="1" applyFill="1" applyBorder="1" applyAlignment="1">
      <alignment vertical="center" wrapText="1"/>
    </xf>
    <xf numFmtId="0" fontId="19" fillId="4" borderId="0" xfId="8" applyFont="1" applyFill="1" applyBorder="1" applyAlignment="1">
      <alignment vertical="center" wrapText="1"/>
    </xf>
    <xf numFmtId="0" fontId="4" fillId="4" borderId="0" xfId="0" applyFont="1" applyFill="1" applyBorder="1" applyAlignment="1">
      <alignment vertical="center" wrapText="1"/>
    </xf>
    <xf numFmtId="0" fontId="16" fillId="4" borderId="3" xfId="0" applyFont="1" applyFill="1" applyBorder="1" applyAlignment="1">
      <alignment vertical="center" wrapText="1"/>
    </xf>
    <xf numFmtId="0" fontId="19" fillId="4" borderId="14" xfId="8" applyFont="1" applyFill="1" applyBorder="1" applyAlignment="1">
      <alignment vertical="center" wrapText="1"/>
    </xf>
    <xf numFmtId="0" fontId="23" fillId="4" borderId="0" xfId="0" applyFont="1" applyFill="1" applyBorder="1" applyAlignment="1">
      <alignment vertical="center" wrapText="1"/>
    </xf>
    <xf numFmtId="0" fontId="13" fillId="4" borderId="0" xfId="0" applyFont="1" applyFill="1" applyBorder="1" applyAlignment="1">
      <alignment vertical="center" wrapText="1"/>
    </xf>
    <xf numFmtId="0" fontId="15" fillId="4" borderId="0" xfId="8" applyFont="1" applyFill="1" applyBorder="1" applyAlignment="1">
      <alignment vertical="center"/>
    </xf>
    <xf numFmtId="0" fontId="18" fillId="7" borderId="0" xfId="0" applyFont="1" applyFill="1" applyBorder="1" applyAlignment="1">
      <alignment wrapText="1"/>
    </xf>
    <xf numFmtId="0" fontId="22" fillId="6" borderId="3" xfId="0" applyFont="1" applyFill="1" applyBorder="1" applyAlignment="1" applyProtection="1">
      <alignment horizontal="center" vertical="center" wrapText="1"/>
    </xf>
    <xf numFmtId="0" fontId="15" fillId="8" borderId="21" xfId="8" applyFont="1" applyFill="1" applyBorder="1" applyAlignment="1" applyProtection="1">
      <alignment horizontal="left" vertical="center" wrapText="1"/>
    </xf>
    <xf numFmtId="0" fontId="16" fillId="4" borderId="9" xfId="0" applyFont="1" applyFill="1" applyBorder="1" applyAlignment="1" applyProtection="1">
      <alignment horizontal="left" vertical="center" wrapText="1"/>
    </xf>
    <xf numFmtId="0" fontId="18" fillId="4" borderId="6" xfId="0" applyFont="1" applyFill="1" applyBorder="1" applyAlignment="1" applyProtection="1">
      <alignment horizontal="left" vertical="center" wrapText="1"/>
    </xf>
    <xf numFmtId="0" fontId="18" fillId="4" borderId="3" xfId="0" applyFont="1" applyFill="1" applyBorder="1" applyAlignment="1" applyProtection="1">
      <alignment horizontal="left" vertical="center" wrapText="1"/>
    </xf>
    <xf numFmtId="0" fontId="16" fillId="9" borderId="3" xfId="0" applyFont="1" applyFill="1" applyBorder="1" applyAlignment="1" applyProtection="1">
      <alignment horizontal="left" vertical="center" wrapText="1"/>
    </xf>
    <xf numFmtId="3" fontId="20" fillId="10" borderId="3" xfId="0" applyNumberFormat="1" applyFont="1" applyFill="1" applyBorder="1" applyAlignment="1" applyProtection="1">
      <alignment horizontal="left" vertical="center" wrapText="1"/>
    </xf>
    <xf numFmtId="0" fontId="20" fillId="13" borderId="3" xfId="0" applyFont="1" applyFill="1" applyBorder="1" applyAlignment="1" applyProtection="1">
      <alignment horizontal="left" vertical="center" wrapText="1"/>
    </xf>
    <xf numFmtId="0" fontId="13" fillId="11" borderId="3" xfId="0" applyFont="1" applyFill="1" applyBorder="1" applyAlignment="1" applyProtection="1">
      <alignment horizontal="left" vertical="center" wrapText="1"/>
    </xf>
    <xf numFmtId="0" fontId="20" fillId="4" borderId="9" xfId="0" applyFont="1" applyFill="1" applyBorder="1" applyAlignment="1" applyProtection="1">
      <alignment horizontal="left" vertical="center" wrapText="1"/>
    </xf>
    <xf numFmtId="0" fontId="20" fillId="4" borderId="21" xfId="0" applyFont="1" applyFill="1" applyBorder="1" applyAlignment="1" applyProtection="1">
      <alignment horizontal="left" vertical="center" wrapText="1"/>
    </xf>
    <xf numFmtId="0" fontId="16" fillId="11" borderId="3" xfId="0" applyFont="1" applyFill="1" applyBorder="1" applyAlignment="1" applyProtection="1">
      <alignment horizontal="left" vertical="center" wrapText="1"/>
    </xf>
    <xf numFmtId="0" fontId="4" fillId="0" borderId="3" xfId="0" applyFont="1" applyBorder="1" applyAlignment="1">
      <alignment vertical="center"/>
    </xf>
    <xf numFmtId="0" fontId="7" fillId="4" borderId="0" xfId="0" applyFont="1" applyFill="1" applyAlignment="1">
      <alignment vertical="center" wrapText="1"/>
    </xf>
    <xf numFmtId="168" fontId="16" fillId="4" borderId="0" xfId="0" applyNumberFormat="1" applyFont="1" applyFill="1" applyBorder="1" applyAlignment="1" applyProtection="1">
      <alignment vertical="center" wrapText="1"/>
    </xf>
    <xf numFmtId="0" fontId="4" fillId="4" borderId="2" xfId="0" applyFont="1" applyFill="1" applyBorder="1" applyAlignment="1">
      <alignment vertical="center" wrapText="1"/>
    </xf>
    <xf numFmtId="0" fontId="4" fillId="4" borderId="5" xfId="0" applyFont="1" applyFill="1" applyBorder="1" applyAlignment="1">
      <alignment horizontal="center" vertical="center" wrapText="1"/>
    </xf>
    <xf numFmtId="0" fontId="4" fillId="4" borderId="5" xfId="0" applyFont="1" applyFill="1" applyBorder="1" applyAlignment="1">
      <alignment vertical="center" wrapText="1"/>
    </xf>
    <xf numFmtId="0" fontId="7" fillId="4" borderId="5" xfId="0" applyFont="1" applyFill="1" applyBorder="1" applyAlignment="1">
      <alignment vertical="center" wrapText="1"/>
    </xf>
    <xf numFmtId="0" fontId="7" fillId="4" borderId="7" xfId="0" applyFont="1" applyFill="1" applyBorder="1" applyAlignment="1">
      <alignment vertical="center" wrapText="1"/>
    </xf>
    <xf numFmtId="0" fontId="4" fillId="4" borderId="0" xfId="0" applyFont="1" applyFill="1" applyBorder="1" applyAlignment="1">
      <alignment horizontal="center" vertical="center" wrapText="1"/>
    </xf>
    <xf numFmtId="3" fontId="27" fillId="15" borderId="1" xfId="2" applyNumberFormat="1" applyFont="1" applyFill="1" applyBorder="1" applyAlignment="1">
      <alignment horizontal="center" vertical="center" wrapText="1"/>
    </xf>
    <xf numFmtId="3" fontId="27" fillId="15" borderId="1" xfId="2" applyNumberFormat="1" applyFont="1" applyFill="1" applyBorder="1" applyAlignment="1">
      <alignment horizontal="right" vertical="center" wrapText="1"/>
    </xf>
    <xf numFmtId="0" fontId="7" fillId="4" borderId="0" xfId="0" applyFont="1" applyFill="1" applyBorder="1" applyAlignment="1">
      <alignment vertical="center" wrapText="1"/>
    </xf>
    <xf numFmtId="0" fontId="7" fillId="4" borderId="19" xfId="0" applyFont="1" applyFill="1" applyBorder="1" applyAlignment="1">
      <alignment vertical="center" wrapText="1"/>
    </xf>
    <xf numFmtId="0" fontId="4" fillId="4" borderId="18" xfId="0" applyFont="1" applyFill="1" applyBorder="1" applyAlignment="1">
      <alignment vertical="center" wrapText="1"/>
    </xf>
    <xf numFmtId="0" fontId="13" fillId="4" borderId="0" xfId="0" applyFont="1" applyFill="1" applyBorder="1" applyAlignment="1">
      <alignment horizontal="center" vertical="center" wrapText="1"/>
    </xf>
    <xf numFmtId="166" fontId="18" fillId="12" borderId="1" xfId="2" applyNumberFormat="1" applyFont="1" applyFill="1" applyBorder="1" applyAlignment="1" applyProtection="1">
      <alignment horizontal="center" vertical="center" wrapText="1"/>
      <protection locked="0"/>
    </xf>
    <xf numFmtId="167" fontId="4" fillId="4" borderId="0" xfId="0" applyNumberFormat="1" applyFont="1" applyFill="1" applyBorder="1" applyAlignment="1">
      <alignment horizontal="center" vertical="center" wrapText="1"/>
    </xf>
    <xf numFmtId="167" fontId="18" fillId="12" borderId="1" xfId="2" applyNumberFormat="1" applyFont="1" applyFill="1" applyBorder="1" applyAlignment="1" applyProtection="1">
      <alignment horizontal="center" vertical="center" wrapText="1"/>
      <protection locked="0"/>
    </xf>
    <xf numFmtId="0" fontId="18" fillId="4" borderId="18" xfId="0" applyFont="1" applyFill="1" applyBorder="1" applyAlignment="1">
      <alignment vertical="center" wrapText="1"/>
    </xf>
    <xf numFmtId="0" fontId="28" fillId="16" borderId="11" xfId="0" applyFont="1" applyFill="1" applyBorder="1" applyAlignment="1">
      <alignment vertical="center" wrapText="1"/>
    </xf>
    <xf numFmtId="0" fontId="27" fillId="16" borderId="12" xfId="0" applyFont="1" applyFill="1" applyBorder="1" applyAlignment="1">
      <alignment horizontal="center" vertical="center" wrapText="1"/>
    </xf>
    <xf numFmtId="167" fontId="28" fillId="16" borderId="13" xfId="0" applyNumberFormat="1" applyFont="1" applyFill="1" applyBorder="1" applyAlignment="1">
      <alignment horizontal="center" vertical="center" wrapText="1"/>
    </xf>
    <xf numFmtId="0" fontId="7" fillId="4" borderId="14" xfId="0" applyFont="1" applyFill="1" applyBorder="1" applyAlignment="1">
      <alignment vertical="center" wrapText="1"/>
    </xf>
    <xf numFmtId="0" fontId="7" fillId="4" borderId="8" xfId="0" applyFont="1" applyFill="1" applyBorder="1" applyAlignment="1">
      <alignment horizontal="center" vertical="center" wrapText="1"/>
    </xf>
    <xf numFmtId="0" fontId="7" fillId="4" borderId="8" xfId="0" applyFont="1" applyFill="1" applyBorder="1" applyAlignment="1">
      <alignment vertical="center" wrapText="1"/>
    </xf>
    <xf numFmtId="0" fontId="7" fillId="4" borderId="15" xfId="0" applyFont="1" applyFill="1" applyBorder="1" applyAlignment="1">
      <alignment vertical="center" wrapText="1"/>
    </xf>
    <xf numFmtId="0" fontId="7" fillId="4" borderId="0" xfId="0" applyFont="1" applyFill="1" applyAlignment="1">
      <alignment horizontal="center" vertical="center" wrapText="1"/>
    </xf>
    <xf numFmtId="0" fontId="7" fillId="4" borderId="0" xfId="0" applyFont="1" applyFill="1" applyAlignment="1" applyProtection="1">
      <alignment horizontal="center"/>
    </xf>
    <xf numFmtId="0" fontId="7" fillId="4" borderId="12" xfId="0" applyFont="1" applyFill="1" applyBorder="1" applyAlignment="1" applyProtection="1">
      <alignment horizontal="center"/>
    </xf>
    <xf numFmtId="0" fontId="7" fillId="4" borderId="13" xfId="0" applyFont="1" applyFill="1" applyBorder="1" applyAlignment="1" applyProtection="1">
      <alignment horizontal="center"/>
    </xf>
    <xf numFmtId="3" fontId="4" fillId="14" borderId="18" xfId="0" applyNumberFormat="1" applyFont="1" applyFill="1" applyBorder="1" applyAlignment="1" applyProtection="1">
      <alignment horizontal="left" vertical="center" wrapText="1"/>
    </xf>
    <xf numFmtId="3" fontId="4" fillId="14" borderId="0" xfId="0" applyNumberFormat="1" applyFont="1" applyFill="1" applyBorder="1" applyAlignment="1" applyProtection="1">
      <alignment horizontal="left" vertical="center" wrapText="1"/>
    </xf>
    <xf numFmtId="0" fontId="7" fillId="4" borderId="0" xfId="0" applyFont="1" applyFill="1" applyBorder="1" applyAlignment="1" applyProtection="1">
      <alignment horizontal="center"/>
    </xf>
    <xf numFmtId="0" fontId="7" fillId="4" borderId="8" xfId="0" applyFont="1" applyFill="1" applyBorder="1" applyAlignment="1" applyProtection="1">
      <alignment horizontal="center"/>
    </xf>
    <xf numFmtId="0" fontId="7" fillId="4" borderId="19" xfId="0" applyFont="1" applyFill="1" applyBorder="1" applyAlignment="1" applyProtection="1">
      <alignment horizontal="center"/>
    </xf>
    <xf numFmtId="0" fontId="13" fillId="4" borderId="18" xfId="0" applyFont="1" applyFill="1" applyBorder="1" applyProtection="1"/>
    <xf numFmtId="3" fontId="29" fillId="15" borderId="22" xfId="2" applyNumberFormat="1" applyFont="1" applyFill="1" applyBorder="1" applyAlignment="1" applyProtection="1">
      <alignment horizontal="center" vertical="center"/>
    </xf>
    <xf numFmtId="3" fontId="29" fillId="15" borderId="6" xfId="2" applyNumberFormat="1" applyFont="1" applyFill="1" applyBorder="1" applyAlignment="1" applyProtection="1">
      <alignment horizontal="left" vertical="center"/>
    </xf>
    <xf numFmtId="3" fontId="29" fillId="4" borderId="0" xfId="2" applyNumberFormat="1" applyFont="1" applyFill="1" applyBorder="1" applyAlignment="1" applyProtection="1">
      <alignment horizontal="left" vertical="center"/>
    </xf>
    <xf numFmtId="0" fontId="30" fillId="4" borderId="18" xfId="0" applyFont="1" applyFill="1" applyBorder="1" applyProtection="1"/>
    <xf numFmtId="0" fontId="18" fillId="4" borderId="18" xfId="0" applyFont="1" applyFill="1" applyBorder="1" applyProtection="1"/>
    <xf numFmtId="0" fontId="18" fillId="4" borderId="0" xfId="0" applyFont="1" applyFill="1" applyBorder="1" applyAlignment="1" applyProtection="1">
      <alignment horizontal="center"/>
    </xf>
    <xf numFmtId="0" fontId="16" fillId="4" borderId="3" xfId="0" applyFont="1" applyFill="1" applyBorder="1" applyAlignment="1" applyProtection="1">
      <alignment horizontal="center" vertical="center" wrapText="1"/>
    </xf>
    <xf numFmtId="0" fontId="18" fillId="4" borderId="3" xfId="0" applyFont="1" applyFill="1" applyBorder="1" applyAlignment="1" applyProtection="1">
      <alignment horizontal="center" vertical="center" wrapText="1"/>
    </xf>
    <xf numFmtId="164" fontId="18" fillId="12" borderId="3" xfId="2" applyNumberFormat="1" applyFont="1" applyFill="1" applyBorder="1" applyAlignment="1" applyProtection="1">
      <alignment horizontal="center" vertical="top"/>
      <protection locked="0"/>
    </xf>
    <xf numFmtId="167" fontId="18" fillId="4" borderId="1" xfId="2" applyNumberFormat="1" applyFont="1" applyFill="1" applyBorder="1" applyAlignment="1" applyProtection="1">
      <alignment horizontal="center" vertical="top"/>
    </xf>
    <xf numFmtId="167" fontId="16" fillId="4" borderId="1" xfId="2" applyNumberFormat="1" applyFont="1" applyFill="1" applyBorder="1" applyAlignment="1" applyProtection="1">
      <alignment horizontal="center" vertical="top"/>
    </xf>
    <xf numFmtId="167" fontId="16" fillId="4" borderId="23" xfId="2" applyNumberFormat="1" applyFont="1" applyFill="1" applyBorder="1" applyAlignment="1" applyProtection="1">
      <alignment horizontal="center" vertical="top"/>
    </xf>
    <xf numFmtId="165" fontId="18" fillId="12" borderId="3" xfId="2" applyNumberFormat="1" applyFont="1" applyFill="1" applyBorder="1" applyAlignment="1" applyProtection="1">
      <alignment horizontal="center" vertical="top"/>
      <protection locked="0"/>
    </xf>
    <xf numFmtId="167" fontId="18" fillId="4" borderId="24" xfId="2" applyNumberFormat="1" applyFont="1" applyFill="1" applyBorder="1" applyAlignment="1" applyProtection="1">
      <alignment horizontal="center" vertical="top"/>
    </xf>
    <xf numFmtId="167" fontId="16" fillId="4" borderId="24" xfId="2" applyNumberFormat="1" applyFont="1" applyFill="1" applyBorder="1" applyAlignment="1" applyProtection="1">
      <alignment horizontal="center" vertical="top"/>
    </xf>
    <xf numFmtId="167" fontId="16" fillId="4" borderId="25" xfId="2" applyNumberFormat="1" applyFont="1" applyFill="1" applyBorder="1" applyAlignment="1" applyProtection="1">
      <alignment horizontal="center" vertical="top"/>
    </xf>
    <xf numFmtId="167" fontId="18" fillId="4" borderId="3" xfId="2" applyNumberFormat="1" applyFont="1" applyFill="1" applyBorder="1" applyAlignment="1" applyProtection="1">
      <alignment horizontal="center" vertical="top"/>
    </xf>
    <xf numFmtId="167" fontId="16" fillId="4" borderId="3" xfId="2" applyNumberFormat="1" applyFont="1" applyFill="1" applyBorder="1" applyAlignment="1" applyProtection="1">
      <alignment horizontal="center" vertical="top"/>
    </xf>
    <xf numFmtId="0" fontId="16" fillId="4" borderId="18" xfId="0" applyFont="1" applyFill="1" applyBorder="1" applyAlignment="1" applyProtection="1">
      <alignment horizontal="center" vertical="top" wrapText="1"/>
    </xf>
    <xf numFmtId="0" fontId="16" fillId="4" borderId="0" xfId="0" applyFont="1" applyFill="1" applyBorder="1" applyAlignment="1" applyProtection="1">
      <alignment horizontal="center" vertical="top" wrapText="1"/>
    </xf>
    <xf numFmtId="165" fontId="18" fillId="4" borderId="0" xfId="2" applyNumberFormat="1" applyFont="1" applyFill="1" applyBorder="1" applyAlignment="1" applyProtection="1">
      <alignment horizontal="center" vertical="top"/>
    </xf>
    <xf numFmtId="165" fontId="18" fillId="4" borderId="19" xfId="2" applyNumberFormat="1" applyFont="1" applyFill="1" applyBorder="1" applyAlignment="1" applyProtection="1">
      <alignment horizontal="center" vertical="top"/>
    </xf>
    <xf numFmtId="167" fontId="18" fillId="4" borderId="22" xfId="2" applyNumberFormat="1" applyFont="1" applyFill="1" applyBorder="1" applyAlignment="1" applyProtection="1">
      <alignment horizontal="center" vertical="top"/>
    </xf>
    <xf numFmtId="167" fontId="16" fillId="4" borderId="22" xfId="2" applyNumberFormat="1" applyFont="1" applyFill="1" applyBorder="1" applyAlignment="1" applyProtection="1">
      <alignment horizontal="center" vertical="top"/>
    </xf>
    <xf numFmtId="167" fontId="16" fillId="4" borderId="26" xfId="2" applyNumberFormat="1" applyFont="1" applyFill="1" applyBorder="1" applyAlignment="1" applyProtection="1">
      <alignment horizontal="center" vertical="top"/>
    </xf>
    <xf numFmtId="167" fontId="18" fillId="4" borderId="27" xfId="2" applyNumberFormat="1" applyFont="1" applyFill="1" applyBorder="1" applyAlignment="1" applyProtection="1">
      <alignment horizontal="center" vertical="top"/>
    </xf>
    <xf numFmtId="0" fontId="18" fillId="4" borderId="21" xfId="0" applyFont="1" applyFill="1" applyBorder="1" applyAlignment="1" applyProtection="1">
      <alignment horizontal="center" vertical="center" wrapText="1"/>
    </xf>
    <xf numFmtId="0" fontId="18" fillId="4" borderId="6" xfId="0" applyFont="1" applyFill="1" applyBorder="1" applyAlignment="1" applyProtection="1">
      <alignment horizontal="center" vertical="center" wrapText="1"/>
    </xf>
    <xf numFmtId="0" fontId="18" fillId="4" borderId="9" xfId="0" applyFont="1" applyFill="1" applyBorder="1" applyAlignment="1" applyProtection="1">
      <alignment horizontal="center" vertical="center" wrapText="1"/>
    </xf>
    <xf numFmtId="0" fontId="16" fillId="4" borderId="2" xfId="0" applyFont="1" applyFill="1" applyBorder="1" applyAlignment="1" applyProtection="1">
      <alignment horizontal="center" vertical="top" wrapText="1"/>
    </xf>
    <xf numFmtId="0" fontId="31" fillId="4" borderId="18" xfId="0" applyFont="1" applyFill="1" applyBorder="1" applyAlignment="1" applyProtection="1">
      <alignment horizontal="center"/>
    </xf>
    <xf numFmtId="0" fontId="31" fillId="4" borderId="0" xfId="0" applyFont="1" applyFill="1" applyBorder="1" applyAlignment="1" applyProtection="1">
      <alignment horizontal="center"/>
    </xf>
    <xf numFmtId="0" fontId="4" fillId="4" borderId="0" xfId="0" applyFont="1" applyFill="1" applyBorder="1" applyAlignment="1" applyProtection="1">
      <alignment horizontal="center" vertical="center"/>
    </xf>
    <xf numFmtId="167" fontId="32" fillId="16" borderId="3" xfId="0" applyNumberFormat="1" applyFont="1" applyFill="1" applyBorder="1" applyAlignment="1" applyProtection="1">
      <alignment horizontal="center" vertical="center"/>
    </xf>
    <xf numFmtId="167" fontId="32" fillId="16" borderId="3" xfId="2" applyNumberFormat="1" applyFont="1" applyFill="1" applyBorder="1" applyAlignment="1" applyProtection="1">
      <alignment horizontal="center" vertical="center"/>
    </xf>
    <xf numFmtId="0" fontId="7" fillId="4" borderId="0" xfId="0" applyFont="1" applyFill="1" applyAlignment="1" applyProtection="1">
      <alignment horizontal="center" vertical="center"/>
    </xf>
    <xf numFmtId="0" fontId="7" fillId="4" borderId="18" xfId="0" applyFont="1" applyFill="1" applyBorder="1" applyProtection="1"/>
    <xf numFmtId="0" fontId="7" fillId="4" borderId="14" xfId="0" applyFont="1" applyFill="1" applyBorder="1" applyProtection="1"/>
    <xf numFmtId="0" fontId="7" fillId="4" borderId="15" xfId="0" applyFont="1" applyFill="1" applyBorder="1" applyAlignment="1" applyProtection="1">
      <alignment horizontal="center"/>
    </xf>
    <xf numFmtId="0" fontId="7" fillId="4" borderId="0" xfId="0" applyFont="1" applyFill="1" applyBorder="1" applyAlignment="1">
      <alignment horizontal="center" vertical="center"/>
    </xf>
    <xf numFmtId="0" fontId="7" fillId="4" borderId="0" xfId="0" applyFont="1" applyFill="1" applyBorder="1" applyAlignment="1">
      <alignment vertical="center"/>
    </xf>
    <xf numFmtId="0" fontId="7" fillId="4" borderId="0" xfId="0" applyFont="1" applyFill="1" applyAlignment="1">
      <alignment vertical="center"/>
    </xf>
    <xf numFmtId="0" fontId="15" fillId="8" borderId="12" xfId="8" applyFont="1" applyFill="1" applyBorder="1" applyAlignment="1" applyProtection="1">
      <alignment vertical="center" wrapText="1"/>
    </xf>
    <xf numFmtId="0" fontId="15" fillId="8" borderId="13" xfId="8" applyFont="1" applyFill="1" applyBorder="1" applyAlignment="1" applyProtection="1">
      <alignment vertical="center" wrapText="1"/>
    </xf>
    <xf numFmtId="0" fontId="15" fillId="8" borderId="0" xfId="8" applyFont="1" applyFill="1" applyBorder="1" applyAlignment="1" applyProtection="1">
      <alignment vertical="center" wrapText="1"/>
    </xf>
    <xf numFmtId="168" fontId="16" fillId="4" borderId="8" xfId="0" applyNumberFormat="1" applyFont="1" applyFill="1" applyBorder="1" applyAlignment="1" applyProtection="1">
      <alignment vertical="center" wrapText="1"/>
    </xf>
    <xf numFmtId="168" fontId="16" fillId="4" borderId="15" xfId="0" applyNumberFormat="1" applyFont="1" applyFill="1" applyBorder="1" applyAlignment="1" applyProtection="1">
      <alignment vertical="center" wrapText="1"/>
    </xf>
    <xf numFmtId="0" fontId="7" fillId="4" borderId="0" xfId="0" applyFont="1" applyFill="1" applyAlignment="1">
      <alignment horizontal="center" vertical="center"/>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0" xfId="0" applyFont="1" applyFill="1" applyAlignment="1">
      <alignment horizontal="center" vertical="center"/>
    </xf>
    <xf numFmtId="3" fontId="4" fillId="14" borderId="8" xfId="0" applyNumberFormat="1" applyFont="1" applyFill="1" applyBorder="1" applyAlignment="1" applyProtection="1">
      <alignment horizontal="left" vertical="center" wrapText="1"/>
    </xf>
    <xf numFmtId="0" fontId="4" fillId="4" borderId="0"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9" xfId="0" applyFont="1" applyFill="1" applyBorder="1" applyAlignment="1">
      <alignment horizontal="center" vertical="center"/>
    </xf>
    <xf numFmtId="3" fontId="33" fillId="15" borderId="22" xfId="2" applyNumberFormat="1" applyFont="1" applyFill="1" applyBorder="1" applyAlignment="1">
      <alignment horizontal="center" vertical="center"/>
    </xf>
    <xf numFmtId="3" fontId="33" fillId="15" borderId="6" xfId="2" applyNumberFormat="1" applyFont="1" applyFill="1" applyBorder="1" applyAlignment="1">
      <alignment horizontal="left" vertical="center"/>
    </xf>
    <xf numFmtId="3" fontId="18" fillId="4" borderId="0" xfId="2" applyNumberFormat="1" applyFont="1" applyFill="1" applyBorder="1" applyAlignment="1">
      <alignment horizontal="left" vertical="center"/>
    </xf>
    <xf numFmtId="0" fontId="16" fillId="4" borderId="3" xfId="0" applyFont="1" applyFill="1" applyBorder="1" applyAlignment="1">
      <alignment horizontal="center" vertical="center" wrapText="1"/>
    </xf>
    <xf numFmtId="0" fontId="18" fillId="4" borderId="0" xfId="0" applyFont="1" applyFill="1" applyBorder="1" applyAlignment="1">
      <alignment horizontal="center" vertical="center"/>
    </xf>
    <xf numFmtId="0" fontId="18" fillId="4" borderId="3" xfId="0" applyFont="1" applyFill="1" applyBorder="1" applyAlignment="1">
      <alignment horizontal="center" vertical="center" wrapText="1"/>
    </xf>
    <xf numFmtId="167" fontId="18" fillId="4" borderId="1" xfId="2" applyNumberFormat="1" applyFont="1" applyFill="1" applyBorder="1" applyAlignment="1">
      <alignment horizontal="center" vertical="center"/>
    </xf>
    <xf numFmtId="167" fontId="18" fillId="4" borderId="28" xfId="2" applyNumberFormat="1" applyFont="1" applyFill="1" applyBorder="1" applyAlignment="1">
      <alignment horizontal="center" vertical="center"/>
    </xf>
    <xf numFmtId="167" fontId="18" fillId="4" borderId="3" xfId="2" applyNumberFormat="1" applyFont="1" applyFill="1" applyBorder="1" applyAlignment="1">
      <alignment horizontal="center" vertical="center"/>
    </xf>
    <xf numFmtId="167" fontId="18" fillId="4" borderId="4" xfId="2" applyNumberFormat="1" applyFont="1" applyFill="1" applyBorder="1" applyAlignment="1">
      <alignment horizontal="center" vertical="center"/>
    </xf>
    <xf numFmtId="167" fontId="16" fillId="4" borderId="23" xfId="2" applyNumberFormat="1" applyFont="1" applyFill="1" applyBorder="1" applyAlignment="1">
      <alignment horizontal="center" vertical="center"/>
    </xf>
    <xf numFmtId="167" fontId="18" fillId="4" borderId="24" xfId="2" applyNumberFormat="1" applyFont="1" applyFill="1" applyBorder="1" applyAlignment="1">
      <alignment horizontal="center" vertical="center"/>
    </xf>
    <xf numFmtId="167" fontId="18" fillId="4" borderId="29" xfId="2" applyNumberFormat="1" applyFont="1" applyFill="1" applyBorder="1" applyAlignment="1">
      <alignment horizontal="center" vertical="center"/>
    </xf>
    <xf numFmtId="167" fontId="18" fillId="4" borderId="30" xfId="2" applyNumberFormat="1" applyFont="1" applyFill="1" applyBorder="1" applyAlignment="1">
      <alignment horizontal="center" vertical="center"/>
    </xf>
    <xf numFmtId="167" fontId="16" fillId="4" borderId="25" xfId="2" applyNumberFormat="1" applyFont="1" applyFill="1" applyBorder="1" applyAlignment="1">
      <alignment horizontal="center" vertical="center"/>
    </xf>
    <xf numFmtId="167" fontId="18" fillId="4" borderId="11" xfId="2" applyNumberFormat="1" applyFont="1" applyFill="1" applyBorder="1" applyAlignment="1">
      <alignment horizontal="center" vertical="center"/>
    </xf>
    <xf numFmtId="167" fontId="18" fillId="4" borderId="13" xfId="2" applyNumberFormat="1" applyFont="1" applyFill="1" applyBorder="1" applyAlignment="1">
      <alignment horizontal="center" vertical="center"/>
    </xf>
    <xf numFmtId="167" fontId="16" fillId="4" borderId="3" xfId="2" applyNumberFormat="1" applyFont="1" applyFill="1" applyBorder="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Border="1" applyAlignment="1">
      <alignment horizontal="center" vertical="center" wrapText="1"/>
    </xf>
    <xf numFmtId="165" fontId="18" fillId="4" borderId="0" xfId="2" applyNumberFormat="1" applyFont="1" applyFill="1" applyBorder="1" applyAlignment="1">
      <alignment horizontal="center" vertical="center"/>
    </xf>
    <xf numFmtId="165" fontId="18" fillId="4" borderId="19" xfId="2" applyNumberFormat="1" applyFont="1" applyFill="1" applyBorder="1" applyAlignment="1">
      <alignment horizontal="center" vertical="center"/>
    </xf>
    <xf numFmtId="167" fontId="18" fillId="4" borderId="22" xfId="2" applyNumberFormat="1" applyFont="1" applyFill="1" applyBorder="1" applyAlignment="1">
      <alignment horizontal="center" vertical="center"/>
    </xf>
    <xf numFmtId="167" fontId="16" fillId="4" borderId="26" xfId="2" applyNumberFormat="1" applyFont="1" applyFill="1" applyBorder="1" applyAlignment="1">
      <alignment horizontal="center" vertical="center"/>
    </xf>
    <xf numFmtId="0" fontId="18" fillId="4" borderId="21" xfId="0" applyFont="1" applyFill="1" applyBorder="1" applyAlignment="1">
      <alignment horizontal="center" vertical="center" wrapText="1"/>
    </xf>
    <xf numFmtId="164" fontId="18" fillId="12" borderId="10" xfId="2" applyNumberFormat="1" applyFont="1" applyFill="1" applyBorder="1" applyAlignment="1">
      <alignment horizontal="center" vertical="center"/>
    </xf>
    <xf numFmtId="0" fontId="16" fillId="4" borderId="2"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8" xfId="0" applyFont="1" applyFill="1" applyBorder="1" applyAlignment="1">
      <alignment horizontal="center" vertical="center"/>
    </xf>
    <xf numFmtId="0" fontId="32" fillId="4" borderId="0" xfId="0" applyFont="1" applyFill="1" applyBorder="1" applyAlignment="1">
      <alignment horizontal="center" vertical="center"/>
    </xf>
    <xf numFmtId="0" fontId="33" fillId="4" borderId="0" xfId="0" applyFont="1" applyFill="1" applyBorder="1" applyAlignment="1">
      <alignment horizontal="center" vertical="center"/>
    </xf>
    <xf numFmtId="167" fontId="32" fillId="16" borderId="3" xfId="0" applyNumberFormat="1" applyFont="1" applyFill="1" applyBorder="1" applyAlignment="1">
      <alignment horizontal="center" vertical="center"/>
    </xf>
    <xf numFmtId="167" fontId="32" fillId="16" borderId="3" xfId="2" applyNumberFormat="1" applyFont="1" applyFill="1" applyBorder="1" applyAlignment="1">
      <alignment horizontal="center" vertical="center"/>
    </xf>
    <xf numFmtId="0" fontId="4" fillId="4" borderId="18" xfId="0" applyFont="1" applyFill="1" applyBorder="1" applyAlignment="1">
      <alignment horizontal="center" vertical="center"/>
    </xf>
    <xf numFmtId="0" fontId="7" fillId="4" borderId="18" xfId="0" applyFont="1" applyFill="1" applyBorder="1" applyAlignment="1">
      <alignment vertical="center"/>
    </xf>
    <xf numFmtId="0" fontId="7" fillId="4" borderId="19" xfId="0" applyFont="1" applyFill="1" applyBorder="1" applyAlignment="1">
      <alignment horizontal="center" vertical="center"/>
    </xf>
    <xf numFmtId="0" fontId="3" fillId="4" borderId="18" xfId="0" applyFont="1" applyFill="1" applyBorder="1" applyAlignment="1">
      <alignment vertical="center"/>
    </xf>
    <xf numFmtId="0" fontId="7" fillId="4" borderId="14" xfId="0" applyFont="1" applyFill="1" applyBorder="1" applyAlignment="1">
      <alignment vertical="center"/>
    </xf>
    <xf numFmtId="0" fontId="7" fillId="4" borderId="8" xfId="0" applyFont="1" applyFill="1" applyBorder="1" applyAlignment="1">
      <alignment horizontal="center" vertical="center"/>
    </xf>
    <xf numFmtId="0" fontId="7" fillId="4" borderId="15" xfId="0" applyFont="1" applyFill="1" applyBorder="1" applyAlignment="1">
      <alignment horizontal="center" vertical="center"/>
    </xf>
    <xf numFmtId="3" fontId="33" fillId="15" borderId="1" xfId="2" applyNumberFormat="1" applyFont="1" applyFill="1" applyBorder="1" applyAlignment="1" applyProtection="1">
      <alignment horizontal="center" vertical="center"/>
    </xf>
    <xf numFmtId="0" fontId="4" fillId="4" borderId="0" xfId="0" applyFont="1" applyFill="1" applyBorder="1" applyProtection="1"/>
    <xf numFmtId="0" fontId="13" fillId="4" borderId="0" xfId="0" applyFont="1" applyFill="1" applyBorder="1" applyAlignment="1" applyProtection="1">
      <alignment horizontal="center"/>
    </xf>
    <xf numFmtId="0" fontId="7" fillId="4" borderId="0" xfId="0" applyFont="1" applyFill="1"/>
    <xf numFmtId="0" fontId="7" fillId="4" borderId="0" xfId="0" applyFont="1" applyFill="1" applyBorder="1"/>
    <xf numFmtId="3" fontId="4" fillId="14" borderId="5" xfId="0" applyNumberFormat="1" applyFont="1" applyFill="1" applyBorder="1" applyAlignment="1" applyProtection="1">
      <alignment horizontal="left" vertical="top" wrapText="1"/>
    </xf>
    <xf numFmtId="3" fontId="4" fillId="14" borderId="7" xfId="0" applyNumberFormat="1" applyFont="1" applyFill="1" applyBorder="1" applyAlignment="1" applyProtection="1">
      <alignment horizontal="left" vertical="top" wrapText="1"/>
    </xf>
    <xf numFmtId="3" fontId="4" fillId="14" borderId="2" xfId="0" applyNumberFormat="1" applyFont="1" applyFill="1" applyBorder="1" applyAlignment="1" applyProtection="1">
      <alignment horizontal="left" vertical="top" wrapText="1"/>
    </xf>
    <xf numFmtId="0" fontId="13" fillId="4" borderId="18" xfId="0" applyFont="1" applyFill="1" applyBorder="1"/>
    <xf numFmtId="0" fontId="4" fillId="4" borderId="0" xfId="0" applyFont="1" applyFill="1" applyBorder="1" applyAlignment="1">
      <alignment horizontal="center"/>
    </xf>
    <xf numFmtId="3" fontId="33" fillId="15" borderId="1" xfId="2" applyNumberFormat="1" applyFont="1" applyFill="1" applyBorder="1" applyAlignment="1">
      <alignment horizontal="center" vertical="center"/>
    </xf>
    <xf numFmtId="0" fontId="7" fillId="4" borderId="19" xfId="0" applyFont="1" applyFill="1" applyBorder="1"/>
    <xf numFmtId="0" fontId="4" fillId="4" borderId="18" xfId="0" applyFont="1" applyFill="1" applyBorder="1"/>
    <xf numFmtId="0" fontId="13" fillId="4" borderId="0" xfId="0" applyFont="1" applyFill="1" applyBorder="1" applyAlignment="1">
      <alignment horizontal="center"/>
    </xf>
    <xf numFmtId="0" fontId="13" fillId="4" borderId="0" xfId="0" applyFont="1" applyFill="1" applyBorder="1"/>
    <xf numFmtId="167" fontId="4" fillId="4" borderId="0" xfId="0" applyNumberFormat="1" applyFont="1" applyFill="1" applyBorder="1" applyAlignment="1">
      <alignment horizontal="center"/>
    </xf>
    <xf numFmtId="0" fontId="32" fillId="16" borderId="11" xfId="0" applyFont="1" applyFill="1" applyBorder="1"/>
    <xf numFmtId="167" fontId="32" fillId="16" borderId="13" xfId="0" applyNumberFormat="1" applyFont="1" applyFill="1" applyBorder="1" applyAlignment="1">
      <alignment horizontal="center"/>
    </xf>
    <xf numFmtId="0" fontId="7" fillId="4" borderId="18" xfId="0" applyFont="1" applyFill="1" applyBorder="1"/>
    <xf numFmtId="0" fontId="7" fillId="4" borderId="0" xfId="0" applyFont="1" applyFill="1" applyBorder="1" applyAlignment="1">
      <alignment horizontal="center"/>
    </xf>
    <xf numFmtId="0" fontId="7" fillId="4" borderId="14" xfId="0" applyFont="1" applyFill="1" applyBorder="1"/>
    <xf numFmtId="0" fontId="7" fillId="4" borderId="8" xfId="0" applyFont="1" applyFill="1" applyBorder="1" applyAlignment="1">
      <alignment horizontal="center"/>
    </xf>
    <xf numFmtId="0" fontId="7" fillId="4" borderId="8" xfId="0" applyFont="1" applyFill="1" applyBorder="1"/>
    <xf numFmtId="0" fontId="7" fillId="4" borderId="15" xfId="0" applyFont="1" applyFill="1" applyBorder="1"/>
    <xf numFmtId="0" fontId="7" fillId="4" borderId="0" xfId="0" applyFont="1" applyFill="1" applyAlignment="1">
      <alignment horizontal="center"/>
    </xf>
    <xf numFmtId="3" fontId="33" fillId="15" borderId="1" xfId="2" applyNumberFormat="1" applyFont="1" applyFill="1" applyBorder="1" applyAlignment="1">
      <alignment horizontal="right" vertical="center"/>
    </xf>
    <xf numFmtId="0" fontId="32" fillId="16" borderId="12" xfId="0" applyFont="1" applyFill="1" applyBorder="1" applyAlignment="1">
      <alignment horizontal="center"/>
    </xf>
    <xf numFmtId="0" fontId="4" fillId="4" borderId="0" xfId="0" applyFont="1" applyFill="1" applyProtection="1"/>
    <xf numFmtId="0" fontId="16" fillId="4" borderId="3" xfId="0" applyFont="1" applyFill="1" applyBorder="1" applyAlignment="1" applyProtection="1">
      <alignment vertical="center" wrapText="1"/>
    </xf>
    <xf numFmtId="0" fontId="13" fillId="4" borderId="0" xfId="0" applyFont="1" applyFill="1" applyProtection="1"/>
    <xf numFmtId="169" fontId="4" fillId="18" borderId="3" xfId="0" applyNumberFormat="1" applyFont="1" applyFill="1" applyBorder="1" applyProtection="1">
      <protection locked="0"/>
    </xf>
    <xf numFmtId="0" fontId="18" fillId="4" borderId="0" xfId="0" applyFont="1" applyFill="1"/>
    <xf numFmtId="0" fontId="16" fillId="4" borderId="0" xfId="0" applyFont="1" applyFill="1"/>
    <xf numFmtId="0" fontId="18" fillId="4" borderId="0" xfId="3" applyFont="1" applyFill="1"/>
    <xf numFmtId="0" fontId="16" fillId="4" borderId="0" xfId="3" applyFont="1" applyFill="1"/>
    <xf numFmtId="3" fontId="18" fillId="4" borderId="1" xfId="2" applyNumberFormat="1" applyFont="1" applyFill="1" applyAlignment="1">
      <alignment vertical="top"/>
    </xf>
    <xf numFmtId="0" fontId="18" fillId="4" borderId="0" xfId="3" applyFont="1" applyFill="1" applyAlignment="1">
      <alignment horizontal="left"/>
    </xf>
    <xf numFmtId="167" fontId="18" fillId="4" borderId="1" xfId="2" applyNumberFormat="1" applyFont="1" applyFill="1" applyAlignment="1">
      <alignment vertical="top"/>
    </xf>
    <xf numFmtId="9" fontId="18" fillId="4" borderId="1" xfId="1" applyFont="1" applyFill="1" applyBorder="1" applyAlignment="1">
      <alignment vertical="top"/>
    </xf>
    <xf numFmtId="0" fontId="18" fillId="4" borderId="0" xfId="0" applyFont="1" applyFill="1" applyAlignment="1">
      <alignment horizontal="left"/>
    </xf>
    <xf numFmtId="0" fontId="18" fillId="4" borderId="0" xfId="0" applyFont="1" applyFill="1" applyAlignment="1">
      <alignment horizontal="center"/>
    </xf>
    <xf numFmtId="0" fontId="16" fillId="4" borderId="5" xfId="0" applyFont="1" applyFill="1" applyBorder="1" applyAlignment="1">
      <alignment horizontal="center" vertical="top" wrapText="1"/>
    </xf>
    <xf numFmtId="0" fontId="16" fillId="4" borderId="8" xfId="0" applyFont="1" applyFill="1" applyBorder="1" applyAlignment="1">
      <alignment horizontal="center" vertical="top" wrapText="1"/>
    </xf>
    <xf numFmtId="0" fontId="16" fillId="4" borderId="0" xfId="0" applyFont="1" applyFill="1" applyBorder="1" applyAlignment="1">
      <alignment horizontal="center" vertical="top" wrapText="1"/>
    </xf>
    <xf numFmtId="165" fontId="18" fillId="4" borderId="1" xfId="2" applyNumberFormat="1" applyFont="1" applyFill="1" applyAlignment="1">
      <alignment vertical="top"/>
    </xf>
    <xf numFmtId="3" fontId="32" fillId="4" borderId="0" xfId="2" applyNumberFormat="1" applyFont="1" applyFill="1" applyBorder="1" applyAlignment="1">
      <alignment horizontal="center" vertical="top"/>
    </xf>
    <xf numFmtId="0" fontId="18" fillId="4" borderId="0" xfId="0" applyFont="1" applyFill="1" applyBorder="1"/>
    <xf numFmtId="3" fontId="32" fillId="4" borderId="0" xfId="2" applyNumberFormat="1" applyFont="1" applyFill="1" applyBorder="1" applyAlignment="1">
      <alignment horizontal="right" vertical="top"/>
    </xf>
    <xf numFmtId="0" fontId="25" fillId="7" borderId="18" xfId="8" applyFont="1" applyFill="1" applyBorder="1" applyAlignment="1">
      <alignment vertical="center" wrapText="1"/>
    </xf>
    <xf numFmtId="0" fontId="16" fillId="4" borderId="2" xfId="0" applyFont="1" applyFill="1" applyBorder="1" applyAlignment="1">
      <alignment vertical="center" wrapText="1"/>
    </xf>
    <xf numFmtId="0" fontId="13" fillId="4" borderId="7" xfId="0" applyFont="1" applyFill="1" applyBorder="1" applyAlignment="1">
      <alignment vertical="center" wrapText="1"/>
    </xf>
    <xf numFmtId="167" fontId="0" fillId="4" borderId="0" xfId="0" applyNumberFormat="1" applyFont="1" applyFill="1" applyAlignment="1">
      <alignment horizontal="right"/>
    </xf>
    <xf numFmtId="0" fontId="13" fillId="4" borderId="0" xfId="0" applyFont="1" applyFill="1" applyAlignment="1">
      <alignment vertical="center"/>
    </xf>
    <xf numFmtId="0" fontId="4" fillId="4" borderId="0" xfId="0" applyFont="1" applyFill="1" applyAlignment="1">
      <alignment vertical="center"/>
    </xf>
    <xf numFmtId="0" fontId="3" fillId="0" borderId="3" xfId="0" applyFont="1" applyBorder="1" applyAlignment="1">
      <alignment horizontal="right" vertical="center"/>
    </xf>
    <xf numFmtId="0" fontId="4" fillId="4" borderId="9" xfId="0" applyFont="1" applyFill="1" applyBorder="1" applyAlignment="1">
      <alignment vertical="center"/>
    </xf>
    <xf numFmtId="170" fontId="4" fillId="4" borderId="9" xfId="0" applyNumberFormat="1" applyFont="1" applyFill="1" applyBorder="1" applyAlignment="1">
      <alignment vertical="center"/>
    </xf>
    <xf numFmtId="0" fontId="4" fillId="4" borderId="21" xfId="0" applyFont="1" applyFill="1" applyBorder="1" applyAlignment="1">
      <alignment vertical="center"/>
    </xf>
    <xf numFmtId="170" fontId="4" fillId="4" borderId="21" xfId="0" applyNumberFormat="1" applyFont="1" applyFill="1" applyBorder="1" applyAlignment="1">
      <alignment vertical="center"/>
    </xf>
    <xf numFmtId="0" fontId="4" fillId="4" borderId="6" xfId="0" applyFont="1" applyFill="1" applyBorder="1" applyAlignment="1">
      <alignment vertical="center"/>
    </xf>
    <xf numFmtId="167" fontId="16" fillId="19" borderId="3" xfId="0" applyNumberFormat="1" applyFont="1" applyFill="1" applyBorder="1" applyAlignment="1">
      <alignment horizontal="right" vertical="center"/>
    </xf>
    <xf numFmtId="170" fontId="16" fillId="19" borderId="13" xfId="0" applyNumberFormat="1" applyFont="1" applyFill="1" applyBorder="1" applyAlignment="1">
      <alignment vertical="center"/>
    </xf>
    <xf numFmtId="170" fontId="34" fillId="21" borderId="13" xfId="0" applyNumberFormat="1" applyFont="1" applyFill="1" applyBorder="1" applyAlignment="1">
      <alignment vertical="center"/>
    </xf>
    <xf numFmtId="167" fontId="4" fillId="4" borderId="6" xfId="0" applyNumberFormat="1" applyFont="1" applyFill="1" applyBorder="1" applyAlignment="1">
      <alignment horizontal="right" vertical="center"/>
    </xf>
    <xf numFmtId="0" fontId="16" fillId="19" borderId="14" xfId="0" applyFont="1" applyFill="1" applyBorder="1" applyAlignment="1">
      <alignment vertical="center"/>
    </xf>
    <xf numFmtId="0" fontId="13" fillId="4" borderId="9" xfId="0" applyFont="1" applyFill="1" applyBorder="1" applyAlignment="1">
      <alignment horizontal="right" vertical="center"/>
    </xf>
    <xf numFmtId="0" fontId="3" fillId="0" borderId="13" xfId="0" applyFont="1" applyBorder="1" applyAlignment="1">
      <alignment horizontal="right" vertical="center"/>
    </xf>
    <xf numFmtId="167" fontId="4" fillId="4" borderId="0" xfId="0" quotePrefix="1" applyNumberFormat="1" applyFont="1" applyFill="1" applyBorder="1" applyAlignment="1">
      <alignment horizontal="right" vertical="center"/>
    </xf>
    <xf numFmtId="0" fontId="4" fillId="4" borderId="8" xfId="0" applyFont="1" applyFill="1" applyBorder="1" applyAlignment="1">
      <alignment vertical="center"/>
    </xf>
    <xf numFmtId="167" fontId="0" fillId="4" borderId="21" xfId="0" applyNumberFormat="1" applyFont="1" applyFill="1" applyBorder="1" applyAlignment="1">
      <alignment horizontal="right"/>
    </xf>
    <xf numFmtId="0" fontId="4" fillId="0" borderId="0" xfId="0" applyFont="1" applyAlignment="1">
      <alignment vertical="center"/>
    </xf>
    <xf numFmtId="0" fontId="20" fillId="4" borderId="0" xfId="0" applyFont="1" applyFill="1" applyAlignment="1">
      <alignment horizontal="justify" vertical="center"/>
    </xf>
    <xf numFmtId="10" fontId="10" fillId="5" borderId="16" xfId="7" applyNumberFormat="1" applyFont="1" applyFill="1" applyBorder="1" applyAlignment="1" applyProtection="1">
      <alignment horizontal="center" vertical="center" wrapText="1"/>
    </xf>
    <xf numFmtId="0" fontId="10" fillId="0" borderId="17" xfId="0" applyFont="1" applyBorder="1" applyAlignment="1" applyProtection="1">
      <alignment wrapText="1"/>
    </xf>
    <xf numFmtId="0" fontId="9" fillId="4" borderId="0" xfId="0" applyFont="1" applyFill="1" applyAlignment="1" applyProtection="1">
      <alignment horizontal="center"/>
    </xf>
    <xf numFmtId="0" fontId="10" fillId="4" borderId="0" xfId="0" applyFont="1" applyFill="1" applyAlignment="1" applyProtection="1">
      <alignment horizontal="center" vertical="center"/>
    </xf>
    <xf numFmtId="0" fontId="9" fillId="4" borderId="0" xfId="0" applyFont="1" applyFill="1" applyAlignment="1" applyProtection="1">
      <alignment horizontal="center" wrapText="1"/>
    </xf>
    <xf numFmtId="0" fontId="11" fillId="0" borderId="0" xfId="0" applyFont="1" applyAlignment="1" applyProtection="1">
      <alignment horizontal="center" wrapText="1"/>
    </xf>
    <xf numFmtId="0" fontId="22" fillId="6" borderId="11" xfId="0" applyFont="1" applyFill="1" applyBorder="1" applyAlignment="1" applyProtection="1">
      <alignment horizontal="center" vertical="center" wrapText="1"/>
    </xf>
    <xf numFmtId="0" fontId="22" fillId="6" borderId="12" xfId="0" applyFont="1" applyFill="1" applyBorder="1" applyAlignment="1" applyProtection="1">
      <alignment horizontal="center" vertical="center" wrapText="1"/>
    </xf>
    <xf numFmtId="0" fontId="22" fillId="6" borderId="13" xfId="0" applyFont="1" applyFill="1" applyBorder="1" applyAlignment="1" applyProtection="1">
      <alignment horizontal="center" vertical="center" wrapText="1"/>
    </xf>
    <xf numFmtId="0" fontId="13" fillId="4" borderId="2" xfId="0" applyFont="1" applyFill="1" applyBorder="1" applyAlignment="1">
      <alignment horizontal="left" vertical="center"/>
    </xf>
    <xf numFmtId="0" fontId="13" fillId="4" borderId="5" xfId="0" applyFont="1" applyFill="1" applyBorder="1" applyAlignment="1">
      <alignment horizontal="left" vertical="center"/>
    </xf>
    <xf numFmtId="0" fontId="13" fillId="4" borderId="7" xfId="0" applyFont="1" applyFill="1" applyBorder="1" applyAlignment="1">
      <alignment horizontal="left" vertical="center"/>
    </xf>
    <xf numFmtId="0" fontId="13" fillId="4" borderId="18" xfId="0" applyFont="1" applyFill="1" applyBorder="1" applyAlignment="1">
      <alignment horizontal="left" vertical="center"/>
    </xf>
    <xf numFmtId="0" fontId="13" fillId="4" borderId="0" xfId="0" applyFont="1" applyFill="1" applyBorder="1" applyAlignment="1">
      <alignment horizontal="left" vertical="center"/>
    </xf>
    <xf numFmtId="0" fontId="13" fillId="4" borderId="19" xfId="0" applyFont="1" applyFill="1" applyBorder="1" applyAlignment="1">
      <alignment horizontal="left" vertical="center"/>
    </xf>
    <xf numFmtId="0" fontId="13" fillId="4" borderId="14" xfId="0" applyFont="1" applyFill="1" applyBorder="1" applyAlignment="1">
      <alignment horizontal="left" vertical="center"/>
    </xf>
    <xf numFmtId="0" fontId="13" fillId="4" borderId="8" xfId="0" applyFont="1" applyFill="1" applyBorder="1" applyAlignment="1">
      <alignment horizontal="left" vertical="center"/>
    </xf>
    <xf numFmtId="0" fontId="13" fillId="4" borderId="15" xfId="0" applyFont="1" applyFill="1" applyBorder="1" applyAlignment="1">
      <alignment horizontal="left" vertical="center"/>
    </xf>
    <xf numFmtId="3" fontId="4" fillId="14" borderId="11" xfId="0" applyNumberFormat="1" applyFont="1" applyFill="1" applyBorder="1" applyAlignment="1" applyProtection="1">
      <alignment horizontal="left" vertical="center" wrapText="1"/>
    </xf>
    <xf numFmtId="3" fontId="4" fillId="14" borderId="12" xfId="0" applyNumberFormat="1" applyFont="1" applyFill="1" applyBorder="1" applyAlignment="1" applyProtection="1">
      <alignment horizontal="left" vertical="center" wrapText="1"/>
    </xf>
    <xf numFmtId="3" fontId="4" fillId="14" borderId="13" xfId="0" applyNumberFormat="1" applyFont="1" applyFill="1" applyBorder="1" applyAlignment="1" applyProtection="1">
      <alignment horizontal="left" vertical="center" wrapText="1"/>
    </xf>
    <xf numFmtId="0" fontId="26" fillId="6" borderId="11" xfId="0" applyFont="1" applyFill="1" applyBorder="1" applyAlignment="1" applyProtection="1">
      <alignment horizontal="center" vertical="center" wrapText="1"/>
    </xf>
    <xf numFmtId="0" fontId="26" fillId="6" borderId="12" xfId="0" applyFont="1" applyFill="1" applyBorder="1" applyAlignment="1" applyProtection="1">
      <alignment horizontal="center" vertical="center" wrapText="1"/>
    </xf>
    <xf numFmtId="0" fontId="26" fillId="6" borderId="13" xfId="0" applyFont="1" applyFill="1" applyBorder="1" applyAlignment="1" applyProtection="1">
      <alignment horizontal="center" vertical="center" wrapText="1"/>
    </xf>
    <xf numFmtId="0" fontId="15" fillId="8" borderId="11" xfId="8" applyFont="1" applyFill="1" applyBorder="1" applyAlignment="1" applyProtection="1">
      <alignment horizontal="left" vertical="center" wrapText="1"/>
    </xf>
    <xf numFmtId="0" fontId="15" fillId="8" borderId="12" xfId="8" applyFont="1" applyFill="1" applyBorder="1" applyAlignment="1" applyProtection="1">
      <alignment horizontal="left" vertical="center" wrapText="1"/>
    </xf>
    <xf numFmtId="0" fontId="15" fillId="8" borderId="13" xfId="8" applyFont="1" applyFill="1" applyBorder="1" applyAlignment="1" applyProtection="1">
      <alignment horizontal="left" vertical="center" wrapText="1"/>
    </xf>
    <xf numFmtId="0" fontId="16" fillId="0" borderId="11" xfId="0" applyFont="1" applyBorder="1" applyAlignment="1" applyProtection="1">
      <alignment horizontal="left" vertical="center" wrapText="1"/>
    </xf>
    <xf numFmtId="0" fontId="16" fillId="0" borderId="12" xfId="0" applyFont="1" applyBorder="1" applyAlignment="1" applyProtection="1">
      <alignment horizontal="left" vertical="center" wrapText="1"/>
    </xf>
    <xf numFmtId="168" fontId="16" fillId="4" borderId="11" xfId="0" applyNumberFormat="1" applyFont="1" applyFill="1" applyBorder="1" applyAlignment="1" applyProtection="1">
      <alignment horizontal="left" vertical="center" wrapText="1"/>
    </xf>
    <xf numFmtId="168" fontId="16" fillId="4" borderId="12" xfId="0" applyNumberFormat="1" applyFont="1" applyFill="1" applyBorder="1" applyAlignment="1" applyProtection="1">
      <alignment horizontal="left" vertical="center" wrapText="1"/>
    </xf>
    <xf numFmtId="168" fontId="16" fillId="4" borderId="13" xfId="0" applyNumberFormat="1" applyFont="1" applyFill="1" applyBorder="1" applyAlignment="1" applyProtection="1">
      <alignment horizontal="left" vertical="center" wrapText="1"/>
    </xf>
    <xf numFmtId="0" fontId="16" fillId="0" borderId="13" xfId="0" applyFont="1" applyBorder="1" applyAlignment="1" applyProtection="1">
      <alignment horizontal="left" vertical="center" wrapText="1"/>
    </xf>
    <xf numFmtId="3" fontId="4" fillId="10" borderId="11" xfId="0" applyNumberFormat="1" applyFont="1" applyFill="1" applyBorder="1" applyAlignment="1" applyProtection="1">
      <alignment horizontal="left" vertical="center" wrapText="1"/>
    </xf>
    <xf numFmtId="3" fontId="4" fillId="10" borderId="12" xfId="0" applyNumberFormat="1" applyFont="1" applyFill="1" applyBorder="1" applyAlignment="1" applyProtection="1">
      <alignment horizontal="left" vertical="center" wrapText="1"/>
    </xf>
    <xf numFmtId="3" fontId="4" fillId="10" borderId="13" xfId="0" applyNumberFormat="1" applyFont="1" applyFill="1" applyBorder="1" applyAlignment="1" applyProtection="1">
      <alignment horizontal="left" vertical="center" wrapText="1"/>
    </xf>
    <xf numFmtId="0" fontId="16" fillId="4" borderId="3" xfId="0" applyFont="1" applyFill="1" applyBorder="1" applyAlignment="1" applyProtection="1">
      <alignment horizontal="center" vertical="center" wrapText="1"/>
    </xf>
    <xf numFmtId="0" fontId="16" fillId="4" borderId="6" xfId="0" applyFont="1" applyFill="1" applyBorder="1" applyAlignment="1" applyProtection="1">
      <alignment horizontal="center" vertical="center" wrapText="1"/>
    </xf>
    <xf numFmtId="3" fontId="4" fillId="10" borderId="9" xfId="0" applyNumberFormat="1" applyFont="1" applyFill="1" applyBorder="1" applyAlignment="1" applyProtection="1">
      <alignment horizontal="left" vertical="top" wrapText="1"/>
    </xf>
    <xf numFmtId="3" fontId="16" fillId="4" borderId="11" xfId="2" applyNumberFormat="1" applyFont="1" applyFill="1" applyBorder="1" applyAlignment="1" applyProtection="1">
      <alignment horizontal="center" vertical="center"/>
    </xf>
    <xf numFmtId="0" fontId="16" fillId="4" borderId="12" xfId="0" applyFont="1" applyFill="1" applyBorder="1" applyAlignment="1" applyProtection="1">
      <alignment horizontal="center"/>
    </xf>
    <xf numFmtId="0" fontId="16" fillId="4" borderId="13" xfId="0" applyFont="1" applyFill="1" applyBorder="1" applyAlignment="1" applyProtection="1">
      <alignment horizontal="center"/>
    </xf>
    <xf numFmtId="3" fontId="16" fillId="4" borderId="3" xfId="2" applyNumberFormat="1" applyFont="1" applyFill="1" applyBorder="1" applyAlignment="1" applyProtection="1">
      <alignment horizontal="center" vertical="center"/>
    </xf>
    <xf numFmtId="0" fontId="16" fillId="4" borderId="3" xfId="0" applyFont="1" applyFill="1" applyBorder="1" applyAlignment="1" applyProtection="1">
      <alignment horizontal="center"/>
    </xf>
    <xf numFmtId="0" fontId="16" fillId="4" borderId="11" xfId="0" applyFont="1" applyFill="1" applyBorder="1" applyAlignment="1" applyProtection="1">
      <alignment horizontal="center"/>
    </xf>
    <xf numFmtId="0" fontId="16" fillId="4" borderId="11" xfId="0" applyFont="1" applyFill="1" applyBorder="1" applyAlignment="1" applyProtection="1">
      <alignment horizontal="center" vertical="center"/>
    </xf>
    <xf numFmtId="0" fontId="16" fillId="4" borderId="12"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26" fillId="6" borderId="3" xfId="0" applyFont="1" applyFill="1" applyBorder="1" applyAlignment="1" applyProtection="1">
      <alignment horizontal="left" vertical="center" wrapText="1"/>
    </xf>
    <xf numFmtId="0" fontId="26" fillId="8" borderId="3" xfId="0" applyFont="1" applyFill="1" applyBorder="1" applyAlignment="1" applyProtection="1">
      <alignment horizontal="left" vertical="center" wrapText="1"/>
    </xf>
    <xf numFmtId="0" fontId="15" fillId="8" borderId="3" xfId="8" applyFont="1" applyFill="1" applyBorder="1" applyAlignment="1" applyProtection="1">
      <alignment horizontal="left" vertical="center" wrapText="1"/>
    </xf>
    <xf numFmtId="0" fontId="16" fillId="4" borderId="3" xfId="0" applyFont="1" applyFill="1" applyBorder="1" applyAlignment="1" applyProtection="1">
      <alignment horizontal="left" vertical="center" wrapText="1"/>
    </xf>
    <xf numFmtId="0" fontId="32" fillId="4" borderId="0" xfId="0" applyFont="1" applyFill="1" applyBorder="1" applyAlignment="1" applyProtection="1">
      <alignment horizontal="right" vertical="center"/>
    </xf>
    <xf numFmtId="0" fontId="32" fillId="16" borderId="11" xfId="0" applyFont="1" applyFill="1" applyBorder="1" applyAlignment="1" applyProtection="1">
      <alignment horizontal="center" vertical="center"/>
    </xf>
    <xf numFmtId="0" fontId="32" fillId="16" borderId="12" xfId="0" applyFont="1" applyFill="1" applyBorder="1" applyAlignment="1" applyProtection="1">
      <alignment horizontal="center" vertical="center"/>
    </xf>
    <xf numFmtId="0" fontId="32" fillId="16" borderId="13" xfId="0" applyFont="1" applyFill="1" applyBorder="1" applyAlignment="1" applyProtection="1">
      <alignment horizontal="center" vertical="center"/>
    </xf>
    <xf numFmtId="0" fontId="16" fillId="4" borderId="2" xfId="0" applyFont="1" applyFill="1" applyBorder="1" applyAlignment="1" applyProtection="1">
      <alignment horizontal="center" vertical="center" wrapText="1"/>
    </xf>
    <xf numFmtId="0" fontId="16" fillId="4" borderId="9" xfId="0" applyFont="1" applyFill="1" applyBorder="1" applyAlignment="1" applyProtection="1">
      <alignment horizontal="center" vertical="center" wrapText="1"/>
    </xf>
    <xf numFmtId="0" fontId="16" fillId="4" borderId="21" xfId="0" applyFont="1" applyFill="1" applyBorder="1" applyAlignment="1" applyProtection="1">
      <alignment horizontal="center" vertical="center" wrapText="1"/>
    </xf>
    <xf numFmtId="0" fontId="26" fillId="6" borderId="9" xfId="0" applyFont="1" applyFill="1" applyBorder="1" applyAlignment="1" applyProtection="1">
      <alignment horizontal="left" vertical="center" wrapText="1"/>
    </xf>
    <xf numFmtId="0" fontId="26" fillId="8" borderId="9" xfId="0" applyFont="1" applyFill="1" applyBorder="1" applyAlignment="1" applyProtection="1">
      <alignment horizontal="left" vertical="center" wrapText="1"/>
    </xf>
    <xf numFmtId="0" fontId="14" fillId="8" borderId="11" xfId="8" applyFill="1" applyBorder="1" applyAlignment="1" applyProtection="1">
      <alignment horizontal="left" vertical="center" wrapText="1"/>
    </xf>
    <xf numFmtId="0" fontId="14" fillId="8" borderId="12" xfId="8" applyFill="1" applyBorder="1" applyAlignment="1" applyProtection="1">
      <alignment horizontal="left" vertical="center" wrapText="1"/>
    </xf>
    <xf numFmtId="0" fontId="16" fillId="0" borderId="14" xfId="0" applyFont="1" applyBorder="1" applyAlignment="1" applyProtection="1">
      <alignment horizontal="left" vertical="center" wrapText="1"/>
    </xf>
    <xf numFmtId="0" fontId="16" fillId="0" borderId="8" xfId="0" applyFont="1" applyBorder="1" applyAlignment="1" applyProtection="1">
      <alignment horizontal="left" vertical="center" wrapText="1"/>
    </xf>
    <xf numFmtId="3" fontId="4" fillId="10" borderId="9" xfId="0" applyNumberFormat="1" applyFont="1" applyFill="1" applyBorder="1" applyAlignment="1" applyProtection="1">
      <alignment horizontal="left" vertical="center" wrapText="1"/>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3" xfId="0" applyFont="1" applyFill="1" applyBorder="1" applyAlignment="1">
      <alignment horizontal="center" vertical="center" wrapText="1"/>
    </xf>
    <xf numFmtId="0" fontId="32" fillId="16" borderId="11" xfId="0" applyFont="1" applyFill="1" applyBorder="1" applyAlignment="1">
      <alignment horizontal="center" vertical="center"/>
    </xf>
    <xf numFmtId="0" fontId="32" fillId="16" borderId="12" xfId="0" applyFont="1" applyFill="1" applyBorder="1" applyAlignment="1">
      <alignment horizontal="center" vertical="center"/>
    </xf>
    <xf numFmtId="0" fontId="32" fillId="16" borderId="13" xfId="0" applyFont="1" applyFill="1" applyBorder="1" applyAlignment="1">
      <alignment horizontal="center" vertical="center"/>
    </xf>
    <xf numFmtId="0" fontId="16" fillId="4" borderId="2"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21" xfId="0" applyFont="1" applyFill="1" applyBorder="1" applyAlignment="1">
      <alignment horizontal="center" vertical="center" wrapText="1"/>
    </xf>
    <xf numFmtId="3" fontId="4" fillId="10" borderId="3" xfId="0" applyNumberFormat="1" applyFont="1" applyFill="1" applyBorder="1" applyAlignment="1" applyProtection="1">
      <alignment horizontal="left" vertical="top" wrapText="1"/>
    </xf>
    <xf numFmtId="0" fontId="34" fillId="20" borderId="11" xfId="0" applyFont="1" applyFill="1" applyBorder="1" applyAlignment="1">
      <alignment horizontal="center" vertical="center"/>
    </xf>
    <xf numFmtId="0" fontId="34" fillId="20" borderId="13" xfId="0" applyFont="1" applyFill="1" applyBorder="1" applyAlignment="1">
      <alignment horizontal="center" vertical="center"/>
    </xf>
    <xf numFmtId="0" fontId="26" fillId="6" borderId="2" xfId="0" applyFont="1" applyFill="1" applyBorder="1" applyAlignment="1" applyProtection="1">
      <alignment horizontal="center" vertical="center" wrapText="1"/>
    </xf>
    <xf numFmtId="0" fontId="26" fillId="6" borderId="5" xfId="0" applyFont="1" applyFill="1" applyBorder="1" applyAlignment="1" applyProtection="1">
      <alignment horizontal="center" vertical="center" wrapText="1"/>
    </xf>
    <xf numFmtId="0" fontId="26" fillId="6" borderId="7" xfId="0" applyFont="1" applyFill="1" applyBorder="1" applyAlignment="1" applyProtection="1">
      <alignment horizontal="center" vertical="center" wrapText="1"/>
    </xf>
    <xf numFmtId="0" fontId="26" fillId="8" borderId="14" xfId="0" applyFont="1" applyFill="1" applyBorder="1" applyAlignment="1" applyProtection="1">
      <alignment horizontal="center" vertical="center" wrapText="1"/>
    </xf>
    <xf numFmtId="0" fontId="26" fillId="8" borderId="8" xfId="0" applyFont="1" applyFill="1" applyBorder="1" applyAlignment="1" applyProtection="1">
      <alignment horizontal="center" vertical="center" wrapText="1"/>
    </xf>
    <xf numFmtId="0" fontId="26" fillId="8" borderId="15" xfId="0" applyFont="1" applyFill="1" applyBorder="1" applyAlignment="1" applyProtection="1">
      <alignment horizontal="center" vertical="center" wrapText="1"/>
    </xf>
    <xf numFmtId="3" fontId="4" fillId="14" borderId="3" xfId="0" applyNumberFormat="1" applyFont="1" applyFill="1" applyBorder="1" applyAlignment="1" applyProtection="1">
      <alignment horizontal="left" vertical="center" wrapText="1"/>
    </xf>
    <xf numFmtId="3" fontId="4" fillId="17" borderId="3" xfId="0" applyNumberFormat="1" applyFont="1" applyFill="1" applyBorder="1" applyAlignment="1" applyProtection="1">
      <alignment horizontal="left" vertical="top" wrapText="1"/>
    </xf>
    <xf numFmtId="0" fontId="26" fillId="6" borderId="2" xfId="0" applyFont="1" applyFill="1" applyBorder="1" applyAlignment="1" applyProtection="1">
      <alignment horizontal="left" vertical="center" wrapText="1"/>
    </xf>
    <xf numFmtId="0" fontId="26" fillId="6" borderId="5" xfId="0" applyFont="1" applyFill="1" applyBorder="1" applyAlignment="1" applyProtection="1">
      <alignment horizontal="left" vertical="center" wrapText="1"/>
    </xf>
    <xf numFmtId="0" fontId="26" fillId="6" borderId="7" xfId="0" applyFont="1" applyFill="1" applyBorder="1" applyAlignment="1" applyProtection="1">
      <alignment horizontal="left" vertical="center" wrapText="1"/>
    </xf>
    <xf numFmtId="0" fontId="26" fillId="8" borderId="14" xfId="0" applyFont="1" applyFill="1" applyBorder="1" applyAlignment="1" applyProtection="1">
      <alignment horizontal="left" vertical="center" wrapText="1"/>
    </xf>
    <xf numFmtId="0" fontId="26" fillId="8" borderId="8" xfId="0" applyFont="1" applyFill="1" applyBorder="1" applyAlignment="1" applyProtection="1">
      <alignment horizontal="left" vertical="center" wrapText="1"/>
    </xf>
    <xf numFmtId="0" fontId="26" fillId="8" borderId="15" xfId="0" applyFont="1" applyFill="1" applyBorder="1" applyAlignment="1" applyProtection="1">
      <alignment horizontal="left" vertical="center" wrapText="1"/>
    </xf>
    <xf numFmtId="3" fontId="4" fillId="14" borderId="3" xfId="0" applyNumberFormat="1" applyFont="1" applyFill="1" applyBorder="1" applyAlignment="1" applyProtection="1">
      <alignment horizontal="left" vertical="top"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9" xfId="0" applyFont="1" applyFill="1" applyBorder="1" applyAlignment="1">
      <alignment horizontal="center" vertical="center" wrapText="1"/>
    </xf>
    <xf numFmtId="0" fontId="16" fillId="4" borderId="9" xfId="0" applyFont="1" applyFill="1" applyBorder="1" applyAlignment="1">
      <alignment horizontal="center" vertical="center"/>
    </xf>
    <xf numFmtId="0" fontId="16" fillId="4" borderId="6" xfId="0" applyFont="1" applyFill="1" applyBorder="1" applyAlignment="1">
      <alignment horizontal="center" vertical="center"/>
    </xf>
  </cellXfs>
  <cellStyles count="9">
    <cellStyle name="Comma 2" xfId="6"/>
    <cellStyle name="Currency" xfId="7" builtinId="4"/>
    <cellStyle name="Hyperlink" xfId="8" builtinId="8"/>
    <cellStyle name="Input" xfId="2" builtinId="20"/>
    <cellStyle name="Input 2" xfId="4"/>
    <cellStyle name="Normal" xfId="0" builtinId="0"/>
    <cellStyle name="Normal 2" xfId="3"/>
    <cellStyle name="Percent" xfId="1" builtinId="5"/>
    <cellStyle name="Percent 2" xfId="5"/>
  </cellStyles>
  <dxfs count="0"/>
  <tableStyles count="0" defaultTableStyle="TableStyleMedium2" defaultPivotStyle="PivotStyleLight16"/>
  <colors>
    <mruColors>
      <color rgb="FF0070C0"/>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115346</xdr:colOff>
      <xdr:row>0</xdr:row>
      <xdr:rowOff>101600</xdr:rowOff>
    </xdr:from>
    <xdr:to>
      <xdr:col>1</xdr:col>
      <xdr:colOff>469900</xdr:colOff>
      <xdr:row>5</xdr:row>
      <xdr:rowOff>0</xdr:rowOff>
    </xdr:to>
    <xdr:pic>
      <xdr:nvPicPr>
        <xdr:cNvPr id="2" name="Picture 1"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6" y="10160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0</xdr:col>
      <xdr:colOff>101600</xdr:colOff>
      <xdr:row>1</xdr:row>
      <xdr:rowOff>38100</xdr:rowOff>
    </xdr:from>
    <xdr:to>
      <xdr:col>0</xdr:col>
      <xdr:colOff>1143000</xdr:colOff>
      <xdr:row>1</xdr:row>
      <xdr:rowOff>857250</xdr:rowOff>
    </xdr:to>
    <xdr:pic>
      <xdr:nvPicPr>
        <xdr:cNvPr id="7" name="image00.png" descr="CCS_logo.PNG"/>
        <xdr:cNvPicPr preferRelativeResize="0"/>
      </xdr:nvPicPr>
      <xdr:blipFill>
        <a:blip xmlns:r="http://schemas.openxmlformats.org/officeDocument/2006/relationships" r:embed="rId2" cstate="print"/>
        <a:stretch>
          <a:fillRect/>
        </a:stretch>
      </xdr:blipFill>
      <xdr:spPr>
        <a:xfrm>
          <a:off x="101600" y="196850"/>
          <a:ext cx="1041400" cy="81915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0</xdr:row>
      <xdr:rowOff>4762</xdr:rowOff>
    </xdr:from>
    <xdr:to>
      <xdr:col>1</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4260850" y="4762"/>
          <a:ext cx="3175" cy="76200"/>
        </a:xfrm>
        <a:prstGeom prst="rect">
          <a:avLst/>
        </a:prstGeom>
        <a:noFill/>
      </xdr:spPr>
    </xdr:pic>
    <xdr:clientData fLocksWithSheet="0"/>
  </xdr:twoCellAnchor>
  <xdr:twoCellAnchor>
    <xdr:from>
      <xdr:col>0</xdr:col>
      <xdr:colOff>139700</xdr:colOff>
      <xdr:row>0</xdr:row>
      <xdr:rowOff>120650</xdr:rowOff>
    </xdr:from>
    <xdr:to>
      <xdr:col>0</xdr:col>
      <xdr:colOff>1294354</xdr:colOff>
      <xdr:row>0</xdr:row>
      <xdr:rowOff>914400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700" y="12065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44450</xdr:colOff>
      <xdr:row>0</xdr:row>
      <xdr:rowOff>4762</xdr:rowOff>
    </xdr:from>
    <xdr:to>
      <xdr:col>1</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2203450" y="4762"/>
          <a:ext cx="3175" cy="762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0</xdr:col>
      <xdr:colOff>98051</xdr:colOff>
      <xdr:row>0</xdr:row>
      <xdr:rowOff>38100</xdr:rowOff>
    </xdr:from>
    <xdr:to>
      <xdr:col>0</xdr:col>
      <xdr:colOff>1180394</xdr:colOff>
      <xdr:row>0</xdr:row>
      <xdr:rowOff>828322</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98051" y="38100"/>
          <a:ext cx="1082343" cy="790222"/>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7"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8"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0"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1"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3"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4"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7"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9"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0"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2"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3"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4</xdr:col>
      <xdr:colOff>44450</xdr:colOff>
      <xdr:row>0</xdr:row>
      <xdr:rowOff>4762</xdr:rowOff>
    </xdr:from>
    <xdr:to>
      <xdr:col>4</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4</xdr:col>
      <xdr:colOff>44450</xdr:colOff>
      <xdr:row>0</xdr:row>
      <xdr:rowOff>4762</xdr:rowOff>
    </xdr:from>
    <xdr:to>
      <xdr:col>4</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0</xdr:col>
      <xdr:colOff>127000</xdr:colOff>
      <xdr:row>0</xdr:row>
      <xdr:rowOff>88900</xdr:rowOff>
    </xdr:from>
    <xdr:to>
      <xdr:col>0</xdr:col>
      <xdr:colOff>1123950</xdr:colOff>
      <xdr:row>0</xdr:row>
      <xdr:rowOff>939800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000" y="88900"/>
          <a:ext cx="99695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44450</xdr:colOff>
      <xdr:row>0</xdr:row>
      <xdr:rowOff>4762</xdr:rowOff>
    </xdr:from>
    <xdr:to>
      <xdr:col>4</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5010150" y="4762"/>
          <a:ext cx="3175" cy="76200"/>
        </a:xfrm>
        <a:prstGeom prst="rect">
          <a:avLst/>
        </a:prstGeom>
        <a:noFill/>
      </xdr:spPr>
    </xdr:pic>
    <xdr:clientData fLocksWithSheet="0"/>
  </xdr:twoCellAnchor>
  <xdr:twoCellAnchor>
    <xdr:from>
      <xdr:col>4</xdr:col>
      <xdr:colOff>44450</xdr:colOff>
      <xdr:row>0</xdr:row>
      <xdr:rowOff>4762</xdr:rowOff>
    </xdr:from>
    <xdr:to>
      <xdr:col>4</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5010150" y="4762"/>
          <a:ext cx="3175" cy="76200"/>
        </a:xfrm>
        <a:prstGeom prst="rect">
          <a:avLst/>
        </a:prstGeom>
        <a:noFill/>
      </xdr:spPr>
    </xdr:pic>
    <xdr:clientData fLocksWithSheet="0"/>
  </xdr:twoCellAnchor>
  <xdr:twoCellAnchor>
    <xdr:from>
      <xdr:col>0</xdr:col>
      <xdr:colOff>95250</xdr:colOff>
      <xdr:row>0</xdr:row>
      <xdr:rowOff>107950</xdr:rowOff>
    </xdr:from>
    <xdr:to>
      <xdr:col>0</xdr:col>
      <xdr:colOff>984250</xdr:colOff>
      <xdr:row>0</xdr:row>
      <xdr:rowOff>958850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107950"/>
          <a:ext cx="88900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0007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000750" y="4762"/>
          <a:ext cx="3175" cy="76200"/>
        </a:xfrm>
        <a:prstGeom prst="rect">
          <a:avLst/>
        </a:prstGeom>
        <a:noFill/>
      </xdr:spPr>
    </xdr:pic>
    <xdr:clientData fLocksWithSheet="0"/>
  </xdr:twoCellAnchor>
  <xdr:twoCellAnchor>
    <xdr:from>
      <xdr:col>0</xdr:col>
      <xdr:colOff>177800</xdr:colOff>
      <xdr:row>0</xdr:row>
      <xdr:rowOff>146050</xdr:rowOff>
    </xdr:from>
    <xdr:to>
      <xdr:col>0</xdr:col>
      <xdr:colOff>1260143</xdr:colOff>
      <xdr:row>0</xdr:row>
      <xdr:rowOff>936272</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77800" y="146050"/>
          <a:ext cx="1082343" cy="790222"/>
        </a:xfrm>
        <a:prstGeom prst="rect">
          <a:avLst/>
        </a:prstGeom>
        <a:no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0</xdr:col>
      <xdr:colOff>146050</xdr:colOff>
      <xdr:row>0</xdr:row>
      <xdr:rowOff>133350</xdr:rowOff>
    </xdr:from>
    <xdr:to>
      <xdr:col>0</xdr:col>
      <xdr:colOff>1187450</xdr:colOff>
      <xdr:row>1</xdr:row>
      <xdr:rowOff>768350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46050" y="133350"/>
          <a:ext cx="1041400" cy="8128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0</xdr:col>
      <xdr:colOff>114300</xdr:colOff>
      <xdr:row>0</xdr:row>
      <xdr:rowOff>158750</xdr:rowOff>
    </xdr:from>
    <xdr:to>
      <xdr:col>0</xdr:col>
      <xdr:colOff>1155700</xdr:colOff>
      <xdr:row>1</xdr:row>
      <xdr:rowOff>800100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14300" y="158750"/>
          <a:ext cx="1041400" cy="819150"/>
        </a:xfrm>
        <a:prstGeom prst="rect">
          <a:avLst/>
        </a:prstGeom>
        <a:noFill/>
      </xdr:spPr>
    </xdr:pic>
    <xdr:clientData fLocksWithSheet="0"/>
  </xdr:twoCellAnchor>
</xdr:wsDr>
</file>

<file path=xl/drawings/drawing9.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0</xdr:col>
      <xdr:colOff>165100</xdr:colOff>
      <xdr:row>1</xdr:row>
      <xdr:rowOff>31750</xdr:rowOff>
    </xdr:from>
    <xdr:to>
      <xdr:col>0</xdr:col>
      <xdr:colOff>1206500</xdr:colOff>
      <xdr:row>1</xdr:row>
      <xdr:rowOff>850900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65100" y="190500"/>
          <a:ext cx="1041400" cy="819150"/>
        </a:xfrm>
        <a:prstGeom prst="rect">
          <a:avLst/>
        </a:prstGeom>
        <a:noFill/>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ttachment%203a%20-%20Pricing%20Matrix%20Lo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Index Page"/>
      <sheetName val="Instructions Please read"/>
      <sheetName val="Card Acquiring"/>
      <sheetName val="Interchange fees"/>
      <sheetName val="Scheme fees"/>
      <sheetName val=" Gateway &amp; APM Services"/>
      <sheetName val="Card Acquiring Equipment"/>
      <sheetName val="Fraud Avoidance"/>
      <sheetName val="Total Basket Price"/>
      <sheetName val="Additional Optional Services "/>
      <sheetName val=" Drivers (Transactional Data)"/>
    </sheetNames>
    <sheetDataSet>
      <sheetData sheetId="0">
        <row r="16">
          <cell r="B16">
            <v>0</v>
          </cell>
        </row>
      </sheetData>
      <sheetData sheetId="1"/>
      <sheetData sheetId="2"/>
      <sheetData sheetId="3"/>
      <sheetData sheetId="4"/>
      <sheetData sheetId="5"/>
      <sheetData sheetId="6"/>
      <sheetData sheetId="7"/>
      <sheetData sheetId="8"/>
      <sheetData sheetId="9"/>
      <sheetData sheetId="10"/>
      <sheetData sheetId="11">
        <row r="15">
          <cell r="C15">
            <v>7004</v>
          </cell>
        </row>
        <row r="16">
          <cell r="C16">
            <v>1685372</v>
          </cell>
        </row>
        <row r="29">
          <cell r="D29">
            <v>3377325.6320960242</v>
          </cell>
          <cell r="E29">
            <v>617821.69357569306</v>
          </cell>
          <cell r="F29">
            <v>74696491.289593399</v>
          </cell>
          <cell r="G29">
            <v>10137939.25383934</v>
          </cell>
          <cell r="H29">
            <v>6881510.2832384072</v>
          </cell>
          <cell r="I29">
            <v>2022922.907567428</v>
          </cell>
          <cell r="J29">
            <v>2710702.907181514</v>
          </cell>
          <cell r="K29">
            <v>689462.27484497998</v>
          </cell>
        </row>
        <row r="30">
          <cell r="D30">
            <v>69850564.584326029</v>
          </cell>
          <cell r="E30">
            <v>10213438.696390539</v>
          </cell>
          <cell r="F30">
            <v>3450917382.6381874</v>
          </cell>
          <cell r="G30">
            <v>311239926.73319793</v>
          </cell>
          <cell r="H30">
            <v>140662889.02846298</v>
          </cell>
          <cell r="I30">
            <v>29569676.143311381</v>
          </cell>
          <cell r="J30">
            <v>128083226.81209727</v>
          </cell>
          <cell r="K30">
            <v>22324401.347570121</v>
          </cell>
        </row>
        <row r="31">
          <cell r="D31">
            <v>1939640.285945989</v>
          </cell>
          <cell r="E31">
            <v>640134.43317777012</v>
          </cell>
          <cell r="F31">
            <v>22653672.896143787</v>
          </cell>
          <cell r="G31">
            <v>5735184.3179976046</v>
          </cell>
          <cell r="H31">
            <v>3438933.1978392117</v>
          </cell>
          <cell r="I31">
            <v>1377482.7162174899</v>
          </cell>
          <cell r="J31">
            <v>1030410.9502259425</v>
          </cell>
          <cell r="K31">
            <v>298187.24682474701</v>
          </cell>
        </row>
        <row r="32">
          <cell r="D32">
            <v>260422635.36433494</v>
          </cell>
          <cell r="E32">
            <v>186573566.099832</v>
          </cell>
          <cell r="F32">
            <v>4480741573.2174273</v>
          </cell>
          <cell r="G32">
            <v>4517077798.3337193</v>
          </cell>
          <cell r="H32">
            <v>454296718.99091721</v>
          </cell>
          <cell r="I32">
            <v>311139700.22447205</v>
          </cell>
          <cell r="J32">
            <v>319574920.93971181</v>
          </cell>
          <cell r="K32">
            <v>69055676.510505781</v>
          </cell>
        </row>
        <row r="33">
          <cell r="D33">
            <v>8827</v>
          </cell>
          <cell r="E33">
            <v>71897</v>
          </cell>
          <cell r="F33">
            <v>2</v>
          </cell>
          <cell r="G33">
            <v>406567</v>
          </cell>
          <cell r="H33">
            <v>28328</v>
          </cell>
          <cell r="I33">
            <v>69107</v>
          </cell>
          <cell r="J33">
            <v>3203</v>
          </cell>
          <cell r="K33">
            <v>27723</v>
          </cell>
        </row>
        <row r="34">
          <cell r="D34">
            <v>1169552.5989079999</v>
          </cell>
          <cell r="E34">
            <v>6840011.5706249997</v>
          </cell>
          <cell r="F34">
            <v>-390</v>
          </cell>
          <cell r="G34">
            <v>47978529.856377997</v>
          </cell>
          <cell r="H34">
            <v>10440270.032833001</v>
          </cell>
          <cell r="I34">
            <v>9594677.8618100006</v>
          </cell>
          <cell r="J34">
            <v>1102799.8799999999</v>
          </cell>
          <cell r="K34">
            <v>5050886.66</v>
          </cell>
        </row>
        <row r="35">
          <cell r="D35">
            <v>700826.75716129062</v>
          </cell>
          <cell r="E35">
            <v>204528.9233162317</v>
          </cell>
          <cell r="F35">
            <v>8757311.1865089145</v>
          </cell>
          <cell r="G35">
            <v>2057200.0364402372</v>
          </cell>
          <cell r="H35">
            <v>1231795.3247590619</v>
          </cell>
          <cell r="I35">
            <v>428561.74802547594</v>
          </cell>
          <cell r="J35">
            <v>372039.21671696508</v>
          </cell>
          <cell r="K35">
            <v>147588.03777454296</v>
          </cell>
        </row>
        <row r="36">
          <cell r="D36">
            <v>52933741.846331775</v>
          </cell>
          <cell r="E36">
            <v>36678204.26118128</v>
          </cell>
          <cell r="F36">
            <v>898920832.50653327</v>
          </cell>
          <cell r="G36">
            <v>885324501.4081986</v>
          </cell>
          <cell r="H36">
            <v>85967120.72672759</v>
          </cell>
          <cell r="I36">
            <v>61346502.841050237</v>
          </cell>
          <cell r="J36">
            <v>60377921.069686487</v>
          </cell>
          <cell r="K36">
            <v>15866989.422105165</v>
          </cell>
        </row>
        <row r="38">
          <cell r="D38">
            <v>20308.190187051096</v>
          </cell>
          <cell r="E38">
            <v>12422.888040033164</v>
          </cell>
          <cell r="F38">
            <v>96261.021248841193</v>
          </cell>
          <cell r="G38">
            <v>34786.003171066506</v>
          </cell>
          <cell r="H38">
            <v>32778.897333328918</v>
          </cell>
          <cell r="I38">
            <v>22159.539465868838</v>
          </cell>
          <cell r="J38">
            <v>27269.229341793198</v>
          </cell>
          <cell r="K38">
            <v>15749.982247652582</v>
          </cell>
        </row>
        <row r="39">
          <cell r="D39">
            <v>437681.82668000337</v>
          </cell>
          <cell r="E39">
            <v>567524.22183179937</v>
          </cell>
          <cell r="F39">
            <v>2221000.1480317642</v>
          </cell>
          <cell r="G39">
            <v>2364775.5611428707</v>
          </cell>
          <cell r="H39">
            <v>673833.48138877214</v>
          </cell>
          <cell r="I39">
            <v>736915.75700616871</v>
          </cell>
          <cell r="J39">
            <v>711034.00457875733</v>
          </cell>
          <cell r="K39">
            <v>408520.04887979524</v>
          </cell>
        </row>
        <row r="40">
          <cell r="D40">
            <v>9843.7913482048152</v>
          </cell>
          <cell r="E40">
            <v>32665.501623319149</v>
          </cell>
          <cell r="F40">
            <v>35614.72764283084</v>
          </cell>
          <cell r="G40">
            <v>40015.975448944198</v>
          </cell>
          <cell r="H40">
            <v>12448.396641019917</v>
          </cell>
          <cell r="I40">
            <v>34120.427794577365</v>
          </cell>
          <cell r="J40">
            <v>2823.6805227042587</v>
          </cell>
          <cell r="K40">
            <v>7039.1767567570769</v>
          </cell>
        </row>
        <row r="41">
          <cell r="D41">
            <v>2515582.5205511362</v>
          </cell>
          <cell r="E41">
            <v>4084404.2603275999</v>
          </cell>
          <cell r="F41">
            <v>4364755.9736286066</v>
          </cell>
          <cell r="G41">
            <v>6903193.4742250917</v>
          </cell>
          <cell r="H41">
            <v>2334437.4450185923</v>
          </cell>
          <cell r="I41">
            <v>3893830.1699098223</v>
          </cell>
          <cell r="J41">
            <v>871466.27778060129</v>
          </cell>
          <cell r="K41">
            <v>891779.82160839671</v>
          </cell>
        </row>
        <row r="42">
          <cell r="D42">
            <v>315</v>
          </cell>
          <cell r="E42">
            <v>2473</v>
          </cell>
          <cell r="F42">
            <v>303</v>
          </cell>
          <cell r="G42">
            <v>4150</v>
          </cell>
          <cell r="H42">
            <v>696</v>
          </cell>
          <cell r="I42">
            <v>4116</v>
          </cell>
          <cell r="J42">
            <v>64</v>
          </cell>
          <cell r="K42">
            <v>1337</v>
          </cell>
        </row>
        <row r="43">
          <cell r="D43">
            <v>39116.643163000001</v>
          </cell>
          <cell r="E43">
            <v>196676.58482000002</v>
          </cell>
          <cell r="F43">
            <v>33637.594884999999</v>
          </cell>
          <cell r="G43">
            <v>322681.01088299992</v>
          </cell>
          <cell r="H43">
            <v>103472.36754399999</v>
          </cell>
          <cell r="I43">
            <v>378721.36486899992</v>
          </cell>
          <cell r="J43">
            <v>13255.739998000001</v>
          </cell>
          <cell r="K43">
            <v>126902.26961400002</v>
          </cell>
        </row>
        <row r="44">
          <cell r="D44">
            <v>2661.827027574262</v>
          </cell>
          <cell r="E44">
            <v>1734.8938904052759</v>
          </cell>
          <cell r="F44">
            <v>19753.277392533586</v>
          </cell>
          <cell r="G44">
            <v>6859.1514881418761</v>
          </cell>
          <cell r="H44">
            <v>3614.7143004092454</v>
          </cell>
          <cell r="I44">
            <v>2426.0462028152879</v>
          </cell>
          <cell r="J44">
            <v>850.42005764534088</v>
          </cell>
          <cell r="K44">
            <v>481.12348492512274</v>
          </cell>
        </row>
        <row r="45">
          <cell r="D45">
            <v>331546.81248021976</v>
          </cell>
          <cell r="E45">
            <v>158800.34745576623</v>
          </cell>
          <cell r="F45">
            <v>667150.53530829609</v>
          </cell>
          <cell r="G45">
            <v>596011.42362775165</v>
          </cell>
          <cell r="H45">
            <v>447530.85387834103</v>
          </cell>
          <cell r="I45">
            <v>196542.3995320235</v>
          </cell>
          <cell r="J45">
            <v>26813.894987359585</v>
          </cell>
          <cell r="K45">
            <v>43069.115780959102</v>
          </cell>
        </row>
        <row r="47">
          <cell r="D47">
            <v>74153.142449655163</v>
          </cell>
          <cell r="E47">
            <v>38903.834193817442</v>
          </cell>
          <cell r="F47">
            <v>57136.367205398099</v>
          </cell>
          <cell r="G47">
            <v>26096.551475334596</v>
          </cell>
          <cell r="H47">
            <v>39298.39633655121</v>
          </cell>
          <cell r="I47">
            <v>21588.45982996752</v>
          </cell>
          <cell r="J47">
            <v>9794.6974477370313</v>
          </cell>
          <cell r="K47">
            <v>7761.7148662996042</v>
          </cell>
        </row>
        <row r="48">
          <cell r="D48">
            <v>3388058.3428318268</v>
          </cell>
          <cell r="E48">
            <v>1568144.0933047708</v>
          </cell>
          <cell r="F48">
            <v>1198416.5570167969</v>
          </cell>
          <cell r="G48">
            <v>1211691.7216862452</v>
          </cell>
          <cell r="H48">
            <v>1251227.5716992351</v>
          </cell>
          <cell r="I48">
            <v>1111825.6852836374</v>
          </cell>
          <cell r="J48">
            <v>310494.20755789336</v>
          </cell>
          <cell r="K48">
            <v>257752.92045905476</v>
          </cell>
        </row>
        <row r="49">
          <cell r="D49">
            <v>62306.545156009408</v>
          </cell>
          <cell r="E49">
            <v>248958.31100384163</v>
          </cell>
          <cell r="F49">
            <v>65282.345773485264</v>
          </cell>
          <cell r="G49">
            <v>151572.71210595415</v>
          </cell>
          <cell r="H49">
            <v>68069.197389166788</v>
          </cell>
          <cell r="I49">
            <v>185386.62467623595</v>
          </cell>
          <cell r="J49">
            <v>11049.493680016663</v>
          </cell>
          <cell r="K49">
            <v>83954.529211576417</v>
          </cell>
        </row>
        <row r="50">
          <cell r="D50">
            <v>12405327.088224811</v>
          </cell>
          <cell r="E50">
            <v>36861689.796679631</v>
          </cell>
          <cell r="F50">
            <v>8157282.8047257923</v>
          </cell>
          <cell r="G50">
            <v>26668885.056336235</v>
          </cell>
          <cell r="H50">
            <v>14728713.221562348</v>
          </cell>
          <cell r="I50">
            <v>26640679.604933638</v>
          </cell>
          <cell r="J50">
            <v>1543442.6333038157</v>
          </cell>
          <cell r="K50">
            <v>14610155.751222305</v>
          </cell>
        </row>
        <row r="51">
          <cell r="D51">
            <v>6674</v>
          </cell>
          <cell r="E51">
            <v>91391</v>
          </cell>
          <cell r="F51">
            <v>2484</v>
          </cell>
          <cell r="G51">
            <v>44300</v>
          </cell>
          <cell r="H51">
            <v>6696</v>
          </cell>
          <cell r="I51">
            <v>38813</v>
          </cell>
          <cell r="J51">
            <v>679</v>
          </cell>
          <cell r="K51">
            <v>12408</v>
          </cell>
        </row>
        <row r="52">
          <cell r="D52">
            <v>784456.01215900003</v>
          </cell>
          <cell r="E52">
            <v>7336379.2412470002</v>
          </cell>
          <cell r="F52">
            <v>329907.141856</v>
          </cell>
          <cell r="G52">
            <v>3578591.8963310001</v>
          </cell>
          <cell r="H52">
            <v>602949.84884300001</v>
          </cell>
          <cell r="I52">
            <v>2639348.5566889998</v>
          </cell>
          <cell r="J52">
            <v>21955.085537999999</v>
          </cell>
          <cell r="K52">
            <v>1396095.0076820001</v>
          </cell>
        </row>
        <row r="53">
          <cell r="D53">
            <v>1443.4895808080739</v>
          </cell>
          <cell r="E53">
            <v>3944.8126901595515</v>
          </cell>
          <cell r="F53">
            <v>12366.568648744134</v>
          </cell>
          <cell r="G53">
            <v>3754.7052285670275</v>
          </cell>
          <cell r="H53">
            <v>2205.7960593458183</v>
          </cell>
          <cell r="I53">
            <v>2505.0724126905861</v>
          </cell>
          <cell r="J53">
            <v>564.5142897117845</v>
          </cell>
          <cell r="K53">
            <v>808.02947581051808</v>
          </cell>
        </row>
        <row r="54">
          <cell r="D54">
            <v>231109.50709383257</v>
          </cell>
          <cell r="E54">
            <v>731307.27853676293</v>
          </cell>
          <cell r="F54">
            <v>414456.72289051203</v>
          </cell>
          <cell r="G54">
            <v>611101.66121980338</v>
          </cell>
          <cell r="H54">
            <v>166515.45474008675</v>
          </cell>
          <cell r="I54">
            <v>338903.95401702373</v>
          </cell>
          <cell r="J54">
            <v>28825.7777910433</v>
          </cell>
          <cell r="K54">
            <v>79150.429632962085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tabSelected="1" workbookViewId="0">
      <selection activeCell="B17" sqref="B17"/>
    </sheetView>
  </sheetViews>
  <sheetFormatPr defaultColWidth="9.1796875" defaultRowHeight="14" x14ac:dyDescent="0.3"/>
  <cols>
    <col min="1" max="1" width="11.453125" style="1" customWidth="1"/>
    <col min="2" max="2" width="57.453125" style="1" customWidth="1"/>
    <col min="3" max="3" width="61.1796875" style="1" customWidth="1"/>
    <col min="4" max="16384" width="9.1796875" style="1"/>
  </cols>
  <sheetData>
    <row r="1" spans="1:3" x14ac:dyDescent="0.3">
      <c r="A1" s="29"/>
      <c r="C1" s="2"/>
    </row>
    <row r="6" spans="1:3" ht="15.5" x14ac:dyDescent="0.35">
      <c r="B6" s="274" t="s">
        <v>165</v>
      </c>
      <c r="C6" s="274"/>
    </row>
    <row r="7" spans="1:3" ht="15.5" x14ac:dyDescent="0.35">
      <c r="B7" s="28"/>
    </row>
    <row r="8" spans="1:3" ht="20" x14ac:dyDescent="0.3">
      <c r="B8" s="275" t="s">
        <v>110</v>
      </c>
      <c r="C8" s="275"/>
    </row>
    <row r="9" spans="1:3" ht="15.5" x14ac:dyDescent="0.35">
      <c r="B9" s="28"/>
    </row>
    <row r="10" spans="1:3" ht="15.5" x14ac:dyDescent="0.35">
      <c r="B10" s="274" t="s">
        <v>107</v>
      </c>
      <c r="C10" s="274"/>
    </row>
    <row r="11" spans="1:3" ht="15.5" x14ac:dyDescent="0.35">
      <c r="B11" s="28"/>
    </row>
    <row r="12" spans="1:3" s="3" customFormat="1" ht="20" x14ac:dyDescent="0.35">
      <c r="B12" s="275" t="s">
        <v>109</v>
      </c>
      <c r="C12" s="275"/>
    </row>
    <row r="14" spans="1:3" ht="15.5" x14ac:dyDescent="0.35">
      <c r="B14" s="276" t="s">
        <v>108</v>
      </c>
      <c r="C14" s="277"/>
    </row>
    <row r="15" spans="1:3" ht="14.5" thickBot="1" x14ac:dyDescent="0.35"/>
    <row r="16" spans="1:3" ht="20.5" thickBot="1" x14ac:dyDescent="0.45">
      <c r="B16" s="272"/>
      <c r="C16" s="273"/>
    </row>
    <row r="19" spans="1:8" x14ac:dyDescent="0.3">
      <c r="C19" s="2"/>
    </row>
    <row r="20" spans="1:8" x14ac:dyDescent="0.3">
      <c r="A20" s="4" t="s">
        <v>111</v>
      </c>
    </row>
    <row r="26" spans="1:8" x14ac:dyDescent="0.3">
      <c r="C26" s="2"/>
    </row>
    <row r="29" spans="1:8" x14ac:dyDescent="0.3">
      <c r="A29" s="5"/>
      <c r="B29" s="5"/>
      <c r="C29" s="5"/>
      <c r="D29" s="5"/>
      <c r="E29" s="5"/>
      <c r="F29" s="5"/>
      <c r="G29" s="5"/>
      <c r="H29" s="5"/>
    </row>
  </sheetData>
  <sheetProtection algorithmName="SHA-512" hashValue="6bIGm9zwuC5F1xKFNNQd0z3ZBI80+MbLLPEGRrWgDoNcdkUcnSoEGzfCtHXTlTUg6A7AHZfItkxt9T5gBhea8g==" saltValue="Pks4Ly91tqxIYIWmfiBf/w==" spinCount="100000" sheet="1" objects="1" scenarios="1"/>
  <mergeCells count="6">
    <mergeCell ref="B16:C16"/>
    <mergeCell ref="B6:C6"/>
    <mergeCell ref="B8:C8"/>
    <mergeCell ref="B10:C10"/>
    <mergeCell ref="B12:C12"/>
    <mergeCell ref="B14:C1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66"/>
  <sheetViews>
    <sheetView workbookViewId="0">
      <selection activeCell="B14" sqref="B14:C14"/>
    </sheetView>
  </sheetViews>
  <sheetFormatPr defaultRowHeight="12.5" x14ac:dyDescent="0.25"/>
  <cols>
    <col min="1" max="1" width="28.453125" style="231" customWidth="1"/>
    <col min="2" max="2" width="36.453125" style="231" bestFit="1" customWidth="1"/>
    <col min="3" max="3" width="12.453125" style="231" customWidth="1"/>
    <col min="4" max="20" width="16.453125" style="231" customWidth="1"/>
    <col min="21" max="16384" width="8.7265625" style="231"/>
  </cols>
  <sheetData>
    <row r="1" spans="1:11" ht="12.5" customHeight="1" x14ac:dyDescent="0.25">
      <c r="A1" s="359" t="s">
        <v>174</v>
      </c>
      <c r="B1" s="360"/>
      <c r="C1" s="360"/>
      <c r="D1" s="360"/>
      <c r="E1" s="360"/>
      <c r="F1" s="360"/>
      <c r="G1" s="360"/>
      <c r="H1" s="360"/>
      <c r="I1" s="360"/>
      <c r="J1" s="360"/>
      <c r="K1" s="361"/>
    </row>
    <row r="2" spans="1:11" ht="75.5" customHeight="1" x14ac:dyDescent="0.25">
      <c r="A2" s="362"/>
      <c r="B2" s="363"/>
      <c r="C2" s="363"/>
      <c r="D2" s="363"/>
      <c r="E2" s="363"/>
      <c r="F2" s="363"/>
      <c r="G2" s="363"/>
      <c r="H2" s="363"/>
      <c r="I2" s="363"/>
      <c r="J2" s="363"/>
      <c r="K2" s="364"/>
    </row>
    <row r="3" spans="1:11" ht="21.5" customHeight="1" x14ac:dyDescent="0.25">
      <c r="A3" s="322" t="s">
        <v>119</v>
      </c>
      <c r="B3" s="322"/>
      <c r="C3" s="322"/>
      <c r="D3" s="322"/>
      <c r="E3" s="322"/>
      <c r="F3" s="322"/>
      <c r="G3" s="322"/>
      <c r="H3" s="322"/>
      <c r="I3" s="322"/>
      <c r="J3" s="322"/>
      <c r="K3" s="322"/>
    </row>
    <row r="4" spans="1:11" ht="21.5" customHeight="1" x14ac:dyDescent="0.25">
      <c r="A4" s="228" t="s">
        <v>152</v>
      </c>
      <c r="B4" s="301">
        <f>[1]Coversheet!B16</f>
        <v>0</v>
      </c>
      <c r="C4" s="302"/>
      <c r="D4" s="302"/>
      <c r="E4" s="302"/>
      <c r="F4" s="302"/>
      <c r="G4" s="302"/>
      <c r="H4" s="302"/>
      <c r="I4" s="302"/>
      <c r="J4" s="302"/>
      <c r="K4" s="303"/>
    </row>
    <row r="5" spans="1:11" ht="23" customHeight="1" x14ac:dyDescent="0.25">
      <c r="A5" s="323" t="s">
        <v>153</v>
      </c>
      <c r="B5" s="323"/>
      <c r="C5" s="323"/>
      <c r="D5" s="323"/>
      <c r="E5" s="323"/>
      <c r="F5" s="323"/>
      <c r="G5" s="323"/>
      <c r="H5" s="323"/>
      <c r="I5" s="323"/>
      <c r="J5" s="323"/>
      <c r="K5" s="323"/>
    </row>
    <row r="6" spans="1:11" ht="34" customHeight="1" x14ac:dyDescent="0.25">
      <c r="A6" s="365" t="s">
        <v>160</v>
      </c>
      <c r="B6" s="365"/>
      <c r="C6" s="365"/>
      <c r="D6" s="365"/>
      <c r="E6" s="365"/>
      <c r="F6" s="365"/>
      <c r="G6" s="365"/>
      <c r="H6" s="365"/>
      <c r="I6" s="365"/>
      <c r="J6" s="365"/>
      <c r="K6" s="365"/>
    </row>
    <row r="8" spans="1:11" ht="12.5" customHeight="1" x14ac:dyDescent="0.25"/>
    <row r="9" spans="1:11" ht="13" x14ac:dyDescent="0.3">
      <c r="A9" s="232"/>
      <c r="C9" s="245" t="s">
        <v>71</v>
      </c>
      <c r="D9" s="246"/>
      <c r="E9" s="247" t="s">
        <v>72</v>
      </c>
    </row>
    <row r="10" spans="1:11" ht="13" x14ac:dyDescent="0.3">
      <c r="A10" s="232"/>
    </row>
    <row r="11" spans="1:11" x14ac:dyDescent="0.25">
      <c r="A11" s="233"/>
      <c r="B11" s="233"/>
    </row>
    <row r="12" spans="1:11" x14ac:dyDescent="0.25">
      <c r="A12" s="233"/>
      <c r="B12" s="233"/>
    </row>
    <row r="13" spans="1:11" ht="13" x14ac:dyDescent="0.3">
      <c r="A13" s="233"/>
      <c r="B13" s="234" t="s">
        <v>84</v>
      </c>
    </row>
    <row r="14" spans="1:11" x14ac:dyDescent="0.25">
      <c r="A14" s="233"/>
      <c r="B14" s="233" t="s">
        <v>103</v>
      </c>
      <c r="C14" s="235">
        <v>35845</v>
      </c>
      <c r="E14" s="233" t="s">
        <v>102</v>
      </c>
    </row>
    <row r="15" spans="1:11" x14ac:dyDescent="0.25">
      <c r="A15" s="233" t="s">
        <v>159</v>
      </c>
      <c r="B15" s="233" t="s">
        <v>101</v>
      </c>
      <c r="C15" s="235">
        <v>7004</v>
      </c>
      <c r="E15" s="233"/>
    </row>
    <row r="16" spans="1:11" x14ac:dyDescent="0.25">
      <c r="A16" s="233"/>
      <c r="B16" s="233" t="s">
        <v>100</v>
      </c>
      <c r="C16" s="235">
        <v>1685372</v>
      </c>
      <c r="E16" s="233"/>
    </row>
    <row r="17" spans="1:20" x14ac:dyDescent="0.25">
      <c r="A17" s="233"/>
      <c r="B17" s="233" t="s">
        <v>99</v>
      </c>
      <c r="C17" s="235">
        <v>0</v>
      </c>
      <c r="E17" s="233"/>
    </row>
    <row r="18" spans="1:20" x14ac:dyDescent="0.25">
      <c r="A18" s="233"/>
      <c r="B18" s="233" t="s">
        <v>98</v>
      </c>
      <c r="C18" s="235">
        <v>0</v>
      </c>
      <c r="E18" s="233"/>
    </row>
    <row r="19" spans="1:20" x14ac:dyDescent="0.25">
      <c r="A19" s="233"/>
      <c r="B19" s="236" t="s">
        <v>97</v>
      </c>
      <c r="C19" s="235">
        <v>1467873</v>
      </c>
      <c r="E19" s="233" t="s">
        <v>96</v>
      </c>
    </row>
    <row r="20" spans="1:20" x14ac:dyDescent="0.25">
      <c r="A20" s="233"/>
      <c r="B20" s="236" t="s">
        <v>95</v>
      </c>
      <c r="C20" s="237">
        <v>27634</v>
      </c>
    </row>
    <row r="21" spans="1:20" x14ac:dyDescent="0.25">
      <c r="A21" s="233"/>
      <c r="B21" s="236" t="s">
        <v>94</v>
      </c>
      <c r="C21" s="235">
        <v>3</v>
      </c>
    </row>
    <row r="22" spans="1:20" x14ac:dyDescent="0.25">
      <c r="A22" s="233"/>
      <c r="B22" s="236" t="s">
        <v>77</v>
      </c>
      <c r="C22" s="238">
        <v>0</v>
      </c>
    </row>
    <row r="23" spans="1:20" x14ac:dyDescent="0.25">
      <c r="A23" s="233"/>
      <c r="B23" s="236" t="s">
        <v>78</v>
      </c>
      <c r="C23" s="238">
        <v>0</v>
      </c>
    </row>
    <row r="24" spans="1:20" x14ac:dyDescent="0.25">
      <c r="B24" s="239"/>
      <c r="C24" s="239"/>
    </row>
    <row r="25" spans="1:20" x14ac:dyDescent="0.25">
      <c r="B25" s="240"/>
    </row>
    <row r="26" spans="1:20" x14ac:dyDescent="0.25">
      <c r="B26" s="240"/>
    </row>
    <row r="27" spans="1:20" ht="30" customHeight="1" x14ac:dyDescent="0.25">
      <c r="A27" s="371" t="s">
        <v>70</v>
      </c>
      <c r="B27" s="372"/>
      <c r="C27" s="373"/>
      <c r="D27" s="366" t="s">
        <v>55</v>
      </c>
      <c r="E27" s="368"/>
      <c r="F27" s="366" t="s">
        <v>56</v>
      </c>
      <c r="G27" s="368"/>
      <c r="H27" s="366" t="s">
        <v>57</v>
      </c>
      <c r="I27" s="368"/>
      <c r="J27" s="366" t="s">
        <v>58</v>
      </c>
      <c r="K27" s="368"/>
      <c r="L27" s="366" t="s">
        <v>12</v>
      </c>
      <c r="M27" s="367"/>
      <c r="N27" s="367"/>
      <c r="O27" s="366" t="s">
        <v>20</v>
      </c>
      <c r="P27" s="367"/>
      <c r="Q27" s="367"/>
      <c r="R27" s="366" t="s">
        <v>50</v>
      </c>
      <c r="S27" s="367"/>
      <c r="T27" s="368"/>
    </row>
    <row r="28" spans="1:20" ht="37.5" customHeight="1" x14ac:dyDescent="0.25">
      <c r="A28" s="374"/>
      <c r="B28" s="375"/>
      <c r="C28" s="376"/>
      <c r="D28" s="161" t="s">
        <v>53</v>
      </c>
      <c r="E28" s="161" t="s">
        <v>69</v>
      </c>
      <c r="F28" s="161" t="s">
        <v>53</v>
      </c>
      <c r="G28" s="161" t="s">
        <v>69</v>
      </c>
      <c r="H28" s="161" t="s">
        <v>53</v>
      </c>
      <c r="I28" s="161" t="s">
        <v>69</v>
      </c>
      <c r="J28" s="161" t="s">
        <v>53</v>
      </c>
      <c r="K28" s="161" t="s">
        <v>69</v>
      </c>
      <c r="L28" s="161" t="s">
        <v>53</v>
      </c>
      <c r="M28" s="161" t="s">
        <v>69</v>
      </c>
      <c r="N28" s="161" t="s">
        <v>50</v>
      </c>
      <c r="O28" s="161" t="s">
        <v>53</v>
      </c>
      <c r="P28" s="161" t="s">
        <v>69</v>
      </c>
      <c r="Q28" s="161" t="s">
        <v>50</v>
      </c>
      <c r="R28" s="161" t="s">
        <v>53</v>
      </c>
      <c r="S28" s="161" t="s">
        <v>69</v>
      </c>
      <c r="T28" s="161" t="s">
        <v>50</v>
      </c>
    </row>
    <row r="29" spans="1:20" ht="17.25" customHeight="1" x14ac:dyDescent="0.25">
      <c r="A29" s="345" t="s">
        <v>17</v>
      </c>
      <c r="B29" s="341" t="s">
        <v>13</v>
      </c>
      <c r="C29" s="186" t="s">
        <v>48</v>
      </c>
      <c r="D29" s="235">
        <v>3377325.6320960242</v>
      </c>
      <c r="E29" s="235">
        <v>617821.69357569306</v>
      </c>
      <c r="F29" s="235">
        <v>74696491.289593399</v>
      </c>
      <c r="G29" s="235">
        <v>10137939.25383934</v>
      </c>
      <c r="H29" s="235">
        <v>6881510.2832384072</v>
      </c>
      <c r="I29" s="235">
        <v>2022922.907567428</v>
      </c>
      <c r="J29" s="235">
        <v>2710702.907181514</v>
      </c>
      <c r="K29" s="235">
        <v>689462.27484497998</v>
      </c>
      <c r="L29" s="235">
        <v>1524744.9153344305</v>
      </c>
      <c r="M29" s="235">
        <v>956569.60114312125</v>
      </c>
      <c r="N29" s="235">
        <v>2481314.5164775518</v>
      </c>
      <c r="O29" s="235">
        <v>7398462.196774913</v>
      </c>
      <c r="P29" s="235">
        <v>4763730.5286843181</v>
      </c>
      <c r="Q29" s="235">
        <v>12162192.725459231</v>
      </c>
      <c r="R29" s="235">
        <v>8923207.1121093445</v>
      </c>
      <c r="S29" s="235">
        <v>5720300.1298274398</v>
      </c>
      <c r="T29" s="235">
        <v>14643507.241936784</v>
      </c>
    </row>
    <row r="30" spans="1:20" ht="17.25" customHeight="1" x14ac:dyDescent="0.25">
      <c r="A30" s="369"/>
      <c r="B30" s="346"/>
      <c r="C30" s="187" t="s">
        <v>49</v>
      </c>
      <c r="D30" s="237">
        <v>69850564.584326029</v>
      </c>
      <c r="E30" s="237">
        <v>10213438.696390539</v>
      </c>
      <c r="F30" s="237">
        <v>3450917382.6381874</v>
      </c>
      <c r="G30" s="237">
        <v>311239926.73319793</v>
      </c>
      <c r="H30" s="237">
        <v>140662889.02846298</v>
      </c>
      <c r="I30" s="237">
        <v>29569676.143311381</v>
      </c>
      <c r="J30" s="237">
        <v>128083226.81209727</v>
      </c>
      <c r="K30" s="237">
        <v>22324401.347570121</v>
      </c>
      <c r="L30" s="237">
        <v>10996320.612789009</v>
      </c>
      <c r="M30" s="237">
        <v>11714575.839701917</v>
      </c>
      <c r="N30" s="237">
        <v>22710896.452490926</v>
      </c>
      <c r="O30" s="237">
        <v>77859045.450284734</v>
      </c>
      <c r="P30" s="237">
        <v>61725518.080768064</v>
      </c>
      <c r="Q30" s="237">
        <v>139584563.5310528</v>
      </c>
      <c r="R30" s="237">
        <v>88855366.063073739</v>
      </c>
      <c r="S30" s="237">
        <v>73440093.920469984</v>
      </c>
      <c r="T30" s="237">
        <v>162295459.98354372</v>
      </c>
    </row>
    <row r="31" spans="1:20" ht="17.25" customHeight="1" x14ac:dyDescent="0.25">
      <c r="A31" s="369"/>
      <c r="B31" s="341" t="s">
        <v>59</v>
      </c>
      <c r="C31" s="186" t="s">
        <v>48</v>
      </c>
      <c r="D31" s="235">
        <v>1939640.285945989</v>
      </c>
      <c r="E31" s="235">
        <v>640134.43317777012</v>
      </c>
      <c r="F31" s="235">
        <v>22653672.896143787</v>
      </c>
      <c r="G31" s="235">
        <v>5735184.3179976046</v>
      </c>
      <c r="H31" s="235">
        <v>3438933.1978392117</v>
      </c>
      <c r="I31" s="235">
        <v>1377482.7162174899</v>
      </c>
      <c r="J31" s="235">
        <v>1030410.9502259425</v>
      </c>
      <c r="K31" s="235">
        <v>298187.24682474701</v>
      </c>
      <c r="L31" s="235">
        <v>5378573.4837852009</v>
      </c>
      <c r="M31" s="235">
        <v>2017617.14939526</v>
      </c>
      <c r="N31" s="235">
        <v>7396190.6331804609</v>
      </c>
      <c r="O31" s="235">
        <v>23684083.846369728</v>
      </c>
      <c r="P31" s="235">
        <v>6033371.5648223516</v>
      </c>
      <c r="Q31" s="235">
        <v>29717455.411192082</v>
      </c>
      <c r="R31" s="235">
        <v>29062657.330154929</v>
      </c>
      <c r="S31" s="235">
        <v>8050988.7142176116</v>
      </c>
      <c r="T31" s="235">
        <v>37815401.044372499</v>
      </c>
    </row>
    <row r="32" spans="1:20" ht="17.25" customHeight="1" x14ac:dyDescent="0.25">
      <c r="A32" s="369"/>
      <c r="B32" s="346"/>
      <c r="C32" s="187" t="s">
        <v>49</v>
      </c>
      <c r="D32" s="237">
        <v>260422635.36433494</v>
      </c>
      <c r="E32" s="237">
        <v>186573566.099832</v>
      </c>
      <c r="F32" s="237">
        <v>4480741573.2174273</v>
      </c>
      <c r="G32" s="237">
        <v>4517077798.3337193</v>
      </c>
      <c r="H32" s="237">
        <v>454296718.99091721</v>
      </c>
      <c r="I32" s="237">
        <v>311139700.22447205</v>
      </c>
      <c r="J32" s="237">
        <v>319574920.93971181</v>
      </c>
      <c r="K32" s="237">
        <v>69055676.510505781</v>
      </c>
      <c r="L32" s="237">
        <v>714719354.35525215</v>
      </c>
      <c r="M32" s="237">
        <v>497713266.32430404</v>
      </c>
      <c r="N32" s="237">
        <v>1212432620.6795561</v>
      </c>
      <c r="O32" s="237">
        <v>4800316494.1571388</v>
      </c>
      <c r="P32" s="237">
        <v>4586133474.8442249</v>
      </c>
      <c r="Q32" s="237">
        <v>9386449969.0013638</v>
      </c>
      <c r="R32" s="237">
        <v>5515035848.5123911</v>
      </c>
      <c r="S32" s="237">
        <v>5083846741.1685286</v>
      </c>
      <c r="T32" s="237">
        <v>10650158981.680901</v>
      </c>
    </row>
    <row r="33" spans="1:20" ht="17.25" customHeight="1" x14ac:dyDescent="0.25">
      <c r="A33" s="369"/>
      <c r="B33" s="341" t="s">
        <v>60</v>
      </c>
      <c r="C33" s="186" t="s">
        <v>48</v>
      </c>
      <c r="D33" s="235">
        <v>8827</v>
      </c>
      <c r="E33" s="235">
        <v>71897</v>
      </c>
      <c r="F33" s="235">
        <v>2</v>
      </c>
      <c r="G33" s="235">
        <v>406567</v>
      </c>
      <c r="H33" s="235">
        <v>28328</v>
      </c>
      <c r="I33" s="235">
        <v>69107</v>
      </c>
      <c r="J33" s="235">
        <v>3203</v>
      </c>
      <c r="K33" s="235">
        <v>27723</v>
      </c>
      <c r="L33" s="235">
        <v>37155</v>
      </c>
      <c r="M33" s="235">
        <v>141004</v>
      </c>
      <c r="N33" s="235">
        <v>178159</v>
      </c>
      <c r="O33" s="235">
        <v>3205</v>
      </c>
      <c r="P33" s="235">
        <v>434290</v>
      </c>
      <c r="Q33" s="235">
        <v>437495</v>
      </c>
      <c r="R33" s="235">
        <v>40360</v>
      </c>
      <c r="S33" s="235">
        <v>575294</v>
      </c>
      <c r="T33" s="235">
        <v>615654</v>
      </c>
    </row>
    <row r="34" spans="1:20" ht="17.25" customHeight="1" x14ac:dyDescent="0.25">
      <c r="A34" s="369"/>
      <c r="B34" s="346"/>
      <c r="C34" s="187" t="s">
        <v>49</v>
      </c>
      <c r="D34" s="237">
        <v>1169552.5989079999</v>
      </c>
      <c r="E34" s="237">
        <v>6840011.5706249997</v>
      </c>
      <c r="F34" s="237">
        <v>-390</v>
      </c>
      <c r="G34" s="237">
        <v>47978529.856377997</v>
      </c>
      <c r="H34" s="237">
        <v>10440270.032833001</v>
      </c>
      <c r="I34" s="237">
        <v>9594677.8618100006</v>
      </c>
      <c r="J34" s="237">
        <v>1102799.8799999999</v>
      </c>
      <c r="K34" s="237">
        <v>5050886.66</v>
      </c>
      <c r="L34" s="237">
        <v>11609822.631741</v>
      </c>
      <c r="M34" s="237">
        <v>16434689.432435</v>
      </c>
      <c r="N34" s="237">
        <v>28044512.064176001</v>
      </c>
      <c r="O34" s="237">
        <v>1102409.8799999999</v>
      </c>
      <c r="P34" s="237">
        <v>53029416.516378</v>
      </c>
      <c r="Q34" s="237">
        <v>54131826.396378003</v>
      </c>
      <c r="R34" s="237">
        <v>12712232.511741001</v>
      </c>
      <c r="S34" s="237">
        <v>69464105.948813006</v>
      </c>
      <c r="T34" s="237">
        <v>82489094.460554004</v>
      </c>
    </row>
    <row r="35" spans="1:20" ht="17.25" customHeight="1" x14ac:dyDescent="0.25">
      <c r="A35" s="369"/>
      <c r="B35" s="341" t="s">
        <v>61</v>
      </c>
      <c r="C35" s="186" t="s">
        <v>48</v>
      </c>
      <c r="D35" s="235">
        <v>700826.75716129062</v>
      </c>
      <c r="E35" s="235">
        <v>204528.9233162317</v>
      </c>
      <c r="F35" s="235">
        <v>8757311.1865089145</v>
      </c>
      <c r="G35" s="235">
        <v>2057200.0364402372</v>
      </c>
      <c r="H35" s="235">
        <v>1231795.3247590619</v>
      </c>
      <c r="I35" s="235">
        <v>428561.74802547594</v>
      </c>
      <c r="J35" s="235">
        <v>372039.21671696508</v>
      </c>
      <c r="K35" s="235">
        <v>147588.03777454296</v>
      </c>
      <c r="L35" s="235">
        <v>1932622.0819203525</v>
      </c>
      <c r="M35" s="235">
        <v>633090.6713417077</v>
      </c>
      <c r="N35" s="235">
        <v>2565712.7532620602</v>
      </c>
      <c r="O35" s="235">
        <v>9129350.4032258801</v>
      </c>
      <c r="P35" s="235">
        <v>2204788.0742147802</v>
      </c>
      <c r="Q35" s="235">
        <v>11334138.477440661</v>
      </c>
      <c r="R35" s="235">
        <v>11061972.485146232</v>
      </c>
      <c r="S35" s="235">
        <v>2837878.7455564877</v>
      </c>
      <c r="T35" s="235">
        <v>36087205.230702698</v>
      </c>
    </row>
    <row r="36" spans="1:20" ht="17.25" customHeight="1" x14ac:dyDescent="0.25">
      <c r="A36" s="370"/>
      <c r="B36" s="346"/>
      <c r="C36" s="187" t="s">
        <v>49</v>
      </c>
      <c r="D36" s="237">
        <v>52933741.846331775</v>
      </c>
      <c r="E36" s="237">
        <v>36678204.26118128</v>
      </c>
      <c r="F36" s="237">
        <v>898920832.50653327</v>
      </c>
      <c r="G36" s="237">
        <v>885324501.4081986</v>
      </c>
      <c r="H36" s="237">
        <v>85967120.72672759</v>
      </c>
      <c r="I36" s="237">
        <v>61346502.841050237</v>
      </c>
      <c r="J36" s="237">
        <v>60377921.069686487</v>
      </c>
      <c r="K36" s="237">
        <v>15866989.422105165</v>
      </c>
      <c r="L36" s="237">
        <v>138900862.57305938</v>
      </c>
      <c r="M36" s="237">
        <v>98024707.102231517</v>
      </c>
      <c r="N36" s="237">
        <v>236925569.67529088</v>
      </c>
      <c r="O36" s="237">
        <v>959298753.5762198</v>
      </c>
      <c r="P36" s="237">
        <v>901191490.83030379</v>
      </c>
      <c r="Q36" s="237">
        <v>1860490244.4065237</v>
      </c>
      <c r="R36" s="237">
        <v>1098199616.1492791</v>
      </c>
      <c r="S36" s="237">
        <v>999216197.93253529</v>
      </c>
      <c r="T36" s="237">
        <v>2097415814.0818143</v>
      </c>
    </row>
    <row r="37" spans="1:20" ht="13" x14ac:dyDescent="0.25">
      <c r="A37" s="241"/>
      <c r="B37" s="242"/>
      <c r="C37" s="243"/>
      <c r="D37" s="244"/>
      <c r="E37" s="244"/>
      <c r="F37" s="244"/>
      <c r="G37" s="244"/>
      <c r="H37" s="244"/>
      <c r="I37" s="244"/>
      <c r="J37" s="244"/>
      <c r="K37" s="244"/>
      <c r="L37" s="244"/>
      <c r="M37" s="244"/>
      <c r="N37" s="244"/>
      <c r="O37" s="244"/>
      <c r="P37" s="244"/>
      <c r="Q37" s="244"/>
      <c r="R37" s="244"/>
      <c r="S37" s="244"/>
      <c r="T37" s="244"/>
    </row>
    <row r="38" spans="1:20" ht="17.25" customHeight="1" x14ac:dyDescent="0.25">
      <c r="A38" s="345" t="s">
        <v>62</v>
      </c>
      <c r="B38" s="341" t="s">
        <v>13</v>
      </c>
      <c r="C38" s="186" t="s">
        <v>48</v>
      </c>
      <c r="D38" s="235">
        <v>20308.190187051096</v>
      </c>
      <c r="E38" s="235">
        <v>12422.888040033164</v>
      </c>
      <c r="F38" s="235">
        <v>96261.021248841193</v>
      </c>
      <c r="G38" s="235">
        <v>34786.003171066506</v>
      </c>
      <c r="H38" s="235">
        <v>32778.897333328918</v>
      </c>
      <c r="I38" s="235">
        <v>22159.539465868838</v>
      </c>
      <c r="J38" s="235">
        <v>27269.229341793198</v>
      </c>
      <c r="K38" s="235">
        <v>15749.982247652582</v>
      </c>
      <c r="L38" s="235">
        <v>53087.08752038001</v>
      </c>
      <c r="M38" s="235">
        <v>34582.427505902</v>
      </c>
      <c r="N38" s="235">
        <v>87669.51502628201</v>
      </c>
      <c r="O38" s="235">
        <v>123530.25059063439</v>
      </c>
      <c r="P38" s="235">
        <v>50535.985418719087</v>
      </c>
      <c r="Q38" s="235">
        <v>174066.23600935348</v>
      </c>
      <c r="R38" s="235">
        <v>176617.3381110144</v>
      </c>
      <c r="S38" s="235">
        <v>85118.41292462108</v>
      </c>
      <c r="T38" s="235">
        <v>261735.75103563548</v>
      </c>
    </row>
    <row r="39" spans="1:20" ht="17.25" customHeight="1" x14ac:dyDescent="0.25">
      <c r="A39" s="369"/>
      <c r="B39" s="346"/>
      <c r="C39" s="187" t="s">
        <v>49</v>
      </c>
      <c r="D39" s="237">
        <v>437681.82668000337</v>
      </c>
      <c r="E39" s="237">
        <v>567524.22183179937</v>
      </c>
      <c r="F39" s="237">
        <v>2221000.1480317642</v>
      </c>
      <c r="G39" s="237">
        <v>2364775.5611428707</v>
      </c>
      <c r="H39" s="237">
        <v>673833.48138877214</v>
      </c>
      <c r="I39" s="237">
        <v>736915.75700616871</v>
      </c>
      <c r="J39" s="237">
        <v>711034.00457875733</v>
      </c>
      <c r="K39" s="237">
        <v>408520.04887979524</v>
      </c>
      <c r="L39" s="237">
        <v>1111515.3080687756</v>
      </c>
      <c r="M39" s="237">
        <v>1304439.9788379681</v>
      </c>
      <c r="N39" s="237">
        <v>2415955.2869067434</v>
      </c>
      <c r="O39" s="237">
        <v>2932034.1526105218</v>
      </c>
      <c r="P39" s="237">
        <v>2773295.6100226659</v>
      </c>
      <c r="Q39" s="237">
        <v>5705329.7626331877</v>
      </c>
      <c r="R39" s="237">
        <v>4043549.4606792973</v>
      </c>
      <c r="S39" s="237">
        <v>4077735.5888606338</v>
      </c>
      <c r="T39" s="237">
        <v>8121285.0495399311</v>
      </c>
    </row>
    <row r="40" spans="1:20" ht="17.25" customHeight="1" x14ac:dyDescent="0.25">
      <c r="A40" s="369"/>
      <c r="B40" s="341" t="s">
        <v>59</v>
      </c>
      <c r="C40" s="186" t="s">
        <v>48</v>
      </c>
      <c r="D40" s="235">
        <v>9843.7913482048152</v>
      </c>
      <c r="E40" s="235">
        <v>32665.501623319149</v>
      </c>
      <c r="F40" s="235">
        <v>35614.72764283084</v>
      </c>
      <c r="G40" s="235">
        <v>40015.975448944198</v>
      </c>
      <c r="H40" s="235">
        <v>12448.396641019917</v>
      </c>
      <c r="I40" s="235">
        <v>34120.427794577365</v>
      </c>
      <c r="J40" s="235">
        <v>2823.6805227042587</v>
      </c>
      <c r="K40" s="235">
        <v>7039.1767567570769</v>
      </c>
      <c r="L40" s="235">
        <v>22292.187989224731</v>
      </c>
      <c r="M40" s="235">
        <v>66785.929417896521</v>
      </c>
      <c r="N40" s="235">
        <v>89078.117407121259</v>
      </c>
      <c r="O40" s="235">
        <v>38438.408165535096</v>
      </c>
      <c r="P40" s="235">
        <v>47055.152205701277</v>
      </c>
      <c r="Q40" s="235">
        <v>85493.560371236381</v>
      </c>
      <c r="R40" s="235">
        <v>60730.596154759827</v>
      </c>
      <c r="S40" s="235">
        <v>113841.0816235978</v>
      </c>
      <c r="T40" s="235">
        <v>174571.67777835764</v>
      </c>
    </row>
    <row r="41" spans="1:20" ht="17.25" customHeight="1" x14ac:dyDescent="0.25">
      <c r="A41" s="369"/>
      <c r="B41" s="346"/>
      <c r="C41" s="187" t="s">
        <v>49</v>
      </c>
      <c r="D41" s="237">
        <v>2515582.5205511362</v>
      </c>
      <c r="E41" s="237">
        <v>4084404.2603275999</v>
      </c>
      <c r="F41" s="237">
        <v>4364755.9736286066</v>
      </c>
      <c r="G41" s="237">
        <v>6903193.4742250917</v>
      </c>
      <c r="H41" s="237">
        <v>2334437.4450185923</v>
      </c>
      <c r="I41" s="237">
        <v>3893830.1699098223</v>
      </c>
      <c r="J41" s="237">
        <v>871466.27778060129</v>
      </c>
      <c r="K41" s="237">
        <v>891779.82160839671</v>
      </c>
      <c r="L41" s="237">
        <v>4850019.965569729</v>
      </c>
      <c r="M41" s="237">
        <v>7978234.4302374218</v>
      </c>
      <c r="N41" s="237">
        <v>12828254.395807151</v>
      </c>
      <c r="O41" s="237">
        <v>5236222.2514092084</v>
      </c>
      <c r="P41" s="237">
        <v>7794973.2958334889</v>
      </c>
      <c r="Q41" s="237">
        <v>13031195.547242697</v>
      </c>
      <c r="R41" s="237">
        <v>10086242.216978937</v>
      </c>
      <c r="S41" s="237">
        <v>15773207.726070911</v>
      </c>
      <c r="T41" s="237">
        <v>25859449.943049848</v>
      </c>
    </row>
    <row r="42" spans="1:20" ht="17.25" customHeight="1" x14ac:dyDescent="0.25">
      <c r="A42" s="369"/>
      <c r="B42" s="341" t="s">
        <v>60</v>
      </c>
      <c r="C42" s="186" t="s">
        <v>48</v>
      </c>
      <c r="D42" s="235">
        <v>315</v>
      </c>
      <c r="E42" s="235">
        <v>2473</v>
      </c>
      <c r="F42" s="235">
        <v>303</v>
      </c>
      <c r="G42" s="235">
        <v>4150</v>
      </c>
      <c r="H42" s="235">
        <v>696</v>
      </c>
      <c r="I42" s="235">
        <v>4116</v>
      </c>
      <c r="J42" s="235">
        <v>64</v>
      </c>
      <c r="K42" s="235">
        <v>1337</v>
      </c>
      <c r="L42" s="235">
        <v>1011</v>
      </c>
      <c r="M42" s="235">
        <v>6589</v>
      </c>
      <c r="N42" s="235">
        <v>7600</v>
      </c>
      <c r="O42" s="235">
        <v>367</v>
      </c>
      <c r="P42" s="235">
        <v>5487</v>
      </c>
      <c r="Q42" s="235">
        <v>5854</v>
      </c>
      <c r="R42" s="235">
        <v>1378</v>
      </c>
      <c r="S42" s="235">
        <v>12076</v>
      </c>
      <c r="T42" s="235">
        <v>13454</v>
      </c>
    </row>
    <row r="43" spans="1:20" ht="17.25" customHeight="1" x14ac:dyDescent="0.25">
      <c r="A43" s="369"/>
      <c r="B43" s="346"/>
      <c r="C43" s="187" t="s">
        <v>49</v>
      </c>
      <c r="D43" s="237">
        <v>39116.643163000001</v>
      </c>
      <c r="E43" s="237">
        <v>196676.58482000002</v>
      </c>
      <c r="F43" s="237">
        <v>33637.594884999999</v>
      </c>
      <c r="G43" s="237">
        <v>322681.01088299992</v>
      </c>
      <c r="H43" s="237">
        <v>103472.36754399999</v>
      </c>
      <c r="I43" s="237">
        <v>378721.36486899992</v>
      </c>
      <c r="J43" s="237">
        <v>13255.739998000001</v>
      </c>
      <c r="K43" s="237">
        <v>126902.26961400002</v>
      </c>
      <c r="L43" s="237">
        <v>142589.01070699998</v>
      </c>
      <c r="M43" s="237">
        <v>575397.94968899991</v>
      </c>
      <c r="N43" s="237">
        <v>717986.96039599995</v>
      </c>
      <c r="O43" s="237">
        <v>46893.334883000003</v>
      </c>
      <c r="P43" s="237">
        <v>449583.28049699997</v>
      </c>
      <c r="Q43" s="237">
        <v>496476.61537999997</v>
      </c>
      <c r="R43" s="237">
        <v>189482.34558999998</v>
      </c>
      <c r="S43" s="237">
        <v>1024981.2301859999</v>
      </c>
      <c r="T43" s="237">
        <v>1214463.5757759998</v>
      </c>
    </row>
    <row r="44" spans="1:20" ht="17.25" customHeight="1" x14ac:dyDescent="0.25">
      <c r="A44" s="369"/>
      <c r="B44" s="341" t="s">
        <v>61</v>
      </c>
      <c r="C44" s="186" t="s">
        <v>48</v>
      </c>
      <c r="D44" s="235">
        <v>2661.827027574262</v>
      </c>
      <c r="E44" s="235">
        <v>1734.8938904052759</v>
      </c>
      <c r="F44" s="235">
        <v>19753.277392533586</v>
      </c>
      <c r="G44" s="235">
        <v>6859.1514881418761</v>
      </c>
      <c r="H44" s="235">
        <v>3614.7143004092454</v>
      </c>
      <c r="I44" s="235">
        <v>2426.0462028152879</v>
      </c>
      <c r="J44" s="235">
        <v>850.42005764534088</v>
      </c>
      <c r="K44" s="235">
        <v>481.12348492512274</v>
      </c>
      <c r="L44" s="235">
        <v>6276.5413279835075</v>
      </c>
      <c r="M44" s="235">
        <v>4160.9400932205635</v>
      </c>
      <c r="N44" s="235">
        <v>10437.481421204071</v>
      </c>
      <c r="O44" s="235">
        <v>20603.697450178926</v>
      </c>
      <c r="P44" s="235">
        <v>7340.2749730669984</v>
      </c>
      <c r="Q44" s="235">
        <v>27943.972423245927</v>
      </c>
      <c r="R44" s="235">
        <v>26880.238778162435</v>
      </c>
      <c r="S44" s="235">
        <v>11501.215066287561</v>
      </c>
      <c r="T44" s="235">
        <v>38381.453844449992</v>
      </c>
    </row>
    <row r="45" spans="1:20" ht="17.25" customHeight="1" x14ac:dyDescent="0.25">
      <c r="A45" s="370"/>
      <c r="B45" s="346"/>
      <c r="C45" s="187" t="s">
        <v>49</v>
      </c>
      <c r="D45" s="237">
        <v>331546.81248021976</v>
      </c>
      <c r="E45" s="237">
        <v>158800.34745576623</v>
      </c>
      <c r="F45" s="237">
        <v>667150.53530829609</v>
      </c>
      <c r="G45" s="237">
        <v>596011.42362775165</v>
      </c>
      <c r="H45" s="237">
        <v>447530.85387834103</v>
      </c>
      <c r="I45" s="237">
        <v>196542.3995320235</v>
      </c>
      <c r="J45" s="237">
        <v>26813.894987359585</v>
      </c>
      <c r="K45" s="237">
        <v>43069.115780959102</v>
      </c>
      <c r="L45" s="237">
        <v>779077.66635856079</v>
      </c>
      <c r="M45" s="237">
        <v>355342.74698778975</v>
      </c>
      <c r="N45" s="237">
        <v>1134420.4133463507</v>
      </c>
      <c r="O45" s="237">
        <v>693964.43029565574</v>
      </c>
      <c r="P45" s="237">
        <v>639080.53940871079</v>
      </c>
      <c r="Q45" s="237">
        <v>1333044.9697043665</v>
      </c>
      <c r="R45" s="237">
        <v>1473042.0966542165</v>
      </c>
      <c r="S45" s="237">
        <v>994423.28639650054</v>
      </c>
      <c r="T45" s="237">
        <v>2467465.3830507169</v>
      </c>
    </row>
    <row r="46" spans="1:20" ht="13" x14ac:dyDescent="0.25">
      <c r="A46" s="241"/>
      <c r="B46" s="242"/>
      <c r="C46" s="243"/>
      <c r="D46" s="244"/>
      <c r="E46" s="244"/>
      <c r="F46" s="244"/>
      <c r="G46" s="244"/>
      <c r="H46" s="244"/>
      <c r="I46" s="244"/>
      <c r="J46" s="244"/>
      <c r="K46" s="244"/>
      <c r="L46" s="244"/>
      <c r="M46" s="244"/>
      <c r="N46" s="244"/>
      <c r="O46" s="244"/>
      <c r="P46" s="244"/>
      <c r="Q46" s="244"/>
      <c r="R46" s="244"/>
      <c r="S46" s="244"/>
      <c r="T46" s="244"/>
    </row>
    <row r="47" spans="1:20" ht="17.25" customHeight="1" x14ac:dyDescent="0.25">
      <c r="A47" s="377" t="s">
        <v>63</v>
      </c>
      <c r="B47" s="341" t="s">
        <v>13</v>
      </c>
      <c r="C47" s="186" t="s">
        <v>48</v>
      </c>
      <c r="D47" s="235">
        <v>74153.142449655163</v>
      </c>
      <c r="E47" s="235">
        <v>38903.834193817442</v>
      </c>
      <c r="F47" s="235">
        <v>57136.367205398099</v>
      </c>
      <c r="G47" s="235">
        <v>26096.551475334596</v>
      </c>
      <c r="H47" s="235">
        <v>39298.39633655121</v>
      </c>
      <c r="I47" s="235">
        <v>21588.45982996752</v>
      </c>
      <c r="J47" s="235">
        <v>9794.6974477370313</v>
      </c>
      <c r="K47" s="235">
        <v>7761.7148662996042</v>
      </c>
      <c r="L47" s="235">
        <v>113451.53878620637</v>
      </c>
      <c r="M47" s="235">
        <v>60492.294023784962</v>
      </c>
      <c r="N47" s="235">
        <v>173943.83280999132</v>
      </c>
      <c r="O47" s="235">
        <v>66931.064653135138</v>
      </c>
      <c r="P47" s="235">
        <v>33858.266341634197</v>
      </c>
      <c r="Q47" s="235">
        <v>100789.33099476933</v>
      </c>
      <c r="R47" s="235">
        <v>180382.6034393415</v>
      </c>
      <c r="S47" s="235">
        <v>94350.560365419165</v>
      </c>
      <c r="T47" s="235">
        <v>274733.16380476067</v>
      </c>
    </row>
    <row r="48" spans="1:20" ht="17.25" customHeight="1" x14ac:dyDescent="0.25">
      <c r="A48" s="377"/>
      <c r="B48" s="346"/>
      <c r="C48" s="187" t="s">
        <v>49</v>
      </c>
      <c r="D48" s="237">
        <v>3388058.3428318268</v>
      </c>
      <c r="E48" s="237">
        <v>1568144.0933047708</v>
      </c>
      <c r="F48" s="237">
        <v>1198416.5570167969</v>
      </c>
      <c r="G48" s="237">
        <v>1211691.7216862452</v>
      </c>
      <c r="H48" s="237">
        <v>1251227.5716992351</v>
      </c>
      <c r="I48" s="237">
        <v>1111825.6852836374</v>
      </c>
      <c r="J48" s="237">
        <v>310494.20755789336</v>
      </c>
      <c r="K48" s="237">
        <v>257752.92045905476</v>
      </c>
      <c r="L48" s="237">
        <v>4639285.9145310614</v>
      </c>
      <c r="M48" s="237">
        <v>2679969.7785884081</v>
      </c>
      <c r="N48" s="237">
        <v>7319255.69311947</v>
      </c>
      <c r="O48" s="237">
        <v>1508910.7645746903</v>
      </c>
      <c r="P48" s="237">
        <v>1469444.6421452998</v>
      </c>
      <c r="Q48" s="237">
        <v>2978355.4067199901</v>
      </c>
      <c r="R48" s="237">
        <v>6148196.6791057512</v>
      </c>
      <c r="S48" s="237">
        <v>4149414.420733708</v>
      </c>
      <c r="T48" s="237">
        <v>10297611.09983946</v>
      </c>
    </row>
    <row r="49" spans="1:20" ht="17.25" customHeight="1" x14ac:dyDescent="0.25">
      <c r="A49" s="377"/>
      <c r="B49" s="341" t="s">
        <v>59</v>
      </c>
      <c r="C49" s="186" t="s">
        <v>48</v>
      </c>
      <c r="D49" s="235">
        <v>62306.545156009408</v>
      </c>
      <c r="E49" s="235">
        <v>248958.31100384163</v>
      </c>
      <c r="F49" s="235">
        <v>65282.345773485264</v>
      </c>
      <c r="G49" s="235">
        <v>151572.71210595415</v>
      </c>
      <c r="H49" s="235">
        <v>68069.197389166788</v>
      </c>
      <c r="I49" s="235">
        <v>185386.62467623595</v>
      </c>
      <c r="J49" s="235">
        <v>11049.493680016663</v>
      </c>
      <c r="K49" s="235">
        <v>83954.529211576417</v>
      </c>
      <c r="L49" s="235">
        <v>130375.7425451762</v>
      </c>
      <c r="M49" s="235">
        <v>434344.93568007759</v>
      </c>
      <c r="N49" s="235">
        <v>564720.67822525383</v>
      </c>
      <c r="O49" s="235">
        <v>76331.839453501932</v>
      </c>
      <c r="P49" s="235">
        <v>235527.24131753057</v>
      </c>
      <c r="Q49" s="235">
        <v>311859.08077103249</v>
      </c>
      <c r="R49" s="235">
        <v>206707.58199867813</v>
      </c>
      <c r="S49" s="235">
        <v>669872.17699760816</v>
      </c>
      <c r="T49" s="235">
        <v>876579.75899628631</v>
      </c>
    </row>
    <row r="50" spans="1:20" ht="17.25" customHeight="1" x14ac:dyDescent="0.25">
      <c r="A50" s="377"/>
      <c r="B50" s="346"/>
      <c r="C50" s="187" t="s">
        <v>49</v>
      </c>
      <c r="D50" s="237">
        <v>12405327.088224811</v>
      </c>
      <c r="E50" s="237">
        <v>36861689.796679631</v>
      </c>
      <c r="F50" s="237">
        <v>8157282.8047257923</v>
      </c>
      <c r="G50" s="237">
        <v>26668885.056336235</v>
      </c>
      <c r="H50" s="237">
        <v>14728713.221562348</v>
      </c>
      <c r="I50" s="237">
        <v>26640679.604933638</v>
      </c>
      <c r="J50" s="237">
        <v>1543442.6333038157</v>
      </c>
      <c r="K50" s="237">
        <v>14610155.751222305</v>
      </c>
      <c r="L50" s="237">
        <v>27134040.309787162</v>
      </c>
      <c r="M50" s="237">
        <v>63502369.401613265</v>
      </c>
      <c r="N50" s="237">
        <v>90636409.711400419</v>
      </c>
      <c r="O50" s="237">
        <v>9700725.4380296078</v>
      </c>
      <c r="P50" s="237">
        <v>41279040.807558537</v>
      </c>
      <c r="Q50" s="237">
        <v>50979766.245588146</v>
      </c>
      <c r="R50" s="237">
        <v>36834765.747816771</v>
      </c>
      <c r="S50" s="237">
        <v>104781410.2091718</v>
      </c>
      <c r="T50" s="237">
        <v>141616175.95698857</v>
      </c>
    </row>
    <row r="51" spans="1:20" ht="17.25" customHeight="1" x14ac:dyDescent="0.25">
      <c r="A51" s="377"/>
      <c r="B51" s="341" t="s">
        <v>60</v>
      </c>
      <c r="C51" s="186" t="s">
        <v>48</v>
      </c>
      <c r="D51" s="235">
        <v>6674</v>
      </c>
      <c r="E51" s="235">
        <v>91391</v>
      </c>
      <c r="F51" s="235">
        <v>2484</v>
      </c>
      <c r="G51" s="235">
        <v>44300</v>
      </c>
      <c r="H51" s="235">
        <v>6696</v>
      </c>
      <c r="I51" s="235">
        <v>38813</v>
      </c>
      <c r="J51" s="235">
        <v>679</v>
      </c>
      <c r="K51" s="235">
        <v>12408</v>
      </c>
      <c r="L51" s="235">
        <v>13370</v>
      </c>
      <c r="M51" s="235">
        <v>130204</v>
      </c>
      <c r="N51" s="235">
        <v>143574</v>
      </c>
      <c r="O51" s="235">
        <v>3163</v>
      </c>
      <c r="P51" s="235">
        <v>56708</v>
      </c>
      <c r="Q51" s="235">
        <v>59871</v>
      </c>
      <c r="R51" s="235">
        <v>16533</v>
      </c>
      <c r="S51" s="235">
        <v>186912</v>
      </c>
      <c r="T51" s="235">
        <v>203445</v>
      </c>
    </row>
    <row r="52" spans="1:20" ht="17.25" customHeight="1" x14ac:dyDescent="0.25">
      <c r="A52" s="377"/>
      <c r="B52" s="346"/>
      <c r="C52" s="187" t="s">
        <v>49</v>
      </c>
      <c r="D52" s="237">
        <v>784456.01215900003</v>
      </c>
      <c r="E52" s="237">
        <v>7336379.2412470002</v>
      </c>
      <c r="F52" s="237">
        <v>329907.141856</v>
      </c>
      <c r="G52" s="237">
        <v>3578591.8963310001</v>
      </c>
      <c r="H52" s="237">
        <v>602949.84884300001</v>
      </c>
      <c r="I52" s="237">
        <v>2639348.5566889998</v>
      </c>
      <c r="J52" s="237">
        <v>21955.085537999999</v>
      </c>
      <c r="K52" s="237">
        <v>1396095.0076820001</v>
      </c>
      <c r="L52" s="237">
        <v>1387405.861002</v>
      </c>
      <c r="M52" s="237">
        <v>9975727.7979359999</v>
      </c>
      <c r="N52" s="237">
        <v>11363133.658938</v>
      </c>
      <c r="O52" s="237">
        <v>351862.22739399999</v>
      </c>
      <c r="P52" s="237">
        <v>4974686.9040130004</v>
      </c>
      <c r="Q52" s="237">
        <v>5326549.1314070001</v>
      </c>
      <c r="R52" s="237">
        <v>1739268.088396</v>
      </c>
      <c r="S52" s="237">
        <v>14950414.701949</v>
      </c>
      <c r="T52" s="237">
        <v>16689682.790345</v>
      </c>
    </row>
    <row r="53" spans="1:20" ht="17.25" customHeight="1" x14ac:dyDescent="0.25">
      <c r="A53" s="377"/>
      <c r="B53" s="341" t="s">
        <v>61</v>
      </c>
      <c r="C53" s="186" t="s">
        <v>48</v>
      </c>
      <c r="D53" s="235">
        <v>1443.4895808080739</v>
      </c>
      <c r="E53" s="235">
        <v>3944.8126901595515</v>
      </c>
      <c r="F53" s="235">
        <v>12366.568648744134</v>
      </c>
      <c r="G53" s="235">
        <v>3754.7052285670275</v>
      </c>
      <c r="H53" s="235">
        <v>2205.7960593458183</v>
      </c>
      <c r="I53" s="235">
        <v>2505.0724126905861</v>
      </c>
      <c r="J53" s="235">
        <v>564.5142897117845</v>
      </c>
      <c r="K53" s="235">
        <v>808.02947581051808</v>
      </c>
      <c r="L53" s="235">
        <v>3649.285640153892</v>
      </c>
      <c r="M53" s="235">
        <v>6449.8851028501376</v>
      </c>
      <c r="N53" s="235">
        <v>10099.17074300403</v>
      </c>
      <c r="O53" s="235">
        <v>12931.082938455918</v>
      </c>
      <c r="P53" s="235">
        <v>4562.7347043775453</v>
      </c>
      <c r="Q53" s="235">
        <v>17493.817642833463</v>
      </c>
      <c r="R53" s="235">
        <v>16580.36857860981</v>
      </c>
      <c r="S53" s="235">
        <v>11012.619807227682</v>
      </c>
      <c r="T53" s="235">
        <v>27592.988385837492</v>
      </c>
    </row>
    <row r="54" spans="1:20" ht="17.25" customHeight="1" x14ac:dyDescent="0.25">
      <c r="A54" s="341"/>
      <c r="B54" s="346"/>
      <c r="C54" s="187" t="s">
        <v>49</v>
      </c>
      <c r="D54" s="237">
        <v>231109.50709383257</v>
      </c>
      <c r="E54" s="237">
        <v>731307.27853676293</v>
      </c>
      <c r="F54" s="237">
        <v>414456.72289051203</v>
      </c>
      <c r="G54" s="237">
        <v>611101.66121980338</v>
      </c>
      <c r="H54" s="237">
        <v>166515.45474008675</v>
      </c>
      <c r="I54" s="237">
        <v>338903.95401702373</v>
      </c>
      <c r="J54" s="237">
        <v>28825.7777910433</v>
      </c>
      <c r="K54" s="237">
        <v>79150.429632962085</v>
      </c>
      <c r="L54" s="237">
        <v>397624.96183391928</v>
      </c>
      <c r="M54" s="237">
        <v>1070211.2325537866</v>
      </c>
      <c r="N54" s="237">
        <v>1467836.194387706</v>
      </c>
      <c r="O54" s="237">
        <v>443282.50068155531</v>
      </c>
      <c r="P54" s="237">
        <v>690252.09085276548</v>
      </c>
      <c r="Q54" s="237">
        <v>1133534.5915343207</v>
      </c>
      <c r="R54" s="237">
        <v>840907.46251547453</v>
      </c>
      <c r="S54" s="237">
        <v>1760463.323406552</v>
      </c>
      <c r="T54" s="237">
        <v>2601370.7859220263</v>
      </c>
    </row>
    <row r="55" spans="1:20" ht="13" x14ac:dyDescent="0.25">
      <c r="A55" s="241"/>
      <c r="B55" s="242"/>
      <c r="C55" s="243"/>
      <c r="D55" s="244"/>
      <c r="E55" s="244"/>
      <c r="F55" s="244"/>
      <c r="G55" s="244"/>
      <c r="H55" s="244"/>
      <c r="I55" s="244"/>
      <c r="J55" s="244"/>
      <c r="K55" s="244"/>
      <c r="L55" s="244"/>
      <c r="M55" s="244"/>
      <c r="N55" s="244"/>
      <c r="O55" s="244"/>
      <c r="P55" s="244"/>
      <c r="Q55" s="244"/>
      <c r="R55" s="244"/>
      <c r="S55" s="244"/>
      <c r="T55" s="244"/>
    </row>
    <row r="56" spans="1:20" ht="17.25" customHeight="1" x14ac:dyDescent="0.25">
      <c r="A56" s="377" t="s">
        <v>50</v>
      </c>
      <c r="B56" s="341" t="s">
        <v>13</v>
      </c>
      <c r="C56" s="186" t="s">
        <v>48</v>
      </c>
      <c r="D56" s="235">
        <v>623998.96473273006</v>
      </c>
      <c r="E56" s="235">
        <v>374384.41580954392</v>
      </c>
      <c r="F56" s="235">
        <v>7242896.6780476384</v>
      </c>
      <c r="G56" s="235">
        <v>4598286.8084857399</v>
      </c>
      <c r="H56" s="235">
        <v>1067284.5769082869</v>
      </c>
      <c r="I56" s="235">
        <v>677259.90686326427</v>
      </c>
      <c r="J56" s="235">
        <v>346026.83397104399</v>
      </c>
      <c r="K56" s="235">
        <v>249837.97195893206</v>
      </c>
      <c r="L56" s="235">
        <v>1691283.541641017</v>
      </c>
      <c r="M56" s="235">
        <v>1051644.3226728081</v>
      </c>
      <c r="N56" s="235">
        <v>2742927.864313825</v>
      </c>
      <c r="O56" s="235">
        <v>7588923.5120186824</v>
      </c>
      <c r="P56" s="235">
        <v>4848124.7804446723</v>
      </c>
      <c r="Q56" s="235">
        <v>12437048.292463355</v>
      </c>
      <c r="R56" s="235">
        <v>9280207.0536596999</v>
      </c>
      <c r="S56" s="235">
        <v>5899769.1031174809</v>
      </c>
      <c r="T56" s="235">
        <v>15179976.156777181</v>
      </c>
    </row>
    <row r="57" spans="1:20" ht="17.25" customHeight="1" x14ac:dyDescent="0.25">
      <c r="A57" s="377"/>
      <c r="B57" s="346"/>
      <c r="C57" s="187" t="s">
        <v>49</v>
      </c>
      <c r="D57" s="237">
        <v>7189861.7538378574</v>
      </c>
      <c r="E57" s="237">
        <v>7213139.011527108</v>
      </c>
      <c r="F57" s="237">
        <v>77619054.343236029</v>
      </c>
      <c r="G57" s="237">
        <v>63153918.016027056</v>
      </c>
      <c r="H57" s="237">
        <v>9557260.0815509893</v>
      </c>
      <c r="I57" s="237">
        <v>8485846.5856011864</v>
      </c>
      <c r="J57" s="237">
        <v>4680936.0242339177</v>
      </c>
      <c r="K57" s="237">
        <v>2814340.3169089723</v>
      </c>
      <c r="L57" s="237">
        <v>16747121.835388847</v>
      </c>
      <c r="M57" s="237">
        <v>15698985.597128294</v>
      </c>
      <c r="N57" s="237">
        <v>32446107.432517141</v>
      </c>
      <c r="O57" s="237">
        <v>82299990.367469952</v>
      </c>
      <c r="P57" s="237">
        <v>65968258.332936026</v>
      </c>
      <c r="Q57" s="237">
        <v>148268248.70040599</v>
      </c>
      <c r="R57" s="237">
        <v>99047112.202858806</v>
      </c>
      <c r="S57" s="237">
        <v>81667243.930064321</v>
      </c>
      <c r="T57" s="237">
        <v>180714356.13292313</v>
      </c>
    </row>
    <row r="58" spans="1:20" ht="17.25" customHeight="1" x14ac:dyDescent="0.25">
      <c r="A58" s="377"/>
      <c r="B58" s="341" t="s">
        <v>59</v>
      </c>
      <c r="C58" s="186" t="s">
        <v>48</v>
      </c>
      <c r="D58" s="235">
        <v>2011790.6224502032</v>
      </c>
      <c r="E58" s="235">
        <v>921758.2458049308</v>
      </c>
      <c r="F58" s="235">
        <v>22754569.969560102</v>
      </c>
      <c r="G58" s="235">
        <v>5926773.0055525033</v>
      </c>
      <c r="H58" s="235">
        <v>3519450.7918693982</v>
      </c>
      <c r="I58" s="235">
        <v>1596989.7686883032</v>
      </c>
      <c r="J58" s="235">
        <v>1044284.1244286635</v>
      </c>
      <c r="K58" s="235">
        <v>389180.95279308048</v>
      </c>
      <c r="L58" s="235">
        <v>5531241.4143196009</v>
      </c>
      <c r="M58" s="235">
        <v>2518748.014493234</v>
      </c>
      <c r="N58" s="235">
        <v>8049989.4288128354</v>
      </c>
      <c r="O58" s="235">
        <v>23798854.093988765</v>
      </c>
      <c r="P58" s="235">
        <v>6315953.9583455836</v>
      </c>
      <c r="Q58" s="235">
        <v>30114808.05233435</v>
      </c>
      <c r="R58" s="235">
        <v>29330095.508308366</v>
      </c>
      <c r="S58" s="235">
        <v>8834701.9728388172</v>
      </c>
      <c r="T58" s="235">
        <v>38164797.481147185</v>
      </c>
    </row>
    <row r="59" spans="1:20" ht="17.25" customHeight="1" x14ac:dyDescent="0.25">
      <c r="A59" s="377"/>
      <c r="B59" s="346"/>
      <c r="C59" s="187" t="s">
        <v>49</v>
      </c>
      <c r="D59" s="237">
        <v>275343544.97311091</v>
      </c>
      <c r="E59" s="237">
        <v>227519660.15683925</v>
      </c>
      <c r="F59" s="237">
        <v>4493263611.9957819</v>
      </c>
      <c r="G59" s="237">
        <v>4550649876.8642807</v>
      </c>
      <c r="H59" s="237">
        <v>471359869.65749812</v>
      </c>
      <c r="I59" s="237">
        <v>341674209.9993155</v>
      </c>
      <c r="J59" s="237">
        <v>321989829.85079622</v>
      </c>
      <c r="K59" s="237">
        <v>84557612.083336473</v>
      </c>
      <c r="L59" s="237">
        <v>746703414.63060904</v>
      </c>
      <c r="M59" s="237">
        <v>569193870.15615475</v>
      </c>
      <c r="N59" s="237">
        <v>1315897284.7867637</v>
      </c>
      <c r="O59" s="237">
        <v>4815253441.8465786</v>
      </c>
      <c r="P59" s="237">
        <v>4635207488.9476175</v>
      </c>
      <c r="Q59" s="237">
        <v>9450460930.7941971</v>
      </c>
      <c r="R59" s="237">
        <v>5561956856.4771881</v>
      </c>
      <c r="S59" s="237">
        <v>5204401359.1037722</v>
      </c>
      <c r="T59" s="237">
        <v>10766358215.580959</v>
      </c>
    </row>
    <row r="60" spans="1:20" ht="17.25" customHeight="1" x14ac:dyDescent="0.25">
      <c r="A60" s="377"/>
      <c r="B60" s="341" t="s">
        <v>60</v>
      </c>
      <c r="C60" s="186" t="s">
        <v>48</v>
      </c>
      <c r="D60" s="235">
        <v>15816</v>
      </c>
      <c r="E60" s="235">
        <v>165761</v>
      </c>
      <c r="F60" s="235">
        <v>2789</v>
      </c>
      <c r="G60" s="235">
        <v>455017</v>
      </c>
      <c r="H60" s="235">
        <v>35720</v>
      </c>
      <c r="I60" s="235">
        <v>112036</v>
      </c>
      <c r="J60" s="235">
        <v>3946</v>
      </c>
      <c r="K60" s="235">
        <v>41468</v>
      </c>
      <c r="L60" s="235">
        <v>51536</v>
      </c>
      <c r="M60" s="235">
        <v>277797</v>
      </c>
      <c r="N60" s="235">
        <v>329333</v>
      </c>
      <c r="O60" s="235">
        <v>6735</v>
      </c>
      <c r="P60" s="235">
        <v>496485</v>
      </c>
      <c r="Q60" s="235">
        <v>503220</v>
      </c>
      <c r="R60" s="235">
        <v>58271</v>
      </c>
      <c r="S60" s="235">
        <v>774282</v>
      </c>
      <c r="T60" s="235">
        <v>832553</v>
      </c>
    </row>
    <row r="61" spans="1:20" ht="17.25" customHeight="1" x14ac:dyDescent="0.25">
      <c r="A61" s="377"/>
      <c r="B61" s="346"/>
      <c r="C61" s="187" t="s">
        <v>49</v>
      </c>
      <c r="D61" s="237">
        <v>1993125.2542300001</v>
      </c>
      <c r="E61" s="237">
        <v>14373067.396692</v>
      </c>
      <c r="F61" s="237">
        <v>363154.73674099997</v>
      </c>
      <c r="G61" s="237">
        <v>51879802.763591997</v>
      </c>
      <c r="H61" s="237">
        <v>11146692.249220001</v>
      </c>
      <c r="I61" s="237">
        <v>12612747.783368001</v>
      </c>
      <c r="J61" s="237">
        <v>1138010.705536</v>
      </c>
      <c r="K61" s="237">
        <v>6573883.9372960003</v>
      </c>
      <c r="L61" s="237">
        <v>13139817.503450001</v>
      </c>
      <c r="M61" s="237">
        <v>26985815.180059999</v>
      </c>
      <c r="N61" s="237">
        <v>40125632.683509998</v>
      </c>
      <c r="O61" s="237">
        <v>1501165.4422769998</v>
      </c>
      <c r="P61" s="237">
        <v>58453686.700888</v>
      </c>
      <c r="Q61" s="237">
        <v>59954852.143165</v>
      </c>
      <c r="R61" s="237">
        <v>14640982.945727</v>
      </c>
      <c r="S61" s="237">
        <v>85439501.880948007</v>
      </c>
      <c r="T61" s="237">
        <v>100080484.82667501</v>
      </c>
    </row>
    <row r="62" spans="1:20" ht="17.25" customHeight="1" x14ac:dyDescent="0.25">
      <c r="A62" s="377"/>
      <c r="B62" s="341" t="s">
        <v>61</v>
      </c>
      <c r="C62" s="186" t="s">
        <v>48</v>
      </c>
      <c r="D62" s="235">
        <v>704932.07376967301</v>
      </c>
      <c r="E62" s="235">
        <v>210208.62989679651</v>
      </c>
      <c r="F62" s="235">
        <v>8789431.0325501915</v>
      </c>
      <c r="G62" s="235">
        <v>2067813.8931569462</v>
      </c>
      <c r="H62" s="235">
        <v>1237615.8351188169</v>
      </c>
      <c r="I62" s="235">
        <v>433492.86664098187</v>
      </c>
      <c r="J62" s="235">
        <v>373454.15106432221</v>
      </c>
      <c r="K62" s="235">
        <v>148877.19073527862</v>
      </c>
      <c r="L62" s="235">
        <v>1942547.9088884899</v>
      </c>
      <c r="M62" s="235">
        <v>643701.49653777841</v>
      </c>
      <c r="N62" s="235">
        <v>2586249.4054262685</v>
      </c>
      <c r="O62" s="235">
        <v>9162885.1836145129</v>
      </c>
      <c r="P62" s="235">
        <v>2216691.0838922248</v>
      </c>
      <c r="Q62" s="235">
        <v>11379576.267506737</v>
      </c>
      <c r="R62" s="235">
        <v>11105433.092503004</v>
      </c>
      <c r="S62" s="235">
        <v>2860392.5804300033</v>
      </c>
      <c r="T62" s="235">
        <v>13965825.672933007</v>
      </c>
    </row>
    <row r="63" spans="1:20" ht="17.25" customHeight="1" x14ac:dyDescent="0.25">
      <c r="A63" s="341"/>
      <c r="B63" s="346"/>
      <c r="C63" s="187" t="s">
        <v>49</v>
      </c>
      <c r="D63" s="237">
        <v>53496398.165905826</v>
      </c>
      <c r="E63" s="237">
        <v>37568311.887173809</v>
      </c>
      <c r="F63" s="237">
        <v>900002439.764732</v>
      </c>
      <c r="G63" s="237">
        <v>886531614.49304616</v>
      </c>
      <c r="H63" s="237">
        <v>86581167.035346016</v>
      </c>
      <c r="I63" s="237">
        <v>61881949.194599278</v>
      </c>
      <c r="J63" s="237">
        <v>60433560.742464893</v>
      </c>
      <c r="K63" s="237">
        <v>15989208.967519086</v>
      </c>
      <c r="L63" s="237">
        <v>140077565.20125183</v>
      </c>
      <c r="M63" s="237">
        <v>99450261.081773087</v>
      </c>
      <c r="N63" s="237">
        <v>239527826.28302491</v>
      </c>
      <c r="O63" s="237">
        <v>960436000.5071969</v>
      </c>
      <c r="P63" s="237">
        <v>902520823.46056521</v>
      </c>
      <c r="Q63" s="237">
        <v>1862956823.967762</v>
      </c>
      <c r="R63" s="237">
        <v>1100513565.7084486</v>
      </c>
      <c r="S63" s="237">
        <v>1001971084.5423383</v>
      </c>
      <c r="T63" s="237">
        <v>2102484650.2507868</v>
      </c>
    </row>
    <row r="65" spans="1:20" x14ac:dyDescent="0.25">
      <c r="A65" s="378" t="s">
        <v>50</v>
      </c>
      <c r="B65" s="341" t="s">
        <v>50</v>
      </c>
      <c r="C65" s="186" t="s">
        <v>48</v>
      </c>
      <c r="D65" s="235">
        <v>3356537.6609526062</v>
      </c>
      <c r="E65" s="235">
        <v>1672112.2915112714</v>
      </c>
      <c r="F65" s="235">
        <v>38789686.68015793</v>
      </c>
      <c r="G65" s="235">
        <v>13047890.707195189</v>
      </c>
      <c r="H65" s="235">
        <v>5860071.203896502</v>
      </c>
      <c r="I65" s="235">
        <v>2819778.542192549</v>
      </c>
      <c r="J65" s="235">
        <v>1767711.1094640298</v>
      </c>
      <c r="K65" s="235">
        <v>829364.11548729124</v>
      </c>
      <c r="L65" s="235">
        <v>9216608.8648491092</v>
      </c>
      <c r="M65" s="235">
        <v>4491890.8337038206</v>
      </c>
      <c r="N65" s="235">
        <v>13708499.698552929</v>
      </c>
      <c r="O65" s="235">
        <v>40557397.789621964</v>
      </c>
      <c r="P65" s="235">
        <v>13877254.822682479</v>
      </c>
      <c r="Q65" s="235">
        <v>54434652.612304434</v>
      </c>
      <c r="R65" s="235">
        <v>49774006.65447107</v>
      </c>
      <c r="S65" s="235">
        <v>18369145.656386301</v>
      </c>
      <c r="T65" s="235">
        <v>68143152.31085737</v>
      </c>
    </row>
    <row r="66" spans="1:20" x14ac:dyDescent="0.25">
      <c r="A66" s="379"/>
      <c r="B66" s="346"/>
      <c r="C66" s="187" t="s">
        <v>49</v>
      </c>
      <c r="D66" s="237">
        <v>338022930.14708465</v>
      </c>
      <c r="E66" s="237">
        <v>286674178.45223218</v>
      </c>
      <c r="F66" s="237">
        <v>5471248260.8404913</v>
      </c>
      <c r="G66" s="237">
        <v>5552215212.1369457</v>
      </c>
      <c r="H66" s="237">
        <v>578644989.02361512</v>
      </c>
      <c r="I66" s="237">
        <v>424654753.56288397</v>
      </c>
      <c r="J66" s="237">
        <v>388242337.32303107</v>
      </c>
      <c r="K66" s="237">
        <v>109935045.30506054</v>
      </c>
      <c r="L66" s="237">
        <v>916667919.17069983</v>
      </c>
      <c r="M66" s="237">
        <v>711328932.0151161</v>
      </c>
      <c r="N66" s="237">
        <v>1627996851.1858158</v>
      </c>
      <c r="O66" s="237">
        <v>5859490598.1635227</v>
      </c>
      <c r="P66" s="237">
        <v>5662150257.4420071</v>
      </c>
      <c r="Q66" s="237">
        <v>11521640855.60553</v>
      </c>
      <c r="R66" s="237">
        <v>6776158517.3342228</v>
      </c>
      <c r="S66" s="237">
        <v>6373479189.4571228</v>
      </c>
      <c r="T66" s="237">
        <v>13149637706.791344</v>
      </c>
    </row>
  </sheetData>
  <sheetProtection algorithmName="SHA-512" hashValue="27V7oO1IymvrXWKaInMt6C2JzNfTX2SuX55+o7knuZB7/U2WEmq9U8i6lVgDEiAfrjPUviil8/26FnIz5JMKGw==" saltValue="32Hrw1PEh1SHOOBpUQUY4A==" spinCount="100000" sheet="1" objects="1" scenarios="1"/>
  <mergeCells count="35">
    <mergeCell ref="A65:A66"/>
    <mergeCell ref="B65:B66"/>
    <mergeCell ref="A56:A63"/>
    <mergeCell ref="B56:B57"/>
    <mergeCell ref="B58:B59"/>
    <mergeCell ref="B60:B61"/>
    <mergeCell ref="B62:B63"/>
    <mergeCell ref="B38:B39"/>
    <mergeCell ref="B40:B41"/>
    <mergeCell ref="B42:B43"/>
    <mergeCell ref="B44:B45"/>
    <mergeCell ref="A47:A54"/>
    <mergeCell ref="B47:B48"/>
    <mergeCell ref="B49:B50"/>
    <mergeCell ref="B51:B52"/>
    <mergeCell ref="B53:B54"/>
    <mergeCell ref="A38:A45"/>
    <mergeCell ref="O27:Q27"/>
    <mergeCell ref="R27:T27"/>
    <mergeCell ref="A29:A36"/>
    <mergeCell ref="B29:B30"/>
    <mergeCell ref="B31:B32"/>
    <mergeCell ref="B33:B34"/>
    <mergeCell ref="B35:B36"/>
    <mergeCell ref="D27:E27"/>
    <mergeCell ref="F27:G27"/>
    <mergeCell ref="H27:I27"/>
    <mergeCell ref="J27:K27"/>
    <mergeCell ref="L27:N27"/>
    <mergeCell ref="A27:C28"/>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6"/>
  <sheetViews>
    <sheetView topLeftCell="A16" workbookViewId="0">
      <selection activeCell="A29" sqref="A29:XFD29"/>
    </sheetView>
  </sheetViews>
  <sheetFormatPr defaultColWidth="8.7265625" defaultRowHeight="12.5" x14ac:dyDescent="0.25"/>
  <cols>
    <col min="1" max="1" width="30.90625" style="6" customWidth="1"/>
    <col min="2" max="2" width="66.1796875" style="6" customWidth="1"/>
    <col min="3" max="4" width="16.54296875" style="6" customWidth="1"/>
    <col min="5" max="5" width="8.08984375" style="6" customWidth="1"/>
    <col min="6" max="6" width="8.90625" style="6" customWidth="1"/>
    <col min="7" max="16384" width="8.7265625" style="6"/>
  </cols>
  <sheetData>
    <row r="1" spans="1:6" ht="80.5" customHeight="1" x14ac:dyDescent="0.25">
      <c r="A1" s="278" t="s">
        <v>166</v>
      </c>
      <c r="B1" s="279"/>
      <c r="C1" s="279"/>
      <c r="D1" s="279"/>
      <c r="E1" s="279"/>
      <c r="F1" s="280"/>
    </row>
    <row r="3" spans="1:6" ht="12.5" customHeight="1" x14ac:dyDescent="0.25">
      <c r="A3" s="281" t="s">
        <v>112</v>
      </c>
      <c r="B3" s="282"/>
      <c r="C3" s="282"/>
      <c r="D3" s="282"/>
      <c r="E3" s="282"/>
      <c r="F3" s="283"/>
    </row>
    <row r="4" spans="1:6" ht="12.5" customHeight="1" x14ac:dyDescent="0.25">
      <c r="A4" s="284"/>
      <c r="B4" s="285"/>
      <c r="C4" s="285"/>
      <c r="D4" s="285"/>
      <c r="E4" s="285"/>
      <c r="F4" s="286"/>
    </row>
    <row r="5" spans="1:6" ht="12.5" customHeight="1" x14ac:dyDescent="0.25">
      <c r="A5" s="284"/>
      <c r="B5" s="285"/>
      <c r="C5" s="285"/>
      <c r="D5" s="285"/>
      <c r="E5" s="285"/>
      <c r="F5" s="286"/>
    </row>
    <row r="6" spans="1:6" ht="12.5" customHeight="1" x14ac:dyDescent="0.25">
      <c r="A6" s="287"/>
      <c r="B6" s="288"/>
      <c r="C6" s="288"/>
      <c r="D6" s="288"/>
      <c r="E6" s="288"/>
      <c r="F6" s="289"/>
    </row>
    <row r="9" spans="1:6" ht="13" x14ac:dyDescent="0.25">
      <c r="A9" s="30" t="s">
        <v>113</v>
      </c>
      <c r="B9" s="12" t="s">
        <v>135</v>
      </c>
      <c r="C9" s="7"/>
      <c r="D9" s="7"/>
      <c r="E9" s="7"/>
      <c r="F9" s="7"/>
    </row>
    <row r="10" spans="1:6" ht="13" x14ac:dyDescent="0.25">
      <c r="A10" s="31"/>
      <c r="B10" s="32"/>
      <c r="C10" s="7"/>
      <c r="D10" s="7"/>
      <c r="E10" s="7"/>
      <c r="F10" s="7"/>
    </row>
    <row r="11" spans="1:6" ht="22.5" customHeight="1" x14ac:dyDescent="0.25">
      <c r="A11" s="27" t="s">
        <v>114</v>
      </c>
      <c r="B11" s="33" t="s">
        <v>136</v>
      </c>
      <c r="C11" s="7"/>
      <c r="D11" s="7"/>
      <c r="E11" s="7"/>
      <c r="F11" s="7"/>
    </row>
    <row r="12" spans="1:6" ht="33" customHeight="1" x14ac:dyDescent="0.25">
      <c r="A12" s="34" t="s">
        <v>115</v>
      </c>
      <c r="B12" s="35" t="s">
        <v>137</v>
      </c>
      <c r="C12" s="7"/>
      <c r="D12" s="7"/>
      <c r="E12" s="7"/>
      <c r="F12" s="7"/>
    </row>
    <row r="13" spans="1:6" x14ac:dyDescent="0.25">
      <c r="A13" s="9"/>
      <c r="B13" s="9"/>
      <c r="C13" s="7"/>
      <c r="D13" s="7"/>
      <c r="E13" s="7"/>
      <c r="F13" s="7"/>
    </row>
    <row r="14" spans="1:6" ht="13" x14ac:dyDescent="0.3">
      <c r="A14" s="11" t="s">
        <v>116</v>
      </c>
      <c r="B14" s="12" t="s">
        <v>135</v>
      </c>
      <c r="C14" s="13"/>
      <c r="D14" s="7"/>
      <c r="E14" s="7"/>
      <c r="F14" s="7"/>
    </row>
    <row r="15" spans="1:6" s="7" customFormat="1" ht="13" x14ac:dyDescent="0.25">
      <c r="A15" s="36"/>
      <c r="B15" s="37"/>
      <c r="C15" s="14"/>
    </row>
    <row r="16" spans="1:6" ht="13" x14ac:dyDescent="0.25">
      <c r="A16" s="19" t="s">
        <v>117</v>
      </c>
      <c r="B16" s="20"/>
      <c r="C16" s="14"/>
      <c r="D16" s="7"/>
      <c r="E16" s="7"/>
      <c r="F16" s="7"/>
    </row>
    <row r="17" spans="1:14" ht="13" x14ac:dyDescent="0.25">
      <c r="A17" s="19"/>
      <c r="B17" s="20"/>
      <c r="C17" s="14"/>
      <c r="D17" s="7"/>
      <c r="E17" s="7"/>
      <c r="F17" s="7"/>
    </row>
    <row r="18" spans="1:14" ht="24" customHeight="1" x14ac:dyDescent="0.25">
      <c r="A18" s="248" t="s">
        <v>133</v>
      </c>
      <c r="B18" s="38" t="s">
        <v>138</v>
      </c>
      <c r="C18" s="39"/>
      <c r="D18" s="39"/>
      <c r="E18" s="39"/>
      <c r="F18" s="39"/>
      <c r="G18" s="39"/>
      <c r="H18" s="39"/>
      <c r="I18" s="39"/>
      <c r="J18" s="39"/>
      <c r="K18" s="39"/>
      <c r="L18" s="39"/>
      <c r="M18" s="39"/>
      <c r="N18" s="7"/>
    </row>
    <row r="19" spans="1:14" ht="25" x14ac:dyDescent="0.25">
      <c r="A19" s="40" t="s">
        <v>134</v>
      </c>
      <c r="B19" s="41" t="s">
        <v>139</v>
      </c>
      <c r="C19" s="14"/>
      <c r="D19" s="7"/>
      <c r="E19" s="7"/>
      <c r="F19" s="7"/>
    </row>
    <row r="20" spans="1:14" x14ac:dyDescent="0.25">
      <c r="A20" s="42"/>
      <c r="B20" s="39"/>
      <c r="C20" s="14"/>
      <c r="D20" s="7"/>
      <c r="E20" s="7"/>
      <c r="F20" s="7"/>
    </row>
    <row r="21" spans="1:14" x14ac:dyDescent="0.25">
      <c r="A21" s="42"/>
      <c r="B21" s="39"/>
      <c r="C21" s="14"/>
      <c r="D21" s="7"/>
      <c r="E21" s="7"/>
      <c r="F21" s="7"/>
    </row>
    <row r="22" spans="1:14" ht="13" x14ac:dyDescent="0.25">
      <c r="A22" s="11" t="s">
        <v>116</v>
      </c>
      <c r="B22" s="12" t="s">
        <v>135</v>
      </c>
      <c r="C22" s="14"/>
      <c r="D22" s="7"/>
      <c r="E22" s="7"/>
      <c r="F22" s="7"/>
    </row>
    <row r="23" spans="1:14" ht="13" x14ac:dyDescent="0.25">
      <c r="A23" s="249"/>
      <c r="B23" s="250"/>
      <c r="C23" s="14"/>
      <c r="D23" s="7"/>
      <c r="E23" s="7"/>
      <c r="F23" s="7"/>
    </row>
    <row r="24" spans="1:14" ht="13" x14ac:dyDescent="0.25">
      <c r="A24" s="43" t="s">
        <v>118</v>
      </c>
      <c r="B24" s="18"/>
      <c r="C24" s="14"/>
      <c r="D24" s="7"/>
      <c r="E24" s="7"/>
      <c r="F24" s="7"/>
    </row>
    <row r="25" spans="1:14" ht="13" x14ac:dyDescent="0.25">
      <c r="A25" s="44"/>
      <c r="B25" s="18"/>
      <c r="C25" s="14"/>
      <c r="D25" s="7"/>
      <c r="E25" s="7"/>
      <c r="F25" s="7"/>
    </row>
    <row r="26" spans="1:14" x14ac:dyDescent="0.25">
      <c r="A26" s="45" t="s">
        <v>140</v>
      </c>
      <c r="B26" s="33" t="s">
        <v>141</v>
      </c>
      <c r="C26" s="14"/>
      <c r="D26" s="7"/>
      <c r="E26" s="7"/>
      <c r="F26" s="7"/>
    </row>
    <row r="27" spans="1:14" x14ac:dyDescent="0.25">
      <c r="A27" s="45" t="s">
        <v>104</v>
      </c>
      <c r="B27" s="33" t="s">
        <v>141</v>
      </c>
      <c r="C27" s="14"/>
      <c r="D27" s="7"/>
      <c r="E27" s="7"/>
      <c r="F27" s="7"/>
    </row>
    <row r="28" spans="1:14" x14ac:dyDescent="0.25">
      <c r="A28" s="45" t="s">
        <v>64</v>
      </c>
      <c r="B28" s="33" t="s">
        <v>141</v>
      </c>
      <c r="C28" s="14"/>
      <c r="D28" s="7"/>
      <c r="E28" s="7"/>
      <c r="F28" s="7"/>
    </row>
    <row r="29" spans="1:14" ht="14.5" x14ac:dyDescent="0.25">
      <c r="A29" s="46" t="s">
        <v>142</v>
      </c>
      <c r="B29" s="33" t="s">
        <v>141</v>
      </c>
      <c r="C29" s="14"/>
      <c r="D29" s="7"/>
      <c r="E29" s="7"/>
      <c r="F29" s="7"/>
    </row>
    <row r="30" spans="1:14" x14ac:dyDescent="0.25">
      <c r="A30" s="47"/>
      <c r="B30" s="48"/>
      <c r="C30" s="14"/>
      <c r="D30" s="7"/>
      <c r="E30" s="7"/>
      <c r="F30" s="7"/>
    </row>
    <row r="31" spans="1:14" x14ac:dyDescent="0.25">
      <c r="A31" s="47"/>
      <c r="B31" s="48"/>
      <c r="C31" s="14"/>
      <c r="D31" s="7"/>
      <c r="E31" s="7"/>
      <c r="F31" s="7"/>
    </row>
    <row r="32" spans="1:14" ht="13" x14ac:dyDescent="0.25">
      <c r="A32" s="49" t="s">
        <v>118</v>
      </c>
      <c r="B32" s="12" t="s">
        <v>135</v>
      </c>
      <c r="C32" s="14"/>
      <c r="D32" s="7"/>
      <c r="E32" s="7"/>
      <c r="F32" s="7"/>
    </row>
    <row r="33" spans="1:8" ht="25" x14ac:dyDescent="0.25">
      <c r="A33" s="50" t="s">
        <v>143</v>
      </c>
      <c r="B33" s="35" t="s">
        <v>144</v>
      </c>
      <c r="C33" s="14"/>
      <c r="D33" s="7"/>
      <c r="E33" s="7"/>
      <c r="F33" s="7"/>
    </row>
    <row r="34" spans="1:8" ht="13" x14ac:dyDescent="0.25">
      <c r="A34" s="51"/>
      <c r="B34" s="52"/>
      <c r="C34" s="14"/>
      <c r="D34" s="7"/>
      <c r="E34" s="7"/>
      <c r="F34" s="7"/>
    </row>
    <row r="35" spans="1:8" ht="13" x14ac:dyDescent="0.25">
      <c r="A35" s="52"/>
      <c r="B35" s="52"/>
      <c r="C35" s="14"/>
      <c r="D35" s="7"/>
      <c r="E35" s="7"/>
      <c r="F35" s="7"/>
    </row>
    <row r="36" spans="1:8" ht="13" x14ac:dyDescent="0.25">
      <c r="A36" s="52"/>
      <c r="B36" s="52"/>
      <c r="C36" s="14"/>
      <c r="D36" s="7"/>
      <c r="E36" s="7"/>
      <c r="F36" s="7"/>
    </row>
    <row r="37" spans="1:8" x14ac:dyDescent="0.25">
      <c r="A37" s="48"/>
      <c r="B37" s="53"/>
      <c r="C37" s="7"/>
      <c r="D37" s="7"/>
      <c r="E37" s="7"/>
      <c r="F37" s="7"/>
    </row>
    <row r="38" spans="1:8" x14ac:dyDescent="0.25">
      <c r="A38" s="54"/>
      <c r="B38" s="7"/>
      <c r="C38" s="7"/>
      <c r="D38" s="7"/>
      <c r="E38" s="7"/>
      <c r="F38" s="7"/>
    </row>
    <row r="39" spans="1:8" x14ac:dyDescent="0.25">
      <c r="A39" s="54"/>
      <c r="B39" s="7"/>
      <c r="C39" s="7"/>
      <c r="D39" s="7"/>
      <c r="E39" s="7"/>
      <c r="F39" s="7"/>
    </row>
    <row r="46" spans="1:8" x14ac:dyDescent="0.25">
      <c r="A46" s="15"/>
      <c r="B46" s="16"/>
      <c r="C46" s="16"/>
      <c r="D46" s="16"/>
      <c r="E46" s="16"/>
      <c r="F46" s="16"/>
      <c r="G46" s="16"/>
      <c r="H46" s="16"/>
    </row>
  </sheetData>
  <sheetProtection algorithmName="SHA-512" hashValue="QSVPClGCIz31pGJ2hEuZ0fHwPtRXyZgW2d/Xz1a2/9xzejEN5oJIRd4ih2b1eFxVSLmWscVOgMOoEhVH5IxE1w==" saltValue="TTUsO+uy4f6oPndiQA27ig==" spinCount="100000" sheet="1" objects="1" scenarios="1"/>
  <mergeCells count="2">
    <mergeCell ref="A1:F1"/>
    <mergeCell ref="A3:F6"/>
  </mergeCells>
  <hyperlinks>
    <hyperlink ref="A12" location="'Instructions Please Read'!A1" display="Pricing Instructions Please Read"/>
    <hyperlink ref="A11" location="Coversheet!A1" display="Coversheet"/>
    <hyperlink ref="A18" location="'Additional Optional Services'!A1" display="Additional Optional Services"/>
    <hyperlink ref="A19" location="' Drivers (Transactional Data)'!A1" display="Drivers (Transactional Data)"/>
    <hyperlink ref="A26" location="'Card Acquiring'!A1" display="Card Acquiring"/>
    <hyperlink ref="A27" location="'Interchange fees'!A1" display="Interchange fees"/>
    <hyperlink ref="A28" location="'Scheme fees'!A1" display="Scheme fees"/>
    <hyperlink ref="A33" location="'Total Basket Price'!A1" display="Total Basket Price"/>
    <hyperlink ref="A29" location="'Fraud Avoidance'!A1" display="Fraud Avoidance"/>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5"/>
  <sheetViews>
    <sheetView topLeftCell="A7" workbookViewId="0">
      <selection activeCell="A28" sqref="A28"/>
    </sheetView>
  </sheetViews>
  <sheetFormatPr defaultColWidth="8.1796875" defaultRowHeight="14.5" x14ac:dyDescent="0.35"/>
  <cols>
    <col min="1" max="1" width="166.90625" style="26" customWidth="1"/>
    <col min="2" max="2" width="8.1796875" style="22"/>
    <col min="3" max="3" width="13.1796875" style="22" customWidth="1"/>
    <col min="4" max="16384" width="8.1796875" style="22"/>
  </cols>
  <sheetData>
    <row r="1" spans="1:8" ht="75" customHeight="1" x14ac:dyDescent="0.35">
      <c r="A1" s="55" t="s">
        <v>167</v>
      </c>
      <c r="B1" s="21"/>
      <c r="C1" s="21"/>
      <c r="D1" s="21"/>
      <c r="E1" s="21"/>
      <c r="F1" s="21"/>
      <c r="G1" s="21"/>
      <c r="H1" s="21"/>
    </row>
    <row r="2" spans="1:8" x14ac:dyDescent="0.35">
      <c r="A2" s="56" t="s">
        <v>119</v>
      </c>
    </row>
    <row r="3" spans="1:8" ht="64.5" customHeight="1" x14ac:dyDescent="0.35">
      <c r="A3" s="57" t="s">
        <v>145</v>
      </c>
    </row>
    <row r="4" spans="1:8" x14ac:dyDescent="0.35">
      <c r="A4" s="25" t="s">
        <v>120</v>
      </c>
    </row>
    <row r="5" spans="1:8" x14ac:dyDescent="0.35">
      <c r="A5" s="25"/>
    </row>
    <row r="6" spans="1:8" x14ac:dyDescent="0.35">
      <c r="A6" s="25" t="s">
        <v>121</v>
      </c>
    </row>
    <row r="7" spans="1:8" x14ac:dyDescent="0.35">
      <c r="A7" s="25"/>
    </row>
    <row r="8" spans="1:8" x14ac:dyDescent="0.35">
      <c r="A8" s="25" t="s">
        <v>122</v>
      </c>
    </row>
    <row r="9" spans="1:8" x14ac:dyDescent="0.35">
      <c r="A9" s="58"/>
    </row>
    <row r="10" spans="1:8" x14ac:dyDescent="0.35">
      <c r="A10" s="23"/>
    </row>
    <row r="11" spans="1:8" ht="26.25" customHeight="1" x14ac:dyDescent="0.35">
      <c r="A11" s="57" t="s">
        <v>123</v>
      </c>
    </row>
    <row r="12" spans="1:8" ht="25" x14ac:dyDescent="0.35">
      <c r="A12" s="25" t="s">
        <v>132</v>
      </c>
    </row>
    <row r="13" spans="1:8" x14ac:dyDescent="0.35">
      <c r="A13" s="25"/>
    </row>
    <row r="14" spans="1:8" x14ac:dyDescent="0.35">
      <c r="A14" s="58" t="s">
        <v>124</v>
      </c>
    </row>
    <row r="15" spans="1:8" x14ac:dyDescent="0.35">
      <c r="A15" s="59"/>
    </row>
    <row r="16" spans="1:8" x14ac:dyDescent="0.35">
      <c r="A16" s="59"/>
    </row>
    <row r="17" spans="1:1" x14ac:dyDescent="0.35">
      <c r="A17" s="60" t="s">
        <v>125</v>
      </c>
    </row>
    <row r="18" spans="1:1" x14ac:dyDescent="0.35">
      <c r="A18" s="24"/>
    </row>
    <row r="19" spans="1:1" ht="58" customHeight="1" x14ac:dyDescent="0.35">
      <c r="A19" s="61" t="s">
        <v>146</v>
      </c>
    </row>
    <row r="20" spans="1:1" ht="57.5" customHeight="1" x14ac:dyDescent="0.35">
      <c r="A20" s="62" t="s">
        <v>147</v>
      </c>
    </row>
    <row r="21" spans="1:1" ht="52.5" customHeight="1" x14ac:dyDescent="0.35">
      <c r="A21" s="59" t="s">
        <v>177</v>
      </c>
    </row>
    <row r="22" spans="1:1" ht="23.5" customHeight="1" x14ac:dyDescent="0.35">
      <c r="A22" s="63" t="s">
        <v>126</v>
      </c>
    </row>
    <row r="23" spans="1:1" ht="21" customHeight="1" x14ac:dyDescent="0.35">
      <c r="A23" s="64" t="s">
        <v>127</v>
      </c>
    </row>
    <row r="24" spans="1:1" ht="21" customHeight="1" x14ac:dyDescent="0.35">
      <c r="A24" s="65" t="s">
        <v>128</v>
      </c>
    </row>
    <row r="25" spans="1:1" ht="27.5" customHeight="1" x14ac:dyDescent="0.35">
      <c r="A25" s="25" t="s">
        <v>129</v>
      </c>
    </row>
    <row r="26" spans="1:1" ht="23.5" customHeight="1" x14ac:dyDescent="0.35">
      <c r="A26" s="25" t="s">
        <v>130</v>
      </c>
    </row>
    <row r="27" spans="1:1" ht="27.5" customHeight="1" x14ac:dyDescent="0.35">
      <c r="A27" s="25" t="s">
        <v>175</v>
      </c>
    </row>
    <row r="28" spans="1:1" ht="60" customHeight="1" x14ac:dyDescent="0.35">
      <c r="A28" s="25" t="s">
        <v>148</v>
      </c>
    </row>
    <row r="29" spans="1:1" ht="21" customHeight="1" x14ac:dyDescent="0.35">
      <c r="A29" s="25" t="s">
        <v>180</v>
      </c>
    </row>
    <row r="30" spans="1:1" ht="21" customHeight="1" x14ac:dyDescent="0.35">
      <c r="A30" s="270" t="s">
        <v>179</v>
      </c>
    </row>
    <row r="31" spans="1:1" ht="25.5" customHeight="1" x14ac:dyDescent="0.35">
      <c r="A31" s="271" t="s">
        <v>178</v>
      </c>
    </row>
    <row r="32" spans="1:1" ht="32" customHeight="1" x14ac:dyDescent="0.35">
      <c r="A32" s="25" t="s">
        <v>149</v>
      </c>
    </row>
    <row r="33" spans="1:1" ht="19" customHeight="1" x14ac:dyDescent="0.35">
      <c r="A33" s="58" t="s">
        <v>150</v>
      </c>
    </row>
    <row r="34" spans="1:1" x14ac:dyDescent="0.35">
      <c r="A34" s="66" t="s">
        <v>131</v>
      </c>
    </row>
    <row r="35" spans="1:1" ht="20.5" customHeight="1" x14ac:dyDescent="0.35">
      <c r="A35" s="67" t="s">
        <v>151</v>
      </c>
    </row>
  </sheetData>
  <sheetProtection algorithmName="SHA-512" hashValue="xn3/qO4vZb5QIAR45567iKtCOMFiL5U5heACB276kgUpzuWTUFcTogoJJvaw7I2SalUJvToqACXu7vsjMuAMcw==" saltValue="mZ0wDFia+fhxtIn9JQxHig==" spinCount="100000" sheet="1" objects="1" scenarios="1"/>
  <hyperlinks>
    <hyperlink ref="A2" location="'Index Page'!A1" display="Click to return to Index Page"/>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33"/>
  <sheetViews>
    <sheetView topLeftCell="A4" workbookViewId="0">
      <selection activeCell="C10" sqref="C10"/>
    </sheetView>
  </sheetViews>
  <sheetFormatPr defaultRowHeight="14" x14ac:dyDescent="0.35"/>
  <cols>
    <col min="1" max="1" width="28.7265625" style="68" customWidth="1"/>
    <col min="2" max="2" width="22.54296875" style="93" customWidth="1"/>
    <col min="3" max="4" width="23.453125" style="93" customWidth="1"/>
    <col min="5" max="5" width="33.90625" style="68" customWidth="1"/>
    <col min="6" max="7" width="8.7265625" style="68"/>
    <col min="8" max="8" width="7.26953125" style="68" customWidth="1"/>
    <col min="9" max="16384" width="8.7265625" style="68"/>
  </cols>
  <sheetData>
    <row r="1" spans="1:13" ht="78.5" customHeight="1" x14ac:dyDescent="0.35">
      <c r="A1" s="293" t="s">
        <v>168</v>
      </c>
      <c r="B1" s="294"/>
      <c r="C1" s="294"/>
      <c r="D1" s="294"/>
      <c r="E1" s="294"/>
      <c r="F1" s="294"/>
      <c r="G1" s="294"/>
      <c r="H1" s="294"/>
      <c r="I1" s="295"/>
    </row>
    <row r="2" spans="1:13" ht="25" customHeight="1" x14ac:dyDescent="0.35">
      <c r="A2" s="296" t="s">
        <v>119</v>
      </c>
      <c r="B2" s="297"/>
      <c r="C2" s="297"/>
      <c r="D2" s="297"/>
      <c r="E2" s="297"/>
      <c r="F2" s="297"/>
      <c r="G2" s="297"/>
      <c r="H2" s="297"/>
      <c r="I2" s="298"/>
    </row>
    <row r="3" spans="1:13" ht="20" customHeight="1" x14ac:dyDescent="0.35">
      <c r="A3" s="299" t="s">
        <v>152</v>
      </c>
      <c r="B3" s="300"/>
      <c r="C3" s="301">
        <f>[1]Coversheet!B16</f>
        <v>0</v>
      </c>
      <c r="D3" s="302"/>
      <c r="E3" s="302"/>
      <c r="F3" s="302"/>
      <c r="G3" s="302"/>
      <c r="H3" s="302"/>
      <c r="I3" s="303"/>
      <c r="J3" s="69"/>
      <c r="K3" s="69"/>
      <c r="L3" s="69"/>
      <c r="M3" s="69"/>
    </row>
    <row r="4" spans="1:13" ht="20" customHeight="1" x14ac:dyDescent="0.35">
      <c r="A4" s="299" t="s">
        <v>153</v>
      </c>
      <c r="B4" s="300"/>
      <c r="C4" s="300"/>
      <c r="D4" s="300"/>
      <c r="E4" s="300"/>
      <c r="F4" s="300"/>
      <c r="G4" s="300"/>
      <c r="H4" s="300"/>
      <c r="I4" s="304"/>
    </row>
    <row r="5" spans="1:13" ht="37.5" customHeight="1" x14ac:dyDescent="0.35">
      <c r="A5" s="305" t="s">
        <v>154</v>
      </c>
      <c r="B5" s="306"/>
      <c r="C5" s="306"/>
      <c r="D5" s="306"/>
      <c r="E5" s="306"/>
      <c r="F5" s="306"/>
      <c r="G5" s="306"/>
      <c r="H5" s="306"/>
      <c r="I5" s="307"/>
    </row>
    <row r="6" spans="1:13" ht="32.5" customHeight="1" x14ac:dyDescent="0.35">
      <c r="A6" s="290" t="s">
        <v>182</v>
      </c>
      <c r="B6" s="291"/>
      <c r="C6" s="291"/>
      <c r="D6" s="291"/>
      <c r="E6" s="291"/>
      <c r="F6" s="291"/>
      <c r="G6" s="291"/>
      <c r="H6" s="291"/>
      <c r="I6" s="292"/>
    </row>
    <row r="7" spans="1:13" x14ac:dyDescent="0.35">
      <c r="A7" s="70"/>
      <c r="B7" s="71"/>
      <c r="C7" s="71"/>
      <c r="D7" s="71"/>
      <c r="E7" s="72"/>
      <c r="F7" s="73"/>
      <c r="G7" s="73"/>
      <c r="H7" s="73"/>
      <c r="I7" s="74"/>
    </row>
    <row r="8" spans="1:13" ht="14.5" customHeight="1" x14ac:dyDescent="0.35">
      <c r="A8" s="17"/>
      <c r="B8" s="75"/>
      <c r="C8" s="76" t="s">
        <v>71</v>
      </c>
      <c r="D8" s="77" t="s">
        <v>72</v>
      </c>
      <c r="E8" s="48"/>
      <c r="F8" s="78"/>
      <c r="G8" s="78"/>
      <c r="H8" s="78"/>
      <c r="I8" s="79"/>
    </row>
    <row r="9" spans="1:13" ht="25" x14ac:dyDescent="0.35">
      <c r="A9" s="80" t="s">
        <v>18</v>
      </c>
      <c r="B9" s="75"/>
      <c r="C9" s="75"/>
      <c r="D9" s="75"/>
      <c r="E9" s="48"/>
      <c r="F9" s="78"/>
      <c r="G9" s="78"/>
      <c r="H9" s="78"/>
      <c r="I9" s="79"/>
    </row>
    <row r="10" spans="1:13" x14ac:dyDescent="0.35">
      <c r="A10" s="80"/>
      <c r="B10" s="75"/>
      <c r="C10" s="75"/>
      <c r="D10" s="75"/>
      <c r="E10" s="48"/>
      <c r="F10" s="78"/>
      <c r="G10" s="78"/>
      <c r="H10" s="78"/>
      <c r="I10" s="79"/>
    </row>
    <row r="11" spans="1:13" x14ac:dyDescent="0.35">
      <c r="A11" s="43" t="s">
        <v>1</v>
      </c>
      <c r="B11" s="81" t="s">
        <v>45</v>
      </c>
      <c r="C11" s="81" t="s">
        <v>74</v>
      </c>
      <c r="D11" s="81" t="s">
        <v>73</v>
      </c>
      <c r="E11" s="81"/>
      <c r="F11" s="78"/>
      <c r="G11" s="78"/>
      <c r="H11" s="78"/>
      <c r="I11" s="79"/>
    </row>
    <row r="12" spans="1:13" x14ac:dyDescent="0.35">
      <c r="A12" s="80" t="s">
        <v>183</v>
      </c>
      <c r="B12" s="75" t="s">
        <v>41</v>
      </c>
      <c r="C12" s="82"/>
      <c r="D12" s="83">
        <f>C12*' Drivers (Transactional Data)'!$T$65</f>
        <v>0</v>
      </c>
      <c r="E12" s="48"/>
      <c r="F12" s="78"/>
      <c r="G12" s="78"/>
      <c r="H12" s="78"/>
      <c r="I12" s="79"/>
    </row>
    <row r="13" spans="1:13" x14ac:dyDescent="0.25">
      <c r="A13" s="80" t="s">
        <v>75</v>
      </c>
      <c r="B13" s="75" t="s">
        <v>83</v>
      </c>
      <c r="C13" s="84"/>
      <c r="D13" s="83">
        <f>C13</f>
        <v>0</v>
      </c>
      <c r="E13" s="6"/>
      <c r="F13" s="78"/>
      <c r="G13" s="78"/>
      <c r="H13" s="78"/>
      <c r="I13" s="79"/>
    </row>
    <row r="14" spans="1:13" x14ac:dyDescent="0.35">
      <c r="A14" s="80"/>
      <c r="B14" s="75"/>
      <c r="C14" s="75"/>
      <c r="D14" s="83"/>
      <c r="E14" s="48"/>
      <c r="F14" s="78"/>
      <c r="G14" s="78"/>
      <c r="H14" s="78"/>
      <c r="I14" s="79"/>
    </row>
    <row r="15" spans="1:13" x14ac:dyDescent="0.35">
      <c r="A15" s="43" t="s">
        <v>7</v>
      </c>
      <c r="B15" s="75"/>
      <c r="C15" s="75"/>
      <c r="D15" s="83"/>
      <c r="E15" s="48"/>
      <c r="F15" s="78"/>
      <c r="G15" s="78"/>
      <c r="H15" s="78"/>
      <c r="I15" s="79"/>
    </row>
    <row r="16" spans="1:13" x14ac:dyDescent="0.35">
      <c r="A16" s="80" t="s">
        <v>0</v>
      </c>
      <c r="B16" s="75" t="s">
        <v>41</v>
      </c>
      <c r="C16" s="82"/>
      <c r="D16" s="83">
        <f>C16*' Drivers (Transactional Data)'!$T$65</f>
        <v>0</v>
      </c>
      <c r="E16" s="48"/>
      <c r="F16" s="78"/>
      <c r="G16" s="78"/>
      <c r="H16" s="78"/>
      <c r="I16" s="79"/>
    </row>
    <row r="17" spans="1:9" x14ac:dyDescent="0.35">
      <c r="A17" s="80" t="s">
        <v>14</v>
      </c>
      <c r="B17" s="75" t="s">
        <v>43</v>
      </c>
      <c r="C17" s="82"/>
      <c r="D17" s="83">
        <f>C17*' Drivers (Transactional Data)'!$T$62</f>
        <v>0</v>
      </c>
      <c r="E17" s="48"/>
      <c r="F17" s="78"/>
      <c r="G17" s="78"/>
      <c r="H17" s="78"/>
      <c r="I17" s="79"/>
    </row>
    <row r="18" spans="1:9" x14ac:dyDescent="0.35">
      <c r="A18" s="80" t="s">
        <v>92</v>
      </c>
      <c r="B18" s="75" t="s">
        <v>44</v>
      </c>
      <c r="C18" s="82"/>
      <c r="D18" s="83">
        <f>C18*' Drivers (Transactional Data)'!T60</f>
        <v>0</v>
      </c>
      <c r="E18" s="48"/>
      <c r="F18" s="78"/>
      <c r="G18" s="78"/>
      <c r="H18" s="78"/>
      <c r="I18" s="79"/>
    </row>
    <row r="19" spans="1:9" x14ac:dyDescent="0.35">
      <c r="A19" s="80" t="s">
        <v>85</v>
      </c>
      <c r="B19" s="75" t="s">
        <v>87</v>
      </c>
      <c r="C19" s="82"/>
      <c r="D19" s="83">
        <f>C19*' Drivers (Transactional Data)'!$C$22*' Drivers (Transactional Data)'!$T$65</f>
        <v>0</v>
      </c>
      <c r="E19" s="48"/>
      <c r="F19" s="78"/>
      <c r="G19" s="78"/>
      <c r="H19" s="78"/>
      <c r="I19" s="79"/>
    </row>
    <row r="20" spans="1:9" x14ac:dyDescent="0.35">
      <c r="A20" s="80" t="s">
        <v>86</v>
      </c>
      <c r="B20" s="75" t="s">
        <v>87</v>
      </c>
      <c r="C20" s="82"/>
      <c r="D20" s="83">
        <f>C20*' Drivers (Transactional Data)'!$C$23*' Drivers (Transactional Data)'!$T$65</f>
        <v>0</v>
      </c>
      <c r="E20" s="48"/>
      <c r="F20" s="78"/>
      <c r="G20" s="78"/>
      <c r="H20" s="78"/>
      <c r="I20" s="79"/>
    </row>
    <row r="21" spans="1:9" x14ac:dyDescent="0.35">
      <c r="A21" s="80"/>
      <c r="B21" s="75"/>
      <c r="C21" s="75"/>
      <c r="D21" s="75"/>
      <c r="E21" s="48"/>
      <c r="F21" s="78"/>
      <c r="G21" s="78"/>
      <c r="H21" s="78"/>
      <c r="I21" s="79"/>
    </row>
    <row r="22" spans="1:9" x14ac:dyDescent="0.35">
      <c r="A22" s="43" t="s">
        <v>15</v>
      </c>
      <c r="B22" s="75"/>
      <c r="C22" s="75"/>
      <c r="D22" s="75"/>
      <c r="E22" s="48"/>
      <c r="F22" s="78"/>
      <c r="G22" s="78"/>
      <c r="H22" s="78"/>
      <c r="I22" s="79"/>
    </row>
    <row r="23" spans="1:9" x14ac:dyDescent="0.35">
      <c r="A23" s="85" t="s">
        <v>8</v>
      </c>
      <c r="B23" s="75" t="s">
        <v>83</v>
      </c>
      <c r="C23" s="84"/>
      <c r="D23" s="83">
        <f>C23</f>
        <v>0</v>
      </c>
      <c r="E23" s="48"/>
      <c r="F23" s="78"/>
      <c r="G23" s="78"/>
      <c r="H23" s="78"/>
      <c r="I23" s="79"/>
    </row>
    <row r="24" spans="1:9" x14ac:dyDescent="0.35">
      <c r="A24" s="80" t="s">
        <v>16</v>
      </c>
      <c r="B24" s="75" t="s">
        <v>82</v>
      </c>
      <c r="C24" s="84"/>
      <c r="D24" s="83">
        <f>C24</f>
        <v>0</v>
      </c>
      <c r="E24" s="48"/>
      <c r="F24" s="78"/>
      <c r="G24" s="78"/>
      <c r="H24" s="78"/>
      <c r="I24" s="79"/>
    </row>
    <row r="25" spans="1:9" x14ac:dyDescent="0.35">
      <c r="A25" s="80" t="s">
        <v>2</v>
      </c>
      <c r="B25" s="75" t="s">
        <v>83</v>
      </c>
      <c r="C25" s="84"/>
      <c r="D25" s="83">
        <f>C25</f>
        <v>0</v>
      </c>
      <c r="E25" s="48"/>
      <c r="F25" s="78"/>
      <c r="G25" s="78"/>
      <c r="H25" s="78"/>
      <c r="I25" s="79"/>
    </row>
    <row r="26" spans="1:9" x14ac:dyDescent="0.35">
      <c r="A26" s="80" t="s">
        <v>3</v>
      </c>
      <c r="B26" s="75" t="s">
        <v>83</v>
      </c>
      <c r="C26" s="84"/>
      <c r="D26" s="83">
        <f>C26</f>
        <v>0</v>
      </c>
      <c r="E26" s="48"/>
      <c r="F26" s="78"/>
      <c r="G26" s="78"/>
      <c r="H26" s="78"/>
      <c r="I26" s="79"/>
    </row>
    <row r="27" spans="1:9" x14ac:dyDescent="0.35">
      <c r="A27" s="80" t="s">
        <v>4</v>
      </c>
      <c r="B27" s="75" t="s">
        <v>83</v>
      </c>
      <c r="C27" s="84"/>
      <c r="D27" s="83">
        <f>C27</f>
        <v>0</v>
      </c>
      <c r="E27" s="48"/>
      <c r="F27" s="78"/>
      <c r="G27" s="78"/>
      <c r="H27" s="78"/>
      <c r="I27" s="79"/>
    </row>
    <row r="28" spans="1:9" x14ac:dyDescent="0.35">
      <c r="A28" s="80" t="s">
        <v>5</v>
      </c>
      <c r="B28" s="75" t="s">
        <v>51</v>
      </c>
      <c r="C28" s="84"/>
      <c r="D28" s="83">
        <f>C28*'[1] Drivers (Transactional Data)'!$C$15</f>
        <v>0</v>
      </c>
      <c r="E28" s="48"/>
      <c r="F28" s="78"/>
      <c r="G28" s="78"/>
      <c r="H28" s="78"/>
      <c r="I28" s="79"/>
    </row>
    <row r="29" spans="1:9" x14ac:dyDescent="0.35">
      <c r="A29" s="80" t="s">
        <v>6</v>
      </c>
      <c r="B29" s="75" t="s">
        <v>52</v>
      </c>
      <c r="C29" s="84"/>
      <c r="D29" s="83">
        <f>C29*'[1] Drivers (Transactional Data)'!$C$16</f>
        <v>0</v>
      </c>
      <c r="E29" s="48"/>
      <c r="F29" s="78"/>
      <c r="G29" s="78"/>
      <c r="H29" s="78"/>
      <c r="I29" s="79"/>
    </row>
    <row r="30" spans="1:9" x14ac:dyDescent="0.35">
      <c r="A30" s="43"/>
      <c r="B30" s="75"/>
      <c r="C30" s="75"/>
      <c r="D30" s="75"/>
      <c r="E30" s="48"/>
      <c r="F30" s="78"/>
      <c r="G30" s="78"/>
      <c r="H30" s="78"/>
      <c r="I30" s="79"/>
    </row>
    <row r="31" spans="1:9" ht="24.5" customHeight="1" x14ac:dyDescent="0.35">
      <c r="A31" s="86" t="s">
        <v>88</v>
      </c>
      <c r="B31" s="87"/>
      <c r="C31" s="87"/>
      <c r="D31" s="88">
        <f>SUM(D12:D30)</f>
        <v>0</v>
      </c>
      <c r="E31" s="48"/>
      <c r="F31" s="78"/>
      <c r="G31" s="78"/>
      <c r="H31" s="78"/>
      <c r="I31" s="79"/>
    </row>
    <row r="32" spans="1:9" x14ac:dyDescent="0.35">
      <c r="A32" s="80"/>
      <c r="B32" s="75"/>
      <c r="C32" s="75"/>
      <c r="D32" s="75"/>
      <c r="E32" s="48"/>
      <c r="F32" s="78"/>
      <c r="G32" s="78"/>
      <c r="H32" s="78"/>
      <c r="I32" s="79"/>
    </row>
    <row r="33" spans="1:9" x14ac:dyDescent="0.35">
      <c r="A33" s="89"/>
      <c r="B33" s="90"/>
      <c r="C33" s="90"/>
      <c r="D33" s="90"/>
      <c r="E33" s="91"/>
      <c r="F33" s="91"/>
      <c r="G33" s="91"/>
      <c r="H33" s="91"/>
      <c r="I33" s="92"/>
    </row>
  </sheetData>
  <sheetProtection algorithmName="SHA-512" hashValue="BfCc5h/y3GSbXabZtXa9jAMfW2uOGhH4aJx10aJ9Ia5zmdO53YJko39L3Ipiu1B9t6zATzPALkZ/vn8dgIyU+w==" saltValue="m3KoC9o0bFaSidbkVV1aHQ==" spinCount="100000" sheet="1" objects="1" scenarios="1"/>
  <mergeCells count="7">
    <mergeCell ref="A6:I6"/>
    <mergeCell ref="A1:I1"/>
    <mergeCell ref="A2:I2"/>
    <mergeCell ref="A3:B3"/>
    <mergeCell ref="C3:I3"/>
    <mergeCell ref="A4:I4"/>
    <mergeCell ref="A5:I5"/>
  </mergeCells>
  <dataValidations count="2">
    <dataValidation allowBlank="1" showInputMessage="1" showErrorMessage="1" prompt="This cell is up to four decimal places" sqref="C12 C16:C20"/>
    <dataValidation allowBlank="1" showInputMessage="1" showErrorMessage="1" prompt="This cell is up to zero decimal places" sqref="C13 C23:C29"/>
  </dataValidations>
  <hyperlinks>
    <hyperlink ref="A2:B2" location="'Index Page Please Read'!A1" display="Click to return to Index Page"/>
    <hyperlink ref="A2:F2" location="Index!A1" display="Click to return to Index Page"/>
    <hyperlink ref="A2:I2" location="'Index Page'!A1" display="Click to return to Index Page"/>
  </hyperlink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E50"/>
  <sheetViews>
    <sheetView workbookViewId="0">
      <selection activeCell="A6" sqref="A6:I6"/>
    </sheetView>
  </sheetViews>
  <sheetFormatPr defaultRowHeight="14" x14ac:dyDescent="0.3"/>
  <cols>
    <col min="1" max="1" width="25.81640625" style="1" bestFit="1" customWidth="1"/>
    <col min="2" max="3" width="15.54296875" style="94" customWidth="1"/>
    <col min="4" max="7" width="14.1796875" style="94" customWidth="1"/>
    <col min="8" max="8" width="8.7265625" style="94"/>
    <col min="9" max="12" width="14.1796875" style="94" customWidth="1"/>
    <col min="13" max="13" width="8.7265625" style="94"/>
    <col min="14" max="14" width="14.6328125" style="94" customWidth="1"/>
    <col min="15" max="17" width="13.7265625" style="94" customWidth="1"/>
    <col min="18" max="18" width="3.7265625" style="94" customWidth="1"/>
    <col min="19" max="21" width="13.7265625" style="94" customWidth="1"/>
    <col min="22" max="22" width="8.7265625" style="94"/>
    <col min="23" max="26" width="13.7265625" style="94" customWidth="1"/>
    <col min="27" max="27" width="3.7265625" style="94" customWidth="1"/>
    <col min="28" max="30" width="13.7265625" style="94" customWidth="1"/>
    <col min="31" max="31" width="8.7265625" style="94"/>
    <col min="32" max="16384" width="8.7265625" style="1"/>
  </cols>
  <sheetData>
    <row r="1" spans="1:30" ht="82.5" customHeight="1" x14ac:dyDescent="0.3">
      <c r="A1" s="320" t="s">
        <v>169</v>
      </c>
      <c r="B1" s="320"/>
      <c r="C1" s="320"/>
      <c r="D1" s="320"/>
      <c r="E1" s="320"/>
      <c r="F1" s="320"/>
      <c r="G1" s="320"/>
      <c r="H1" s="320"/>
      <c r="I1" s="320"/>
      <c r="J1" s="320"/>
      <c r="K1" s="320"/>
      <c r="L1" s="321"/>
      <c r="M1" s="321"/>
      <c r="N1" s="321"/>
      <c r="O1" s="321"/>
      <c r="P1" s="321"/>
      <c r="Q1" s="321"/>
      <c r="R1" s="321"/>
      <c r="S1" s="321"/>
      <c r="T1" s="321"/>
      <c r="U1" s="321"/>
      <c r="V1" s="321"/>
      <c r="W1" s="321"/>
      <c r="X1" s="321"/>
      <c r="Y1" s="321"/>
      <c r="Z1" s="321"/>
      <c r="AA1" s="321"/>
      <c r="AB1" s="321"/>
      <c r="AC1" s="321"/>
      <c r="AD1" s="321"/>
    </row>
    <row r="2" spans="1:30" ht="25" customHeight="1" x14ac:dyDescent="0.3">
      <c r="A2" s="322" t="s">
        <v>119</v>
      </c>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row>
    <row r="3" spans="1:30" ht="20" customHeight="1" x14ac:dyDescent="0.3">
      <c r="A3" s="299" t="s">
        <v>152</v>
      </c>
      <c r="B3" s="300"/>
      <c r="C3" s="301">
        <f>[1]Coversheet!B16</f>
        <v>0</v>
      </c>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3"/>
    </row>
    <row r="4" spans="1:30" ht="20" customHeight="1" x14ac:dyDescent="0.3">
      <c r="A4" s="323" t="s">
        <v>153</v>
      </c>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row>
    <row r="5" spans="1:30" ht="41" customHeight="1" x14ac:dyDescent="0.3">
      <c r="A5" s="310" t="s">
        <v>155</v>
      </c>
      <c r="B5" s="310"/>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row>
    <row r="6" spans="1:30" ht="32.5" customHeight="1" x14ac:dyDescent="0.3">
      <c r="A6" s="290" t="s">
        <v>182</v>
      </c>
      <c r="B6" s="291"/>
      <c r="C6" s="291"/>
      <c r="D6" s="291"/>
      <c r="E6" s="291"/>
      <c r="F6" s="291"/>
      <c r="G6" s="291"/>
      <c r="H6" s="291"/>
      <c r="I6" s="292"/>
      <c r="J6" s="95"/>
      <c r="K6" s="95"/>
      <c r="L6" s="95"/>
      <c r="M6" s="95"/>
      <c r="N6" s="95"/>
      <c r="O6" s="95"/>
      <c r="P6" s="95"/>
      <c r="Q6" s="95"/>
      <c r="R6" s="95"/>
      <c r="S6" s="95"/>
      <c r="T6" s="95"/>
      <c r="U6" s="95"/>
      <c r="V6" s="95"/>
      <c r="W6" s="95"/>
      <c r="X6" s="95"/>
      <c r="Y6" s="95"/>
      <c r="Z6" s="95"/>
      <c r="AA6" s="95"/>
      <c r="AB6" s="95"/>
      <c r="AC6" s="95"/>
      <c r="AD6" s="96"/>
    </row>
    <row r="7" spans="1:30" ht="32.5" customHeight="1" x14ac:dyDescent="0.3">
      <c r="A7" s="97"/>
      <c r="B7" s="98"/>
      <c r="C7" s="98"/>
      <c r="D7" s="98"/>
      <c r="E7" s="98"/>
      <c r="F7" s="98"/>
      <c r="G7" s="98"/>
      <c r="H7" s="98"/>
      <c r="I7" s="98"/>
      <c r="J7" s="99"/>
      <c r="K7" s="99"/>
      <c r="L7" s="99"/>
      <c r="M7" s="99"/>
      <c r="N7" s="100"/>
      <c r="O7" s="99"/>
      <c r="P7" s="99"/>
      <c r="Q7" s="99"/>
      <c r="R7" s="99"/>
      <c r="S7" s="99"/>
      <c r="T7" s="99"/>
      <c r="U7" s="99"/>
      <c r="V7" s="99"/>
      <c r="W7" s="99"/>
      <c r="X7" s="99"/>
      <c r="Y7" s="99"/>
      <c r="Z7" s="99"/>
      <c r="AA7" s="99"/>
      <c r="AB7" s="99"/>
      <c r="AC7" s="99"/>
      <c r="AD7" s="101"/>
    </row>
    <row r="8" spans="1:30" s="94" customFormat="1" x14ac:dyDescent="0.3">
      <c r="A8" s="102"/>
      <c r="B8" s="99"/>
      <c r="C8" s="99"/>
      <c r="D8" s="103" t="s">
        <v>71</v>
      </c>
      <c r="E8" s="99"/>
      <c r="F8" s="99"/>
      <c r="G8" s="99"/>
      <c r="H8" s="99"/>
      <c r="I8" s="103" t="s">
        <v>71</v>
      </c>
      <c r="J8" s="99"/>
      <c r="K8" s="99"/>
      <c r="L8" s="99"/>
      <c r="M8" s="99"/>
      <c r="N8" s="104" t="s">
        <v>72</v>
      </c>
      <c r="O8" s="99"/>
      <c r="P8" s="99"/>
      <c r="Q8" s="99"/>
      <c r="R8" s="99"/>
      <c r="S8" s="99"/>
      <c r="T8" s="99"/>
      <c r="U8" s="99"/>
      <c r="V8" s="99"/>
      <c r="W8" s="105"/>
      <c r="X8" s="99"/>
      <c r="Y8" s="99"/>
      <c r="Z8" s="99"/>
      <c r="AA8" s="99"/>
      <c r="AB8" s="99"/>
      <c r="AC8" s="99"/>
      <c r="AD8" s="101"/>
    </row>
    <row r="9" spans="1:30" s="94" customFormat="1" ht="18" x14ac:dyDescent="0.4">
      <c r="A9" s="106"/>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101"/>
    </row>
    <row r="10" spans="1:30" x14ac:dyDescent="0.3">
      <c r="A10" s="107"/>
      <c r="B10" s="108"/>
      <c r="C10" s="108"/>
      <c r="D10" s="311" t="s">
        <v>105</v>
      </c>
      <c r="E10" s="312"/>
      <c r="F10" s="312"/>
      <c r="G10" s="313"/>
      <c r="H10" s="108"/>
      <c r="I10" s="314" t="s">
        <v>106</v>
      </c>
      <c r="J10" s="315"/>
      <c r="K10" s="315"/>
      <c r="L10" s="315"/>
      <c r="M10" s="108"/>
      <c r="N10" s="311" t="s">
        <v>105</v>
      </c>
      <c r="O10" s="312"/>
      <c r="P10" s="312"/>
      <c r="Q10" s="313"/>
      <c r="R10" s="108"/>
      <c r="S10" s="316" t="s">
        <v>105</v>
      </c>
      <c r="T10" s="312"/>
      <c r="U10" s="313"/>
      <c r="V10" s="108"/>
      <c r="W10" s="311" t="s">
        <v>106</v>
      </c>
      <c r="X10" s="312"/>
      <c r="Y10" s="312"/>
      <c r="Z10" s="313"/>
      <c r="AA10" s="108"/>
      <c r="AB10" s="316" t="s">
        <v>106</v>
      </c>
      <c r="AC10" s="312"/>
      <c r="AD10" s="313"/>
    </row>
    <row r="11" spans="1:30" s="94" customFormat="1" ht="26" x14ac:dyDescent="0.3">
      <c r="A11" s="317" t="s">
        <v>104</v>
      </c>
      <c r="B11" s="318"/>
      <c r="C11" s="319"/>
      <c r="D11" s="109" t="s">
        <v>65</v>
      </c>
      <c r="E11" s="109" t="s">
        <v>66</v>
      </c>
      <c r="F11" s="109" t="s">
        <v>67</v>
      </c>
      <c r="G11" s="109" t="s">
        <v>68</v>
      </c>
      <c r="H11" s="108"/>
      <c r="I11" s="109" t="s">
        <v>65</v>
      </c>
      <c r="J11" s="109" t="s">
        <v>66</v>
      </c>
      <c r="K11" s="109" t="s">
        <v>67</v>
      </c>
      <c r="L11" s="109" t="s">
        <v>68</v>
      </c>
      <c r="M11" s="108"/>
      <c r="N11" s="109" t="s">
        <v>65</v>
      </c>
      <c r="O11" s="109" t="s">
        <v>66</v>
      </c>
      <c r="P11" s="109" t="s">
        <v>67</v>
      </c>
      <c r="Q11" s="109" t="s">
        <v>68</v>
      </c>
      <c r="R11" s="108"/>
      <c r="S11" s="109" t="s">
        <v>80</v>
      </c>
      <c r="T11" s="109" t="s">
        <v>81</v>
      </c>
      <c r="U11" s="109" t="s">
        <v>50</v>
      </c>
      <c r="V11" s="108"/>
      <c r="W11" s="109" t="s">
        <v>65</v>
      </c>
      <c r="X11" s="109" t="s">
        <v>66</v>
      </c>
      <c r="Y11" s="109" t="s">
        <v>67</v>
      </c>
      <c r="Z11" s="109" t="s">
        <v>68</v>
      </c>
      <c r="AA11" s="108"/>
      <c r="AB11" s="109" t="s">
        <v>80</v>
      </c>
      <c r="AC11" s="109" t="s">
        <v>81</v>
      </c>
      <c r="AD11" s="109" t="s">
        <v>50</v>
      </c>
    </row>
    <row r="12" spans="1:30" s="94" customFormat="1" x14ac:dyDescent="0.3">
      <c r="A12" s="308" t="s">
        <v>17</v>
      </c>
      <c r="B12" s="308" t="s">
        <v>13</v>
      </c>
      <c r="C12" s="110" t="s">
        <v>42</v>
      </c>
      <c r="D12" s="111"/>
      <c r="E12" s="111"/>
      <c r="F12" s="111"/>
      <c r="G12" s="111"/>
      <c r="H12" s="108"/>
      <c r="I12" s="111"/>
      <c r="J12" s="111"/>
      <c r="K12" s="111"/>
      <c r="L12" s="111"/>
      <c r="M12" s="108"/>
      <c r="N12" s="112">
        <f>D12*(' Drivers (Transactional Data)'!D29+' Drivers (Transactional Data)'!E29)</f>
        <v>0</v>
      </c>
      <c r="O12" s="112">
        <f>E12*(' Drivers (Transactional Data)'!F29+' Drivers (Transactional Data)'!G29)</f>
        <v>0</v>
      </c>
      <c r="P12" s="112">
        <f>F12*(' Drivers (Transactional Data)'!H29+' Drivers (Transactional Data)'!I29)</f>
        <v>0</v>
      </c>
      <c r="Q12" s="112">
        <f>G12*(' Drivers (Transactional Data)'!J29+' Drivers (Transactional Data)'!K29)</f>
        <v>0</v>
      </c>
      <c r="R12" s="108"/>
      <c r="S12" s="112">
        <f t="shared" ref="S12:T19" si="0">N12+P12</f>
        <v>0</v>
      </c>
      <c r="T12" s="112">
        <f t="shared" si="0"/>
        <v>0</v>
      </c>
      <c r="U12" s="113">
        <f>SUM(S12:T12)</f>
        <v>0</v>
      </c>
      <c r="V12" s="108"/>
      <c r="W12" s="112">
        <f>I12*('[1] Drivers (Transactional Data)'!D29+'[1] Drivers (Transactional Data)'!E29)</f>
        <v>0</v>
      </c>
      <c r="X12" s="112">
        <f>J12*('[1] Drivers (Transactional Data)'!F29+'[1] Drivers (Transactional Data)'!G29)</f>
        <v>0</v>
      </c>
      <c r="Y12" s="112">
        <f>K12*('[1] Drivers (Transactional Data)'!H29+'[1] Drivers (Transactional Data)'!I29)</f>
        <v>0</v>
      </c>
      <c r="Z12" s="112">
        <f>L12*('[1] Drivers (Transactional Data)'!J29+'[1] Drivers (Transactional Data)'!K29)</f>
        <v>0</v>
      </c>
      <c r="AA12" s="108"/>
      <c r="AB12" s="112">
        <f>W12+Y12</f>
        <v>0</v>
      </c>
      <c r="AC12" s="112">
        <f>X12+Z12</f>
        <v>0</v>
      </c>
      <c r="AD12" s="114">
        <f>SUM(AB12:AC12)</f>
        <v>0</v>
      </c>
    </row>
    <row r="13" spans="1:30" s="94" customFormat="1" x14ac:dyDescent="0.3">
      <c r="A13" s="308"/>
      <c r="B13" s="308"/>
      <c r="C13" s="110" t="s">
        <v>54</v>
      </c>
      <c r="D13" s="115"/>
      <c r="E13" s="115"/>
      <c r="F13" s="115"/>
      <c r="G13" s="115"/>
      <c r="H13" s="108"/>
      <c r="I13" s="115"/>
      <c r="J13" s="115"/>
      <c r="K13" s="115"/>
      <c r="L13" s="115"/>
      <c r="M13" s="108"/>
      <c r="N13" s="112">
        <f>D13*(' Drivers (Transactional Data)'!D30+' Drivers (Transactional Data)'!E30)</f>
        <v>0</v>
      </c>
      <c r="O13" s="112">
        <f>E13*(' Drivers (Transactional Data)'!G30+' Drivers (Transactional Data)'!G30)</f>
        <v>0</v>
      </c>
      <c r="P13" s="112">
        <f>F13*(' Drivers (Transactional Data)'!H30+' Drivers (Transactional Data)'!I30)</f>
        <v>0</v>
      </c>
      <c r="Q13" s="112">
        <f>G13*(' Drivers (Transactional Data)'!J30+' Drivers (Transactional Data)'!K30)</f>
        <v>0</v>
      </c>
      <c r="R13" s="108"/>
      <c r="S13" s="112">
        <f t="shared" si="0"/>
        <v>0</v>
      </c>
      <c r="T13" s="112">
        <f t="shared" si="0"/>
        <v>0</v>
      </c>
      <c r="U13" s="113">
        <f t="shared" ref="U13:U19" si="1">SUM(S13:T13)</f>
        <v>0</v>
      </c>
      <c r="V13" s="108"/>
      <c r="W13" s="112">
        <f>I13*('[1] Drivers (Transactional Data)'!D30+'[1] Drivers (Transactional Data)'!E30)</f>
        <v>0</v>
      </c>
      <c r="X13" s="112">
        <f>J13*('[1] Drivers (Transactional Data)'!F30+'[1] Drivers (Transactional Data)'!G30)</f>
        <v>0</v>
      </c>
      <c r="Y13" s="112">
        <f>K13*('[1] Drivers (Transactional Data)'!H30+'[1] Drivers (Transactional Data)'!I30)</f>
        <v>0</v>
      </c>
      <c r="Z13" s="112">
        <f>L13*('[1] Drivers (Transactional Data)'!J30+'[1] Drivers (Transactional Data)'!K30)</f>
        <v>0</v>
      </c>
      <c r="AA13" s="108"/>
      <c r="AB13" s="112">
        <f t="shared" ref="AB13:AC19" si="2">W13+Y13</f>
        <v>0</v>
      </c>
      <c r="AC13" s="112">
        <f t="shared" si="2"/>
        <v>0</v>
      </c>
      <c r="AD13" s="114">
        <f t="shared" ref="AD13:AD19" si="3">SUM(AB13:AC13)</f>
        <v>0</v>
      </c>
    </row>
    <row r="14" spans="1:30" s="94" customFormat="1" x14ac:dyDescent="0.3">
      <c r="A14" s="308"/>
      <c r="B14" s="308" t="s">
        <v>59</v>
      </c>
      <c r="C14" s="110" t="s">
        <v>42</v>
      </c>
      <c r="D14" s="111"/>
      <c r="E14" s="111"/>
      <c r="F14" s="111"/>
      <c r="G14" s="111"/>
      <c r="H14" s="108"/>
      <c r="I14" s="111"/>
      <c r="J14" s="111"/>
      <c r="K14" s="111"/>
      <c r="L14" s="111"/>
      <c r="M14" s="108"/>
      <c r="N14" s="112">
        <f>D14*(' Drivers (Transactional Data)'!D31+' Drivers (Transactional Data)'!E31)</f>
        <v>0</v>
      </c>
      <c r="O14" s="112">
        <f>E14*(' Drivers (Transactional Data)'!F31+' Drivers (Transactional Data)'!G31)</f>
        <v>0</v>
      </c>
      <c r="P14" s="112">
        <f>F14*(' Drivers (Transactional Data)'!H31+' Drivers (Transactional Data)'!I31)</f>
        <v>0</v>
      </c>
      <c r="Q14" s="112">
        <f>G14*(' Drivers (Transactional Data)'!J31+' Drivers (Transactional Data)'!K31)</f>
        <v>0</v>
      </c>
      <c r="R14" s="108"/>
      <c r="S14" s="112">
        <f t="shared" si="0"/>
        <v>0</v>
      </c>
      <c r="T14" s="112">
        <f t="shared" si="0"/>
        <v>0</v>
      </c>
      <c r="U14" s="113">
        <f t="shared" si="1"/>
        <v>0</v>
      </c>
      <c r="V14" s="108"/>
      <c r="W14" s="112">
        <f>I14*('[1] Drivers (Transactional Data)'!D31+'[1] Drivers (Transactional Data)'!E31)</f>
        <v>0</v>
      </c>
      <c r="X14" s="112">
        <f>J14*('[1] Drivers (Transactional Data)'!F31+'[1] Drivers (Transactional Data)'!G31)</f>
        <v>0</v>
      </c>
      <c r="Y14" s="112">
        <f>K14*('[1] Drivers (Transactional Data)'!H31+'[1] Drivers (Transactional Data)'!I31)</f>
        <v>0</v>
      </c>
      <c r="Z14" s="112">
        <f>L14*('[1] Drivers (Transactional Data)'!J31+'[1] Drivers (Transactional Data)'!K31)</f>
        <v>0</v>
      </c>
      <c r="AA14" s="108"/>
      <c r="AB14" s="112">
        <f t="shared" si="2"/>
        <v>0</v>
      </c>
      <c r="AC14" s="112">
        <f t="shared" si="2"/>
        <v>0</v>
      </c>
      <c r="AD14" s="114">
        <f t="shared" si="3"/>
        <v>0</v>
      </c>
    </row>
    <row r="15" spans="1:30" s="94" customFormat="1" x14ac:dyDescent="0.3">
      <c r="A15" s="308"/>
      <c r="B15" s="308"/>
      <c r="C15" s="110" t="s">
        <v>54</v>
      </c>
      <c r="D15" s="115"/>
      <c r="E15" s="115"/>
      <c r="F15" s="115"/>
      <c r="G15" s="115"/>
      <c r="H15" s="108"/>
      <c r="I15" s="115"/>
      <c r="J15" s="115"/>
      <c r="K15" s="115"/>
      <c r="L15" s="115"/>
      <c r="M15" s="108"/>
      <c r="N15" s="112">
        <f>D15*(' Drivers (Transactional Data)'!D32+' Drivers (Transactional Data)'!E32)</f>
        <v>0</v>
      </c>
      <c r="O15" s="112">
        <f>E15*(' Drivers (Transactional Data)'!G32+' Drivers (Transactional Data)'!G32)</f>
        <v>0</v>
      </c>
      <c r="P15" s="112">
        <f>F15*(' Drivers (Transactional Data)'!H32+' Drivers (Transactional Data)'!I32)</f>
        <v>0</v>
      </c>
      <c r="Q15" s="112">
        <f>G15*(' Drivers (Transactional Data)'!J32+' Drivers (Transactional Data)'!K32)</f>
        <v>0</v>
      </c>
      <c r="R15" s="108"/>
      <c r="S15" s="112">
        <f t="shared" si="0"/>
        <v>0</v>
      </c>
      <c r="T15" s="112">
        <f t="shared" si="0"/>
        <v>0</v>
      </c>
      <c r="U15" s="113">
        <f t="shared" si="1"/>
        <v>0</v>
      </c>
      <c r="V15" s="108"/>
      <c r="W15" s="112">
        <f>I15*('[1] Drivers (Transactional Data)'!D32+'[1] Drivers (Transactional Data)'!E32)</f>
        <v>0</v>
      </c>
      <c r="X15" s="112">
        <f>J15*('[1] Drivers (Transactional Data)'!F32+'[1] Drivers (Transactional Data)'!G32)</f>
        <v>0</v>
      </c>
      <c r="Y15" s="112">
        <f>K15*('[1] Drivers (Transactional Data)'!H32+'[1] Drivers (Transactional Data)'!I32)</f>
        <v>0</v>
      </c>
      <c r="Z15" s="112">
        <f>L15*('[1] Drivers (Transactional Data)'!J32+'[1] Drivers (Transactional Data)'!K32)</f>
        <v>0</v>
      </c>
      <c r="AA15" s="108"/>
      <c r="AB15" s="112">
        <f t="shared" si="2"/>
        <v>0</v>
      </c>
      <c r="AC15" s="112">
        <f t="shared" si="2"/>
        <v>0</v>
      </c>
      <c r="AD15" s="114">
        <f t="shared" si="3"/>
        <v>0</v>
      </c>
    </row>
    <row r="16" spans="1:30" s="94" customFormat="1" x14ac:dyDescent="0.3">
      <c r="A16" s="308"/>
      <c r="B16" s="308" t="s">
        <v>60</v>
      </c>
      <c r="C16" s="110" t="s">
        <v>42</v>
      </c>
      <c r="D16" s="111"/>
      <c r="E16" s="111"/>
      <c r="F16" s="111"/>
      <c r="G16" s="111"/>
      <c r="H16" s="108"/>
      <c r="I16" s="111"/>
      <c r="J16" s="111"/>
      <c r="K16" s="111"/>
      <c r="L16" s="111"/>
      <c r="M16" s="108"/>
      <c r="N16" s="112">
        <f>D16*(' Drivers (Transactional Data)'!D33+' Drivers (Transactional Data)'!E33)</f>
        <v>0</v>
      </c>
      <c r="O16" s="112">
        <f>E16*(' Drivers (Transactional Data)'!F33+' Drivers (Transactional Data)'!G33)</f>
        <v>0</v>
      </c>
      <c r="P16" s="112">
        <f>F16*(' Drivers (Transactional Data)'!H33+' Drivers (Transactional Data)'!I33)</f>
        <v>0</v>
      </c>
      <c r="Q16" s="112">
        <f>G16*(' Drivers (Transactional Data)'!J33+' Drivers (Transactional Data)'!K33)</f>
        <v>0</v>
      </c>
      <c r="R16" s="108"/>
      <c r="S16" s="112">
        <f t="shared" si="0"/>
        <v>0</v>
      </c>
      <c r="T16" s="112">
        <f t="shared" si="0"/>
        <v>0</v>
      </c>
      <c r="U16" s="113">
        <f t="shared" si="1"/>
        <v>0</v>
      </c>
      <c r="V16" s="108"/>
      <c r="W16" s="112">
        <f>I16*('[1] Drivers (Transactional Data)'!D33+'[1] Drivers (Transactional Data)'!E33)</f>
        <v>0</v>
      </c>
      <c r="X16" s="112">
        <f>J16*('[1] Drivers (Transactional Data)'!F33+'[1] Drivers (Transactional Data)'!G33)</f>
        <v>0</v>
      </c>
      <c r="Y16" s="112">
        <f>K16*('[1] Drivers (Transactional Data)'!H33+'[1] Drivers (Transactional Data)'!I33)</f>
        <v>0</v>
      </c>
      <c r="Z16" s="112">
        <f>L16*('[1] Drivers (Transactional Data)'!J33+'[1] Drivers (Transactional Data)'!K33)</f>
        <v>0</v>
      </c>
      <c r="AA16" s="108"/>
      <c r="AB16" s="112">
        <f t="shared" si="2"/>
        <v>0</v>
      </c>
      <c r="AC16" s="112">
        <f t="shared" si="2"/>
        <v>0</v>
      </c>
      <c r="AD16" s="114">
        <f t="shared" si="3"/>
        <v>0</v>
      </c>
    </row>
    <row r="17" spans="1:31" s="94" customFormat="1" x14ac:dyDescent="0.3">
      <c r="A17" s="308"/>
      <c r="B17" s="308"/>
      <c r="C17" s="110" t="s">
        <v>54</v>
      </c>
      <c r="D17" s="115"/>
      <c r="E17" s="115"/>
      <c r="F17" s="115"/>
      <c r="G17" s="115"/>
      <c r="H17" s="108"/>
      <c r="I17" s="115"/>
      <c r="J17" s="115"/>
      <c r="K17" s="115"/>
      <c r="L17" s="115"/>
      <c r="M17" s="108"/>
      <c r="N17" s="112">
        <f>D17*(' Drivers (Transactional Data)'!D34+' Drivers (Transactional Data)'!E34)</f>
        <v>0</v>
      </c>
      <c r="O17" s="112">
        <f>E17*(' Drivers (Transactional Data)'!G34+' Drivers (Transactional Data)'!G34)</f>
        <v>0</v>
      </c>
      <c r="P17" s="112">
        <f>F17*(' Drivers (Transactional Data)'!H34+' Drivers (Transactional Data)'!I34)</f>
        <v>0</v>
      </c>
      <c r="Q17" s="112">
        <f>G17*(' Drivers (Transactional Data)'!J34+' Drivers (Transactional Data)'!K34)</f>
        <v>0</v>
      </c>
      <c r="R17" s="108"/>
      <c r="S17" s="112">
        <f t="shared" si="0"/>
        <v>0</v>
      </c>
      <c r="T17" s="112">
        <f t="shared" si="0"/>
        <v>0</v>
      </c>
      <c r="U17" s="113">
        <f t="shared" si="1"/>
        <v>0</v>
      </c>
      <c r="V17" s="108"/>
      <c r="W17" s="112">
        <f>I17*('[1] Drivers (Transactional Data)'!D34+'[1] Drivers (Transactional Data)'!E34)</f>
        <v>0</v>
      </c>
      <c r="X17" s="112">
        <f>J17*('[1] Drivers (Transactional Data)'!F34+'[1] Drivers (Transactional Data)'!G34)</f>
        <v>0</v>
      </c>
      <c r="Y17" s="112">
        <f>K17*('[1] Drivers (Transactional Data)'!H34+'[1] Drivers (Transactional Data)'!I34)</f>
        <v>0</v>
      </c>
      <c r="Z17" s="112">
        <f>L17*('[1] Drivers (Transactional Data)'!J34+'[1] Drivers (Transactional Data)'!K34)</f>
        <v>0</v>
      </c>
      <c r="AA17" s="108"/>
      <c r="AB17" s="112">
        <f t="shared" si="2"/>
        <v>0</v>
      </c>
      <c r="AC17" s="112">
        <f t="shared" si="2"/>
        <v>0</v>
      </c>
      <c r="AD17" s="114">
        <f t="shared" si="3"/>
        <v>0</v>
      </c>
    </row>
    <row r="18" spans="1:31" s="94" customFormat="1" x14ac:dyDescent="0.3">
      <c r="A18" s="308"/>
      <c r="B18" s="308" t="s">
        <v>61</v>
      </c>
      <c r="C18" s="110" t="s">
        <v>42</v>
      </c>
      <c r="D18" s="111"/>
      <c r="E18" s="111"/>
      <c r="F18" s="111"/>
      <c r="G18" s="111"/>
      <c r="H18" s="108"/>
      <c r="I18" s="111"/>
      <c r="J18" s="111"/>
      <c r="K18" s="111"/>
      <c r="L18" s="111"/>
      <c r="M18" s="108"/>
      <c r="N18" s="116">
        <f>D18*(' Drivers (Transactional Data)'!D35+' Drivers (Transactional Data)'!E35)</f>
        <v>0</v>
      </c>
      <c r="O18" s="116">
        <f>E18*(' Drivers (Transactional Data)'!F35+' Drivers (Transactional Data)'!G35)</f>
        <v>0</v>
      </c>
      <c r="P18" s="116">
        <f>F18*(' Drivers (Transactional Data)'!H35+' Drivers (Transactional Data)'!I35)</f>
        <v>0</v>
      </c>
      <c r="Q18" s="116">
        <f>G18*(' Drivers (Transactional Data)'!J35+' Drivers (Transactional Data)'!K35)</f>
        <v>0</v>
      </c>
      <c r="R18" s="108"/>
      <c r="S18" s="116">
        <f t="shared" si="0"/>
        <v>0</v>
      </c>
      <c r="T18" s="116">
        <f t="shared" si="0"/>
        <v>0</v>
      </c>
      <c r="U18" s="117">
        <f t="shared" si="1"/>
        <v>0</v>
      </c>
      <c r="V18" s="108"/>
      <c r="W18" s="116">
        <f>I18*('[1] Drivers (Transactional Data)'!D35+'[1] Drivers (Transactional Data)'!E35)</f>
        <v>0</v>
      </c>
      <c r="X18" s="116">
        <f>J18*('[1] Drivers (Transactional Data)'!F35+'[1] Drivers (Transactional Data)'!G35)</f>
        <v>0</v>
      </c>
      <c r="Y18" s="116">
        <f>K18*('[1] Drivers (Transactional Data)'!H35+'[1] Drivers (Transactional Data)'!I35)</f>
        <v>0</v>
      </c>
      <c r="Z18" s="116">
        <f>L18*('[1] Drivers (Transactional Data)'!J35+'[1] Drivers (Transactional Data)'!K35)</f>
        <v>0</v>
      </c>
      <c r="AA18" s="108"/>
      <c r="AB18" s="116">
        <f t="shared" si="2"/>
        <v>0</v>
      </c>
      <c r="AC18" s="116">
        <f t="shared" si="2"/>
        <v>0</v>
      </c>
      <c r="AD18" s="118">
        <f t="shared" si="3"/>
        <v>0</v>
      </c>
    </row>
    <row r="19" spans="1:31" s="94" customFormat="1" x14ac:dyDescent="0.3">
      <c r="A19" s="308"/>
      <c r="B19" s="308"/>
      <c r="C19" s="110" t="s">
        <v>54</v>
      </c>
      <c r="D19" s="115"/>
      <c r="E19" s="115"/>
      <c r="F19" s="115"/>
      <c r="G19" s="115"/>
      <c r="H19" s="108"/>
      <c r="I19" s="115"/>
      <c r="J19" s="115"/>
      <c r="K19" s="115"/>
      <c r="L19" s="115"/>
      <c r="M19" s="108"/>
      <c r="N19" s="119">
        <f>D19*(' Drivers (Transactional Data)'!D36+' Drivers (Transactional Data)'!E36)</f>
        <v>0</v>
      </c>
      <c r="O19" s="119">
        <f>E19*(' Drivers (Transactional Data)'!G36+' Drivers (Transactional Data)'!G36)</f>
        <v>0</v>
      </c>
      <c r="P19" s="119">
        <f>F19*(' Drivers (Transactional Data)'!H36+' Drivers (Transactional Data)'!I36)</f>
        <v>0</v>
      </c>
      <c r="Q19" s="119">
        <f>G19*(' Drivers (Transactional Data)'!J36+' Drivers (Transactional Data)'!K36)</f>
        <v>0</v>
      </c>
      <c r="R19" s="108"/>
      <c r="S19" s="119">
        <f t="shared" si="0"/>
        <v>0</v>
      </c>
      <c r="T19" s="119">
        <f t="shared" si="0"/>
        <v>0</v>
      </c>
      <c r="U19" s="120">
        <f t="shared" si="1"/>
        <v>0</v>
      </c>
      <c r="V19" s="108"/>
      <c r="W19" s="119">
        <f>I19*('[1] Drivers (Transactional Data)'!D36+'[1] Drivers (Transactional Data)'!E36)</f>
        <v>0</v>
      </c>
      <c r="X19" s="119">
        <f>J19*('[1] Drivers (Transactional Data)'!F36+'[1] Drivers (Transactional Data)'!G36)</f>
        <v>0</v>
      </c>
      <c r="Y19" s="119">
        <f>K19*('[1] Drivers (Transactional Data)'!H36+'[1] Drivers (Transactional Data)'!I36)</f>
        <v>0</v>
      </c>
      <c r="Z19" s="119">
        <f>L19*('[1] Drivers (Transactional Data)'!J36+'[1] Drivers (Transactional Data)'!K36)</f>
        <v>0</v>
      </c>
      <c r="AA19" s="108"/>
      <c r="AB19" s="119">
        <f t="shared" si="2"/>
        <v>0</v>
      </c>
      <c r="AC19" s="119">
        <f t="shared" si="2"/>
        <v>0</v>
      </c>
      <c r="AD19" s="120">
        <f t="shared" si="3"/>
        <v>0</v>
      </c>
    </row>
    <row r="20" spans="1:31" s="94" customFormat="1" x14ac:dyDescent="0.3">
      <c r="A20" s="121"/>
      <c r="B20" s="122"/>
      <c r="C20" s="122"/>
      <c r="D20" s="123"/>
      <c r="E20" s="123"/>
      <c r="F20" s="123"/>
      <c r="G20" s="123"/>
      <c r="H20" s="108"/>
      <c r="I20" s="123"/>
      <c r="J20" s="123"/>
      <c r="K20" s="123"/>
      <c r="L20" s="123"/>
      <c r="M20" s="108"/>
      <c r="N20" s="123"/>
      <c r="O20" s="123"/>
      <c r="P20" s="123"/>
      <c r="Q20" s="123"/>
      <c r="R20" s="108"/>
      <c r="S20" s="123"/>
      <c r="T20" s="123"/>
      <c r="U20" s="123"/>
      <c r="V20" s="108"/>
      <c r="W20" s="123"/>
      <c r="X20" s="123"/>
      <c r="Y20" s="123"/>
      <c r="Z20" s="123"/>
      <c r="AA20" s="108"/>
      <c r="AB20" s="123"/>
      <c r="AC20" s="123"/>
      <c r="AD20" s="124"/>
      <c r="AE20" s="99"/>
    </row>
    <row r="21" spans="1:31" s="94" customFormat="1" x14ac:dyDescent="0.3">
      <c r="A21" s="308" t="s">
        <v>62</v>
      </c>
      <c r="B21" s="308" t="s">
        <v>13</v>
      </c>
      <c r="C21" s="110" t="s">
        <v>42</v>
      </c>
      <c r="D21" s="111"/>
      <c r="E21" s="111"/>
      <c r="F21" s="111"/>
      <c r="G21" s="111"/>
      <c r="H21" s="108"/>
      <c r="I21" s="111"/>
      <c r="J21" s="111"/>
      <c r="K21" s="111"/>
      <c r="L21" s="111"/>
      <c r="M21" s="108"/>
      <c r="N21" s="119">
        <f>D21*(' Drivers (Transactional Data)'!D38+' Drivers (Transactional Data)'!E38)</f>
        <v>0</v>
      </c>
      <c r="O21" s="119">
        <f>E21*(' Drivers (Transactional Data)'!F38+' Drivers (Transactional Data)'!G38)</f>
        <v>0</v>
      </c>
      <c r="P21" s="119">
        <f>F21*(' Drivers (Transactional Data)'!H38+' Drivers (Transactional Data)'!I38)</f>
        <v>0</v>
      </c>
      <c r="Q21" s="119">
        <f>G21*(' Drivers (Transactional Data)'!J38+' Drivers (Transactional Data)'!K38)</f>
        <v>0</v>
      </c>
      <c r="R21" s="108"/>
      <c r="S21" s="119">
        <f>N21+P21</f>
        <v>0</v>
      </c>
      <c r="T21" s="119">
        <f>O21+Q21</f>
        <v>0</v>
      </c>
      <c r="U21" s="120">
        <f>SUM(S21:T21)</f>
        <v>0</v>
      </c>
      <c r="V21" s="108"/>
      <c r="W21" s="119">
        <f>I21*('[1] Drivers (Transactional Data)'!D38+'[1] Drivers (Transactional Data)'!E38)</f>
        <v>0</v>
      </c>
      <c r="X21" s="119">
        <f>J21*('[1] Drivers (Transactional Data)'!F38+'[1] Drivers (Transactional Data)'!G38)</f>
        <v>0</v>
      </c>
      <c r="Y21" s="119">
        <f>K21*('[1] Drivers (Transactional Data)'!H38+'[1] Drivers (Transactional Data)'!I38)</f>
        <v>0</v>
      </c>
      <c r="Z21" s="119">
        <f>L21*('[1] Drivers (Transactional Data)'!J38+'[1] Drivers (Transactional Data)'!K38)</f>
        <v>0</v>
      </c>
      <c r="AA21" s="108"/>
      <c r="AB21" s="119">
        <f>W21+Y21</f>
        <v>0</v>
      </c>
      <c r="AC21" s="119">
        <f>X21+Z21</f>
        <v>0</v>
      </c>
      <c r="AD21" s="120">
        <f>SUM(AB21:AC21)</f>
        <v>0</v>
      </c>
    </row>
    <row r="22" spans="1:31" s="94" customFormat="1" x14ac:dyDescent="0.3">
      <c r="A22" s="308"/>
      <c r="B22" s="308"/>
      <c r="C22" s="110" t="s">
        <v>54</v>
      </c>
      <c r="D22" s="115"/>
      <c r="E22" s="115"/>
      <c r="F22" s="115"/>
      <c r="G22" s="115"/>
      <c r="H22" s="108"/>
      <c r="I22" s="115"/>
      <c r="J22" s="115"/>
      <c r="K22" s="115"/>
      <c r="L22" s="115"/>
      <c r="M22" s="108"/>
      <c r="N22" s="119">
        <f>D22*(' Drivers (Transactional Data)'!D39+' Drivers (Transactional Data)'!E39)</f>
        <v>0</v>
      </c>
      <c r="O22" s="119">
        <f>E22*(' Drivers (Transactional Data)'!G39+' Drivers (Transactional Data)'!G39)</f>
        <v>0</v>
      </c>
      <c r="P22" s="119">
        <f>F22*(' Drivers (Transactional Data)'!H39+' Drivers (Transactional Data)'!I39)</f>
        <v>0</v>
      </c>
      <c r="Q22" s="119">
        <f>G22*(' Drivers (Transactional Data)'!J39+' Drivers (Transactional Data)'!K39)</f>
        <v>0</v>
      </c>
      <c r="R22" s="108"/>
      <c r="S22" s="119">
        <f t="shared" ref="S22:T28" si="4">N22+P22</f>
        <v>0</v>
      </c>
      <c r="T22" s="119">
        <f t="shared" si="4"/>
        <v>0</v>
      </c>
      <c r="U22" s="120">
        <f t="shared" ref="U22:U28" si="5">SUM(S22:T22)</f>
        <v>0</v>
      </c>
      <c r="V22" s="108"/>
      <c r="W22" s="119">
        <f>I22*('[1] Drivers (Transactional Data)'!D39+'[1] Drivers (Transactional Data)'!E39)</f>
        <v>0</v>
      </c>
      <c r="X22" s="119">
        <f>J22*('[1] Drivers (Transactional Data)'!F39+'[1] Drivers (Transactional Data)'!G39)</f>
        <v>0</v>
      </c>
      <c r="Y22" s="119">
        <f>K22*('[1] Drivers (Transactional Data)'!H39+'[1] Drivers (Transactional Data)'!I39)</f>
        <v>0</v>
      </c>
      <c r="Z22" s="119">
        <f>L22*('[1] Drivers (Transactional Data)'!J39+'[1] Drivers (Transactional Data)'!K39)</f>
        <v>0</v>
      </c>
      <c r="AA22" s="108"/>
      <c r="AB22" s="119">
        <f t="shared" ref="AB22:AC28" si="6">W22+Y22</f>
        <v>0</v>
      </c>
      <c r="AC22" s="119">
        <f t="shared" si="6"/>
        <v>0</v>
      </c>
      <c r="AD22" s="120">
        <f t="shared" ref="AD22:AD28" si="7">SUM(AB22:AC22)</f>
        <v>0</v>
      </c>
    </row>
    <row r="23" spans="1:31" s="94" customFormat="1" x14ac:dyDescent="0.3">
      <c r="A23" s="308"/>
      <c r="B23" s="308" t="s">
        <v>59</v>
      </c>
      <c r="C23" s="110" t="s">
        <v>42</v>
      </c>
      <c r="D23" s="111"/>
      <c r="E23" s="111"/>
      <c r="F23" s="111"/>
      <c r="G23" s="111"/>
      <c r="H23" s="108"/>
      <c r="I23" s="111"/>
      <c r="J23" s="111"/>
      <c r="K23" s="111"/>
      <c r="L23" s="111"/>
      <c r="M23" s="108"/>
      <c r="N23" s="119">
        <f>D23*(' Drivers (Transactional Data)'!D40+' Drivers (Transactional Data)'!E40)</f>
        <v>0</v>
      </c>
      <c r="O23" s="119">
        <f>E23*(' Drivers (Transactional Data)'!F40+' Drivers (Transactional Data)'!G40)</f>
        <v>0</v>
      </c>
      <c r="P23" s="119">
        <f>F23*(' Drivers (Transactional Data)'!H40+' Drivers (Transactional Data)'!I40)</f>
        <v>0</v>
      </c>
      <c r="Q23" s="119">
        <f>G23*(' Drivers (Transactional Data)'!J40+' Drivers (Transactional Data)'!K40)</f>
        <v>0</v>
      </c>
      <c r="R23" s="108"/>
      <c r="S23" s="125">
        <f t="shared" si="4"/>
        <v>0</v>
      </c>
      <c r="T23" s="125">
        <f t="shared" si="4"/>
        <v>0</v>
      </c>
      <c r="U23" s="126">
        <f t="shared" si="5"/>
        <v>0</v>
      </c>
      <c r="V23" s="108"/>
      <c r="W23" s="125">
        <f>I23*('[1] Drivers (Transactional Data)'!D40+'[1] Drivers (Transactional Data)'!E40)</f>
        <v>0</v>
      </c>
      <c r="X23" s="125">
        <f>J23*('[1] Drivers (Transactional Data)'!F40+'[1] Drivers (Transactional Data)'!G40)</f>
        <v>0</v>
      </c>
      <c r="Y23" s="125">
        <f>K23*('[1] Drivers (Transactional Data)'!H40+'[1] Drivers (Transactional Data)'!I40)</f>
        <v>0</v>
      </c>
      <c r="Z23" s="125">
        <f>L23*('[1] Drivers (Transactional Data)'!J40+'[1] Drivers (Transactional Data)'!K40)</f>
        <v>0</v>
      </c>
      <c r="AA23" s="108"/>
      <c r="AB23" s="125">
        <f t="shared" si="6"/>
        <v>0</v>
      </c>
      <c r="AC23" s="125">
        <f t="shared" si="6"/>
        <v>0</v>
      </c>
      <c r="AD23" s="127">
        <f t="shared" si="7"/>
        <v>0</v>
      </c>
    </row>
    <row r="24" spans="1:31" s="94" customFormat="1" x14ac:dyDescent="0.3">
      <c r="A24" s="308"/>
      <c r="B24" s="308"/>
      <c r="C24" s="110" t="s">
        <v>54</v>
      </c>
      <c r="D24" s="115"/>
      <c r="E24" s="115"/>
      <c r="F24" s="115"/>
      <c r="G24" s="115"/>
      <c r="H24" s="108"/>
      <c r="I24" s="115"/>
      <c r="J24" s="115"/>
      <c r="K24" s="115"/>
      <c r="L24" s="115"/>
      <c r="M24" s="108"/>
      <c r="N24" s="119">
        <f>D24*(' Drivers (Transactional Data)'!D41+' Drivers (Transactional Data)'!E41)</f>
        <v>0</v>
      </c>
      <c r="O24" s="119">
        <f>E24*(' Drivers (Transactional Data)'!G41+' Drivers (Transactional Data)'!G41)</f>
        <v>0</v>
      </c>
      <c r="P24" s="119">
        <f>F24*(' Drivers (Transactional Data)'!H41+' Drivers (Transactional Data)'!I41)</f>
        <v>0</v>
      </c>
      <c r="Q24" s="119">
        <f>G24*(' Drivers (Transactional Data)'!J41+' Drivers (Transactional Data)'!K41)</f>
        <v>0</v>
      </c>
      <c r="R24" s="108"/>
      <c r="S24" s="112">
        <f t="shared" si="4"/>
        <v>0</v>
      </c>
      <c r="T24" s="112">
        <f t="shared" si="4"/>
        <v>0</v>
      </c>
      <c r="U24" s="113">
        <f t="shared" si="5"/>
        <v>0</v>
      </c>
      <c r="V24" s="108"/>
      <c r="W24" s="112">
        <f>I24*('[1] Drivers (Transactional Data)'!D41+'[1] Drivers (Transactional Data)'!E41)</f>
        <v>0</v>
      </c>
      <c r="X24" s="112">
        <f>J24*('[1] Drivers (Transactional Data)'!F41+'[1] Drivers (Transactional Data)'!G41)</f>
        <v>0</v>
      </c>
      <c r="Y24" s="112">
        <f>K24*('[1] Drivers (Transactional Data)'!H41+'[1] Drivers (Transactional Data)'!I41)</f>
        <v>0</v>
      </c>
      <c r="Z24" s="112">
        <f>L24*('[1] Drivers (Transactional Data)'!J41+'[1] Drivers (Transactional Data)'!K41)</f>
        <v>0</v>
      </c>
      <c r="AA24" s="108"/>
      <c r="AB24" s="112">
        <f t="shared" si="6"/>
        <v>0</v>
      </c>
      <c r="AC24" s="112">
        <f t="shared" si="6"/>
        <v>0</v>
      </c>
      <c r="AD24" s="114">
        <f t="shared" si="7"/>
        <v>0</v>
      </c>
    </row>
    <row r="25" spans="1:31" s="94" customFormat="1" x14ac:dyDescent="0.3">
      <c r="A25" s="308"/>
      <c r="B25" s="308" t="s">
        <v>60</v>
      </c>
      <c r="C25" s="110" t="s">
        <v>42</v>
      </c>
      <c r="D25" s="111"/>
      <c r="E25" s="111"/>
      <c r="F25" s="111"/>
      <c r="G25" s="111"/>
      <c r="H25" s="108"/>
      <c r="I25" s="111"/>
      <c r="J25" s="111"/>
      <c r="K25" s="111"/>
      <c r="L25" s="111"/>
      <c r="M25" s="108"/>
      <c r="N25" s="119">
        <f>D25*(' Drivers (Transactional Data)'!D42+' Drivers (Transactional Data)'!E42)</f>
        <v>0</v>
      </c>
      <c r="O25" s="119">
        <f>E25*(' Drivers (Transactional Data)'!F42+' Drivers (Transactional Data)'!G42)</f>
        <v>0</v>
      </c>
      <c r="P25" s="119">
        <f>F25*(' Drivers (Transactional Data)'!H42+' Drivers (Transactional Data)'!I42)</f>
        <v>0</v>
      </c>
      <c r="Q25" s="119">
        <f>G25*(' Drivers (Transactional Data)'!J42+' Drivers (Transactional Data)'!K42)</f>
        <v>0</v>
      </c>
      <c r="R25" s="108"/>
      <c r="S25" s="112">
        <f t="shared" si="4"/>
        <v>0</v>
      </c>
      <c r="T25" s="112">
        <f t="shared" si="4"/>
        <v>0</v>
      </c>
      <c r="U25" s="113">
        <f t="shared" si="5"/>
        <v>0</v>
      </c>
      <c r="V25" s="108"/>
      <c r="W25" s="112">
        <f>I25*('[1] Drivers (Transactional Data)'!D42+'[1] Drivers (Transactional Data)'!E42)</f>
        <v>0</v>
      </c>
      <c r="X25" s="112">
        <f>J25*('[1] Drivers (Transactional Data)'!F42+'[1] Drivers (Transactional Data)'!G42)</f>
        <v>0</v>
      </c>
      <c r="Y25" s="112">
        <f>K25*('[1] Drivers (Transactional Data)'!H42+'[1] Drivers (Transactional Data)'!I42)</f>
        <v>0</v>
      </c>
      <c r="Z25" s="112">
        <f>L25*('[1] Drivers (Transactional Data)'!J42+'[1] Drivers (Transactional Data)'!K42)</f>
        <v>0</v>
      </c>
      <c r="AA25" s="108"/>
      <c r="AB25" s="112">
        <f t="shared" si="6"/>
        <v>0</v>
      </c>
      <c r="AC25" s="112">
        <f t="shared" si="6"/>
        <v>0</v>
      </c>
      <c r="AD25" s="114">
        <f t="shared" si="7"/>
        <v>0</v>
      </c>
    </row>
    <row r="26" spans="1:31" s="94" customFormat="1" x14ac:dyDescent="0.3">
      <c r="A26" s="308"/>
      <c r="B26" s="308"/>
      <c r="C26" s="110" t="s">
        <v>54</v>
      </c>
      <c r="D26" s="115"/>
      <c r="E26" s="115"/>
      <c r="F26" s="115"/>
      <c r="G26" s="115"/>
      <c r="H26" s="108"/>
      <c r="I26" s="115"/>
      <c r="J26" s="115"/>
      <c r="K26" s="115"/>
      <c r="L26" s="115"/>
      <c r="M26" s="108"/>
      <c r="N26" s="119">
        <f>D26*(' Drivers (Transactional Data)'!D43+' Drivers (Transactional Data)'!E43)</f>
        <v>0</v>
      </c>
      <c r="O26" s="119">
        <f>E26*(' Drivers (Transactional Data)'!G43+' Drivers (Transactional Data)'!G43)</f>
        <v>0</v>
      </c>
      <c r="P26" s="119">
        <f>F26*(' Drivers (Transactional Data)'!H43+' Drivers (Transactional Data)'!I43)</f>
        <v>0</v>
      </c>
      <c r="Q26" s="119">
        <f>G26*(' Drivers (Transactional Data)'!J43+' Drivers (Transactional Data)'!K43)</f>
        <v>0</v>
      </c>
      <c r="R26" s="108"/>
      <c r="S26" s="112">
        <f t="shared" si="4"/>
        <v>0</v>
      </c>
      <c r="T26" s="112">
        <f t="shared" si="4"/>
        <v>0</v>
      </c>
      <c r="U26" s="113">
        <f t="shared" si="5"/>
        <v>0</v>
      </c>
      <c r="V26" s="108"/>
      <c r="W26" s="112">
        <f>I26*('[1] Drivers (Transactional Data)'!D43+'[1] Drivers (Transactional Data)'!E43)</f>
        <v>0</v>
      </c>
      <c r="X26" s="112">
        <f>J26*('[1] Drivers (Transactional Data)'!F43+'[1] Drivers (Transactional Data)'!G43)</f>
        <v>0</v>
      </c>
      <c r="Y26" s="112">
        <f>K26*('[1] Drivers (Transactional Data)'!H43+'[1] Drivers (Transactional Data)'!I43)</f>
        <v>0</v>
      </c>
      <c r="Z26" s="112">
        <f>L26*('[1] Drivers (Transactional Data)'!J43+'[1] Drivers (Transactional Data)'!K43)</f>
        <v>0</v>
      </c>
      <c r="AA26" s="108"/>
      <c r="AB26" s="112">
        <f t="shared" si="6"/>
        <v>0</v>
      </c>
      <c r="AC26" s="112">
        <f t="shared" si="6"/>
        <v>0</v>
      </c>
      <c r="AD26" s="114">
        <f t="shared" si="7"/>
        <v>0</v>
      </c>
    </row>
    <row r="27" spans="1:31" s="94" customFormat="1" x14ac:dyDescent="0.3">
      <c r="A27" s="308"/>
      <c r="B27" s="308" t="s">
        <v>61</v>
      </c>
      <c r="C27" s="110" t="s">
        <v>42</v>
      </c>
      <c r="D27" s="111"/>
      <c r="E27" s="111"/>
      <c r="F27" s="111"/>
      <c r="G27" s="111"/>
      <c r="H27" s="108"/>
      <c r="I27" s="111"/>
      <c r="J27" s="111"/>
      <c r="K27" s="111"/>
      <c r="L27" s="111"/>
      <c r="M27" s="108"/>
      <c r="N27" s="128">
        <f>D27*(' Drivers (Transactional Data)'!D44+' Drivers (Transactional Data)'!E44)</f>
        <v>0</v>
      </c>
      <c r="O27" s="128">
        <f>E27*(' Drivers (Transactional Data)'!F44+' Drivers (Transactional Data)'!G44)</f>
        <v>0</v>
      </c>
      <c r="P27" s="128">
        <f>F27*(' Drivers (Transactional Data)'!H44+' Drivers (Transactional Data)'!I44)</f>
        <v>0</v>
      </c>
      <c r="Q27" s="128">
        <f>G27*(' Drivers (Transactional Data)'!J44+' Drivers (Transactional Data)'!K44)</f>
        <v>0</v>
      </c>
      <c r="R27" s="108"/>
      <c r="S27" s="116">
        <f t="shared" si="4"/>
        <v>0</v>
      </c>
      <c r="T27" s="116">
        <f t="shared" si="4"/>
        <v>0</v>
      </c>
      <c r="U27" s="117">
        <f t="shared" si="5"/>
        <v>0</v>
      </c>
      <c r="V27" s="108"/>
      <c r="W27" s="116">
        <f>I27*('[1] Drivers (Transactional Data)'!D44+'[1] Drivers (Transactional Data)'!E44)</f>
        <v>0</v>
      </c>
      <c r="X27" s="116">
        <f>J27*('[1] Drivers (Transactional Data)'!F44+'[1] Drivers (Transactional Data)'!G44)</f>
        <v>0</v>
      </c>
      <c r="Y27" s="116">
        <f>K27*('[1] Drivers (Transactional Data)'!H44+'[1] Drivers (Transactional Data)'!I44)</f>
        <v>0</v>
      </c>
      <c r="Z27" s="116">
        <f>L27*('[1] Drivers (Transactional Data)'!J44+'[1] Drivers (Transactional Data)'!K44)</f>
        <v>0</v>
      </c>
      <c r="AA27" s="108"/>
      <c r="AB27" s="116">
        <f t="shared" si="6"/>
        <v>0</v>
      </c>
      <c r="AC27" s="116">
        <f t="shared" si="6"/>
        <v>0</v>
      </c>
      <c r="AD27" s="118">
        <f t="shared" si="7"/>
        <v>0</v>
      </c>
    </row>
    <row r="28" spans="1:31" s="94" customFormat="1" x14ac:dyDescent="0.3">
      <c r="A28" s="308"/>
      <c r="B28" s="308"/>
      <c r="C28" s="110" t="s">
        <v>54</v>
      </c>
      <c r="D28" s="115"/>
      <c r="E28" s="115"/>
      <c r="F28" s="115"/>
      <c r="G28" s="115"/>
      <c r="H28" s="108"/>
      <c r="I28" s="115"/>
      <c r="J28" s="115"/>
      <c r="K28" s="115"/>
      <c r="L28" s="115"/>
      <c r="M28" s="108"/>
      <c r="N28" s="119">
        <f>D28*(' Drivers (Transactional Data)'!D45+' Drivers (Transactional Data)'!E45)</f>
        <v>0</v>
      </c>
      <c r="O28" s="119">
        <f>E28*(' Drivers (Transactional Data)'!G45+' Drivers (Transactional Data)'!G45)</f>
        <v>0</v>
      </c>
      <c r="P28" s="119">
        <f>F28*(' Drivers (Transactional Data)'!H45+' Drivers (Transactional Data)'!I45)</f>
        <v>0</v>
      </c>
      <c r="Q28" s="119">
        <f>G28*(' Drivers (Transactional Data)'!J45+' Drivers (Transactional Data)'!K45)</f>
        <v>0</v>
      </c>
      <c r="R28" s="108"/>
      <c r="S28" s="119">
        <f t="shared" si="4"/>
        <v>0</v>
      </c>
      <c r="T28" s="119">
        <f t="shared" si="4"/>
        <v>0</v>
      </c>
      <c r="U28" s="120">
        <f t="shared" si="5"/>
        <v>0</v>
      </c>
      <c r="V28" s="108"/>
      <c r="W28" s="119">
        <f>I28*('[1] Drivers (Transactional Data)'!D45+'[1] Drivers (Transactional Data)'!E45)</f>
        <v>0</v>
      </c>
      <c r="X28" s="119">
        <f>J28*('[1] Drivers (Transactional Data)'!F45+'[1] Drivers (Transactional Data)'!G45)</f>
        <v>0</v>
      </c>
      <c r="Y28" s="119">
        <f>K28*('[1] Drivers (Transactional Data)'!H45+'[1] Drivers (Transactional Data)'!I45)</f>
        <v>0</v>
      </c>
      <c r="Z28" s="119">
        <f>L28*('[1] Drivers (Transactional Data)'!J45+'[1] Drivers (Transactional Data)'!K45)</f>
        <v>0</v>
      </c>
      <c r="AA28" s="108"/>
      <c r="AB28" s="119">
        <f t="shared" si="6"/>
        <v>0</v>
      </c>
      <c r="AC28" s="119">
        <f t="shared" si="6"/>
        <v>0</v>
      </c>
      <c r="AD28" s="120">
        <f t="shared" si="7"/>
        <v>0</v>
      </c>
    </row>
    <row r="29" spans="1:31" s="94" customFormat="1" x14ac:dyDescent="0.3">
      <c r="A29" s="121"/>
      <c r="B29" s="122"/>
      <c r="C29" s="122"/>
      <c r="D29" s="123"/>
      <c r="E29" s="123"/>
      <c r="F29" s="123"/>
      <c r="G29" s="123"/>
      <c r="H29" s="108"/>
      <c r="I29" s="123"/>
      <c r="J29" s="123"/>
      <c r="K29" s="123"/>
      <c r="L29" s="123"/>
      <c r="M29" s="108"/>
      <c r="N29" s="123"/>
      <c r="O29" s="123"/>
      <c r="P29" s="123"/>
      <c r="Q29" s="123"/>
      <c r="R29" s="108"/>
      <c r="S29" s="123"/>
      <c r="T29" s="123"/>
      <c r="U29" s="123"/>
      <c r="V29" s="108"/>
      <c r="W29" s="123"/>
      <c r="X29" s="123"/>
      <c r="Y29" s="123"/>
      <c r="Z29" s="123"/>
      <c r="AA29" s="108"/>
      <c r="AB29" s="123"/>
      <c r="AC29" s="123"/>
      <c r="AD29" s="124"/>
    </row>
    <row r="30" spans="1:31" s="94" customFormat="1" x14ac:dyDescent="0.3">
      <c r="A30" s="328" t="s">
        <v>63</v>
      </c>
      <c r="B30" s="308" t="s">
        <v>13</v>
      </c>
      <c r="C30" s="110" t="s">
        <v>42</v>
      </c>
      <c r="D30" s="111"/>
      <c r="E30" s="111"/>
      <c r="F30" s="111"/>
      <c r="G30" s="111"/>
      <c r="H30" s="108"/>
      <c r="I30" s="111"/>
      <c r="J30" s="111"/>
      <c r="K30" s="111"/>
      <c r="L30" s="111"/>
      <c r="M30" s="108"/>
      <c r="N30" s="119">
        <f>D30*(' Drivers (Transactional Data)'!D47+' Drivers (Transactional Data)'!E47)</f>
        <v>0</v>
      </c>
      <c r="O30" s="119">
        <f>E30*(' Drivers (Transactional Data)'!F47+' Drivers (Transactional Data)'!G47)</f>
        <v>0</v>
      </c>
      <c r="P30" s="119">
        <f>F30*(' Drivers (Transactional Data)'!H47+' Drivers (Transactional Data)'!I47)</f>
        <v>0</v>
      </c>
      <c r="Q30" s="119">
        <f>G30*(' Drivers (Transactional Data)'!J47+' Drivers (Transactional Data)'!K47)</f>
        <v>0</v>
      </c>
      <c r="R30" s="108"/>
      <c r="S30" s="119">
        <f>N30+P30</f>
        <v>0</v>
      </c>
      <c r="T30" s="119">
        <f>O30+Q30</f>
        <v>0</v>
      </c>
      <c r="U30" s="120">
        <f>SUM(S30:T30)</f>
        <v>0</v>
      </c>
      <c r="V30" s="108"/>
      <c r="W30" s="119">
        <f>I30*('[1] Drivers (Transactional Data)'!D47+'[1] Drivers (Transactional Data)'!E47)</f>
        <v>0</v>
      </c>
      <c r="X30" s="119">
        <f>J30*('[1] Drivers (Transactional Data)'!F47+'[1] Drivers (Transactional Data)'!G47)</f>
        <v>0</v>
      </c>
      <c r="Y30" s="119">
        <f>K30*('[1] Drivers (Transactional Data)'!H47+'[1] Drivers (Transactional Data)'!I47)</f>
        <v>0</v>
      </c>
      <c r="Z30" s="119">
        <f>L30*('[1] Drivers (Transactional Data)'!J47+'[1] Drivers (Transactional Data)'!K47)</f>
        <v>0</v>
      </c>
      <c r="AA30" s="108"/>
      <c r="AB30" s="119">
        <f>W30+Y30</f>
        <v>0</v>
      </c>
      <c r="AC30" s="119">
        <f>X30+Z30</f>
        <v>0</v>
      </c>
      <c r="AD30" s="120">
        <f>SUM(AB30:AC30)</f>
        <v>0</v>
      </c>
    </row>
    <row r="31" spans="1:31" s="94" customFormat="1" x14ac:dyDescent="0.3">
      <c r="A31" s="328"/>
      <c r="B31" s="308"/>
      <c r="C31" s="110" t="s">
        <v>54</v>
      </c>
      <c r="D31" s="115"/>
      <c r="E31" s="115"/>
      <c r="F31" s="115"/>
      <c r="G31" s="115"/>
      <c r="H31" s="108"/>
      <c r="I31" s="115"/>
      <c r="J31" s="115"/>
      <c r="K31" s="115"/>
      <c r="L31" s="115"/>
      <c r="M31" s="108"/>
      <c r="N31" s="119">
        <f>D31*(' Drivers (Transactional Data)'!D48+' Drivers (Transactional Data)'!E48)</f>
        <v>0</v>
      </c>
      <c r="O31" s="119">
        <f>E31*(' Drivers (Transactional Data)'!G48+' Drivers (Transactional Data)'!G48)</f>
        <v>0</v>
      </c>
      <c r="P31" s="119">
        <f>F31*(' Drivers (Transactional Data)'!H48+' Drivers (Transactional Data)'!I48)</f>
        <v>0</v>
      </c>
      <c r="Q31" s="119">
        <f>G31*(' Drivers (Transactional Data)'!J48+' Drivers (Transactional Data)'!K48)</f>
        <v>0</v>
      </c>
      <c r="R31" s="108"/>
      <c r="S31" s="119">
        <f t="shared" ref="S31:T37" si="8">N31+P31</f>
        <v>0</v>
      </c>
      <c r="T31" s="119">
        <f t="shared" si="8"/>
        <v>0</v>
      </c>
      <c r="U31" s="120">
        <f t="shared" ref="U31:U37" si="9">SUM(S31:T31)</f>
        <v>0</v>
      </c>
      <c r="V31" s="108"/>
      <c r="W31" s="119">
        <f>I31*('[1] Drivers (Transactional Data)'!D48+'[1] Drivers (Transactional Data)'!E48)</f>
        <v>0</v>
      </c>
      <c r="X31" s="119">
        <f>J31*('[1] Drivers (Transactional Data)'!F48+'[1] Drivers (Transactional Data)'!G48)</f>
        <v>0</v>
      </c>
      <c r="Y31" s="119">
        <f>K31*('[1] Drivers (Transactional Data)'!H48+'[1] Drivers (Transactional Data)'!I48)</f>
        <v>0</v>
      </c>
      <c r="Z31" s="119">
        <f>L31*('[1] Drivers (Transactional Data)'!J48+'[1] Drivers (Transactional Data)'!K48)</f>
        <v>0</v>
      </c>
      <c r="AA31" s="108"/>
      <c r="AB31" s="119">
        <f t="shared" ref="AB31:AC37" si="10">W31+Y31</f>
        <v>0</v>
      </c>
      <c r="AC31" s="119">
        <f t="shared" si="10"/>
        <v>0</v>
      </c>
      <c r="AD31" s="120">
        <f t="shared" ref="AD31:AD37" si="11">SUM(AB31:AC31)</f>
        <v>0</v>
      </c>
    </row>
    <row r="32" spans="1:31" s="94" customFormat="1" x14ac:dyDescent="0.3">
      <c r="A32" s="328"/>
      <c r="B32" s="309" t="s">
        <v>59</v>
      </c>
      <c r="C32" s="129" t="s">
        <v>42</v>
      </c>
      <c r="D32" s="111"/>
      <c r="E32" s="111"/>
      <c r="F32" s="111"/>
      <c r="G32" s="111"/>
      <c r="H32" s="108"/>
      <c r="I32" s="111"/>
      <c r="J32" s="111"/>
      <c r="K32" s="111"/>
      <c r="L32" s="111"/>
      <c r="M32" s="108"/>
      <c r="N32" s="125">
        <f>D32*(' Drivers (Transactional Data)'!D49+' Drivers (Transactional Data)'!E49)</f>
        <v>0</v>
      </c>
      <c r="O32" s="125">
        <f>E32*(' Drivers (Transactional Data)'!F49+' Drivers (Transactional Data)'!G49)</f>
        <v>0</v>
      </c>
      <c r="P32" s="125">
        <f>F32*(' Drivers (Transactional Data)'!H49+' Drivers (Transactional Data)'!I49)</f>
        <v>0</v>
      </c>
      <c r="Q32" s="125">
        <f>G32*(' Drivers (Transactional Data)'!J49+' Drivers (Transactional Data)'!K49)</f>
        <v>0</v>
      </c>
      <c r="R32" s="108"/>
      <c r="S32" s="125">
        <f t="shared" si="8"/>
        <v>0</v>
      </c>
      <c r="T32" s="125">
        <f t="shared" si="8"/>
        <v>0</v>
      </c>
      <c r="U32" s="126">
        <f t="shared" si="9"/>
        <v>0</v>
      </c>
      <c r="V32" s="108"/>
      <c r="W32" s="125">
        <f>I32*('[1] Drivers (Transactional Data)'!D49+'[1] Drivers (Transactional Data)'!E49)</f>
        <v>0</v>
      </c>
      <c r="X32" s="125">
        <f>J32*('[1] Drivers (Transactional Data)'!F49+'[1] Drivers (Transactional Data)'!G49)</f>
        <v>0</v>
      </c>
      <c r="Y32" s="125">
        <f>K32*('[1] Drivers (Transactional Data)'!H49+'[1] Drivers (Transactional Data)'!I49)</f>
        <v>0</v>
      </c>
      <c r="Z32" s="125">
        <f>L32*('[1] Drivers (Transactional Data)'!J49+'[1] Drivers (Transactional Data)'!K49)</f>
        <v>0</v>
      </c>
      <c r="AA32" s="108"/>
      <c r="AB32" s="125">
        <f t="shared" si="10"/>
        <v>0</v>
      </c>
      <c r="AC32" s="125">
        <f t="shared" si="10"/>
        <v>0</v>
      </c>
      <c r="AD32" s="127">
        <f t="shared" si="11"/>
        <v>0</v>
      </c>
    </row>
    <row r="33" spans="1:31" s="94" customFormat="1" x14ac:dyDescent="0.3">
      <c r="A33" s="328"/>
      <c r="B33" s="309"/>
      <c r="C33" s="130" t="s">
        <v>54</v>
      </c>
      <c r="D33" s="115"/>
      <c r="E33" s="115"/>
      <c r="F33" s="115"/>
      <c r="G33" s="115"/>
      <c r="H33" s="108"/>
      <c r="I33" s="115"/>
      <c r="J33" s="115"/>
      <c r="K33" s="115"/>
      <c r="L33" s="115"/>
      <c r="M33" s="108"/>
      <c r="N33" s="112">
        <f>D33*(' Drivers (Transactional Data)'!D50+' Drivers (Transactional Data)'!E50)</f>
        <v>0</v>
      </c>
      <c r="O33" s="112">
        <f>E33*(' Drivers (Transactional Data)'!G50+' Drivers (Transactional Data)'!G50)</f>
        <v>0</v>
      </c>
      <c r="P33" s="112">
        <f>F33*(' Drivers (Transactional Data)'!H50+' Drivers (Transactional Data)'!I50)</f>
        <v>0</v>
      </c>
      <c r="Q33" s="112">
        <f>G33*(' Drivers (Transactional Data)'!J50+' Drivers (Transactional Data)'!K50)</f>
        <v>0</v>
      </c>
      <c r="R33" s="108"/>
      <c r="S33" s="112">
        <f t="shared" si="8"/>
        <v>0</v>
      </c>
      <c r="T33" s="112">
        <f t="shared" si="8"/>
        <v>0</v>
      </c>
      <c r="U33" s="113">
        <f t="shared" si="9"/>
        <v>0</v>
      </c>
      <c r="V33" s="108"/>
      <c r="W33" s="112">
        <f>I33*('[1] Drivers (Transactional Data)'!D50+'[1] Drivers (Transactional Data)'!E50)</f>
        <v>0</v>
      </c>
      <c r="X33" s="112">
        <f>J33*('[1] Drivers (Transactional Data)'!F50+'[1] Drivers (Transactional Data)'!G50)</f>
        <v>0</v>
      </c>
      <c r="Y33" s="112">
        <f>K33*('[1] Drivers (Transactional Data)'!H50+'[1] Drivers (Transactional Data)'!I50)</f>
        <v>0</v>
      </c>
      <c r="Z33" s="112">
        <f>L33*('[1] Drivers (Transactional Data)'!J50+'[1] Drivers (Transactional Data)'!K50)</f>
        <v>0</v>
      </c>
      <c r="AA33" s="108"/>
      <c r="AB33" s="112">
        <f t="shared" si="10"/>
        <v>0</v>
      </c>
      <c r="AC33" s="112">
        <f t="shared" si="10"/>
        <v>0</v>
      </c>
      <c r="AD33" s="114">
        <f t="shared" si="11"/>
        <v>0</v>
      </c>
    </row>
    <row r="34" spans="1:31" s="94" customFormat="1" x14ac:dyDescent="0.3">
      <c r="A34" s="328"/>
      <c r="B34" s="308" t="s">
        <v>60</v>
      </c>
      <c r="C34" s="131" t="s">
        <v>42</v>
      </c>
      <c r="D34" s="111"/>
      <c r="E34" s="111"/>
      <c r="F34" s="111"/>
      <c r="G34" s="111"/>
      <c r="H34" s="108"/>
      <c r="I34" s="111"/>
      <c r="J34" s="111"/>
      <c r="K34" s="111"/>
      <c r="L34" s="111"/>
      <c r="M34" s="108"/>
      <c r="N34" s="112">
        <f>D34*(' Drivers (Transactional Data)'!D51+' Drivers (Transactional Data)'!E51)</f>
        <v>0</v>
      </c>
      <c r="O34" s="112">
        <f>E34*(' Drivers (Transactional Data)'!F51+' Drivers (Transactional Data)'!G51)</f>
        <v>0</v>
      </c>
      <c r="P34" s="112">
        <f>F34*(' Drivers (Transactional Data)'!H51+' Drivers (Transactional Data)'!I51)</f>
        <v>0</v>
      </c>
      <c r="Q34" s="112">
        <f>G34*(' Drivers (Transactional Data)'!J51+' Drivers (Transactional Data)'!K51)</f>
        <v>0</v>
      </c>
      <c r="R34" s="108"/>
      <c r="S34" s="112">
        <f t="shared" si="8"/>
        <v>0</v>
      </c>
      <c r="T34" s="112">
        <f t="shared" si="8"/>
        <v>0</v>
      </c>
      <c r="U34" s="113">
        <f t="shared" si="9"/>
        <v>0</v>
      </c>
      <c r="V34" s="108"/>
      <c r="W34" s="112">
        <f>I34*('[1] Drivers (Transactional Data)'!D51+'[1] Drivers (Transactional Data)'!E51)</f>
        <v>0</v>
      </c>
      <c r="X34" s="112">
        <f>J34*('[1] Drivers (Transactional Data)'!F51+'[1] Drivers (Transactional Data)'!G51)</f>
        <v>0</v>
      </c>
      <c r="Y34" s="112">
        <f>K34*('[1] Drivers (Transactional Data)'!H51+'[1] Drivers (Transactional Data)'!I51)</f>
        <v>0</v>
      </c>
      <c r="Z34" s="112">
        <f>L34*('[1] Drivers (Transactional Data)'!J51+'[1] Drivers (Transactional Data)'!K51)</f>
        <v>0</v>
      </c>
      <c r="AA34" s="108"/>
      <c r="AB34" s="112">
        <f t="shared" si="10"/>
        <v>0</v>
      </c>
      <c r="AC34" s="112">
        <f t="shared" si="10"/>
        <v>0</v>
      </c>
      <c r="AD34" s="114">
        <f t="shared" si="11"/>
        <v>0</v>
      </c>
    </row>
    <row r="35" spans="1:31" s="94" customFormat="1" x14ac:dyDescent="0.3">
      <c r="A35" s="328"/>
      <c r="B35" s="330"/>
      <c r="C35" s="129" t="s">
        <v>54</v>
      </c>
      <c r="D35" s="115"/>
      <c r="E35" s="115"/>
      <c r="F35" s="115"/>
      <c r="G35" s="115"/>
      <c r="H35" s="108"/>
      <c r="I35" s="115"/>
      <c r="J35" s="115"/>
      <c r="K35" s="115"/>
      <c r="L35" s="115"/>
      <c r="M35" s="108"/>
      <c r="N35" s="112">
        <f>D35*(' Drivers (Transactional Data)'!D52+' Drivers (Transactional Data)'!E52)</f>
        <v>0</v>
      </c>
      <c r="O35" s="112">
        <f>E35*(' Drivers (Transactional Data)'!G52+' Drivers (Transactional Data)'!G52)</f>
        <v>0</v>
      </c>
      <c r="P35" s="112">
        <f>F35*(' Drivers (Transactional Data)'!H52+' Drivers (Transactional Data)'!I52)</f>
        <v>0</v>
      </c>
      <c r="Q35" s="112">
        <f>G35*(' Drivers (Transactional Data)'!J52+' Drivers (Transactional Data)'!K52)</f>
        <v>0</v>
      </c>
      <c r="R35" s="108"/>
      <c r="S35" s="112">
        <f t="shared" si="8"/>
        <v>0</v>
      </c>
      <c r="T35" s="112">
        <f t="shared" si="8"/>
        <v>0</v>
      </c>
      <c r="U35" s="113">
        <f t="shared" si="9"/>
        <v>0</v>
      </c>
      <c r="V35" s="108"/>
      <c r="W35" s="112">
        <f>I35*('[1] Drivers (Transactional Data)'!D52+'[1] Drivers (Transactional Data)'!E52)</f>
        <v>0</v>
      </c>
      <c r="X35" s="112">
        <f>J35*('[1] Drivers (Transactional Data)'!F52+'[1] Drivers (Transactional Data)'!G52)</f>
        <v>0</v>
      </c>
      <c r="Y35" s="112">
        <f>K35*('[1] Drivers (Transactional Data)'!H52+'[1] Drivers (Transactional Data)'!I52)</f>
        <v>0</v>
      </c>
      <c r="Z35" s="112">
        <f>L35*('[1] Drivers (Transactional Data)'!J52+'[1] Drivers (Transactional Data)'!K52)</f>
        <v>0</v>
      </c>
      <c r="AA35" s="108"/>
      <c r="AB35" s="112">
        <f t="shared" si="10"/>
        <v>0</v>
      </c>
      <c r="AC35" s="112">
        <f t="shared" si="10"/>
        <v>0</v>
      </c>
      <c r="AD35" s="114">
        <f t="shared" si="11"/>
        <v>0</v>
      </c>
    </row>
    <row r="36" spans="1:31" s="94" customFormat="1" x14ac:dyDescent="0.3">
      <c r="A36" s="328"/>
      <c r="B36" s="308" t="s">
        <v>61</v>
      </c>
      <c r="C36" s="110" t="s">
        <v>42</v>
      </c>
      <c r="D36" s="111"/>
      <c r="E36" s="111"/>
      <c r="F36" s="111"/>
      <c r="G36" s="111"/>
      <c r="H36" s="108"/>
      <c r="I36" s="111"/>
      <c r="J36" s="111"/>
      <c r="K36" s="111"/>
      <c r="L36" s="111"/>
      <c r="M36" s="108"/>
      <c r="N36" s="116">
        <f>D36*(' Drivers (Transactional Data)'!D53+' Drivers (Transactional Data)'!E53)</f>
        <v>0</v>
      </c>
      <c r="O36" s="116">
        <f>E36*(' Drivers (Transactional Data)'!F53+' Drivers (Transactional Data)'!G53)</f>
        <v>0</v>
      </c>
      <c r="P36" s="116">
        <f>F36*(' Drivers (Transactional Data)'!H53+' Drivers (Transactional Data)'!I53)</f>
        <v>0</v>
      </c>
      <c r="Q36" s="116">
        <f>G36*(' Drivers (Transactional Data)'!J53+' Drivers (Transactional Data)'!K53)</f>
        <v>0</v>
      </c>
      <c r="R36" s="108"/>
      <c r="S36" s="116">
        <f t="shared" si="8"/>
        <v>0</v>
      </c>
      <c r="T36" s="116">
        <f t="shared" si="8"/>
        <v>0</v>
      </c>
      <c r="U36" s="117">
        <f t="shared" si="9"/>
        <v>0</v>
      </c>
      <c r="V36" s="108"/>
      <c r="W36" s="116">
        <f>I36*('[1] Drivers (Transactional Data)'!D53+'[1] Drivers (Transactional Data)'!E53)</f>
        <v>0</v>
      </c>
      <c r="X36" s="116">
        <f>J36*('[1] Drivers (Transactional Data)'!F53+'[1] Drivers (Transactional Data)'!G53)</f>
        <v>0</v>
      </c>
      <c r="Y36" s="116">
        <f>K36*('[1] Drivers (Transactional Data)'!H53+'[1] Drivers (Transactional Data)'!I53)</f>
        <v>0</v>
      </c>
      <c r="Z36" s="116">
        <f>L36*('[1] Drivers (Transactional Data)'!J53+'[1] Drivers (Transactional Data)'!K53)</f>
        <v>0</v>
      </c>
      <c r="AA36" s="108"/>
      <c r="AB36" s="116">
        <f t="shared" si="10"/>
        <v>0</v>
      </c>
      <c r="AC36" s="116">
        <f t="shared" si="10"/>
        <v>0</v>
      </c>
      <c r="AD36" s="118">
        <f t="shared" si="11"/>
        <v>0</v>
      </c>
    </row>
    <row r="37" spans="1:31" s="94" customFormat="1" x14ac:dyDescent="0.3">
      <c r="A37" s="329"/>
      <c r="B37" s="308"/>
      <c r="C37" s="110" t="s">
        <v>54</v>
      </c>
      <c r="D37" s="115"/>
      <c r="E37" s="115"/>
      <c r="F37" s="115"/>
      <c r="G37" s="115"/>
      <c r="H37" s="108"/>
      <c r="I37" s="115"/>
      <c r="J37" s="115"/>
      <c r="K37" s="115"/>
      <c r="L37" s="115"/>
      <c r="M37" s="108"/>
      <c r="N37" s="119">
        <f>D37*(' Drivers (Transactional Data)'!D54+' Drivers (Transactional Data)'!E54)</f>
        <v>0</v>
      </c>
      <c r="O37" s="119">
        <f>E37*(' Drivers (Transactional Data)'!G54+' Drivers (Transactional Data)'!G54)</f>
        <v>0</v>
      </c>
      <c r="P37" s="119">
        <f>F37*(' Drivers (Transactional Data)'!H54+' Drivers (Transactional Data)'!I54)</f>
        <v>0</v>
      </c>
      <c r="Q37" s="119">
        <f>G37*(' Drivers (Transactional Data)'!J54+' Drivers (Transactional Data)'!K54)</f>
        <v>0</v>
      </c>
      <c r="R37" s="108"/>
      <c r="S37" s="119">
        <f t="shared" si="8"/>
        <v>0</v>
      </c>
      <c r="T37" s="119">
        <f t="shared" si="8"/>
        <v>0</v>
      </c>
      <c r="U37" s="120">
        <f t="shared" si="9"/>
        <v>0</v>
      </c>
      <c r="V37" s="108"/>
      <c r="W37" s="119">
        <f>I37*('[1] Drivers (Transactional Data)'!D54+'[1] Drivers (Transactional Data)'!E54)</f>
        <v>0</v>
      </c>
      <c r="X37" s="119">
        <f>J37*('[1] Drivers (Transactional Data)'!F54+'[1] Drivers (Transactional Data)'!G54)</f>
        <v>0</v>
      </c>
      <c r="Y37" s="119">
        <f>K37*('[1] Drivers (Transactional Data)'!H54+'[1] Drivers (Transactional Data)'!I54)</f>
        <v>0</v>
      </c>
      <c r="Z37" s="119">
        <f>L37*('[1] Drivers (Transactional Data)'!J54+'[1] Drivers (Transactional Data)'!K54)</f>
        <v>0</v>
      </c>
      <c r="AA37" s="108"/>
      <c r="AB37" s="119">
        <f t="shared" si="10"/>
        <v>0</v>
      </c>
      <c r="AC37" s="119">
        <f t="shared" si="10"/>
        <v>0</v>
      </c>
      <c r="AD37" s="120">
        <f t="shared" si="11"/>
        <v>0</v>
      </c>
    </row>
    <row r="38" spans="1:31" s="94" customFormat="1" ht="14.25" customHeight="1" x14ac:dyDescent="0.3">
      <c r="A38" s="132"/>
      <c r="B38" s="122"/>
      <c r="C38" s="122"/>
      <c r="D38" s="123"/>
      <c r="E38" s="123"/>
      <c r="F38" s="123"/>
      <c r="G38" s="123"/>
      <c r="H38" s="108"/>
      <c r="I38" s="123"/>
      <c r="J38" s="123"/>
      <c r="K38" s="123"/>
      <c r="L38" s="123"/>
      <c r="M38" s="108"/>
      <c r="N38" s="123"/>
      <c r="O38" s="123"/>
      <c r="P38" s="123"/>
      <c r="Q38" s="123"/>
      <c r="R38" s="108"/>
      <c r="S38" s="123"/>
      <c r="T38" s="123"/>
      <c r="U38" s="123"/>
      <c r="V38" s="108"/>
      <c r="W38" s="123"/>
      <c r="X38" s="123"/>
      <c r="Y38" s="123"/>
      <c r="Z38" s="123"/>
      <c r="AA38" s="108"/>
      <c r="AB38" s="123"/>
      <c r="AC38" s="123"/>
      <c r="AD38" s="124"/>
    </row>
    <row r="39" spans="1:31" s="94" customFormat="1" ht="14.25" customHeight="1" x14ac:dyDescent="0.3">
      <c r="A39" s="308" t="s">
        <v>50</v>
      </c>
      <c r="B39" s="308" t="s">
        <v>13</v>
      </c>
      <c r="C39" s="110" t="s">
        <v>42</v>
      </c>
      <c r="D39" s="99"/>
      <c r="E39" s="99"/>
      <c r="F39" s="99"/>
      <c r="G39" s="99"/>
      <c r="H39" s="108"/>
      <c r="I39" s="99"/>
      <c r="J39" s="99"/>
      <c r="K39" s="99"/>
      <c r="L39" s="99"/>
      <c r="M39" s="108"/>
      <c r="N39" s="119">
        <f t="shared" ref="N39:Q46" si="12">N12+N21+N30</f>
        <v>0</v>
      </c>
      <c r="O39" s="119">
        <f t="shared" si="12"/>
        <v>0</v>
      </c>
      <c r="P39" s="119">
        <f t="shared" si="12"/>
        <v>0</v>
      </c>
      <c r="Q39" s="119">
        <f t="shared" si="12"/>
        <v>0</v>
      </c>
      <c r="R39" s="108"/>
      <c r="S39" s="119">
        <f>N39+P39</f>
        <v>0</v>
      </c>
      <c r="T39" s="119">
        <f>O39+Q39</f>
        <v>0</v>
      </c>
      <c r="U39" s="120">
        <f>SUM(S39:T39)</f>
        <v>0</v>
      </c>
      <c r="V39" s="108"/>
      <c r="W39" s="119">
        <f>W12+W21+W30</f>
        <v>0</v>
      </c>
      <c r="X39" s="119">
        <f t="shared" ref="X39:Z39" si="13">X12+X21+X30</f>
        <v>0</v>
      </c>
      <c r="Y39" s="119">
        <f t="shared" si="13"/>
        <v>0</v>
      </c>
      <c r="Z39" s="119">
        <f t="shared" si="13"/>
        <v>0</v>
      </c>
      <c r="AA39" s="108"/>
      <c r="AB39" s="119">
        <f>W39+Y39</f>
        <v>0</v>
      </c>
      <c r="AC39" s="119">
        <f>X39+Z39</f>
        <v>0</v>
      </c>
      <c r="AD39" s="120">
        <f>SUM(AB39:AC39)</f>
        <v>0</v>
      </c>
    </row>
    <row r="40" spans="1:31" s="94" customFormat="1" ht="14.25" customHeight="1" x14ac:dyDescent="0.3">
      <c r="A40" s="308"/>
      <c r="B40" s="308"/>
      <c r="C40" s="110" t="s">
        <v>54</v>
      </c>
      <c r="D40" s="99"/>
      <c r="E40" s="99"/>
      <c r="F40" s="99"/>
      <c r="G40" s="99"/>
      <c r="H40" s="108"/>
      <c r="I40" s="99"/>
      <c r="J40" s="99"/>
      <c r="K40" s="99"/>
      <c r="L40" s="99"/>
      <c r="M40" s="108"/>
      <c r="N40" s="125">
        <f t="shared" si="12"/>
        <v>0</v>
      </c>
      <c r="O40" s="125">
        <f t="shared" si="12"/>
        <v>0</v>
      </c>
      <c r="P40" s="125">
        <f t="shared" si="12"/>
        <v>0</v>
      </c>
      <c r="Q40" s="125">
        <f t="shared" si="12"/>
        <v>0</v>
      </c>
      <c r="R40" s="108"/>
      <c r="S40" s="125">
        <f t="shared" ref="S40:T46" si="14">N40+P40</f>
        <v>0</v>
      </c>
      <c r="T40" s="125">
        <f t="shared" si="14"/>
        <v>0</v>
      </c>
      <c r="U40" s="126">
        <f t="shared" ref="U40:U46" si="15">SUM(S40:T40)</f>
        <v>0</v>
      </c>
      <c r="V40" s="108"/>
      <c r="W40" s="125">
        <f t="shared" ref="W40:Z46" si="16">W13+W22+W31</f>
        <v>0</v>
      </c>
      <c r="X40" s="125">
        <f t="shared" si="16"/>
        <v>0</v>
      </c>
      <c r="Y40" s="125">
        <f t="shared" si="16"/>
        <v>0</v>
      </c>
      <c r="Z40" s="125">
        <f t="shared" si="16"/>
        <v>0</v>
      </c>
      <c r="AA40" s="108"/>
      <c r="AB40" s="119">
        <f t="shared" ref="AB40:AC46" si="17">W40+Y40</f>
        <v>0</v>
      </c>
      <c r="AC40" s="119">
        <f t="shared" si="17"/>
        <v>0</v>
      </c>
      <c r="AD40" s="120">
        <f t="shared" ref="AD40:AD46" si="18">SUM(AB40:AC40)</f>
        <v>0</v>
      </c>
    </row>
    <row r="41" spans="1:31" ht="14.25" customHeight="1" x14ac:dyDescent="0.3">
      <c r="A41" s="308"/>
      <c r="B41" s="309" t="s">
        <v>59</v>
      </c>
      <c r="C41" s="129" t="s">
        <v>42</v>
      </c>
      <c r="D41" s="99"/>
      <c r="E41" s="99"/>
      <c r="F41" s="99"/>
      <c r="G41" s="99"/>
      <c r="H41" s="108"/>
      <c r="I41" s="99"/>
      <c r="J41" s="99"/>
      <c r="K41" s="99"/>
      <c r="L41" s="99"/>
      <c r="M41" s="108"/>
      <c r="N41" s="112">
        <f t="shared" si="12"/>
        <v>0</v>
      </c>
      <c r="O41" s="112">
        <f t="shared" si="12"/>
        <v>0</v>
      </c>
      <c r="P41" s="112">
        <f t="shared" si="12"/>
        <v>0</v>
      </c>
      <c r="Q41" s="112">
        <f t="shared" si="12"/>
        <v>0</v>
      </c>
      <c r="R41" s="108"/>
      <c r="S41" s="112">
        <f t="shared" si="14"/>
        <v>0</v>
      </c>
      <c r="T41" s="112">
        <f t="shared" si="14"/>
        <v>0</v>
      </c>
      <c r="U41" s="113">
        <f t="shared" si="15"/>
        <v>0</v>
      </c>
      <c r="V41" s="108"/>
      <c r="W41" s="112">
        <f t="shared" si="16"/>
        <v>0</v>
      </c>
      <c r="X41" s="112">
        <f t="shared" si="16"/>
        <v>0</v>
      </c>
      <c r="Y41" s="112">
        <f t="shared" si="16"/>
        <v>0</v>
      </c>
      <c r="Z41" s="112">
        <f t="shared" si="16"/>
        <v>0</v>
      </c>
      <c r="AA41" s="108"/>
      <c r="AB41" s="119">
        <f t="shared" si="17"/>
        <v>0</v>
      </c>
      <c r="AC41" s="119">
        <f t="shared" si="17"/>
        <v>0</v>
      </c>
      <c r="AD41" s="120">
        <f t="shared" si="18"/>
        <v>0</v>
      </c>
    </row>
    <row r="42" spans="1:31" ht="14.25" customHeight="1" x14ac:dyDescent="0.3">
      <c r="A42" s="308"/>
      <c r="B42" s="309"/>
      <c r="C42" s="130" t="s">
        <v>54</v>
      </c>
      <c r="D42" s="99"/>
      <c r="E42" s="99"/>
      <c r="F42" s="99"/>
      <c r="G42" s="99"/>
      <c r="H42" s="108"/>
      <c r="I42" s="99"/>
      <c r="J42" s="99"/>
      <c r="K42" s="99"/>
      <c r="L42" s="99"/>
      <c r="M42" s="108"/>
      <c r="N42" s="112">
        <f t="shared" si="12"/>
        <v>0</v>
      </c>
      <c r="O42" s="112">
        <f t="shared" si="12"/>
        <v>0</v>
      </c>
      <c r="P42" s="112">
        <f t="shared" si="12"/>
        <v>0</v>
      </c>
      <c r="Q42" s="112">
        <f t="shared" si="12"/>
        <v>0</v>
      </c>
      <c r="R42" s="108"/>
      <c r="S42" s="112">
        <f t="shared" si="14"/>
        <v>0</v>
      </c>
      <c r="T42" s="112">
        <f t="shared" si="14"/>
        <v>0</v>
      </c>
      <c r="U42" s="113">
        <f t="shared" si="15"/>
        <v>0</v>
      </c>
      <c r="V42" s="108"/>
      <c r="W42" s="112">
        <f t="shared" si="16"/>
        <v>0</v>
      </c>
      <c r="X42" s="112">
        <f t="shared" si="16"/>
        <v>0</v>
      </c>
      <c r="Y42" s="112">
        <f t="shared" si="16"/>
        <v>0</v>
      </c>
      <c r="Z42" s="112">
        <f t="shared" si="16"/>
        <v>0</v>
      </c>
      <c r="AA42" s="108"/>
      <c r="AB42" s="125">
        <f t="shared" si="17"/>
        <v>0</v>
      </c>
      <c r="AC42" s="125">
        <f t="shared" si="17"/>
        <v>0</v>
      </c>
      <c r="AD42" s="127">
        <f t="shared" si="18"/>
        <v>0</v>
      </c>
    </row>
    <row r="43" spans="1:31" ht="14.25" customHeight="1" x14ac:dyDescent="0.3">
      <c r="A43" s="308"/>
      <c r="B43" s="308" t="s">
        <v>60</v>
      </c>
      <c r="C43" s="131" t="s">
        <v>42</v>
      </c>
      <c r="D43" s="99"/>
      <c r="E43" s="99"/>
      <c r="F43" s="99"/>
      <c r="G43" s="99"/>
      <c r="H43" s="108"/>
      <c r="I43" s="99"/>
      <c r="J43" s="99"/>
      <c r="K43" s="99"/>
      <c r="L43" s="99"/>
      <c r="M43" s="108"/>
      <c r="N43" s="112">
        <f t="shared" si="12"/>
        <v>0</v>
      </c>
      <c r="O43" s="112">
        <f t="shared" si="12"/>
        <v>0</v>
      </c>
      <c r="P43" s="112">
        <f t="shared" si="12"/>
        <v>0</v>
      </c>
      <c r="Q43" s="112">
        <f t="shared" si="12"/>
        <v>0</v>
      </c>
      <c r="R43" s="108"/>
      <c r="S43" s="112">
        <f t="shared" si="14"/>
        <v>0</v>
      </c>
      <c r="T43" s="112">
        <f t="shared" si="14"/>
        <v>0</v>
      </c>
      <c r="U43" s="113">
        <f t="shared" si="15"/>
        <v>0</v>
      </c>
      <c r="V43" s="108"/>
      <c r="W43" s="112">
        <f t="shared" si="16"/>
        <v>0</v>
      </c>
      <c r="X43" s="112">
        <f t="shared" si="16"/>
        <v>0</v>
      </c>
      <c r="Y43" s="112">
        <f t="shared" si="16"/>
        <v>0</v>
      </c>
      <c r="Z43" s="112">
        <f t="shared" si="16"/>
        <v>0</v>
      </c>
      <c r="AA43" s="108"/>
      <c r="AB43" s="112">
        <f t="shared" si="17"/>
        <v>0</v>
      </c>
      <c r="AC43" s="112">
        <f t="shared" si="17"/>
        <v>0</v>
      </c>
      <c r="AD43" s="114">
        <f t="shared" si="18"/>
        <v>0</v>
      </c>
    </row>
    <row r="44" spans="1:31" ht="14.25" customHeight="1" x14ac:dyDescent="0.3">
      <c r="A44" s="308"/>
      <c r="B44" s="309"/>
      <c r="C44" s="130" t="s">
        <v>54</v>
      </c>
      <c r="D44" s="99"/>
      <c r="E44" s="99"/>
      <c r="F44" s="99"/>
      <c r="G44" s="99"/>
      <c r="H44" s="108"/>
      <c r="I44" s="99"/>
      <c r="J44" s="99"/>
      <c r="K44" s="99"/>
      <c r="L44" s="99"/>
      <c r="M44" s="108"/>
      <c r="N44" s="112">
        <f t="shared" si="12"/>
        <v>0</v>
      </c>
      <c r="O44" s="112">
        <f t="shared" si="12"/>
        <v>0</v>
      </c>
      <c r="P44" s="112">
        <f t="shared" si="12"/>
        <v>0</v>
      </c>
      <c r="Q44" s="112">
        <f t="shared" si="12"/>
        <v>0</v>
      </c>
      <c r="R44" s="108"/>
      <c r="S44" s="112">
        <f t="shared" si="14"/>
        <v>0</v>
      </c>
      <c r="T44" s="112">
        <f t="shared" si="14"/>
        <v>0</v>
      </c>
      <c r="U44" s="113">
        <f t="shared" si="15"/>
        <v>0</v>
      </c>
      <c r="V44" s="108"/>
      <c r="W44" s="112">
        <f t="shared" si="16"/>
        <v>0</v>
      </c>
      <c r="X44" s="112">
        <f t="shared" si="16"/>
        <v>0</v>
      </c>
      <c r="Y44" s="112">
        <f t="shared" si="16"/>
        <v>0</v>
      </c>
      <c r="Z44" s="112">
        <f t="shared" si="16"/>
        <v>0</v>
      </c>
      <c r="AA44" s="108"/>
      <c r="AB44" s="112">
        <f t="shared" si="17"/>
        <v>0</v>
      </c>
      <c r="AC44" s="112">
        <f t="shared" si="17"/>
        <v>0</v>
      </c>
      <c r="AD44" s="114">
        <f t="shared" si="18"/>
        <v>0</v>
      </c>
    </row>
    <row r="45" spans="1:31" ht="14.25" customHeight="1" x14ac:dyDescent="0.3">
      <c r="A45" s="308"/>
      <c r="B45" s="308" t="s">
        <v>61</v>
      </c>
      <c r="C45" s="131" t="s">
        <v>42</v>
      </c>
      <c r="D45" s="99"/>
      <c r="E45" s="99"/>
      <c r="F45" s="99"/>
      <c r="G45" s="99"/>
      <c r="H45" s="108"/>
      <c r="I45" s="99"/>
      <c r="J45" s="99"/>
      <c r="K45" s="99"/>
      <c r="L45" s="99"/>
      <c r="M45" s="108"/>
      <c r="N45" s="112">
        <f t="shared" si="12"/>
        <v>0</v>
      </c>
      <c r="O45" s="112">
        <f t="shared" si="12"/>
        <v>0</v>
      </c>
      <c r="P45" s="112">
        <f t="shared" si="12"/>
        <v>0</v>
      </c>
      <c r="Q45" s="112">
        <f t="shared" si="12"/>
        <v>0</v>
      </c>
      <c r="R45" s="108"/>
      <c r="S45" s="112">
        <f t="shared" si="14"/>
        <v>0</v>
      </c>
      <c r="T45" s="112">
        <f t="shared" si="14"/>
        <v>0</v>
      </c>
      <c r="U45" s="113">
        <f t="shared" si="15"/>
        <v>0</v>
      </c>
      <c r="V45" s="108"/>
      <c r="W45" s="112">
        <f t="shared" si="16"/>
        <v>0</v>
      </c>
      <c r="X45" s="112">
        <f t="shared" si="16"/>
        <v>0</v>
      </c>
      <c r="Y45" s="112">
        <f t="shared" si="16"/>
        <v>0</v>
      </c>
      <c r="Z45" s="112">
        <f t="shared" si="16"/>
        <v>0</v>
      </c>
      <c r="AA45" s="108"/>
      <c r="AB45" s="112">
        <f t="shared" si="17"/>
        <v>0</v>
      </c>
      <c r="AC45" s="112">
        <f t="shared" si="17"/>
        <v>0</v>
      </c>
      <c r="AD45" s="114">
        <f t="shared" si="18"/>
        <v>0</v>
      </c>
    </row>
    <row r="46" spans="1:31" ht="14.25" customHeight="1" x14ac:dyDescent="0.3">
      <c r="A46" s="308"/>
      <c r="B46" s="309"/>
      <c r="C46" s="130" t="s">
        <v>54</v>
      </c>
      <c r="D46" s="99"/>
      <c r="E46" s="99"/>
      <c r="F46" s="99"/>
      <c r="G46" s="99"/>
      <c r="H46" s="108"/>
      <c r="I46" s="99"/>
      <c r="J46" s="99"/>
      <c r="K46" s="99"/>
      <c r="L46" s="99"/>
      <c r="M46" s="108"/>
      <c r="N46" s="112">
        <f t="shared" si="12"/>
        <v>0</v>
      </c>
      <c r="O46" s="112">
        <f t="shared" si="12"/>
        <v>0</v>
      </c>
      <c r="P46" s="112">
        <f t="shared" si="12"/>
        <v>0</v>
      </c>
      <c r="Q46" s="112">
        <f t="shared" si="12"/>
        <v>0</v>
      </c>
      <c r="R46" s="108"/>
      <c r="S46" s="112">
        <f t="shared" si="14"/>
        <v>0</v>
      </c>
      <c r="T46" s="112">
        <f t="shared" si="14"/>
        <v>0</v>
      </c>
      <c r="U46" s="113">
        <f t="shared" si="15"/>
        <v>0</v>
      </c>
      <c r="V46" s="108"/>
      <c r="W46" s="112">
        <f t="shared" si="16"/>
        <v>0</v>
      </c>
      <c r="X46" s="112">
        <f t="shared" si="16"/>
        <v>0</v>
      </c>
      <c r="Y46" s="112">
        <f t="shared" si="16"/>
        <v>0</v>
      </c>
      <c r="Z46" s="112">
        <f t="shared" si="16"/>
        <v>0</v>
      </c>
      <c r="AA46" s="108"/>
      <c r="AB46" s="112">
        <f t="shared" si="17"/>
        <v>0</v>
      </c>
      <c r="AC46" s="112">
        <f t="shared" si="17"/>
        <v>0</v>
      </c>
      <c r="AD46" s="114">
        <f t="shared" si="18"/>
        <v>0</v>
      </c>
    </row>
    <row r="47" spans="1:31" ht="14.25" customHeight="1" x14ac:dyDescent="0.3">
      <c r="A47" s="133"/>
      <c r="B47" s="134"/>
      <c r="C47" s="134"/>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101"/>
    </row>
    <row r="48" spans="1:31" s="3" customFormat="1" ht="25" customHeight="1" x14ac:dyDescent="0.35">
      <c r="A48" s="324">
        <v>5</v>
      </c>
      <c r="B48" s="324"/>
      <c r="C48" s="324"/>
      <c r="D48" s="324"/>
      <c r="E48" s="324"/>
      <c r="F48" s="324"/>
      <c r="G48" s="324"/>
      <c r="H48" s="135"/>
      <c r="I48" s="325" t="s">
        <v>161</v>
      </c>
      <c r="J48" s="326"/>
      <c r="K48" s="326"/>
      <c r="L48" s="327"/>
      <c r="M48" s="135"/>
      <c r="N48" s="136">
        <f>SUM(N39:N46)</f>
        <v>0</v>
      </c>
      <c r="O48" s="136">
        <f t="shared" ref="O48:Q48" si="19">SUM(O39:O46)</f>
        <v>0</v>
      </c>
      <c r="P48" s="136">
        <f t="shared" si="19"/>
        <v>0</v>
      </c>
      <c r="Q48" s="136">
        <f t="shared" si="19"/>
        <v>0</v>
      </c>
      <c r="R48" s="135"/>
      <c r="S48" s="137">
        <f t="shared" ref="S48:T48" si="20">N48+P48</f>
        <v>0</v>
      </c>
      <c r="T48" s="137">
        <f t="shared" si="20"/>
        <v>0</v>
      </c>
      <c r="U48" s="137">
        <f t="shared" ref="U48" si="21">SUM(S48:T48)</f>
        <v>0</v>
      </c>
      <c r="V48" s="135"/>
      <c r="W48" s="136">
        <f>SUM(W39:W46)</f>
        <v>0</v>
      </c>
      <c r="X48" s="136">
        <f t="shared" ref="X48:Z48" si="22">SUM(X39:X46)</f>
        <v>0</v>
      </c>
      <c r="Y48" s="136">
        <f t="shared" si="22"/>
        <v>0</v>
      </c>
      <c r="Z48" s="136">
        <f t="shared" si="22"/>
        <v>0</v>
      </c>
      <c r="AA48" s="135"/>
      <c r="AB48" s="137">
        <f t="shared" ref="AB48:AC48" si="23">W48+Y48</f>
        <v>0</v>
      </c>
      <c r="AC48" s="137">
        <f t="shared" si="23"/>
        <v>0</v>
      </c>
      <c r="AD48" s="137">
        <f t="shared" ref="AD48" si="24">SUM(AB48:AC48)</f>
        <v>0</v>
      </c>
      <c r="AE48" s="138"/>
    </row>
    <row r="49" spans="1:30" ht="14.25" customHeight="1" x14ac:dyDescent="0.3">
      <c r="A49" s="139"/>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101"/>
    </row>
    <row r="50" spans="1:30" x14ac:dyDescent="0.3">
      <c r="A50" s="140"/>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41"/>
    </row>
  </sheetData>
  <sheetProtection algorithmName="SHA-512" hashValue="EK1UfxK5Z8E6j9Yte150/PehfMOUUW8h8BOPYNI0+cpvbeR0ngiEM54jUs3IBqJXSs+lTPCAqrXx92LbewXWPA==" saltValue="sWlzQKkM1FWVhDZH4x5h8w==" spinCount="100000" sheet="1" objects="1" scenarios="1"/>
  <mergeCells count="36">
    <mergeCell ref="A48:G48"/>
    <mergeCell ref="I48:L48"/>
    <mergeCell ref="A12:A19"/>
    <mergeCell ref="B12:B13"/>
    <mergeCell ref="A21:A28"/>
    <mergeCell ref="B21:B22"/>
    <mergeCell ref="A30:A37"/>
    <mergeCell ref="B30:B31"/>
    <mergeCell ref="B23:B24"/>
    <mergeCell ref="B25:B26"/>
    <mergeCell ref="B27:B28"/>
    <mergeCell ref="B14:B15"/>
    <mergeCell ref="B16:B17"/>
    <mergeCell ref="B18:B19"/>
    <mergeCell ref="B34:B35"/>
    <mergeCell ref="B36:B37"/>
    <mergeCell ref="A1:AD1"/>
    <mergeCell ref="A2:AD2"/>
    <mergeCell ref="A3:B3"/>
    <mergeCell ref="C3:AD3"/>
    <mergeCell ref="A4:AD4"/>
    <mergeCell ref="A5:AD5"/>
    <mergeCell ref="A6:I6"/>
    <mergeCell ref="D10:G10"/>
    <mergeCell ref="I10:L10"/>
    <mergeCell ref="B32:B33"/>
    <mergeCell ref="N10:Q10"/>
    <mergeCell ref="S10:U10"/>
    <mergeCell ref="W10:Z10"/>
    <mergeCell ref="AB10:AD10"/>
    <mergeCell ref="A11:C11"/>
    <mergeCell ref="A39:A46"/>
    <mergeCell ref="B39:B40"/>
    <mergeCell ref="B41:B42"/>
    <mergeCell ref="B43:B44"/>
    <mergeCell ref="B45:B46"/>
  </mergeCells>
  <dataValidations count="2">
    <dataValidation allowBlank="1" showInputMessage="1" showErrorMessage="1" prompt="This cell is up to 4 decimal places" sqref="D13:G13 D15:G15 D17:G17 D19:G19 D22:G22 D24:G24 D26:G26 D28:G28 D31:G31 D33:G33 D35:G35 D37:G37 I19:L19 I17:L17 I15:L15 I13:L13 I28:L28 I26:L26 I24:L24 I22:L22 I37:L37 I35:L35 I33:L33 I31:L31"/>
    <dataValidation allowBlank="1" showInputMessage="1" showErrorMessage="1" prompt="This cell is up to 5 decimal places" sqref="D12:G12 D14:G14 D16:G16 D18:G18 D21:G21 D25:G25 D23:G23 D27:G27 I30:L30 I32:L32 I34:L34 D30:G30 D32:G32 D34:G34 D36:G36 I36:L36 I12:L12 I14:L14 I16:L16 I18:L18 I21:L21 I23:L23 I25:L25 I27:L27"/>
  </dataValidations>
  <hyperlinks>
    <hyperlink ref="A2:B2" location="'Index Page Please Read'!A1" display="Click to return to Index Page"/>
    <hyperlink ref="A2:F2" location="Index!A1" display="Click to return to Index Page"/>
    <hyperlink ref="A2:AD2" location="'Index Page'!A1" display="Click to return to Index Page"/>
  </hyperlink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56"/>
  <sheetViews>
    <sheetView workbookViewId="0">
      <selection activeCell="A6" sqref="A6:I6"/>
    </sheetView>
  </sheetViews>
  <sheetFormatPr defaultRowHeight="14" x14ac:dyDescent="0.35"/>
  <cols>
    <col min="1" max="1" width="25.81640625" style="144" bestFit="1" customWidth="1"/>
    <col min="2" max="3" width="15.54296875" style="150" customWidth="1"/>
    <col min="4" max="7" width="14.1796875" style="150" customWidth="1"/>
    <col min="8" max="8" width="8.7265625" style="150"/>
    <col min="9" max="9" width="14.6328125" style="150" customWidth="1"/>
    <col min="10" max="12" width="13.7265625" style="150" customWidth="1"/>
    <col min="13" max="13" width="3.7265625" style="150" customWidth="1"/>
    <col min="14" max="16" width="13.7265625" style="150" customWidth="1"/>
    <col min="17" max="17" width="8.7265625" style="150"/>
    <col min="18" max="18" width="3.453125" style="150" customWidth="1"/>
    <col min="19" max="26" width="8.7265625" style="150"/>
    <col min="27" max="16384" width="8.7265625" style="144"/>
  </cols>
  <sheetData>
    <row r="1" spans="1:30" ht="81" customHeight="1" x14ac:dyDescent="0.35">
      <c r="A1" s="331" t="s">
        <v>170</v>
      </c>
      <c r="B1" s="331"/>
      <c r="C1" s="331"/>
      <c r="D1" s="331"/>
      <c r="E1" s="331"/>
      <c r="F1" s="331"/>
      <c r="G1" s="331"/>
      <c r="H1" s="331"/>
      <c r="I1" s="331"/>
      <c r="J1" s="331"/>
      <c r="K1" s="331"/>
      <c r="L1" s="332"/>
      <c r="M1" s="332"/>
      <c r="N1" s="332"/>
      <c r="O1" s="332"/>
      <c r="P1" s="332"/>
      <c r="Q1" s="142"/>
      <c r="R1" s="142"/>
      <c r="S1" s="142"/>
      <c r="T1" s="142"/>
      <c r="U1" s="142"/>
      <c r="V1" s="142"/>
      <c r="W1" s="142"/>
      <c r="X1" s="142"/>
      <c r="Y1" s="142"/>
      <c r="Z1" s="142"/>
      <c r="AA1" s="143"/>
      <c r="AB1" s="143"/>
      <c r="AC1" s="143"/>
      <c r="AD1" s="143"/>
    </row>
    <row r="2" spans="1:30" ht="25" customHeight="1" x14ac:dyDescent="0.35">
      <c r="A2" s="333" t="s">
        <v>119</v>
      </c>
      <c r="B2" s="334"/>
      <c r="C2" s="145"/>
      <c r="D2" s="145"/>
      <c r="E2" s="145"/>
      <c r="F2" s="145"/>
      <c r="G2" s="145"/>
      <c r="H2" s="145"/>
      <c r="I2" s="145"/>
      <c r="J2" s="145"/>
      <c r="K2" s="145"/>
      <c r="L2" s="145"/>
      <c r="M2" s="145"/>
      <c r="N2" s="145"/>
      <c r="O2" s="145"/>
      <c r="P2" s="146"/>
      <c r="Q2" s="147"/>
      <c r="R2" s="147"/>
      <c r="S2" s="147"/>
      <c r="T2" s="147"/>
      <c r="U2" s="147"/>
      <c r="V2" s="147"/>
      <c r="W2" s="147"/>
      <c r="X2" s="147"/>
      <c r="Y2" s="147"/>
      <c r="Z2" s="147"/>
      <c r="AA2" s="147"/>
      <c r="AB2" s="147"/>
      <c r="AC2" s="147"/>
      <c r="AD2" s="147"/>
    </row>
    <row r="3" spans="1:30" ht="20" customHeight="1" x14ac:dyDescent="0.35">
      <c r="A3" s="335" t="s">
        <v>152</v>
      </c>
      <c r="B3" s="336"/>
      <c r="C3" s="301">
        <f>[1]Coversheet!B16</f>
        <v>0</v>
      </c>
      <c r="D3" s="302"/>
      <c r="E3" s="302"/>
      <c r="F3" s="302"/>
      <c r="G3" s="148"/>
      <c r="H3" s="148"/>
      <c r="I3" s="148"/>
      <c r="J3" s="148"/>
      <c r="K3" s="148"/>
      <c r="L3" s="148"/>
      <c r="M3" s="148"/>
      <c r="N3" s="148"/>
      <c r="O3" s="148"/>
      <c r="P3" s="149"/>
      <c r="Q3" s="142"/>
      <c r="R3" s="142"/>
      <c r="S3" s="142"/>
      <c r="T3" s="142"/>
      <c r="U3" s="142"/>
      <c r="V3" s="142"/>
      <c r="W3" s="142"/>
      <c r="X3" s="142"/>
      <c r="Y3" s="142"/>
      <c r="Z3" s="142"/>
      <c r="AA3" s="143"/>
      <c r="AB3" s="143"/>
      <c r="AC3" s="143"/>
      <c r="AD3" s="143"/>
    </row>
    <row r="4" spans="1:30" ht="20" customHeight="1" x14ac:dyDescent="0.35">
      <c r="A4" s="323" t="s">
        <v>153</v>
      </c>
      <c r="B4" s="323"/>
      <c r="C4" s="323"/>
      <c r="D4" s="323"/>
      <c r="E4" s="323"/>
      <c r="F4" s="323"/>
      <c r="G4" s="323"/>
      <c r="H4" s="323"/>
      <c r="I4" s="323"/>
      <c r="J4" s="323"/>
      <c r="K4" s="323"/>
      <c r="L4" s="323"/>
      <c r="M4" s="323"/>
      <c r="N4" s="323"/>
      <c r="O4" s="323"/>
      <c r="P4" s="323"/>
    </row>
    <row r="5" spans="1:30" ht="55" customHeight="1" x14ac:dyDescent="0.35">
      <c r="A5" s="337" t="s">
        <v>156</v>
      </c>
      <c r="B5" s="337"/>
      <c r="C5" s="337"/>
      <c r="D5" s="337"/>
      <c r="E5" s="337"/>
      <c r="F5" s="337"/>
      <c r="G5" s="337"/>
      <c r="H5" s="337"/>
      <c r="I5" s="337"/>
      <c r="J5" s="337"/>
      <c r="K5" s="337"/>
      <c r="L5" s="337"/>
      <c r="M5" s="337"/>
      <c r="N5" s="337"/>
      <c r="O5" s="337"/>
      <c r="P5" s="337"/>
    </row>
    <row r="6" spans="1:30" ht="32.5" customHeight="1" x14ac:dyDescent="0.35">
      <c r="A6" s="290" t="s">
        <v>182</v>
      </c>
      <c r="B6" s="291"/>
      <c r="C6" s="291"/>
      <c r="D6" s="291"/>
      <c r="E6" s="291"/>
      <c r="F6" s="291"/>
      <c r="G6" s="291"/>
      <c r="H6" s="291"/>
      <c r="I6" s="292"/>
      <c r="J6" s="151"/>
      <c r="K6" s="151"/>
      <c r="L6" s="151"/>
      <c r="M6" s="151"/>
      <c r="N6" s="151"/>
      <c r="O6" s="151"/>
      <c r="P6" s="152"/>
      <c r="Q6" s="153"/>
    </row>
    <row r="7" spans="1:30" ht="32.5" customHeight="1" x14ac:dyDescent="0.35">
      <c r="A7" s="97"/>
      <c r="B7" s="98"/>
      <c r="C7" s="98"/>
      <c r="D7" s="98"/>
      <c r="E7" s="98"/>
      <c r="F7" s="98"/>
      <c r="G7" s="98"/>
      <c r="H7" s="98"/>
      <c r="I7" s="154"/>
      <c r="J7" s="155"/>
      <c r="K7" s="155"/>
      <c r="L7" s="155"/>
      <c r="M7" s="155"/>
      <c r="N7" s="156"/>
      <c r="O7" s="155"/>
      <c r="P7" s="157"/>
      <c r="Q7" s="153"/>
    </row>
    <row r="8" spans="1:30" x14ac:dyDescent="0.35">
      <c r="A8" s="8"/>
      <c r="B8" s="155"/>
      <c r="C8" s="155"/>
      <c r="D8" s="158" t="s">
        <v>71</v>
      </c>
      <c r="E8" s="155"/>
      <c r="F8" s="155"/>
      <c r="G8" s="155"/>
      <c r="H8" s="155"/>
      <c r="I8" s="159" t="s">
        <v>72</v>
      </c>
      <c r="J8" s="155"/>
      <c r="K8" s="155"/>
      <c r="L8" s="155"/>
      <c r="M8" s="155"/>
      <c r="N8" s="159" t="s">
        <v>72</v>
      </c>
      <c r="O8" s="155"/>
      <c r="P8" s="157"/>
      <c r="Q8" s="153"/>
    </row>
    <row r="9" spans="1:30" x14ac:dyDescent="0.35">
      <c r="A9" s="8"/>
      <c r="B9" s="155"/>
      <c r="C9" s="155"/>
      <c r="D9" s="155"/>
      <c r="E9" s="155"/>
      <c r="F9" s="155"/>
      <c r="G9" s="155"/>
      <c r="H9" s="155"/>
      <c r="I9" s="160"/>
      <c r="J9" s="155"/>
      <c r="K9" s="155"/>
      <c r="L9" s="155"/>
      <c r="M9" s="155"/>
      <c r="N9" s="155"/>
      <c r="O9" s="155"/>
      <c r="P9" s="157"/>
      <c r="Q9" s="153"/>
    </row>
    <row r="10" spans="1:30" x14ac:dyDescent="0.35">
      <c r="A10" s="10"/>
      <c r="B10" s="155"/>
      <c r="C10" s="155"/>
      <c r="D10" s="155"/>
      <c r="E10" s="155"/>
      <c r="F10" s="155"/>
      <c r="G10" s="155"/>
      <c r="H10" s="155"/>
      <c r="I10" s="155"/>
      <c r="J10" s="155"/>
      <c r="K10" s="155"/>
      <c r="L10" s="155"/>
      <c r="M10" s="155"/>
      <c r="N10" s="155"/>
      <c r="O10" s="155"/>
      <c r="P10" s="157"/>
      <c r="Q10" s="153"/>
    </row>
    <row r="11" spans="1:30" ht="26" x14ac:dyDescent="0.35">
      <c r="A11" s="338" t="s">
        <v>64</v>
      </c>
      <c r="B11" s="339"/>
      <c r="C11" s="340"/>
      <c r="D11" s="161" t="s">
        <v>65</v>
      </c>
      <c r="E11" s="161" t="s">
        <v>66</v>
      </c>
      <c r="F11" s="161" t="s">
        <v>67</v>
      </c>
      <c r="G11" s="161" t="s">
        <v>68</v>
      </c>
      <c r="H11" s="162"/>
      <c r="I11" s="161" t="s">
        <v>65</v>
      </c>
      <c r="J11" s="161" t="s">
        <v>66</v>
      </c>
      <c r="K11" s="161" t="s">
        <v>67</v>
      </c>
      <c r="L11" s="161" t="s">
        <v>68</v>
      </c>
      <c r="M11" s="162"/>
      <c r="N11" s="161" t="s">
        <v>80</v>
      </c>
      <c r="O11" s="161" t="s">
        <v>81</v>
      </c>
      <c r="P11" s="161" t="s">
        <v>50</v>
      </c>
      <c r="Q11" s="153"/>
    </row>
    <row r="12" spans="1:30" x14ac:dyDescent="0.35">
      <c r="A12" s="341" t="s">
        <v>17</v>
      </c>
      <c r="B12" s="341" t="s">
        <v>13</v>
      </c>
      <c r="C12" s="163" t="s">
        <v>42</v>
      </c>
      <c r="D12" s="111"/>
      <c r="E12" s="111"/>
      <c r="F12" s="111"/>
      <c r="G12" s="111"/>
      <c r="H12" s="162"/>
      <c r="I12" s="164">
        <f>D12*(' Drivers (Transactional Data)'!D29+' Drivers (Transactional Data)'!E29)</f>
        <v>0</v>
      </c>
      <c r="J12" s="164">
        <f>E12*(' Drivers (Transactional Data)'!F29+' Drivers (Transactional Data)'!G29)</f>
        <v>0</v>
      </c>
      <c r="K12" s="165">
        <f>F12*(' Drivers (Transactional Data)'!H29+' Drivers (Transactional Data)'!I29)</f>
        <v>0</v>
      </c>
      <c r="L12" s="166">
        <f>G12*(' Drivers (Transactional Data)'!J29+' Drivers (Transactional Data)'!K29)</f>
        <v>0</v>
      </c>
      <c r="M12" s="162"/>
      <c r="N12" s="166">
        <f>I12+K12</f>
        <v>0</v>
      </c>
      <c r="O12" s="167">
        <f>J12+L12</f>
        <v>0</v>
      </c>
      <c r="P12" s="168">
        <f>SUM(N12:O12)</f>
        <v>0</v>
      </c>
      <c r="Q12" s="153"/>
    </row>
    <row r="13" spans="1:30" x14ac:dyDescent="0.35">
      <c r="A13" s="341"/>
      <c r="B13" s="341"/>
      <c r="C13" s="163" t="s">
        <v>54</v>
      </c>
      <c r="D13" s="115"/>
      <c r="E13" s="115"/>
      <c r="F13" s="115"/>
      <c r="G13" s="115"/>
      <c r="H13" s="162"/>
      <c r="I13" s="164">
        <f>D13*(' Drivers (Transactional Data)'!D30+' Drivers (Transactional Data)'!E30)</f>
        <v>0</v>
      </c>
      <c r="J13" s="164">
        <f>E13*(' Drivers (Transactional Data)'!G30+' Drivers (Transactional Data)'!G30)</f>
        <v>0</v>
      </c>
      <c r="K13" s="165">
        <f>F13*(' Drivers (Transactional Data)'!H30+' Drivers (Transactional Data)'!I30)</f>
        <v>0</v>
      </c>
      <c r="L13" s="166">
        <f>G13*(' Drivers (Transactional Data)'!J30+' Drivers (Transactional Data)'!K30)</f>
        <v>0</v>
      </c>
      <c r="M13" s="162"/>
      <c r="N13" s="166">
        <f t="shared" ref="N13:O19" si="0">I13+K13</f>
        <v>0</v>
      </c>
      <c r="O13" s="167">
        <f t="shared" si="0"/>
        <v>0</v>
      </c>
      <c r="P13" s="168">
        <f t="shared" ref="P13:P19" si="1">SUM(N13:O13)</f>
        <v>0</v>
      </c>
      <c r="Q13" s="153"/>
    </row>
    <row r="14" spans="1:30" x14ac:dyDescent="0.35">
      <c r="A14" s="341"/>
      <c r="B14" s="341" t="s">
        <v>59</v>
      </c>
      <c r="C14" s="163" t="s">
        <v>42</v>
      </c>
      <c r="D14" s="111"/>
      <c r="E14" s="111"/>
      <c r="F14" s="111"/>
      <c r="G14" s="111"/>
      <c r="H14" s="162"/>
      <c r="I14" s="164">
        <f>D14*(' Drivers (Transactional Data)'!D31+' Drivers (Transactional Data)'!E31)</f>
        <v>0</v>
      </c>
      <c r="J14" s="164">
        <f>E14*(' Drivers (Transactional Data)'!F31+' Drivers (Transactional Data)'!G31)</f>
        <v>0</v>
      </c>
      <c r="K14" s="165">
        <f>F14*(' Drivers (Transactional Data)'!H31+' Drivers (Transactional Data)'!I31)</f>
        <v>0</v>
      </c>
      <c r="L14" s="166">
        <f>G14*(' Drivers (Transactional Data)'!J31+' Drivers (Transactional Data)'!K31)</f>
        <v>0</v>
      </c>
      <c r="M14" s="162"/>
      <c r="N14" s="166">
        <f t="shared" si="0"/>
        <v>0</v>
      </c>
      <c r="O14" s="167">
        <f t="shared" si="0"/>
        <v>0</v>
      </c>
      <c r="P14" s="168">
        <f t="shared" si="1"/>
        <v>0</v>
      </c>
      <c r="Q14" s="153"/>
    </row>
    <row r="15" spans="1:30" x14ac:dyDescent="0.35">
      <c r="A15" s="341"/>
      <c r="B15" s="341"/>
      <c r="C15" s="163" t="s">
        <v>54</v>
      </c>
      <c r="D15" s="115"/>
      <c r="E15" s="115"/>
      <c r="F15" s="115"/>
      <c r="G15" s="115"/>
      <c r="H15" s="162"/>
      <c r="I15" s="164">
        <f>D15*(' Drivers (Transactional Data)'!D32+' Drivers (Transactional Data)'!E32)</f>
        <v>0</v>
      </c>
      <c r="J15" s="164">
        <f>E15*(' Drivers (Transactional Data)'!G32+' Drivers (Transactional Data)'!G32)</f>
        <v>0</v>
      </c>
      <c r="K15" s="165">
        <f>F15*(' Drivers (Transactional Data)'!H32+' Drivers (Transactional Data)'!I32)</f>
        <v>0</v>
      </c>
      <c r="L15" s="166">
        <f>G15*(' Drivers (Transactional Data)'!J32+' Drivers (Transactional Data)'!K32)</f>
        <v>0</v>
      </c>
      <c r="M15" s="162"/>
      <c r="N15" s="166">
        <f t="shared" si="0"/>
        <v>0</v>
      </c>
      <c r="O15" s="167">
        <f t="shared" si="0"/>
        <v>0</v>
      </c>
      <c r="P15" s="168">
        <f t="shared" si="1"/>
        <v>0</v>
      </c>
      <c r="Q15" s="153"/>
    </row>
    <row r="16" spans="1:30" x14ac:dyDescent="0.35">
      <c r="A16" s="341"/>
      <c r="B16" s="341" t="s">
        <v>60</v>
      </c>
      <c r="C16" s="163" t="s">
        <v>42</v>
      </c>
      <c r="D16" s="111"/>
      <c r="E16" s="111"/>
      <c r="F16" s="111"/>
      <c r="G16" s="111"/>
      <c r="H16" s="162"/>
      <c r="I16" s="164">
        <f>D16*(' Drivers (Transactional Data)'!D33+' Drivers (Transactional Data)'!E33)</f>
        <v>0</v>
      </c>
      <c r="J16" s="164">
        <f>E16*(' Drivers (Transactional Data)'!F33+' Drivers (Transactional Data)'!G33)</f>
        <v>0</v>
      </c>
      <c r="K16" s="165">
        <f>F16*(' Drivers (Transactional Data)'!H33+' Drivers (Transactional Data)'!I33)</f>
        <v>0</v>
      </c>
      <c r="L16" s="166">
        <f>G16*(' Drivers (Transactional Data)'!J33+' Drivers (Transactional Data)'!K33)</f>
        <v>0</v>
      </c>
      <c r="M16" s="162"/>
      <c r="N16" s="166">
        <f t="shared" si="0"/>
        <v>0</v>
      </c>
      <c r="O16" s="167">
        <f t="shared" si="0"/>
        <v>0</v>
      </c>
      <c r="P16" s="168">
        <f t="shared" si="1"/>
        <v>0</v>
      </c>
      <c r="Q16" s="153"/>
    </row>
    <row r="17" spans="1:17" x14ac:dyDescent="0.35">
      <c r="A17" s="341"/>
      <c r="B17" s="341"/>
      <c r="C17" s="163" t="s">
        <v>54</v>
      </c>
      <c r="D17" s="115"/>
      <c r="E17" s="115"/>
      <c r="F17" s="115"/>
      <c r="G17" s="115"/>
      <c r="H17" s="162"/>
      <c r="I17" s="164">
        <f>D17*(' Drivers (Transactional Data)'!D34+' Drivers (Transactional Data)'!E34)</f>
        <v>0</v>
      </c>
      <c r="J17" s="164">
        <f>E17*(' Drivers (Transactional Data)'!G34+' Drivers (Transactional Data)'!G34)</f>
        <v>0</v>
      </c>
      <c r="K17" s="165">
        <f>F17*(' Drivers (Transactional Data)'!H34+' Drivers (Transactional Data)'!I34)</f>
        <v>0</v>
      </c>
      <c r="L17" s="166">
        <f>G17*(' Drivers (Transactional Data)'!J34+' Drivers (Transactional Data)'!K34)</f>
        <v>0</v>
      </c>
      <c r="M17" s="162"/>
      <c r="N17" s="166">
        <f t="shared" si="0"/>
        <v>0</v>
      </c>
      <c r="O17" s="167">
        <f t="shared" si="0"/>
        <v>0</v>
      </c>
      <c r="P17" s="168">
        <f t="shared" si="1"/>
        <v>0</v>
      </c>
      <c r="Q17" s="153"/>
    </row>
    <row r="18" spans="1:17" x14ac:dyDescent="0.35">
      <c r="A18" s="341"/>
      <c r="B18" s="341" t="s">
        <v>61</v>
      </c>
      <c r="C18" s="163" t="s">
        <v>42</v>
      </c>
      <c r="D18" s="111"/>
      <c r="E18" s="111"/>
      <c r="F18" s="111"/>
      <c r="G18" s="111"/>
      <c r="H18" s="162"/>
      <c r="I18" s="169">
        <f>D18*(' Drivers (Transactional Data)'!D35+' Drivers (Transactional Data)'!E35)</f>
        <v>0</v>
      </c>
      <c r="J18" s="169">
        <f>E18*(' Drivers (Transactional Data)'!F35+' Drivers (Transactional Data)'!G35)</f>
        <v>0</v>
      </c>
      <c r="K18" s="170">
        <f>F18*(' Drivers (Transactional Data)'!H35+' Drivers (Transactional Data)'!I35)</f>
        <v>0</v>
      </c>
      <c r="L18" s="166">
        <f>G18*(' Drivers (Transactional Data)'!J35+' Drivers (Transactional Data)'!K35)</f>
        <v>0</v>
      </c>
      <c r="M18" s="162"/>
      <c r="N18" s="166">
        <f t="shared" si="0"/>
        <v>0</v>
      </c>
      <c r="O18" s="171">
        <f t="shared" si="0"/>
        <v>0</v>
      </c>
      <c r="P18" s="172">
        <f t="shared" si="1"/>
        <v>0</v>
      </c>
      <c r="Q18" s="153"/>
    </row>
    <row r="19" spans="1:17" x14ac:dyDescent="0.35">
      <c r="A19" s="341"/>
      <c r="B19" s="341"/>
      <c r="C19" s="163" t="s">
        <v>54</v>
      </c>
      <c r="D19" s="115"/>
      <c r="E19" s="115"/>
      <c r="F19" s="115"/>
      <c r="G19" s="115"/>
      <c r="H19" s="162"/>
      <c r="I19" s="166">
        <f>D19*(' Drivers (Transactional Data)'!D36+' Drivers (Transactional Data)'!E36)</f>
        <v>0</v>
      </c>
      <c r="J19" s="166">
        <f>E19*(' Drivers (Transactional Data)'!G36+' Drivers (Transactional Data)'!G36)</f>
        <v>0</v>
      </c>
      <c r="K19" s="173">
        <f>F19*(' Drivers (Transactional Data)'!H36+' Drivers (Transactional Data)'!I36)</f>
        <v>0</v>
      </c>
      <c r="L19" s="166">
        <f>G19*(' Drivers (Transactional Data)'!J36+' Drivers (Transactional Data)'!K36)</f>
        <v>0</v>
      </c>
      <c r="M19" s="162"/>
      <c r="N19" s="166">
        <f t="shared" si="0"/>
        <v>0</v>
      </c>
      <c r="O19" s="174">
        <f t="shared" si="0"/>
        <v>0</v>
      </c>
      <c r="P19" s="175">
        <f t="shared" si="1"/>
        <v>0</v>
      </c>
      <c r="Q19" s="153"/>
    </row>
    <row r="20" spans="1:17" x14ac:dyDescent="0.35">
      <c r="A20" s="176"/>
      <c r="B20" s="177"/>
      <c r="C20" s="177"/>
      <c r="D20" s="178"/>
      <c r="E20" s="178"/>
      <c r="F20" s="178"/>
      <c r="G20" s="178"/>
      <c r="H20" s="162"/>
      <c r="I20" s="178"/>
      <c r="J20" s="178"/>
      <c r="K20" s="178"/>
      <c r="L20" s="178"/>
      <c r="M20" s="162"/>
      <c r="N20" s="178"/>
      <c r="O20" s="178"/>
      <c r="P20" s="179"/>
      <c r="Q20" s="153"/>
    </row>
    <row r="21" spans="1:17" x14ac:dyDescent="0.35">
      <c r="A21" s="341" t="s">
        <v>62</v>
      </c>
      <c r="B21" s="341" t="s">
        <v>13</v>
      </c>
      <c r="C21" s="163" t="s">
        <v>42</v>
      </c>
      <c r="D21" s="111"/>
      <c r="E21" s="111"/>
      <c r="F21" s="111"/>
      <c r="G21" s="111"/>
      <c r="H21" s="162"/>
      <c r="I21" s="166">
        <f>D21*(' Drivers (Transactional Data)'!D38+' Drivers (Transactional Data)'!E38)</f>
        <v>0</v>
      </c>
      <c r="J21" s="166">
        <f>E21*(' Drivers (Transactional Data)'!F38+' Drivers (Transactional Data)'!G38)</f>
        <v>0</v>
      </c>
      <c r="K21" s="166">
        <f>F21*(' Drivers (Transactional Data)'!H38+' Drivers (Transactional Data)'!I38)</f>
        <v>0</v>
      </c>
      <c r="L21" s="166">
        <f>G21*(' Drivers (Transactional Data)'!J38+' Drivers (Transactional Data)'!K38)</f>
        <v>0</v>
      </c>
      <c r="M21" s="162"/>
      <c r="N21" s="166">
        <f>I21+K21</f>
        <v>0</v>
      </c>
      <c r="O21" s="166">
        <f>J21+L21</f>
        <v>0</v>
      </c>
      <c r="P21" s="175">
        <f>SUM(N21:O21)</f>
        <v>0</v>
      </c>
      <c r="Q21" s="153"/>
    </row>
    <row r="22" spans="1:17" x14ac:dyDescent="0.35">
      <c r="A22" s="341"/>
      <c r="B22" s="341"/>
      <c r="C22" s="163" t="s">
        <v>54</v>
      </c>
      <c r="D22" s="115"/>
      <c r="E22" s="115"/>
      <c r="F22" s="115"/>
      <c r="G22" s="115"/>
      <c r="H22" s="162"/>
      <c r="I22" s="180">
        <f>D22*(' Drivers (Transactional Data)'!D39+' Drivers (Transactional Data)'!E39)</f>
        <v>0</v>
      </c>
      <c r="J22" s="180">
        <f>E22*(' Drivers (Transactional Data)'!G39+' Drivers (Transactional Data)'!G39)</f>
        <v>0</v>
      </c>
      <c r="K22" s="180">
        <f>F22*(' Drivers (Transactional Data)'!H39+' Drivers (Transactional Data)'!I39)</f>
        <v>0</v>
      </c>
      <c r="L22" s="180">
        <f>G22*(' Drivers (Transactional Data)'!J39+' Drivers (Transactional Data)'!K39)</f>
        <v>0</v>
      </c>
      <c r="M22" s="162"/>
      <c r="N22" s="180">
        <f t="shared" ref="N22:O28" si="2">I22+K22</f>
        <v>0</v>
      </c>
      <c r="O22" s="180">
        <f t="shared" si="2"/>
        <v>0</v>
      </c>
      <c r="P22" s="181">
        <f t="shared" ref="P22:P28" si="3">SUM(N22:O22)</f>
        <v>0</v>
      </c>
      <c r="Q22" s="153"/>
    </row>
    <row r="23" spans="1:17" x14ac:dyDescent="0.35">
      <c r="A23" s="341"/>
      <c r="B23" s="341" t="s">
        <v>59</v>
      </c>
      <c r="C23" s="163" t="s">
        <v>42</v>
      </c>
      <c r="D23" s="111"/>
      <c r="E23" s="111"/>
      <c r="F23" s="111"/>
      <c r="G23" s="111"/>
      <c r="H23" s="162"/>
      <c r="I23" s="164">
        <f>D23*(' Drivers (Transactional Data)'!D40+' Drivers (Transactional Data)'!E40)</f>
        <v>0</v>
      </c>
      <c r="J23" s="164">
        <f>E23*(' Drivers (Transactional Data)'!F40+' Drivers (Transactional Data)'!G40)</f>
        <v>0</v>
      </c>
      <c r="K23" s="164">
        <f>F23*(' Drivers (Transactional Data)'!H40+' Drivers (Transactional Data)'!I40)</f>
        <v>0</v>
      </c>
      <c r="L23" s="164">
        <f>G23*(' Drivers (Transactional Data)'!J40+' Drivers (Transactional Data)'!K40)</f>
        <v>0</v>
      </c>
      <c r="M23" s="162"/>
      <c r="N23" s="164">
        <f t="shared" si="2"/>
        <v>0</v>
      </c>
      <c r="O23" s="164">
        <f t="shared" si="2"/>
        <v>0</v>
      </c>
      <c r="P23" s="168">
        <f t="shared" si="3"/>
        <v>0</v>
      </c>
      <c r="Q23" s="153"/>
    </row>
    <row r="24" spans="1:17" x14ac:dyDescent="0.35">
      <c r="A24" s="341"/>
      <c r="B24" s="341"/>
      <c r="C24" s="163" t="s">
        <v>54</v>
      </c>
      <c r="D24" s="115"/>
      <c r="E24" s="115"/>
      <c r="F24" s="115"/>
      <c r="G24" s="115"/>
      <c r="H24" s="162"/>
      <c r="I24" s="164">
        <f>D24*(' Drivers (Transactional Data)'!D41+' Drivers (Transactional Data)'!E41)</f>
        <v>0</v>
      </c>
      <c r="J24" s="164">
        <f>E24*(' Drivers (Transactional Data)'!G41+' Drivers (Transactional Data)'!G41)</f>
        <v>0</v>
      </c>
      <c r="K24" s="164">
        <f>F24*(' Drivers (Transactional Data)'!H41+' Drivers (Transactional Data)'!I41)</f>
        <v>0</v>
      </c>
      <c r="L24" s="164">
        <f>G24*(' Drivers (Transactional Data)'!J41+' Drivers (Transactional Data)'!K41)</f>
        <v>0</v>
      </c>
      <c r="M24" s="162"/>
      <c r="N24" s="164">
        <f t="shared" si="2"/>
        <v>0</v>
      </c>
      <c r="O24" s="164">
        <f t="shared" si="2"/>
        <v>0</v>
      </c>
      <c r="P24" s="168">
        <f t="shared" si="3"/>
        <v>0</v>
      </c>
      <c r="Q24" s="153"/>
    </row>
    <row r="25" spans="1:17" x14ac:dyDescent="0.35">
      <c r="A25" s="341"/>
      <c r="B25" s="341" t="s">
        <v>60</v>
      </c>
      <c r="C25" s="163" t="s">
        <v>42</v>
      </c>
      <c r="D25" s="111"/>
      <c r="E25" s="111"/>
      <c r="F25" s="111"/>
      <c r="G25" s="111"/>
      <c r="H25" s="162"/>
      <c r="I25" s="164">
        <f>D25*(' Drivers (Transactional Data)'!D42+' Drivers (Transactional Data)'!E42)</f>
        <v>0</v>
      </c>
      <c r="J25" s="164">
        <f>E25*(' Drivers (Transactional Data)'!F42+' Drivers (Transactional Data)'!G42)</f>
        <v>0</v>
      </c>
      <c r="K25" s="164">
        <f>F25*(' Drivers (Transactional Data)'!H42+' Drivers (Transactional Data)'!I42)</f>
        <v>0</v>
      </c>
      <c r="L25" s="164">
        <f>G25*(' Drivers (Transactional Data)'!J42+' Drivers (Transactional Data)'!K42)</f>
        <v>0</v>
      </c>
      <c r="M25" s="162"/>
      <c r="N25" s="164">
        <f t="shared" si="2"/>
        <v>0</v>
      </c>
      <c r="O25" s="164">
        <f t="shared" si="2"/>
        <v>0</v>
      </c>
      <c r="P25" s="168">
        <f t="shared" si="3"/>
        <v>0</v>
      </c>
      <c r="Q25" s="153"/>
    </row>
    <row r="26" spans="1:17" x14ac:dyDescent="0.35">
      <c r="A26" s="341"/>
      <c r="B26" s="341"/>
      <c r="C26" s="163" t="s">
        <v>54</v>
      </c>
      <c r="D26" s="115"/>
      <c r="E26" s="115"/>
      <c r="F26" s="115"/>
      <c r="G26" s="115"/>
      <c r="H26" s="162"/>
      <c r="I26" s="164">
        <f>D26*(' Drivers (Transactional Data)'!D43+' Drivers (Transactional Data)'!E43)</f>
        <v>0</v>
      </c>
      <c r="J26" s="164">
        <f>E26*(' Drivers (Transactional Data)'!G43+' Drivers (Transactional Data)'!G43)</f>
        <v>0</v>
      </c>
      <c r="K26" s="164">
        <f>F26*(' Drivers (Transactional Data)'!H43+' Drivers (Transactional Data)'!I43)</f>
        <v>0</v>
      </c>
      <c r="L26" s="164">
        <f>G26*(' Drivers (Transactional Data)'!J43+' Drivers (Transactional Data)'!K43)</f>
        <v>0</v>
      </c>
      <c r="M26" s="162"/>
      <c r="N26" s="164">
        <f t="shared" si="2"/>
        <v>0</v>
      </c>
      <c r="O26" s="164">
        <f t="shared" si="2"/>
        <v>0</v>
      </c>
      <c r="P26" s="168">
        <f t="shared" si="3"/>
        <v>0</v>
      </c>
      <c r="Q26" s="153"/>
    </row>
    <row r="27" spans="1:17" x14ac:dyDescent="0.35">
      <c r="A27" s="341"/>
      <c r="B27" s="341" t="s">
        <v>61</v>
      </c>
      <c r="C27" s="163" t="s">
        <v>42</v>
      </c>
      <c r="D27" s="111"/>
      <c r="E27" s="111"/>
      <c r="F27" s="111"/>
      <c r="G27" s="111"/>
      <c r="H27" s="162"/>
      <c r="I27" s="169">
        <f>D27*(' Drivers (Transactional Data)'!D44+' Drivers (Transactional Data)'!E44)</f>
        <v>0</v>
      </c>
      <c r="J27" s="169">
        <f>E27*(' Drivers (Transactional Data)'!F44+' Drivers (Transactional Data)'!G44)</f>
        <v>0</v>
      </c>
      <c r="K27" s="169">
        <f>F27*(' Drivers (Transactional Data)'!H44+' Drivers (Transactional Data)'!I44)</f>
        <v>0</v>
      </c>
      <c r="L27" s="169">
        <f>G27*(' Drivers (Transactional Data)'!J44+' Drivers (Transactional Data)'!K44)</f>
        <v>0</v>
      </c>
      <c r="M27" s="162"/>
      <c r="N27" s="169">
        <f t="shared" si="2"/>
        <v>0</v>
      </c>
      <c r="O27" s="169">
        <f t="shared" si="2"/>
        <v>0</v>
      </c>
      <c r="P27" s="172">
        <f t="shared" si="3"/>
        <v>0</v>
      </c>
      <c r="Q27" s="153"/>
    </row>
    <row r="28" spans="1:17" x14ac:dyDescent="0.35">
      <c r="A28" s="341"/>
      <c r="B28" s="341"/>
      <c r="C28" s="163" t="s">
        <v>54</v>
      </c>
      <c r="D28" s="115"/>
      <c r="E28" s="115"/>
      <c r="F28" s="115"/>
      <c r="G28" s="115"/>
      <c r="H28" s="162"/>
      <c r="I28" s="166">
        <f>D28*(' Drivers (Transactional Data)'!D45+' Drivers (Transactional Data)'!E45)</f>
        <v>0</v>
      </c>
      <c r="J28" s="166">
        <f>E28*(' Drivers (Transactional Data)'!G45+' Drivers (Transactional Data)'!G45)</f>
        <v>0</v>
      </c>
      <c r="K28" s="166">
        <f>F28*(' Drivers (Transactional Data)'!H45+' Drivers (Transactional Data)'!I45)</f>
        <v>0</v>
      </c>
      <c r="L28" s="166">
        <f>G28*(' Drivers (Transactional Data)'!J45+' Drivers (Transactional Data)'!K45)</f>
        <v>0</v>
      </c>
      <c r="M28" s="162"/>
      <c r="N28" s="166">
        <f t="shared" si="2"/>
        <v>0</v>
      </c>
      <c r="O28" s="166">
        <f t="shared" si="2"/>
        <v>0</v>
      </c>
      <c r="P28" s="175">
        <f t="shared" si="3"/>
        <v>0</v>
      </c>
      <c r="Q28" s="153"/>
    </row>
    <row r="29" spans="1:17" x14ac:dyDescent="0.35">
      <c r="A29" s="176"/>
      <c r="B29" s="177"/>
      <c r="C29" s="177"/>
      <c r="D29" s="178"/>
      <c r="E29" s="178"/>
      <c r="F29" s="178"/>
      <c r="G29" s="178"/>
      <c r="H29" s="162"/>
      <c r="I29" s="178"/>
      <c r="J29" s="178"/>
      <c r="K29" s="178"/>
      <c r="L29" s="178"/>
      <c r="M29" s="162"/>
      <c r="N29" s="178"/>
      <c r="O29" s="178"/>
      <c r="P29" s="179"/>
      <c r="Q29" s="153"/>
    </row>
    <row r="30" spans="1:17" x14ac:dyDescent="0.35">
      <c r="A30" s="345" t="s">
        <v>63</v>
      </c>
      <c r="B30" s="341" t="s">
        <v>13</v>
      </c>
      <c r="C30" s="163" t="s">
        <v>42</v>
      </c>
      <c r="D30" s="111"/>
      <c r="E30" s="111"/>
      <c r="F30" s="111"/>
      <c r="G30" s="111"/>
      <c r="H30" s="162"/>
      <c r="I30" s="166">
        <f>D30*(' Drivers (Transactional Data)'!D47+' Drivers (Transactional Data)'!E47)</f>
        <v>0</v>
      </c>
      <c r="J30" s="166">
        <f>E30*(' Drivers (Transactional Data)'!F47+' Drivers (Transactional Data)'!G47)</f>
        <v>0</v>
      </c>
      <c r="K30" s="166">
        <f>F30*(' Drivers (Transactional Data)'!H47+' Drivers (Transactional Data)'!I47)</f>
        <v>0</v>
      </c>
      <c r="L30" s="166">
        <f>G30*(' Drivers (Transactional Data)'!J47+' Drivers (Transactional Data)'!K47)</f>
        <v>0</v>
      </c>
      <c r="M30" s="162"/>
      <c r="N30" s="166">
        <f>I30+K30</f>
        <v>0</v>
      </c>
      <c r="O30" s="166">
        <f>J30+L30</f>
        <v>0</v>
      </c>
      <c r="P30" s="175">
        <f>SUM(N30:O30)</f>
        <v>0</v>
      </c>
      <c r="Q30" s="153"/>
    </row>
    <row r="31" spans="1:17" x14ac:dyDescent="0.35">
      <c r="A31" s="345"/>
      <c r="B31" s="341"/>
      <c r="C31" s="163" t="s">
        <v>54</v>
      </c>
      <c r="D31" s="115"/>
      <c r="E31" s="115"/>
      <c r="F31" s="115"/>
      <c r="G31" s="115"/>
      <c r="H31" s="162"/>
      <c r="I31" s="166">
        <f>D31*(' Drivers (Transactional Data)'!D48+' Drivers (Transactional Data)'!E48)</f>
        <v>0</v>
      </c>
      <c r="J31" s="166">
        <f>E31*(' Drivers (Transactional Data)'!G48+' Drivers (Transactional Data)'!G48)</f>
        <v>0</v>
      </c>
      <c r="K31" s="166">
        <f>F31*(' Drivers (Transactional Data)'!H48+' Drivers (Transactional Data)'!I48)</f>
        <v>0</v>
      </c>
      <c r="L31" s="166">
        <f>G31*(' Drivers (Transactional Data)'!J48+' Drivers (Transactional Data)'!K48)</f>
        <v>0</v>
      </c>
      <c r="M31" s="162"/>
      <c r="N31" s="166">
        <f t="shared" ref="N31:O37" si="4">I31+K31</f>
        <v>0</v>
      </c>
      <c r="O31" s="166">
        <f t="shared" si="4"/>
        <v>0</v>
      </c>
      <c r="P31" s="175">
        <f t="shared" ref="P31:P37" si="5">SUM(N31:O31)</f>
        <v>0</v>
      </c>
      <c r="Q31" s="153"/>
    </row>
    <row r="32" spans="1:17" x14ac:dyDescent="0.35">
      <c r="A32" s="345"/>
      <c r="B32" s="341" t="s">
        <v>59</v>
      </c>
      <c r="C32" s="163" t="s">
        <v>42</v>
      </c>
      <c r="D32" s="111"/>
      <c r="E32" s="111"/>
      <c r="F32" s="111"/>
      <c r="G32" s="111"/>
      <c r="H32" s="162"/>
      <c r="I32" s="180">
        <f>D32*(' Drivers (Transactional Data)'!D49+' Drivers (Transactional Data)'!E49)</f>
        <v>0</v>
      </c>
      <c r="J32" s="180">
        <f>E32*(' Drivers (Transactional Data)'!F49+' Drivers (Transactional Data)'!G49)</f>
        <v>0</v>
      </c>
      <c r="K32" s="180">
        <f>F32*(' Drivers (Transactional Data)'!H49+' Drivers (Transactional Data)'!I49)</f>
        <v>0</v>
      </c>
      <c r="L32" s="180">
        <f>G32*(' Drivers (Transactional Data)'!J49+' Drivers (Transactional Data)'!K49)</f>
        <v>0</v>
      </c>
      <c r="M32" s="162"/>
      <c r="N32" s="180">
        <f t="shared" si="4"/>
        <v>0</v>
      </c>
      <c r="O32" s="180">
        <f t="shared" si="4"/>
        <v>0</v>
      </c>
      <c r="P32" s="181">
        <f t="shared" si="5"/>
        <v>0</v>
      </c>
      <c r="Q32" s="153"/>
    </row>
    <row r="33" spans="1:17" x14ac:dyDescent="0.35">
      <c r="A33" s="345"/>
      <c r="B33" s="341"/>
      <c r="C33" s="163" t="s">
        <v>54</v>
      </c>
      <c r="D33" s="115"/>
      <c r="E33" s="115"/>
      <c r="F33" s="115"/>
      <c r="G33" s="115"/>
      <c r="H33" s="162"/>
      <c r="I33" s="164">
        <f>D33*(' Drivers (Transactional Data)'!D50+' Drivers (Transactional Data)'!E50)</f>
        <v>0</v>
      </c>
      <c r="J33" s="164">
        <f>E33*(' Drivers (Transactional Data)'!G50+' Drivers (Transactional Data)'!G50)</f>
        <v>0</v>
      </c>
      <c r="K33" s="164">
        <f>F33*(' Drivers (Transactional Data)'!H50+' Drivers (Transactional Data)'!I50)</f>
        <v>0</v>
      </c>
      <c r="L33" s="164">
        <f>G33*(' Drivers (Transactional Data)'!J50+' Drivers (Transactional Data)'!K50)</f>
        <v>0</v>
      </c>
      <c r="M33" s="162"/>
      <c r="N33" s="164">
        <f t="shared" si="4"/>
        <v>0</v>
      </c>
      <c r="O33" s="164">
        <f t="shared" si="4"/>
        <v>0</v>
      </c>
      <c r="P33" s="168">
        <f t="shared" si="5"/>
        <v>0</v>
      </c>
      <c r="Q33" s="153"/>
    </row>
    <row r="34" spans="1:17" x14ac:dyDescent="0.35">
      <c r="A34" s="345"/>
      <c r="B34" s="346" t="s">
        <v>60</v>
      </c>
      <c r="C34" s="182" t="s">
        <v>42</v>
      </c>
      <c r="D34" s="111"/>
      <c r="E34" s="183"/>
      <c r="F34" s="111"/>
      <c r="G34" s="111"/>
      <c r="H34" s="162"/>
      <c r="I34" s="164">
        <f>D34*(' Drivers (Transactional Data)'!D51+' Drivers (Transactional Data)'!E51)</f>
        <v>0</v>
      </c>
      <c r="J34" s="164">
        <f>E34*(' Drivers (Transactional Data)'!F51+' Drivers (Transactional Data)'!G51)</f>
        <v>0</v>
      </c>
      <c r="K34" s="164">
        <f>F34*(' Drivers (Transactional Data)'!H51+' Drivers (Transactional Data)'!I51)</f>
        <v>0</v>
      </c>
      <c r="L34" s="164">
        <f>G34*(' Drivers (Transactional Data)'!J51+' Drivers (Transactional Data)'!K51)</f>
        <v>0</v>
      </c>
      <c r="M34" s="162"/>
      <c r="N34" s="164">
        <f t="shared" si="4"/>
        <v>0</v>
      </c>
      <c r="O34" s="164">
        <f t="shared" si="4"/>
        <v>0</v>
      </c>
      <c r="P34" s="168">
        <f t="shared" si="5"/>
        <v>0</v>
      </c>
      <c r="Q34" s="153"/>
    </row>
    <row r="35" spans="1:17" x14ac:dyDescent="0.35">
      <c r="A35" s="345"/>
      <c r="B35" s="347"/>
      <c r="C35" s="182" t="s">
        <v>54</v>
      </c>
      <c r="D35" s="115"/>
      <c r="E35" s="115"/>
      <c r="F35" s="115"/>
      <c r="G35" s="115"/>
      <c r="H35" s="162"/>
      <c r="I35" s="164">
        <f>D35*(' Drivers (Transactional Data)'!D52+' Drivers (Transactional Data)'!E52)</f>
        <v>0</v>
      </c>
      <c r="J35" s="164">
        <f>E35*(' Drivers (Transactional Data)'!G52+' Drivers (Transactional Data)'!G52)</f>
        <v>0</v>
      </c>
      <c r="K35" s="164">
        <f>F35*(' Drivers (Transactional Data)'!H52+' Drivers (Transactional Data)'!I52)</f>
        <v>0</v>
      </c>
      <c r="L35" s="164">
        <f>G35*(' Drivers (Transactional Data)'!J52+' Drivers (Transactional Data)'!K52)</f>
        <v>0</v>
      </c>
      <c r="M35" s="162"/>
      <c r="N35" s="164">
        <f t="shared" si="4"/>
        <v>0</v>
      </c>
      <c r="O35" s="164">
        <f t="shared" si="4"/>
        <v>0</v>
      </c>
      <c r="P35" s="168">
        <f t="shared" si="5"/>
        <v>0</v>
      </c>
      <c r="Q35" s="153"/>
    </row>
    <row r="36" spans="1:17" x14ac:dyDescent="0.35">
      <c r="A36" s="345"/>
      <c r="B36" s="341" t="s">
        <v>61</v>
      </c>
      <c r="C36" s="163" t="s">
        <v>42</v>
      </c>
      <c r="D36" s="111"/>
      <c r="E36" s="111"/>
      <c r="F36" s="111"/>
      <c r="G36" s="111"/>
      <c r="H36" s="162"/>
      <c r="I36" s="169">
        <f>D36*(' Drivers (Transactional Data)'!D53+' Drivers (Transactional Data)'!E53)</f>
        <v>0</v>
      </c>
      <c r="J36" s="169">
        <f>E36*(' Drivers (Transactional Data)'!F53+' Drivers (Transactional Data)'!G53)</f>
        <v>0</v>
      </c>
      <c r="K36" s="169">
        <f>F36*(' Drivers (Transactional Data)'!H53+' Drivers (Transactional Data)'!I53)</f>
        <v>0</v>
      </c>
      <c r="L36" s="169">
        <f>G36*(' Drivers (Transactional Data)'!J53+' Drivers (Transactional Data)'!K53)</f>
        <v>0</v>
      </c>
      <c r="M36" s="162"/>
      <c r="N36" s="169">
        <f t="shared" si="4"/>
        <v>0</v>
      </c>
      <c r="O36" s="169">
        <f t="shared" si="4"/>
        <v>0</v>
      </c>
      <c r="P36" s="172">
        <f t="shared" si="5"/>
        <v>0</v>
      </c>
      <c r="Q36" s="153"/>
    </row>
    <row r="37" spans="1:17" x14ac:dyDescent="0.35">
      <c r="A37" s="345"/>
      <c r="B37" s="341"/>
      <c r="C37" s="163" t="s">
        <v>54</v>
      </c>
      <c r="D37" s="115"/>
      <c r="E37" s="115"/>
      <c r="F37" s="115"/>
      <c r="G37" s="115"/>
      <c r="H37" s="162"/>
      <c r="I37" s="166">
        <f>D37*(' Drivers (Transactional Data)'!D54+' Drivers (Transactional Data)'!E54)</f>
        <v>0</v>
      </c>
      <c r="J37" s="166">
        <f>E37*(' Drivers (Transactional Data)'!G54+' Drivers (Transactional Data)'!G54)</f>
        <v>0</v>
      </c>
      <c r="K37" s="166">
        <f>F37*(' Drivers (Transactional Data)'!H54+' Drivers (Transactional Data)'!I54)</f>
        <v>0</v>
      </c>
      <c r="L37" s="166">
        <f>G37*(' Drivers (Transactional Data)'!J54+' Drivers (Transactional Data)'!K54)</f>
        <v>0</v>
      </c>
      <c r="M37" s="162"/>
      <c r="N37" s="166">
        <f t="shared" si="4"/>
        <v>0</v>
      </c>
      <c r="O37" s="166">
        <f t="shared" si="4"/>
        <v>0</v>
      </c>
      <c r="P37" s="175">
        <f t="shared" si="5"/>
        <v>0</v>
      </c>
      <c r="Q37" s="153"/>
    </row>
    <row r="38" spans="1:17" ht="14.25" customHeight="1" x14ac:dyDescent="0.35">
      <c r="A38" s="184"/>
      <c r="B38" s="185"/>
      <c r="C38" s="177"/>
      <c r="D38" s="178"/>
      <c r="E38" s="178"/>
      <c r="F38" s="178"/>
      <c r="G38" s="178"/>
      <c r="H38" s="162"/>
      <c r="I38" s="178"/>
      <c r="J38" s="178"/>
      <c r="K38" s="178"/>
      <c r="L38" s="178"/>
      <c r="M38" s="162"/>
      <c r="N38" s="178"/>
      <c r="O38" s="178"/>
      <c r="P38" s="179"/>
      <c r="Q38" s="153"/>
    </row>
    <row r="39" spans="1:17" ht="14.25" customHeight="1" x14ac:dyDescent="0.35">
      <c r="A39" s="341" t="s">
        <v>50</v>
      </c>
      <c r="B39" s="341" t="s">
        <v>13</v>
      </c>
      <c r="C39" s="186" t="s">
        <v>42</v>
      </c>
      <c r="D39" s="155"/>
      <c r="E39" s="155"/>
      <c r="F39" s="155"/>
      <c r="G39" s="155"/>
      <c r="H39" s="162"/>
      <c r="I39" s="166">
        <f>I12+I21+I30</f>
        <v>0</v>
      </c>
      <c r="J39" s="166">
        <f t="shared" ref="J39:L39" si="6">J12+J21+J30</f>
        <v>0</v>
      </c>
      <c r="K39" s="166">
        <f t="shared" si="6"/>
        <v>0</v>
      </c>
      <c r="L39" s="166">
        <f t="shared" si="6"/>
        <v>0</v>
      </c>
      <c r="M39" s="162"/>
      <c r="N39" s="166">
        <f>I39+K39</f>
        <v>0</v>
      </c>
      <c r="O39" s="166">
        <f>J39+L39</f>
        <v>0</v>
      </c>
      <c r="P39" s="175">
        <f>SUM(N39:O39)</f>
        <v>0</v>
      </c>
      <c r="Q39" s="153"/>
    </row>
    <row r="40" spans="1:17" ht="14.25" customHeight="1" x14ac:dyDescent="0.35">
      <c r="A40" s="341"/>
      <c r="B40" s="346"/>
      <c r="C40" s="187" t="s">
        <v>54</v>
      </c>
      <c r="D40" s="155"/>
      <c r="E40" s="155"/>
      <c r="F40" s="155"/>
      <c r="G40" s="155"/>
      <c r="H40" s="162"/>
      <c r="I40" s="180">
        <f t="shared" ref="I40:L46" si="7">I13+I22+I31</f>
        <v>0</v>
      </c>
      <c r="J40" s="180">
        <f t="shared" si="7"/>
        <v>0</v>
      </c>
      <c r="K40" s="180">
        <f t="shared" si="7"/>
        <v>0</v>
      </c>
      <c r="L40" s="180">
        <f t="shared" si="7"/>
        <v>0</v>
      </c>
      <c r="M40" s="162"/>
      <c r="N40" s="180">
        <f t="shared" ref="N40:O46" si="8">I40+K40</f>
        <v>0</v>
      </c>
      <c r="O40" s="180">
        <f t="shared" si="8"/>
        <v>0</v>
      </c>
      <c r="P40" s="181">
        <f t="shared" ref="P40:P46" si="9">SUM(N40:O40)</f>
        <v>0</v>
      </c>
      <c r="Q40" s="153"/>
    </row>
    <row r="41" spans="1:17" ht="14.25" customHeight="1" x14ac:dyDescent="0.35">
      <c r="A41" s="341"/>
      <c r="B41" s="341" t="s">
        <v>59</v>
      </c>
      <c r="C41" s="186" t="s">
        <v>42</v>
      </c>
      <c r="D41" s="155"/>
      <c r="E41" s="155"/>
      <c r="F41" s="155"/>
      <c r="G41" s="155"/>
      <c r="H41" s="162"/>
      <c r="I41" s="164">
        <f t="shared" si="7"/>
        <v>0</v>
      </c>
      <c r="J41" s="164">
        <f t="shared" si="7"/>
        <v>0</v>
      </c>
      <c r="K41" s="164">
        <f t="shared" si="7"/>
        <v>0</v>
      </c>
      <c r="L41" s="164">
        <f t="shared" si="7"/>
        <v>0</v>
      </c>
      <c r="M41" s="162"/>
      <c r="N41" s="164">
        <f t="shared" si="8"/>
        <v>0</v>
      </c>
      <c r="O41" s="164">
        <f t="shared" si="8"/>
        <v>0</v>
      </c>
      <c r="P41" s="168">
        <f t="shared" si="9"/>
        <v>0</v>
      </c>
      <c r="Q41" s="153"/>
    </row>
    <row r="42" spans="1:17" ht="14.25" customHeight="1" x14ac:dyDescent="0.35">
      <c r="A42" s="341"/>
      <c r="B42" s="346"/>
      <c r="C42" s="187" t="s">
        <v>54</v>
      </c>
      <c r="D42" s="155"/>
      <c r="E42" s="155"/>
      <c r="F42" s="155"/>
      <c r="G42" s="155"/>
      <c r="H42" s="162"/>
      <c r="I42" s="164">
        <f t="shared" si="7"/>
        <v>0</v>
      </c>
      <c r="J42" s="164">
        <f t="shared" si="7"/>
        <v>0</v>
      </c>
      <c r="K42" s="164">
        <f t="shared" si="7"/>
        <v>0</v>
      </c>
      <c r="L42" s="164">
        <f t="shared" si="7"/>
        <v>0</v>
      </c>
      <c r="M42" s="162"/>
      <c r="N42" s="164">
        <f t="shared" si="8"/>
        <v>0</v>
      </c>
      <c r="O42" s="164">
        <f t="shared" si="8"/>
        <v>0</v>
      </c>
      <c r="P42" s="168">
        <f t="shared" si="9"/>
        <v>0</v>
      </c>
      <c r="Q42" s="153"/>
    </row>
    <row r="43" spans="1:17" ht="14.25" customHeight="1" x14ac:dyDescent="0.35">
      <c r="A43" s="341"/>
      <c r="B43" s="341" t="s">
        <v>60</v>
      </c>
      <c r="C43" s="186" t="s">
        <v>42</v>
      </c>
      <c r="D43" s="155"/>
      <c r="E43" s="155"/>
      <c r="F43" s="155"/>
      <c r="G43" s="155"/>
      <c r="H43" s="162"/>
      <c r="I43" s="164">
        <f t="shared" si="7"/>
        <v>0</v>
      </c>
      <c r="J43" s="164">
        <f t="shared" si="7"/>
        <v>0</v>
      </c>
      <c r="K43" s="164">
        <f t="shared" si="7"/>
        <v>0</v>
      </c>
      <c r="L43" s="164">
        <f t="shared" si="7"/>
        <v>0</v>
      </c>
      <c r="M43" s="162"/>
      <c r="N43" s="164">
        <f t="shared" si="8"/>
        <v>0</v>
      </c>
      <c r="O43" s="164">
        <f t="shared" si="8"/>
        <v>0</v>
      </c>
      <c r="P43" s="168">
        <f t="shared" si="9"/>
        <v>0</v>
      </c>
      <c r="Q43" s="153"/>
    </row>
    <row r="44" spans="1:17" ht="14.25" customHeight="1" x14ac:dyDescent="0.35">
      <c r="A44" s="341"/>
      <c r="B44" s="346"/>
      <c r="C44" s="187" t="s">
        <v>54</v>
      </c>
      <c r="D44" s="155"/>
      <c r="E44" s="155"/>
      <c r="F44" s="155"/>
      <c r="G44" s="155"/>
      <c r="H44" s="162"/>
      <c r="I44" s="164">
        <f t="shared" si="7"/>
        <v>0</v>
      </c>
      <c r="J44" s="164">
        <f t="shared" si="7"/>
        <v>0</v>
      </c>
      <c r="K44" s="164">
        <f t="shared" si="7"/>
        <v>0</v>
      </c>
      <c r="L44" s="164">
        <f t="shared" si="7"/>
        <v>0</v>
      </c>
      <c r="M44" s="162"/>
      <c r="N44" s="164">
        <f t="shared" si="8"/>
        <v>0</v>
      </c>
      <c r="O44" s="164">
        <f t="shared" si="8"/>
        <v>0</v>
      </c>
      <c r="P44" s="168">
        <f t="shared" si="9"/>
        <v>0</v>
      </c>
      <c r="Q44" s="153"/>
    </row>
    <row r="45" spans="1:17" ht="14.25" customHeight="1" x14ac:dyDescent="0.35">
      <c r="A45" s="341"/>
      <c r="B45" s="341" t="s">
        <v>61</v>
      </c>
      <c r="C45" s="186" t="s">
        <v>42</v>
      </c>
      <c r="D45" s="155"/>
      <c r="E45" s="155"/>
      <c r="F45" s="155"/>
      <c r="G45" s="155"/>
      <c r="H45" s="162"/>
      <c r="I45" s="164">
        <f t="shared" si="7"/>
        <v>0</v>
      </c>
      <c r="J45" s="164">
        <f t="shared" si="7"/>
        <v>0</v>
      </c>
      <c r="K45" s="164">
        <f t="shared" si="7"/>
        <v>0</v>
      </c>
      <c r="L45" s="164">
        <f t="shared" si="7"/>
        <v>0</v>
      </c>
      <c r="M45" s="162"/>
      <c r="N45" s="164">
        <f t="shared" si="8"/>
        <v>0</v>
      </c>
      <c r="O45" s="164">
        <f t="shared" si="8"/>
        <v>0</v>
      </c>
      <c r="P45" s="168">
        <f t="shared" si="9"/>
        <v>0</v>
      </c>
      <c r="Q45" s="153"/>
    </row>
    <row r="46" spans="1:17" ht="14.25" customHeight="1" x14ac:dyDescent="0.35">
      <c r="A46" s="341"/>
      <c r="B46" s="346"/>
      <c r="C46" s="187" t="s">
        <v>54</v>
      </c>
      <c r="D46" s="155"/>
      <c r="E46" s="155"/>
      <c r="F46" s="155"/>
      <c r="G46" s="155"/>
      <c r="H46" s="162"/>
      <c r="I46" s="164">
        <f t="shared" si="7"/>
        <v>0</v>
      </c>
      <c r="J46" s="164">
        <f t="shared" si="7"/>
        <v>0</v>
      </c>
      <c r="K46" s="164">
        <f t="shared" si="7"/>
        <v>0</v>
      </c>
      <c r="L46" s="164">
        <f t="shared" si="7"/>
        <v>0</v>
      </c>
      <c r="M46" s="162"/>
      <c r="N46" s="164">
        <f t="shared" si="8"/>
        <v>0</v>
      </c>
      <c r="O46" s="164">
        <f t="shared" si="8"/>
        <v>0</v>
      </c>
      <c r="P46" s="168">
        <f t="shared" si="9"/>
        <v>0</v>
      </c>
      <c r="Q46" s="153"/>
    </row>
    <row r="47" spans="1:17" ht="14.25" customHeight="1" x14ac:dyDescent="0.35">
      <c r="A47" s="188"/>
      <c r="B47" s="162"/>
      <c r="C47" s="162"/>
      <c r="D47" s="155"/>
      <c r="E47" s="155"/>
      <c r="F47" s="155"/>
      <c r="G47" s="155"/>
      <c r="H47" s="155"/>
      <c r="I47" s="155"/>
      <c r="J47" s="155"/>
      <c r="K47" s="155"/>
      <c r="L47" s="155"/>
      <c r="M47" s="155"/>
      <c r="N47" s="155"/>
      <c r="O47" s="155"/>
      <c r="P47" s="157"/>
      <c r="Q47" s="153"/>
    </row>
    <row r="48" spans="1:17" ht="25" customHeight="1" x14ac:dyDescent="0.35">
      <c r="A48" s="189"/>
      <c r="B48" s="190"/>
      <c r="C48" s="190"/>
      <c r="D48" s="342" t="s">
        <v>89</v>
      </c>
      <c r="E48" s="343"/>
      <c r="F48" s="343"/>
      <c r="G48" s="344"/>
      <c r="H48" s="155"/>
      <c r="I48" s="191">
        <f>SUM(I39:I46)</f>
        <v>0</v>
      </c>
      <c r="J48" s="191">
        <f>SUM(J39:J46)</f>
        <v>0</v>
      </c>
      <c r="K48" s="191">
        <f>SUM(K39:K46)</f>
        <v>0</v>
      </c>
      <c r="L48" s="191">
        <f>SUM(L39:L46)</f>
        <v>0</v>
      </c>
      <c r="M48" s="155"/>
      <c r="N48" s="192">
        <f t="shared" ref="N48" si="10">I48+K48</f>
        <v>0</v>
      </c>
      <c r="O48" s="192">
        <f>J48+L48</f>
        <v>0</v>
      </c>
      <c r="P48" s="192">
        <f>SUM(N48:O48)</f>
        <v>0</v>
      </c>
      <c r="Q48" s="153"/>
    </row>
    <row r="49" spans="1:17" ht="14.25" customHeight="1" x14ac:dyDescent="0.35">
      <c r="A49" s="193"/>
      <c r="B49" s="155"/>
      <c r="C49" s="155"/>
      <c r="D49" s="155"/>
      <c r="E49" s="155"/>
      <c r="F49" s="155"/>
      <c r="G49" s="155"/>
      <c r="H49" s="155"/>
      <c r="I49" s="155"/>
      <c r="J49" s="155"/>
      <c r="K49" s="155"/>
      <c r="L49" s="155"/>
      <c r="M49" s="155"/>
      <c r="N49" s="155"/>
      <c r="O49" s="155"/>
      <c r="P49" s="157"/>
      <c r="Q49" s="153"/>
    </row>
    <row r="50" spans="1:17" x14ac:dyDescent="0.35">
      <c r="A50" s="194"/>
      <c r="B50" s="142"/>
      <c r="C50" s="142"/>
      <c r="D50" s="142"/>
      <c r="E50" s="142"/>
      <c r="F50" s="142"/>
      <c r="G50" s="142"/>
      <c r="H50" s="142"/>
      <c r="I50" s="142"/>
      <c r="J50" s="142"/>
      <c r="K50" s="142"/>
      <c r="L50" s="142"/>
      <c r="M50" s="142"/>
      <c r="N50" s="142"/>
      <c r="O50" s="142"/>
      <c r="P50" s="195"/>
    </row>
    <row r="51" spans="1:17" x14ac:dyDescent="0.35">
      <c r="A51" s="194"/>
      <c r="B51" s="142"/>
      <c r="C51" s="142"/>
      <c r="D51" s="142"/>
      <c r="E51" s="142"/>
      <c r="F51" s="142"/>
      <c r="G51" s="142"/>
      <c r="H51" s="142"/>
      <c r="I51" s="142"/>
      <c r="J51" s="142"/>
      <c r="K51" s="142"/>
      <c r="L51" s="142"/>
      <c r="M51" s="142"/>
      <c r="N51" s="142"/>
      <c r="O51" s="142"/>
      <c r="P51" s="195"/>
    </row>
    <row r="52" spans="1:17" x14ac:dyDescent="0.35">
      <c r="A52" s="196"/>
      <c r="B52" s="142"/>
      <c r="C52" s="142"/>
      <c r="D52" s="142"/>
      <c r="E52" s="142"/>
      <c r="F52" s="142"/>
      <c r="G52" s="142"/>
      <c r="H52" s="142"/>
      <c r="I52" s="142"/>
      <c r="J52" s="142"/>
      <c r="K52" s="142"/>
      <c r="L52" s="142"/>
      <c r="M52" s="142"/>
      <c r="N52" s="142"/>
      <c r="O52" s="142"/>
      <c r="P52" s="195"/>
    </row>
    <row r="53" spans="1:17" x14ac:dyDescent="0.35">
      <c r="A53" s="194"/>
      <c r="B53" s="142"/>
      <c r="C53" s="142"/>
      <c r="D53" s="142"/>
      <c r="E53" s="142"/>
      <c r="F53" s="142"/>
      <c r="G53" s="142"/>
      <c r="H53" s="142"/>
      <c r="I53" s="142"/>
      <c r="J53" s="142"/>
      <c r="K53" s="142"/>
      <c r="L53" s="142"/>
      <c r="M53" s="142"/>
      <c r="N53" s="142"/>
      <c r="O53" s="142"/>
      <c r="P53" s="195"/>
    </row>
    <row r="54" spans="1:17" x14ac:dyDescent="0.35">
      <c r="A54" s="194"/>
      <c r="B54" s="142"/>
      <c r="C54" s="142"/>
      <c r="D54" s="142"/>
      <c r="E54" s="142"/>
      <c r="F54" s="142"/>
      <c r="G54" s="142"/>
      <c r="H54" s="142"/>
      <c r="I54" s="142"/>
      <c r="J54" s="142"/>
      <c r="K54" s="142"/>
      <c r="L54" s="142"/>
      <c r="M54" s="142"/>
      <c r="N54" s="142"/>
      <c r="O54" s="142"/>
      <c r="P54" s="195"/>
    </row>
    <row r="55" spans="1:17" x14ac:dyDescent="0.35">
      <c r="A55" s="194"/>
      <c r="B55" s="142"/>
      <c r="C55" s="142"/>
      <c r="D55" s="142"/>
      <c r="E55" s="142"/>
      <c r="F55" s="142"/>
      <c r="G55" s="142"/>
      <c r="H55" s="142"/>
      <c r="I55" s="142"/>
      <c r="J55" s="142"/>
      <c r="K55" s="142"/>
      <c r="L55" s="142"/>
      <c r="M55" s="142"/>
      <c r="N55" s="142"/>
      <c r="O55" s="142"/>
      <c r="P55" s="195"/>
    </row>
    <row r="56" spans="1:17" x14ac:dyDescent="0.35">
      <c r="A56" s="197"/>
      <c r="B56" s="198"/>
      <c r="C56" s="198"/>
      <c r="D56" s="198"/>
      <c r="E56" s="198"/>
      <c r="F56" s="198"/>
      <c r="G56" s="198"/>
      <c r="H56" s="198"/>
      <c r="I56" s="198"/>
      <c r="J56" s="198"/>
      <c r="K56" s="198"/>
      <c r="L56" s="198"/>
      <c r="M56" s="198"/>
      <c r="N56" s="198"/>
      <c r="O56" s="198"/>
      <c r="P56" s="199"/>
    </row>
  </sheetData>
  <sheetProtection algorithmName="SHA-512" hashValue="Dd70t4BNUpybq5KWWaPacfaS30CXN9Fdi7pkIpRuvR5Irp/NW63Wo91AL/iSdKWOHPxyuXxiNq570K60pwI6+Q==" saltValue="Dau8dpp90wIFrsiK8bC7WQ==" spinCount="100000" sheet="1" objects="1" scenarios="1"/>
  <mergeCells count="29">
    <mergeCell ref="D48:G48"/>
    <mergeCell ref="A21:A28"/>
    <mergeCell ref="B21:B22"/>
    <mergeCell ref="A30:A37"/>
    <mergeCell ref="B30:B31"/>
    <mergeCell ref="A39:A46"/>
    <mergeCell ref="B39:B40"/>
    <mergeCell ref="B41:B42"/>
    <mergeCell ref="B43:B44"/>
    <mergeCell ref="B45:B46"/>
    <mergeCell ref="B32:B33"/>
    <mergeCell ref="B34:B35"/>
    <mergeCell ref="B36:B37"/>
    <mergeCell ref="B23:B24"/>
    <mergeCell ref="B25:B26"/>
    <mergeCell ref="B27:B28"/>
    <mergeCell ref="A5:P5"/>
    <mergeCell ref="A6:I6"/>
    <mergeCell ref="A11:C11"/>
    <mergeCell ref="A12:A19"/>
    <mergeCell ref="B12:B13"/>
    <mergeCell ref="B14:B15"/>
    <mergeCell ref="B16:B17"/>
    <mergeCell ref="B18:B19"/>
    <mergeCell ref="A1:P1"/>
    <mergeCell ref="A2:B2"/>
    <mergeCell ref="A3:B3"/>
    <mergeCell ref="C3:F3"/>
    <mergeCell ref="A4:P4"/>
  </mergeCells>
  <dataValidations xWindow="905" yWindow="488" count="2">
    <dataValidation allowBlank="1" showInputMessage="1" showErrorMessage="1" prompt="This cell is up to 4 decimal places" sqref="D13:G13 D15:G15 D17:G17 D19:G19 D22:G22 D24:G24 D26:G26 D28:G28 D31:G31 D33:G33 D35:G35 D37:G37"/>
    <dataValidation allowBlank="1" showInputMessage="1" showErrorMessage="1" prompt="This cell is up to 5 decimal places" sqref="D12:G12 D14:G14 D16:G16 D18:G18 D21:G21 D23:G23 D25:G25 D27:G27 D30:G30 D32:G32 D34 F34:G34 D36:G36"/>
  </dataValidations>
  <hyperlinks>
    <hyperlink ref="A2:B2" location="'Index Page'!A1" display="Click to return to Index Page"/>
  </hyperlink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8"/>
  <sheetViews>
    <sheetView topLeftCell="A4" workbookViewId="0">
      <selection activeCell="E13" sqref="E13"/>
    </sheetView>
  </sheetViews>
  <sheetFormatPr defaultRowHeight="14" x14ac:dyDescent="0.3"/>
  <cols>
    <col min="1" max="1" width="35.08984375" style="203" customWidth="1"/>
    <col min="2" max="4" width="19" style="224" customWidth="1"/>
    <col min="5" max="5" width="55.26953125" style="203" bestFit="1" customWidth="1"/>
    <col min="6" max="16384" width="8.7265625" style="203"/>
  </cols>
  <sheetData>
    <row r="1" spans="1:11" x14ac:dyDescent="0.3">
      <c r="A1" s="320" t="s">
        <v>171</v>
      </c>
      <c r="B1" s="320"/>
      <c r="C1" s="320"/>
      <c r="D1" s="320"/>
      <c r="E1" s="320"/>
      <c r="F1" s="320"/>
      <c r="G1" s="320"/>
      <c r="H1" s="320"/>
      <c r="I1" s="204"/>
      <c r="J1" s="204"/>
      <c r="K1" s="204"/>
    </row>
    <row r="2" spans="1:11" ht="69.5" customHeight="1" x14ac:dyDescent="0.3">
      <c r="A2" s="321"/>
      <c r="B2" s="321"/>
      <c r="C2" s="321"/>
      <c r="D2" s="321"/>
      <c r="E2" s="321"/>
      <c r="F2" s="321"/>
      <c r="G2" s="321"/>
      <c r="H2" s="321"/>
      <c r="I2" s="204"/>
      <c r="J2" s="204"/>
      <c r="K2" s="204"/>
    </row>
    <row r="3" spans="1:11" ht="20" customHeight="1" x14ac:dyDescent="0.3">
      <c r="A3" s="333" t="s">
        <v>119</v>
      </c>
      <c r="B3" s="334"/>
      <c r="C3" s="145"/>
      <c r="D3" s="145"/>
      <c r="E3" s="145"/>
      <c r="F3" s="145"/>
      <c r="G3" s="145"/>
      <c r="H3" s="146"/>
      <c r="I3" s="147"/>
      <c r="J3" s="147"/>
      <c r="K3" s="147"/>
    </row>
    <row r="4" spans="1:11" ht="20" customHeight="1" x14ac:dyDescent="0.3">
      <c r="A4" s="335" t="s">
        <v>152</v>
      </c>
      <c r="B4" s="336"/>
      <c r="C4" s="301">
        <f>[1]Coversheet!B16</f>
        <v>0</v>
      </c>
      <c r="D4" s="302"/>
      <c r="E4" s="302"/>
      <c r="F4" s="302"/>
      <c r="G4" s="302"/>
      <c r="H4" s="303"/>
      <c r="I4" s="69"/>
    </row>
    <row r="5" spans="1:11" ht="20" customHeight="1" x14ac:dyDescent="0.3">
      <c r="A5" s="323" t="s">
        <v>153</v>
      </c>
      <c r="B5" s="323"/>
      <c r="C5" s="323"/>
      <c r="D5" s="323"/>
      <c r="E5" s="323"/>
      <c r="F5" s="323"/>
      <c r="G5" s="323"/>
      <c r="H5" s="323"/>
    </row>
    <row r="6" spans="1:11" ht="32" customHeight="1" x14ac:dyDescent="0.3">
      <c r="A6" s="348" t="s">
        <v>157</v>
      </c>
      <c r="B6" s="348"/>
      <c r="C6" s="348"/>
      <c r="D6" s="348"/>
      <c r="E6" s="348"/>
      <c r="F6" s="348"/>
      <c r="G6" s="348"/>
      <c r="H6" s="348"/>
    </row>
    <row r="7" spans="1:11" ht="34" customHeight="1" x14ac:dyDescent="0.3">
      <c r="A7" s="290" t="s">
        <v>182</v>
      </c>
      <c r="B7" s="291"/>
      <c r="C7" s="291"/>
      <c r="D7" s="291"/>
      <c r="E7" s="291"/>
      <c r="F7" s="291"/>
      <c r="G7" s="291"/>
      <c r="H7" s="291"/>
      <c r="I7" s="292"/>
    </row>
    <row r="8" spans="1:11" x14ac:dyDescent="0.3">
      <c r="A8" s="207"/>
      <c r="B8" s="205"/>
      <c r="C8" s="205"/>
      <c r="D8" s="205"/>
      <c r="E8" s="205"/>
      <c r="F8" s="205"/>
      <c r="G8" s="205"/>
      <c r="H8" s="206"/>
    </row>
    <row r="9" spans="1:11" x14ac:dyDescent="0.3">
      <c r="A9" s="208"/>
      <c r="B9" s="209"/>
      <c r="C9" s="210" t="s">
        <v>71</v>
      </c>
      <c r="D9" s="225" t="s">
        <v>72</v>
      </c>
      <c r="E9" s="7"/>
      <c r="F9" s="204"/>
      <c r="G9" s="204"/>
      <c r="H9" s="211"/>
    </row>
    <row r="10" spans="1:11" x14ac:dyDescent="0.3">
      <c r="A10" s="212" t="s">
        <v>10</v>
      </c>
      <c r="B10" s="209"/>
      <c r="C10" s="7"/>
      <c r="D10" s="7"/>
      <c r="E10" s="7"/>
      <c r="F10" s="204"/>
      <c r="G10" s="204"/>
      <c r="H10" s="211"/>
    </row>
    <row r="11" spans="1:11" x14ac:dyDescent="0.3">
      <c r="A11" s="212"/>
      <c r="B11" s="209"/>
      <c r="C11" s="7"/>
      <c r="D11" s="7"/>
      <c r="E11" s="7"/>
      <c r="F11" s="204"/>
      <c r="G11" s="204"/>
      <c r="H11" s="211"/>
    </row>
    <row r="12" spans="1:11" x14ac:dyDescent="0.3">
      <c r="A12" s="208" t="s">
        <v>9</v>
      </c>
      <c r="B12" s="213" t="s">
        <v>45</v>
      </c>
      <c r="C12" s="213" t="s">
        <v>74</v>
      </c>
      <c r="D12" s="213" t="s">
        <v>73</v>
      </c>
      <c r="E12" s="214" t="s">
        <v>46</v>
      </c>
      <c r="F12" s="204"/>
      <c r="G12" s="204"/>
      <c r="H12" s="211"/>
    </row>
    <row r="13" spans="1:11" x14ac:dyDescent="0.3">
      <c r="A13" s="6" t="s">
        <v>181</v>
      </c>
      <c r="B13" s="209" t="s">
        <v>41</v>
      </c>
      <c r="C13" s="82"/>
      <c r="D13" s="215">
        <f>C13*' Drivers (Transactional Data)'!$T$65</f>
        <v>0</v>
      </c>
      <c r="E13" s="7" t="s">
        <v>91</v>
      </c>
      <c r="F13" s="204"/>
      <c r="G13" s="204"/>
      <c r="H13" s="211"/>
    </row>
    <row r="14" spans="1:11" x14ac:dyDescent="0.3">
      <c r="A14" s="212" t="s">
        <v>11</v>
      </c>
      <c r="B14" s="209" t="s">
        <v>47</v>
      </c>
      <c r="C14" s="84"/>
      <c r="D14" s="215">
        <f>C14</f>
        <v>0</v>
      </c>
      <c r="E14" s="7"/>
      <c r="F14" s="204"/>
      <c r="G14" s="204"/>
      <c r="H14" s="211"/>
    </row>
    <row r="15" spans="1:11" x14ac:dyDescent="0.3">
      <c r="A15" s="212"/>
      <c r="B15" s="209"/>
      <c r="C15" s="209"/>
      <c r="D15" s="209"/>
      <c r="E15" s="7"/>
      <c r="F15" s="204"/>
      <c r="G15" s="204"/>
      <c r="H15" s="211"/>
    </row>
    <row r="16" spans="1:11" x14ac:dyDescent="0.3">
      <c r="A16" s="216" t="s">
        <v>90</v>
      </c>
      <c r="B16" s="226"/>
      <c r="C16" s="226"/>
      <c r="D16" s="217">
        <f>SUM(D13:D15)</f>
        <v>0</v>
      </c>
      <c r="E16" s="7"/>
      <c r="F16" s="204"/>
      <c r="G16" s="204"/>
      <c r="H16" s="211"/>
    </row>
    <row r="17" spans="1:8" x14ac:dyDescent="0.3">
      <c r="A17" s="218"/>
      <c r="B17" s="219"/>
      <c r="C17" s="219"/>
      <c r="D17" s="219"/>
      <c r="E17" s="204"/>
      <c r="F17" s="204"/>
      <c r="G17" s="204"/>
      <c r="H17" s="211"/>
    </row>
    <row r="18" spans="1:8" x14ac:dyDescent="0.3">
      <c r="A18" s="220"/>
      <c r="B18" s="221"/>
      <c r="C18" s="221"/>
      <c r="D18" s="221"/>
      <c r="E18" s="222"/>
      <c r="F18" s="222"/>
      <c r="G18" s="222"/>
      <c r="H18" s="223"/>
    </row>
  </sheetData>
  <sheetProtection algorithmName="SHA-512" hashValue="h5073Wi9S/meMUjPE8zbQcWblKwsNphfrMRfS0z+NW0xkLhlmKbuiZDXfMWEXj+eNgdfuAyCgN1HX1GlOGbciA==" saltValue="brEcPmGi5msvKR9BG9BjMQ==" spinCount="100000" sheet="1" objects="1" scenarios="1"/>
  <mergeCells count="7">
    <mergeCell ref="A6:H6"/>
    <mergeCell ref="A7:I7"/>
    <mergeCell ref="A1:H2"/>
    <mergeCell ref="A3:B3"/>
    <mergeCell ref="A4:B4"/>
    <mergeCell ref="C4:H4"/>
    <mergeCell ref="A5:H5"/>
  </mergeCells>
  <dataValidations count="2">
    <dataValidation allowBlank="1" showInputMessage="1" showErrorMessage="1" prompt="This cell is up to zero decimal places" sqref="C14"/>
    <dataValidation allowBlank="1" showInputMessage="1" showErrorMessage="1" prompt="This cell is up to four decimal places" sqref="C13"/>
  </dataValidations>
  <hyperlinks>
    <hyperlink ref="A3:B3" location="'Index Page'!A1" display="Click to return to Index Page"/>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8"/>
  <sheetViews>
    <sheetView topLeftCell="A4" workbookViewId="0">
      <selection activeCell="F16" sqref="F16"/>
    </sheetView>
  </sheetViews>
  <sheetFormatPr defaultRowHeight="14" x14ac:dyDescent="0.35"/>
  <cols>
    <col min="1" max="1" width="27" style="144" customWidth="1"/>
    <col min="2" max="3" width="16.1796875" style="144" customWidth="1"/>
    <col min="4" max="4" width="19.08984375" style="144" customWidth="1"/>
    <col min="5" max="10" width="8.7265625" style="144"/>
    <col min="11" max="11" width="36.08984375" style="144" customWidth="1"/>
    <col min="12" max="16384" width="8.7265625" style="144"/>
  </cols>
  <sheetData>
    <row r="1" spans="1:11" x14ac:dyDescent="0.35">
      <c r="A1" s="351" t="s">
        <v>172</v>
      </c>
      <c r="B1" s="352"/>
      <c r="C1" s="352"/>
      <c r="D1" s="352"/>
      <c r="E1" s="352"/>
      <c r="F1" s="352"/>
      <c r="G1" s="352"/>
      <c r="H1" s="352"/>
      <c r="I1" s="352"/>
      <c r="J1" s="352"/>
      <c r="K1" s="353"/>
    </row>
    <row r="2" spans="1:11" ht="72" customHeight="1" x14ac:dyDescent="0.35">
      <c r="A2" s="354"/>
      <c r="B2" s="355"/>
      <c r="C2" s="355"/>
      <c r="D2" s="355"/>
      <c r="E2" s="355"/>
      <c r="F2" s="355"/>
      <c r="G2" s="355"/>
      <c r="H2" s="355"/>
      <c r="I2" s="355"/>
      <c r="J2" s="355"/>
      <c r="K2" s="356"/>
    </row>
    <row r="3" spans="1:11" x14ac:dyDescent="0.35">
      <c r="A3" s="322" t="s">
        <v>119</v>
      </c>
      <c r="B3" s="322"/>
      <c r="C3" s="322"/>
      <c r="D3" s="322"/>
      <c r="E3" s="322"/>
      <c r="F3" s="322"/>
      <c r="G3" s="322"/>
      <c r="H3" s="322"/>
      <c r="I3" s="322"/>
      <c r="J3" s="322"/>
      <c r="K3" s="322"/>
    </row>
    <row r="4" spans="1:11" x14ac:dyDescent="0.35">
      <c r="A4" s="228" t="s">
        <v>152</v>
      </c>
      <c r="B4" s="301">
        <f>[1]Coversheet!B16</f>
        <v>0</v>
      </c>
      <c r="C4" s="302"/>
      <c r="D4" s="302"/>
      <c r="E4" s="302"/>
      <c r="F4" s="302"/>
      <c r="G4" s="302"/>
      <c r="H4" s="302"/>
      <c r="I4" s="302"/>
      <c r="J4" s="302"/>
      <c r="K4" s="303"/>
    </row>
    <row r="5" spans="1:11" x14ac:dyDescent="0.35">
      <c r="A5" s="323" t="s">
        <v>153</v>
      </c>
      <c r="B5" s="323"/>
      <c r="C5" s="323"/>
      <c r="D5" s="323"/>
      <c r="E5" s="323"/>
      <c r="F5" s="323"/>
      <c r="G5" s="323"/>
      <c r="H5" s="323"/>
      <c r="I5" s="323"/>
      <c r="J5" s="323"/>
      <c r="K5" s="323"/>
    </row>
    <row r="6" spans="1:11" x14ac:dyDescent="0.35">
      <c r="A6" s="357" t="s">
        <v>144</v>
      </c>
      <c r="B6" s="357"/>
      <c r="C6" s="357"/>
      <c r="D6" s="357"/>
      <c r="E6" s="357"/>
      <c r="F6" s="357"/>
      <c r="G6" s="357"/>
      <c r="H6" s="357"/>
      <c r="I6" s="357"/>
      <c r="J6" s="357"/>
      <c r="K6" s="357"/>
    </row>
    <row r="7" spans="1:11" x14ac:dyDescent="0.35">
      <c r="A7" s="252"/>
      <c r="B7" s="253"/>
      <c r="C7" s="253"/>
      <c r="D7" s="253"/>
      <c r="E7" s="253"/>
    </row>
    <row r="8" spans="1:11" x14ac:dyDescent="0.35">
      <c r="A8" s="253"/>
      <c r="B8" s="253"/>
      <c r="C8" s="253"/>
      <c r="D8" s="253"/>
      <c r="E8" s="253"/>
    </row>
    <row r="9" spans="1:11" x14ac:dyDescent="0.35">
      <c r="A9" s="253"/>
      <c r="B9" s="254" t="s">
        <v>105</v>
      </c>
      <c r="C9" s="266" t="s">
        <v>106</v>
      </c>
      <c r="D9" s="265" t="s">
        <v>162</v>
      </c>
      <c r="E9" s="253"/>
    </row>
    <row r="10" spans="1:11" ht="14.5" x14ac:dyDescent="0.35">
      <c r="A10" s="255" t="s">
        <v>163</v>
      </c>
      <c r="B10" s="269">
        <f>'Card Acquiring'!$D$24</f>
        <v>0</v>
      </c>
      <c r="C10" s="251">
        <f>'Card Acquiring'!$D$24</f>
        <v>0</v>
      </c>
      <c r="D10" s="256">
        <f>AVERAGE(B10:C10)</f>
        <v>0</v>
      </c>
      <c r="E10" s="253"/>
    </row>
    <row r="11" spans="1:11" ht="14.5" x14ac:dyDescent="0.35">
      <c r="A11" s="257" t="s">
        <v>104</v>
      </c>
      <c r="B11" s="269">
        <f>'Interchange fees'!$U$41</f>
        <v>0</v>
      </c>
      <c r="C11" s="267">
        <f>'Interchange fees'!$AD$41</f>
        <v>0</v>
      </c>
      <c r="D11" s="258">
        <f t="shared" ref="D11:D13" si="0">AVERAGE(B11:C11)</f>
        <v>0</v>
      </c>
      <c r="E11" s="253"/>
    </row>
    <row r="12" spans="1:11" ht="14.5" x14ac:dyDescent="0.35">
      <c r="A12" s="257" t="s">
        <v>64</v>
      </c>
      <c r="B12" s="269">
        <f>'Scheme fees'!$P$41</f>
        <v>0</v>
      </c>
      <c r="C12" s="251">
        <f>'Scheme fees'!$P$41</f>
        <v>0</v>
      </c>
      <c r="D12" s="258">
        <f t="shared" si="0"/>
        <v>0</v>
      </c>
      <c r="E12" s="253"/>
    </row>
    <row r="13" spans="1:11" ht="14.5" x14ac:dyDescent="0.35">
      <c r="A13" s="257" t="s">
        <v>164</v>
      </c>
      <c r="B13" s="269">
        <f>'Fraud Avoidance'!$D$8</f>
        <v>0</v>
      </c>
      <c r="C13" s="251">
        <f>'Fraud Avoidance'!$D$8</f>
        <v>0</v>
      </c>
      <c r="D13" s="258">
        <f t="shared" si="0"/>
        <v>0</v>
      </c>
      <c r="E13" s="253"/>
    </row>
    <row r="14" spans="1:11" x14ac:dyDescent="0.35">
      <c r="A14" s="259"/>
      <c r="B14" s="263"/>
      <c r="C14" s="268"/>
      <c r="D14" s="259"/>
      <c r="E14" s="253"/>
    </row>
    <row r="15" spans="1:11" x14ac:dyDescent="0.35">
      <c r="A15" s="264" t="s">
        <v>93</v>
      </c>
      <c r="B15" s="260">
        <f>SUM(B10:B13)</f>
        <v>0</v>
      </c>
      <c r="C15" s="260">
        <f>SUM(C10:C13)</f>
        <v>0</v>
      </c>
      <c r="D15" s="261">
        <f>SUM(D10:D13)</f>
        <v>0</v>
      </c>
      <c r="E15" s="253"/>
    </row>
    <row r="16" spans="1:11" x14ac:dyDescent="0.35">
      <c r="A16" s="253"/>
      <c r="B16" s="253"/>
      <c r="C16" s="253"/>
      <c r="D16" s="253"/>
      <c r="E16" s="253"/>
    </row>
    <row r="18" spans="2:4" x14ac:dyDescent="0.35">
      <c r="B18" s="349" t="s">
        <v>176</v>
      </c>
      <c r="C18" s="350"/>
      <c r="D18" s="262">
        <f>D15</f>
        <v>0</v>
      </c>
    </row>
  </sheetData>
  <sheetProtection algorithmName="SHA-512" hashValue="KYs01zmoDniPnwdRAzGIwIUlydUAYgfki9bvNjS9n0BbnmpB/a6/LpnTkst+kIU5JP8LTK1iZZzcEoXiJn0daA==" saltValue="6kMsJSsbnKhdJDUKlai0Qg==" spinCount="100000" sheet="1" objects="1" scenarios="1"/>
  <mergeCells count="6">
    <mergeCell ref="B18:C18"/>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8"/>
  <sheetViews>
    <sheetView workbookViewId="0">
      <selection activeCell="B14" sqref="B14:C14"/>
    </sheetView>
  </sheetViews>
  <sheetFormatPr defaultRowHeight="12.5" x14ac:dyDescent="0.25"/>
  <cols>
    <col min="1" max="1" width="51.453125" style="227" customWidth="1"/>
    <col min="2" max="2" width="8.7265625" style="227"/>
    <col min="3" max="3" width="13.453125" style="227" customWidth="1"/>
    <col min="4" max="16384" width="8.7265625" style="227"/>
  </cols>
  <sheetData>
    <row r="1" spans="1:11" x14ac:dyDescent="0.25">
      <c r="A1" s="351" t="s">
        <v>173</v>
      </c>
      <c r="B1" s="352"/>
      <c r="C1" s="352"/>
      <c r="D1" s="352"/>
      <c r="E1" s="352"/>
      <c r="F1" s="352"/>
      <c r="G1" s="352"/>
      <c r="H1" s="352"/>
      <c r="I1" s="352"/>
      <c r="J1" s="352"/>
      <c r="K1" s="353"/>
    </row>
    <row r="2" spans="1:11" ht="74" customHeight="1" x14ac:dyDescent="0.25">
      <c r="A2" s="354"/>
      <c r="B2" s="355"/>
      <c r="C2" s="355"/>
      <c r="D2" s="355"/>
      <c r="E2" s="355"/>
      <c r="F2" s="355"/>
      <c r="G2" s="355"/>
      <c r="H2" s="355"/>
      <c r="I2" s="355"/>
      <c r="J2" s="355"/>
      <c r="K2" s="356"/>
    </row>
    <row r="3" spans="1:11" ht="20" customHeight="1" x14ac:dyDescent="0.25">
      <c r="A3" s="322" t="s">
        <v>119</v>
      </c>
      <c r="B3" s="322"/>
      <c r="C3" s="322"/>
      <c r="D3" s="322"/>
      <c r="E3" s="322"/>
      <c r="F3" s="322"/>
      <c r="G3" s="322"/>
      <c r="H3" s="322"/>
      <c r="I3" s="322"/>
      <c r="J3" s="322"/>
      <c r="K3" s="322"/>
    </row>
    <row r="4" spans="1:11" ht="20" customHeight="1" x14ac:dyDescent="0.25">
      <c r="A4" s="228" t="s">
        <v>152</v>
      </c>
      <c r="B4" s="301">
        <f>[1]Coversheet!B16</f>
        <v>0</v>
      </c>
      <c r="C4" s="302"/>
      <c r="D4" s="302"/>
      <c r="E4" s="302"/>
      <c r="F4" s="302"/>
      <c r="G4" s="302"/>
      <c r="H4" s="302"/>
      <c r="I4" s="302"/>
      <c r="J4" s="302"/>
      <c r="K4" s="303"/>
    </row>
    <row r="5" spans="1:11" ht="20" customHeight="1" x14ac:dyDescent="0.25">
      <c r="A5" s="323" t="s">
        <v>153</v>
      </c>
      <c r="B5" s="323"/>
      <c r="C5" s="323"/>
      <c r="D5" s="323"/>
      <c r="E5" s="323"/>
      <c r="F5" s="323"/>
      <c r="G5" s="323"/>
      <c r="H5" s="323"/>
      <c r="I5" s="323"/>
      <c r="J5" s="323"/>
      <c r="K5" s="323"/>
    </row>
    <row r="6" spans="1:11" ht="46" customHeight="1" x14ac:dyDescent="0.25">
      <c r="A6" s="358" t="s">
        <v>158</v>
      </c>
      <c r="B6" s="358"/>
      <c r="C6" s="358"/>
      <c r="D6" s="358"/>
      <c r="E6" s="358"/>
      <c r="F6" s="358"/>
      <c r="G6" s="358"/>
      <c r="H6" s="358"/>
      <c r="I6" s="358"/>
      <c r="J6" s="358"/>
      <c r="K6" s="358"/>
    </row>
    <row r="9" spans="1:11" x14ac:dyDescent="0.25">
      <c r="C9" s="200" t="s">
        <v>71</v>
      </c>
    </row>
    <row r="12" spans="1:11" ht="13" x14ac:dyDescent="0.3">
      <c r="C12" s="202" t="s">
        <v>74</v>
      </c>
      <c r="D12" s="201"/>
    </row>
    <row r="13" spans="1:11" ht="13" x14ac:dyDescent="0.3">
      <c r="A13" s="229" t="s">
        <v>79</v>
      </c>
      <c r="C13" s="230"/>
      <c r="D13" s="201"/>
    </row>
    <row r="14" spans="1:11" x14ac:dyDescent="0.25">
      <c r="A14" s="227" t="s">
        <v>19</v>
      </c>
      <c r="B14" s="201"/>
      <c r="C14" s="230"/>
      <c r="D14" s="201"/>
    </row>
    <row r="15" spans="1:11" x14ac:dyDescent="0.25">
      <c r="A15" s="227" t="s">
        <v>76</v>
      </c>
      <c r="B15" s="201"/>
      <c r="C15" s="230"/>
      <c r="D15" s="201"/>
    </row>
    <row r="16" spans="1:11" x14ac:dyDescent="0.25">
      <c r="C16" s="230"/>
      <c r="D16" s="201"/>
    </row>
    <row r="17" spans="1:4" ht="13" x14ac:dyDescent="0.3">
      <c r="A17" s="229" t="s">
        <v>24</v>
      </c>
      <c r="C17" s="230"/>
      <c r="D17" s="201"/>
    </row>
    <row r="18" spans="1:4" x14ac:dyDescent="0.25">
      <c r="A18" s="227" t="s">
        <v>27</v>
      </c>
      <c r="C18" s="230"/>
      <c r="D18" s="201"/>
    </row>
    <row r="19" spans="1:4" x14ac:dyDescent="0.25">
      <c r="A19" s="227" t="s">
        <v>28</v>
      </c>
      <c r="C19" s="230"/>
      <c r="D19" s="201"/>
    </row>
    <row r="20" spans="1:4" x14ac:dyDescent="0.25">
      <c r="A20" s="227" t="s">
        <v>29</v>
      </c>
      <c r="C20" s="230"/>
      <c r="D20" s="201"/>
    </row>
    <row r="21" spans="1:4" x14ac:dyDescent="0.25">
      <c r="A21" s="227" t="s">
        <v>30</v>
      </c>
      <c r="C21" s="230"/>
      <c r="D21" s="201"/>
    </row>
    <row r="22" spans="1:4" x14ac:dyDescent="0.25">
      <c r="C22" s="230"/>
      <c r="D22" s="201"/>
    </row>
    <row r="23" spans="1:4" ht="13" x14ac:dyDescent="0.3">
      <c r="A23" s="229" t="s">
        <v>25</v>
      </c>
      <c r="C23" s="230"/>
      <c r="D23" s="201"/>
    </row>
    <row r="24" spans="1:4" x14ac:dyDescent="0.25">
      <c r="A24" s="227" t="s">
        <v>31</v>
      </c>
      <c r="C24" s="230"/>
      <c r="D24" s="201"/>
    </row>
    <row r="25" spans="1:4" x14ac:dyDescent="0.25">
      <c r="A25" s="227" t="s">
        <v>32</v>
      </c>
      <c r="C25" s="230"/>
      <c r="D25" s="201"/>
    </row>
    <row r="26" spans="1:4" x14ac:dyDescent="0.25">
      <c r="A26" s="227" t="s">
        <v>33</v>
      </c>
      <c r="C26" s="230"/>
      <c r="D26" s="201"/>
    </row>
    <row r="27" spans="1:4" x14ac:dyDescent="0.25">
      <c r="A27" s="227" t="s">
        <v>34</v>
      </c>
      <c r="C27" s="230"/>
      <c r="D27" s="201"/>
    </row>
    <row r="28" spans="1:4" x14ac:dyDescent="0.25">
      <c r="C28" s="230"/>
      <c r="D28" s="201"/>
    </row>
    <row r="29" spans="1:4" ht="13" x14ac:dyDescent="0.3">
      <c r="A29" s="229" t="s">
        <v>26</v>
      </c>
      <c r="C29" s="230"/>
      <c r="D29" s="201"/>
    </row>
    <row r="30" spans="1:4" x14ac:dyDescent="0.25">
      <c r="A30" s="227" t="s">
        <v>35</v>
      </c>
      <c r="C30" s="230"/>
      <c r="D30" s="201"/>
    </row>
    <row r="31" spans="1:4" x14ac:dyDescent="0.25">
      <c r="A31" s="227" t="s">
        <v>36</v>
      </c>
      <c r="C31" s="230"/>
      <c r="D31" s="201"/>
    </row>
    <row r="32" spans="1:4" x14ac:dyDescent="0.25">
      <c r="A32" s="227" t="s">
        <v>37</v>
      </c>
      <c r="C32" s="230"/>
      <c r="D32" s="201"/>
    </row>
    <row r="33" spans="1:4" x14ac:dyDescent="0.25">
      <c r="A33" s="227" t="s">
        <v>23</v>
      </c>
      <c r="C33" s="230"/>
      <c r="D33" s="201"/>
    </row>
    <row r="34" spans="1:4" x14ac:dyDescent="0.25">
      <c r="A34" s="227" t="s">
        <v>38</v>
      </c>
      <c r="C34" s="230"/>
      <c r="D34" s="201"/>
    </row>
    <row r="35" spans="1:4" x14ac:dyDescent="0.25">
      <c r="A35" s="227" t="s">
        <v>22</v>
      </c>
      <c r="C35" s="230"/>
      <c r="D35" s="201"/>
    </row>
    <row r="36" spans="1:4" x14ac:dyDescent="0.25">
      <c r="A36" s="227" t="s">
        <v>39</v>
      </c>
      <c r="C36" s="230"/>
      <c r="D36" s="201"/>
    </row>
    <row r="37" spans="1:4" x14ac:dyDescent="0.25">
      <c r="A37" s="227" t="s">
        <v>21</v>
      </c>
      <c r="C37" s="230"/>
      <c r="D37" s="201"/>
    </row>
    <row r="38" spans="1:4" x14ac:dyDescent="0.25">
      <c r="A38" s="227" t="s">
        <v>40</v>
      </c>
      <c r="C38" s="230"/>
      <c r="D38" s="201"/>
    </row>
  </sheetData>
  <sheetProtection algorithmName="SHA-512" hashValue="cPz+RxQRLkTPpCAMONBiUzpDnTevlvEaFaa0QmbgjuaqaTu6b/FJCS4AX7G6uJBicxfQQpl1Aqo25ZGKHVeRDA==" saltValue="+FtJ1OygKcDH6CD4pC8o5g==" spinCount="100000" sheet="1" objects="1" scenarios="1"/>
  <mergeCells count="5">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Coversheet</vt:lpstr>
      <vt:lpstr>Index Page</vt:lpstr>
      <vt:lpstr>Instructions Please read</vt:lpstr>
      <vt:lpstr>Card Acquiring</vt:lpstr>
      <vt:lpstr>Interchange fees</vt:lpstr>
      <vt:lpstr>Scheme fees</vt:lpstr>
      <vt:lpstr>Fraud Avoidance</vt:lpstr>
      <vt:lpstr>Total Basket Price</vt:lpstr>
      <vt:lpstr>Additional Optional Services</vt:lpstr>
      <vt:lpstr> Drivers (Transactional 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Jones</dc:creator>
  <cp:lastModifiedBy>Richard Landor</cp:lastModifiedBy>
  <dcterms:created xsi:type="dcterms:W3CDTF">2019-02-06T10:05:25Z</dcterms:created>
  <dcterms:modified xsi:type="dcterms:W3CDTF">2019-10-11T12:22:52Z</dcterms:modified>
</cp:coreProperties>
</file>