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Finance\Corporate Procurement\2.0 TENDERING\2.2.11 EMCCA\Adult Skills Fund - DN758798\4.  AWARD\4.3  AWARD CONFIRMATION\"/>
    </mc:Choice>
  </mc:AlternateContent>
  <xr:revisionPtr revIDLastSave="0" documentId="8_{C07B175F-FC68-4B7B-8DB6-A77CB114524B}" xr6:coauthVersionLast="47" xr6:coauthVersionMax="47" xr10:uidLastSave="{00000000-0000-0000-0000-000000000000}"/>
  <bookViews>
    <workbookView xWindow="-120" yWindow="-120" windowWidth="29040" windowHeight="15720" xr2:uid="{C3462896-49D8-4C41-9EDB-B9CDBE525268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2" i="1"/>
  <c r="J3" i="1"/>
  <c r="J16" i="1" s="1"/>
  <c r="J4" i="1"/>
  <c r="J5" i="1"/>
  <c r="J6" i="1"/>
  <c r="J7" i="1"/>
  <c r="J8" i="1"/>
  <c r="J9" i="1"/>
  <c r="J10" i="1"/>
  <c r="J11" i="1"/>
  <c r="J12" i="1"/>
  <c r="J13" i="1"/>
  <c r="J14" i="1"/>
  <c r="J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9CADC6-6AF8-4D00-B5B5-0D1DD742C205}" name="completed_contracts_finder_awards" type="4" refreshedVersion="0" background="1">
    <webPr xml="1" sourceData="1" url="C:\Users\vc19\Downloads\completed_contracts_finder_awards.xml" htmlTables="1" htmlFormat="all"/>
  </connection>
</connections>
</file>

<file path=xl/sharedStrings.xml><?xml version="1.0" encoding="utf-8"?>
<sst xmlns="http://schemas.openxmlformats.org/spreadsheetml/2006/main" count="83" uniqueCount="38">
  <si>
    <t>ns1:AdditionalDetails</t>
  </si>
  <si>
    <t>The Construction Skills People Ltd</t>
  </si>
  <si>
    <t>Orangebox Training Solutions UK Limited</t>
  </si>
  <si>
    <t>JUST IT TRAINING LIMITED</t>
  </si>
  <si>
    <t>Pathway First Limited</t>
  </si>
  <si>
    <t>Learning Curve Group Limited</t>
  </si>
  <si>
    <t>Award under Lot 1 for ASF</t>
  </si>
  <si>
    <t>Award under Lot 2 for FCFJ</t>
  </si>
  <si>
    <t>DN758798-Lot 1</t>
  </si>
  <si>
    <t>Unit 1 The Bridge Business Centre, Beresford Way,Chesterfield,S41 9FG</t>
  </si>
  <si>
    <t>Tranquility House,Hartlepool,TS24 0UX</t>
  </si>
  <si>
    <t>Prospect House, 1 Prospect Place, Pride Park,Derby,DE24 8HG</t>
  </si>
  <si>
    <t>2nd Floor St Clare House 30-33 Minories,LONDON,EC3N 1DD</t>
  </si>
  <si>
    <t>Cawley House, 96 Cliff Road,Nottingham,NG1 1GW</t>
  </si>
  <si>
    <t>Amington House, 95 Amington Road, ,Birmingham,B25 8EP</t>
  </si>
  <si>
    <t>Building 4 Universal Square,Manchester,M12 6JH</t>
  </si>
  <si>
    <t>260-270 Butterfield Great Marlings,Luton,LU2 8DL</t>
  </si>
  <si>
    <t>140 Victoria Street,Grimsby,DN31 1NX</t>
  </si>
  <si>
    <t>1-10 Dunelm Rise, Durhamgate, Spennymoor,,Durham,DL16 6FS</t>
  </si>
  <si>
    <t>DN758798-Lot 2</t>
  </si>
  <si>
    <t>Momentum Recruitment Limited</t>
  </si>
  <si>
    <t>Access Training (East Midlands) Ltd</t>
  </si>
  <si>
    <t>Back 2 Work Complete Training Limited</t>
  </si>
  <si>
    <t>Community Training Portal Ltd</t>
  </si>
  <si>
    <t>Think Employment Ltd</t>
  </si>
  <si>
    <t>Contract Start</t>
  </si>
  <si>
    <t>Contract End (inc extensions)</t>
  </si>
  <si>
    <t>Supplier Address</t>
  </si>
  <si>
    <t>Supplier Name</t>
  </si>
  <si>
    <t>Company No.</t>
  </si>
  <si>
    <t>Reference</t>
  </si>
  <si>
    <t>Per Annum</t>
  </si>
  <si>
    <t>Total (3yrs)</t>
  </si>
  <si>
    <t>SME</t>
  </si>
  <si>
    <t>VCSO</t>
  </si>
  <si>
    <t>Initial Term</t>
  </si>
  <si>
    <t>Extensions</t>
  </si>
  <si>
    <t>2x12months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</si>
</sst>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6" formatCode="&quot;£&quot;#,##0.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wrapText="1"/>
    </xf>
    <xf numFmtId="22" fontId="0" fillId="3" borderId="1" xfId="0" applyNumberFormat="1" applyFill="1" applyBorder="1"/>
    <xf numFmtId="22" fontId="0" fillId="0" borderId="1" xfId="0" applyNumberFormat="1" applyBorder="1"/>
    <xf numFmtId="49" fontId="2" fillId="0" borderId="0" xfId="0" applyNumberFormat="1" applyFont="1"/>
    <xf numFmtId="166" fontId="0" fillId="0" borderId="0" xfId="0" applyNumberFormat="1"/>
    <xf numFmtId="49" fontId="2" fillId="4" borderId="0" xfId="0" applyNumberFormat="1" applyFont="1" applyFill="1"/>
    <xf numFmtId="49" fontId="2" fillId="5" borderId="0" xfId="0" applyNumberFormat="1" applyFont="1" applyFill="1"/>
  </cellXfs>
  <cellStyles count="1">
    <cellStyle name="Normal" xfId="0" builtinId="0"/>
  </cellStyles>
  <dxfs count="10">
    <dxf>
      <numFmt numFmtId="164" formatCode="&quot;£&quot;#,##0.00"/>
    </dxf>
    <dxf>
      <numFmt numFmtId="164" formatCode="&quot;£&quot;#,##0.00"/>
    </dxf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&quot;£&quot;#,##0.00"/>
    </dxf>
    <dxf>
      <numFmt numFmtId="166" formatCode="&quot;£&quot;#,##0.0"/>
    </dxf>
    <dxf>
      <alignment horizontal="right" vertical="bottom" textRotation="0" wrapText="0" indent="0" justifyLastLine="0" shrinkToFit="0" readingOrder="0"/>
    </dxf>
    <dxf>
      <font>
        <b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IPL.ContractsFinder.BusinessEntities.Import'">
  <Schema ID="Schema1" Namespace="http://schemas.datacontract.org/2004/07/IPL.ContractsFinder.BusinessEntities.Import">
    <xsd:schema xmlns:xsd="http://www.w3.org/2001/XMLSchema" xmlns:ns0="http://schemas.datacontract.org/2004/07/IPL.ContractsFinder.BusinessEntities.Import" xmlns="" targetNamespace="http://schemas.datacontract.org/2004/07/IPL.ContractsFinder.BusinessEntities.Import">
      <xsd:element nillable="true" name="ArrayOfImportNotice">
        <xsd:complexType>
          <xsd:sequence minOccurs="0">
            <xsd:element minOccurs="0" nillable="true" name="ImportNotice" form="qualified">
              <xsd:complexType>
                <xsd:sequence minOccurs="0">
                  <xsd:element minOccurs="0" nillable="true" name="Awards" form="qualified">
                    <xsd:complexType>
                      <xsd:sequence minOccurs="0">
                        <xsd:element minOccurs="0" maxOccurs="unbounded" nillable="true" name="AwardDetailImport" form="qualified">
                          <xsd:complexType>
                            <xsd:sequence minOccurs="0">
                              <xsd:element minOccurs="0" nillable="true" type="xsd:dateTime" name="AwardedDate" form="qualified"/>
                              <xsd:element minOccurs="0" nillable="true" type="xsd:string" name="AwardedProcedureType" form="qualified"/>
                              <xsd:element minOccurs="0" nillable="true" type="xsd:string" name="Contact" form="qualified"/>
                              <xsd:element minOccurs="0" nillable="true" type="xsd:integer" name="DunsNumber" form="qualified"/>
                              <xsd:element minOccurs="0" nillable="true" type="xsd:dateTime" name="StartDate" form="qualified"/>
                              <xsd:element minOccurs="0" nillable="true" type="xsd:dateTime" name="EndDate" form="qualified"/>
                              <xsd:element minOccurs="0" nillable="true" type="xsd:string" name="SupplierAddress" form="qualified"/>
                              <xsd:element minOccurs="0" nillable="true" type="xsd:string" name="SupplierName" form="qualified"/>
                              <xsd:element minOccurs="0" nillable="true" type="xsd:double" name="Value" form="qualified"/>
                              <xsd:element minOccurs="0" nillable="true" type="xsd:string" name="ReferenceType" form="qualified"/>
                              <xsd:element minOccurs="0" nillable="true" type="xsd:integer" name="Reference" form="qualified"/>
                              <xsd:element minOccurs="0" nillable="true" type="xsd:double" name="SupplierAwardedValue" form="qualified"/>
                              <xsd:element minOccurs="0" nillable="true" type="xsd:boolean" name="AwardedToSME" form="qualified"/>
                              <xsd:element minOccurs="0" nillable="true" type="xsd:boolean" name="AwardedToVCSO" form="qualified"/>
                              <xsd:element minOccurs="0" nillable="true" type="xsd:string" name="AdditionalDetails" form="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ArrayOfImportNotice_Map" RootElement="ArrayOfImportNot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D5B485-4ADF-4EE2-B6E3-628CD6C8872D}" name="Table1" displayName="Table1" ref="C1:M16" tableType="xml" totalsRowCount="1" headerRowDxfId="9" connectionId="1">
  <autoFilter ref="C1:M15" xr:uid="{A5D5B485-4ADF-4EE2-B6E3-628CD6C8872D}"/>
  <tableColumns count="11">
    <tableColumn id="5" xr3:uid="{14540CD8-90A4-433E-B06A-ADF6F61B9639}" uniqueName="ns1:StartDate" name="Contract Start">
      <xmlColumnPr mapId="1" xpath="/ns1:ArrayOfImportNotice/ns1:ImportNotice/ns1:Awards/ns1:AwardDetailImport/ns1:StartDate" xmlDataType="dateTime"/>
    </tableColumn>
    <tableColumn id="6" xr3:uid="{DE395A86-1032-4A3F-A89D-37366C879DF8}" uniqueName="ns1:EndDate" name="Contract End (inc extensions)">
      <xmlColumnPr mapId="1" xpath="/ns1:ArrayOfImportNotice/ns1:ImportNotice/ns1:Awards/ns1:AwardDetailImport/ns1:EndDate" xmlDataType="dateTime"/>
    </tableColumn>
    <tableColumn id="7" xr3:uid="{811B6B42-EFB9-4317-94A8-714819EAFEBF}" uniqueName="ns1:SupplierAddress" name="Supplier Address" dataDxfId="8" totalsRowDxfId="3">
      <xmlColumnPr mapId="1" xpath="/ns1:ArrayOfImportNotice/ns1:ImportNotice/ns1:Awards/ns1:AwardDetailImport/ns1:SupplierAddress" xmlDataType="string"/>
    </tableColumn>
    <tableColumn id="8" xr3:uid="{FE58059D-40F6-4CAF-B893-9CFA2388B14E}" uniqueName="ns1:SupplierName" name="Supplier Name" dataDxfId="7">
      <xmlColumnPr mapId="1" xpath="/ns1:ArrayOfImportNotice/ns1:ImportNotice/ns1:Awards/ns1:AwardDetailImport/ns1:SupplierName" xmlDataType="string"/>
    </tableColumn>
    <tableColumn id="10" xr3:uid="{6E4593BB-8B79-4B76-B3CC-C23C10DAC6A3}" uniqueName="ns1:ReferenceType" name="Company No." dataDxfId="6" totalsRowDxfId="2">
      <xmlColumnPr mapId="1" xpath="/ns1:ArrayOfImportNotice/ns1:ImportNotice/ns1:Awards/ns1:AwardDetailImport/ns1:ReferenceType" xmlDataType="string"/>
    </tableColumn>
    <tableColumn id="11" xr3:uid="{86BA8085-5647-44EA-87D2-6D4739D7F8A7}" uniqueName="ns1:Reference" name="Reference">
      <xmlColumnPr mapId="1" xpath="/ns1:ArrayOfImportNotice/ns1:ImportNotice/ns1:Awards/ns1:AwardDetailImport/ns1:Reference" xmlDataType="integer"/>
    </tableColumn>
    <tableColumn id="3" xr3:uid="{C093A089-BB06-46DA-888F-E30EB72A1B4E}" uniqueName="3" name="Per Annum" totalsRowFunction="sum" dataDxfId="5" totalsRowDxfId="0"/>
    <tableColumn id="12" xr3:uid="{829393BB-1540-42CD-BEC9-6EB472C3AD0A}" uniqueName="ns1:SupplierAwardedValue" name="Total (3yrs)" totalsRowFunction="sum" dataDxfId="4" totalsRowDxfId="1">
      <calculatedColumnFormula>SUM(Table1[[#This Row],[Per Annum]]*3)</calculatedColumnFormula>
      <xmlColumnPr mapId="1" xpath="/ns1:ArrayOfImportNotice/ns1:ImportNotice/ns1:Awards/ns1:AwardDetailImport/ns1:SupplierAwardedValue" xmlDataType="double"/>
    </tableColumn>
    <tableColumn id="13" xr3:uid="{4B38B0FE-B655-4029-8E82-0D610C682EF4}" uniqueName="ns1:AwardedToSME" name="SME">
      <xmlColumnPr mapId="1" xpath="/ns1:ArrayOfImportNotice/ns1:ImportNotice/ns1:Awards/ns1:AwardDetailImport/ns1:AwardedToSME" xmlDataType="boolean"/>
    </tableColumn>
    <tableColumn id="14" xr3:uid="{A8B25686-59D4-4995-80F1-D4F60D48BBFD}" uniqueName="ns1:AwardedToVCSO" name="VCSO">
      <xmlColumnPr mapId="1" xpath="/ns1:ArrayOfImportNotice/ns1:ImportNotice/ns1:Awards/ns1:AwardDetailImport/ns1:AwardedToVCSO" xmlDataType="boolean"/>
    </tableColumn>
    <tableColumn id="15" xr3:uid="{FBEA3C91-BFCF-4FCC-BD57-2FCBDE21EA5A}" uniqueName="ns1:AdditionalDetails" name="ns1:AdditionalDetails">
      <xmlColumnPr mapId="1" xpath="/ns1:ArrayOfImportNotice/ns1:ImportNotice/ns1:Awards/ns1:AwardDetailImport/ns1:AdditionalDetails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topLeftCell="D1" workbookViewId="0">
      <selection activeCell="H22" sqref="H22"/>
    </sheetView>
  </sheetViews>
  <sheetFormatPr defaultRowHeight="15" x14ac:dyDescent="0.25"/>
  <cols>
    <col min="1" max="1" width="15.85546875" bestFit="1" customWidth="1"/>
    <col min="2" max="2" width="15.85546875" customWidth="1"/>
    <col min="3" max="4" width="15.85546875" bestFit="1" customWidth="1"/>
    <col min="5" max="5" width="45.5703125" style="7" customWidth="1"/>
    <col min="6" max="6" width="38" bestFit="1" customWidth="1"/>
    <col min="7" max="7" width="12.140625" customWidth="1"/>
    <col min="8" max="8" width="16.140625" bestFit="1" customWidth="1"/>
    <col min="9" max="9" width="16.140625" customWidth="1"/>
    <col min="10" max="10" width="19" customWidth="1"/>
    <col min="11" max="11" width="9.5703125" customWidth="1"/>
    <col min="12" max="12" width="9" customWidth="1"/>
    <col min="13" max="13" width="24.7109375" bestFit="1" customWidth="1"/>
  </cols>
  <sheetData>
    <row r="1" spans="1:13" s="7" customFormat="1" ht="30" x14ac:dyDescent="0.25">
      <c r="A1" s="9" t="s">
        <v>35</v>
      </c>
      <c r="B1" s="9" t="s">
        <v>36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  <c r="M1" s="7" t="s">
        <v>0</v>
      </c>
    </row>
    <row r="2" spans="1:13" ht="30" x14ac:dyDescent="0.25">
      <c r="A2" s="10">
        <v>45870</v>
      </c>
      <c r="B2" s="10" t="s">
        <v>37</v>
      </c>
      <c r="C2" s="1">
        <v>45870</v>
      </c>
      <c r="D2" s="1">
        <v>46965.999305555553</v>
      </c>
      <c r="E2" s="8" t="s">
        <v>9</v>
      </c>
      <c r="F2" s="12" t="s">
        <v>1</v>
      </c>
      <c r="G2" s="3">
        <v>6616608</v>
      </c>
      <c r="H2" t="s">
        <v>8</v>
      </c>
      <c r="I2" s="13">
        <v>650000</v>
      </c>
      <c r="J2" s="6">
        <f>SUM(Table1[[#This Row],[Per Annum]]*3)</f>
        <v>1950000</v>
      </c>
      <c r="K2" t="b">
        <v>1</v>
      </c>
      <c r="L2" t="b">
        <v>0</v>
      </c>
      <c r="M2" s="2" t="s">
        <v>6</v>
      </c>
    </row>
    <row r="3" spans="1:13" x14ac:dyDescent="0.25">
      <c r="A3" s="11">
        <v>45870</v>
      </c>
      <c r="B3" s="11" t="s">
        <v>37</v>
      </c>
      <c r="C3" s="1">
        <v>45870</v>
      </c>
      <c r="D3" s="1">
        <v>46965.999305555553</v>
      </c>
      <c r="E3" s="8" t="s">
        <v>10</v>
      </c>
      <c r="F3" s="12" t="s">
        <v>2</v>
      </c>
      <c r="G3" s="4">
        <v>7047501</v>
      </c>
      <c r="H3" t="s">
        <v>8</v>
      </c>
      <c r="I3" s="13">
        <v>649094.00000000012</v>
      </c>
      <c r="J3" s="6">
        <f>SUM(Table1[[#This Row],[Per Annum]]*3)</f>
        <v>1947282.0000000005</v>
      </c>
      <c r="K3" t="b">
        <v>1</v>
      </c>
      <c r="L3" t="b">
        <v>0</v>
      </c>
      <c r="M3" s="2" t="s">
        <v>6</v>
      </c>
    </row>
    <row r="4" spans="1:13" ht="30" x14ac:dyDescent="0.25">
      <c r="A4" s="10">
        <v>45870</v>
      </c>
      <c r="B4" s="10" t="s">
        <v>37</v>
      </c>
      <c r="C4" s="1">
        <v>45870</v>
      </c>
      <c r="D4" s="1">
        <v>46965.999305555553</v>
      </c>
      <c r="E4" s="8" t="s">
        <v>11</v>
      </c>
      <c r="F4" s="12" t="s">
        <v>20</v>
      </c>
      <c r="G4" s="5">
        <v>8035910</v>
      </c>
      <c r="H4" t="s">
        <v>8</v>
      </c>
      <c r="I4" s="13">
        <v>650000</v>
      </c>
      <c r="J4" s="6">
        <f>SUM(Table1[[#This Row],[Per Annum]]*3)</f>
        <v>1950000</v>
      </c>
      <c r="K4" t="b">
        <v>1</v>
      </c>
      <c r="L4" t="b">
        <v>0</v>
      </c>
      <c r="M4" s="2" t="s">
        <v>6</v>
      </c>
    </row>
    <row r="5" spans="1:13" ht="30" x14ac:dyDescent="0.25">
      <c r="A5" s="11">
        <v>45870</v>
      </c>
      <c r="B5" s="11" t="s">
        <v>37</v>
      </c>
      <c r="C5" s="1">
        <v>45870</v>
      </c>
      <c r="D5" s="1">
        <v>46965.999305555553</v>
      </c>
      <c r="E5" s="8" t="s">
        <v>12</v>
      </c>
      <c r="F5" s="12" t="s">
        <v>3</v>
      </c>
      <c r="G5" s="5">
        <v>4179244</v>
      </c>
      <c r="H5" t="s">
        <v>8</v>
      </c>
      <c r="I5" s="13">
        <v>618040</v>
      </c>
      <c r="J5" s="6">
        <f>SUM(Table1[[#This Row],[Per Annum]]*3)</f>
        <v>1854120</v>
      </c>
      <c r="K5" t="b">
        <v>1</v>
      </c>
      <c r="L5" t="b">
        <v>0</v>
      </c>
      <c r="M5" s="2" t="s">
        <v>6</v>
      </c>
    </row>
    <row r="6" spans="1:13" ht="30" x14ac:dyDescent="0.25">
      <c r="A6" s="10">
        <v>45870</v>
      </c>
      <c r="B6" s="10" t="s">
        <v>37</v>
      </c>
      <c r="C6" s="1">
        <v>45870</v>
      </c>
      <c r="D6" s="1">
        <v>46965.999305555553</v>
      </c>
      <c r="E6" s="8" t="s">
        <v>13</v>
      </c>
      <c r="F6" s="12" t="s">
        <v>21</v>
      </c>
      <c r="G6" s="5">
        <v>5398372</v>
      </c>
      <c r="H6" t="s">
        <v>8</v>
      </c>
      <c r="I6" s="13">
        <v>616372</v>
      </c>
      <c r="J6" s="6">
        <f>SUM(Table1[[#This Row],[Per Annum]]*3)</f>
        <v>1849116</v>
      </c>
      <c r="K6" t="b">
        <v>1</v>
      </c>
      <c r="L6" t="b">
        <v>0</v>
      </c>
      <c r="M6" s="2" t="s">
        <v>6</v>
      </c>
    </row>
    <row r="7" spans="1:13" ht="30" x14ac:dyDescent="0.25">
      <c r="A7" s="11">
        <v>45870</v>
      </c>
      <c r="B7" s="11" t="s">
        <v>37</v>
      </c>
      <c r="C7" s="1">
        <v>45870</v>
      </c>
      <c r="D7" s="1">
        <v>46965.999305555553</v>
      </c>
      <c r="E7" s="8" t="s">
        <v>14</v>
      </c>
      <c r="F7" s="12" t="s">
        <v>4</v>
      </c>
      <c r="G7" s="5">
        <v>4905838</v>
      </c>
      <c r="H7" t="s">
        <v>8</v>
      </c>
      <c r="I7" s="13">
        <v>648652</v>
      </c>
      <c r="J7" s="6">
        <f>SUM(Table1[[#This Row],[Per Annum]]*3)</f>
        <v>1945956</v>
      </c>
      <c r="K7" t="b">
        <v>1</v>
      </c>
      <c r="L7" t="b">
        <v>0</v>
      </c>
      <c r="M7" s="2" t="s">
        <v>6</v>
      </c>
    </row>
    <row r="8" spans="1:13" x14ac:dyDescent="0.25">
      <c r="A8" s="10">
        <v>45870</v>
      </c>
      <c r="B8" s="10" t="s">
        <v>37</v>
      </c>
      <c r="C8" s="1">
        <v>45870</v>
      </c>
      <c r="D8" s="1">
        <v>46965.999305555553</v>
      </c>
      <c r="E8" s="8" t="s">
        <v>15</v>
      </c>
      <c r="F8" s="12" t="s">
        <v>22</v>
      </c>
      <c r="G8" s="5">
        <v>7559200</v>
      </c>
      <c r="H8" t="s">
        <v>8</v>
      </c>
      <c r="I8" s="13">
        <v>524678</v>
      </c>
      <c r="J8" s="6">
        <f>SUM(Table1[[#This Row],[Per Annum]]*3)</f>
        <v>1574034</v>
      </c>
      <c r="K8" t="b">
        <v>1</v>
      </c>
      <c r="L8" t="b">
        <v>0</v>
      </c>
      <c r="M8" s="2" t="s">
        <v>6</v>
      </c>
    </row>
    <row r="9" spans="1:13" ht="30" x14ac:dyDescent="0.25">
      <c r="A9" s="11">
        <v>45870</v>
      </c>
      <c r="B9" s="11" t="s">
        <v>37</v>
      </c>
      <c r="C9" s="1">
        <v>45870</v>
      </c>
      <c r="D9" s="1">
        <v>46965.999305555553</v>
      </c>
      <c r="E9" s="8" t="s">
        <v>9</v>
      </c>
      <c r="F9" s="12" t="s">
        <v>1</v>
      </c>
      <c r="G9" s="5">
        <v>6616608</v>
      </c>
      <c r="H9" t="s">
        <v>19</v>
      </c>
      <c r="I9" s="13">
        <v>294948</v>
      </c>
      <c r="J9" s="6">
        <f>SUM(Table1[[#This Row],[Per Annum]]*3)</f>
        <v>884844</v>
      </c>
      <c r="K9" t="b">
        <v>1</v>
      </c>
      <c r="L9" t="b">
        <v>0</v>
      </c>
      <c r="M9" s="2" t="s">
        <v>7</v>
      </c>
    </row>
    <row r="10" spans="1:13" ht="30" x14ac:dyDescent="0.25">
      <c r="A10" s="10">
        <v>45870</v>
      </c>
      <c r="B10" s="10" t="s">
        <v>37</v>
      </c>
      <c r="C10" s="1">
        <v>45870</v>
      </c>
      <c r="D10" s="1">
        <v>46965.999305555553</v>
      </c>
      <c r="E10" s="8" t="s">
        <v>11</v>
      </c>
      <c r="F10" s="12" t="s">
        <v>20</v>
      </c>
      <c r="G10" s="5">
        <v>8035910</v>
      </c>
      <c r="H10" t="s">
        <v>19</v>
      </c>
      <c r="I10" s="13">
        <v>400000</v>
      </c>
      <c r="J10" s="6">
        <f>SUM(Table1[[#This Row],[Per Annum]]*3)</f>
        <v>1200000</v>
      </c>
      <c r="K10" t="b">
        <v>1</v>
      </c>
      <c r="L10" t="b">
        <v>0</v>
      </c>
      <c r="M10" s="2" t="s">
        <v>7</v>
      </c>
    </row>
    <row r="11" spans="1:13" ht="30" x14ac:dyDescent="0.25">
      <c r="A11" s="11">
        <v>45870</v>
      </c>
      <c r="B11" s="11" t="s">
        <v>37</v>
      </c>
      <c r="C11" s="1">
        <v>45870</v>
      </c>
      <c r="D11" s="1">
        <v>46965.999305555553</v>
      </c>
      <c r="E11" s="8" t="s">
        <v>12</v>
      </c>
      <c r="F11" s="12" t="s">
        <v>3</v>
      </c>
      <c r="G11" s="5">
        <v>4179244</v>
      </c>
      <c r="H11" t="s">
        <v>19</v>
      </c>
      <c r="I11" s="13">
        <v>252027.00000000003</v>
      </c>
      <c r="J11" s="6">
        <f>SUM(Table1[[#This Row],[Per Annum]]*3)</f>
        <v>756081.00000000012</v>
      </c>
      <c r="K11" t="b">
        <v>1</v>
      </c>
      <c r="L11" t="b">
        <v>0</v>
      </c>
      <c r="M11" s="2" t="s">
        <v>7</v>
      </c>
    </row>
    <row r="12" spans="1:13" x14ac:dyDescent="0.25">
      <c r="A12" s="10">
        <v>45870</v>
      </c>
      <c r="B12" s="10" t="s">
        <v>37</v>
      </c>
      <c r="C12" s="1">
        <v>45870</v>
      </c>
      <c r="D12" s="1">
        <v>46965.999305555553</v>
      </c>
      <c r="E12" s="8" t="s">
        <v>15</v>
      </c>
      <c r="F12" s="12" t="s">
        <v>22</v>
      </c>
      <c r="G12" s="5">
        <v>7559200</v>
      </c>
      <c r="H12" t="s">
        <v>19</v>
      </c>
      <c r="I12" s="13">
        <v>286124</v>
      </c>
      <c r="J12" s="6">
        <f>SUM(Table1[[#This Row],[Per Annum]]*3)</f>
        <v>858372</v>
      </c>
      <c r="K12" t="b">
        <v>1</v>
      </c>
      <c r="L12" t="b">
        <v>0</v>
      </c>
      <c r="M12" s="2" t="s">
        <v>7</v>
      </c>
    </row>
    <row r="13" spans="1:13" x14ac:dyDescent="0.25">
      <c r="A13" s="11">
        <v>45870</v>
      </c>
      <c r="B13" s="11" t="s">
        <v>37</v>
      </c>
      <c r="C13" s="1">
        <v>45870</v>
      </c>
      <c r="D13" s="1">
        <v>46965.999305555553</v>
      </c>
      <c r="E13" s="8" t="s">
        <v>16</v>
      </c>
      <c r="F13" s="14" t="s">
        <v>23</v>
      </c>
      <c r="G13" s="5">
        <v>5096438</v>
      </c>
      <c r="H13" t="s">
        <v>19</v>
      </c>
      <c r="I13" s="13">
        <v>101964</v>
      </c>
      <c r="J13" s="6">
        <f>SUM(Table1[[#This Row],[Per Annum]]*3)</f>
        <v>305892</v>
      </c>
      <c r="K13" t="b">
        <v>1</v>
      </c>
      <c r="L13" t="b">
        <v>0</v>
      </c>
      <c r="M13" s="2" t="s">
        <v>7</v>
      </c>
    </row>
    <row r="14" spans="1:13" x14ac:dyDescent="0.25">
      <c r="A14" s="10">
        <v>45870</v>
      </c>
      <c r="B14" s="10" t="s">
        <v>37</v>
      </c>
      <c r="C14" s="1">
        <v>45870</v>
      </c>
      <c r="D14" s="1">
        <v>46965.999305555553</v>
      </c>
      <c r="E14" s="8" t="s">
        <v>17</v>
      </c>
      <c r="F14" s="15" t="s">
        <v>24</v>
      </c>
      <c r="G14" s="5">
        <v>4109488</v>
      </c>
      <c r="H14" t="s">
        <v>19</v>
      </c>
      <c r="I14" s="13">
        <v>204240</v>
      </c>
      <c r="J14" s="6">
        <f>SUM(Table1[[#This Row],[Per Annum]]*3)</f>
        <v>612720</v>
      </c>
      <c r="K14" t="b">
        <v>1</v>
      </c>
      <c r="L14" t="b">
        <v>0</v>
      </c>
      <c r="M14" s="2" t="s">
        <v>7</v>
      </c>
    </row>
    <row r="15" spans="1:13" ht="30" x14ac:dyDescent="0.25">
      <c r="A15" s="11">
        <v>45870</v>
      </c>
      <c r="B15" s="11" t="s">
        <v>37</v>
      </c>
      <c r="C15" s="1">
        <v>45870</v>
      </c>
      <c r="D15" s="1">
        <v>46965.999305555553</v>
      </c>
      <c r="E15" s="8" t="s">
        <v>18</v>
      </c>
      <c r="F15" s="14" t="s">
        <v>5</v>
      </c>
      <c r="G15" s="5">
        <v>5233487</v>
      </c>
      <c r="H15" t="s">
        <v>19</v>
      </c>
      <c r="I15" s="13">
        <v>607547</v>
      </c>
      <c r="J15" s="6">
        <f>SUM(Table1[[#This Row],[Per Annum]]*3)</f>
        <v>1822641</v>
      </c>
      <c r="K15" t="b">
        <v>0</v>
      </c>
      <c r="L15" t="b">
        <v>0</v>
      </c>
      <c r="M15" s="2" t="s">
        <v>7</v>
      </c>
    </row>
    <row r="16" spans="1:13" x14ac:dyDescent="0.25">
      <c r="G16" s="4"/>
      <c r="I16" s="6">
        <f>SUBTOTAL(109,Table1[Per Annum])</f>
        <v>6503686</v>
      </c>
      <c r="J16" s="6">
        <f>SUBTOTAL(109,Table1[Total (3yrs)])</f>
        <v>19511058</v>
      </c>
    </row>
  </sheetData>
  <pageMargins left="0.7" right="0.7" top="0.75" bottom="0.75" header="0.3" footer="0.3"/>
  <pageSetup paperSize="8" scale="76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8fd7c08e-9c24-436d-a6ad-a8ecb8394d49}" enabled="1" method="Standard" siteId="{6e5a37bb-a961-4e4f-baae-2798a2245f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Lear</dc:creator>
  <cp:lastModifiedBy>Vicky Lear</cp:lastModifiedBy>
  <cp:lastPrinted>2025-08-08T09:29:58Z</cp:lastPrinted>
  <dcterms:created xsi:type="dcterms:W3CDTF">2025-08-08T08:45:07Z</dcterms:created>
  <dcterms:modified xsi:type="dcterms:W3CDTF">2025-09-02T14:23:12Z</dcterms:modified>
</cp:coreProperties>
</file>