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rh\SynologyDrive\Chacewater Recreation Centre\Tender Documents\Final tender Documents\"/>
    </mc:Choice>
  </mc:AlternateContent>
  <xr:revisionPtr revIDLastSave="0" documentId="13_ncr:1_{1F14B2EB-05AF-4912-BC8E-B2397111D61C}" xr6:coauthVersionLast="47" xr6:coauthVersionMax="47" xr10:uidLastSave="{00000000-0000-0000-0000-000000000000}"/>
  <bookViews>
    <workbookView xWindow="-19310" yWindow="-110" windowWidth="19420" windowHeight="10300" xr2:uid="{F3670346-FABF-4837-B0A4-781B166A4930}"/>
  </bookViews>
  <sheets>
    <sheet name="Cost Assump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 s="1"/>
  <c r="G31" i="1"/>
  <c r="H31" i="1" s="1"/>
  <c r="G32" i="1"/>
  <c r="H32" i="1" s="1"/>
  <c r="G11" i="1"/>
  <c r="H11" i="1" s="1"/>
  <c r="G10" i="1"/>
  <c r="H10" i="1" s="1"/>
  <c r="G24" i="1" l="1"/>
  <c r="H24" i="1" s="1"/>
  <c r="G26" i="1"/>
  <c r="H26" i="1" s="1"/>
  <c r="G38" i="1"/>
  <c r="H38" i="1" s="1"/>
  <c r="G17" i="1"/>
  <c r="H17" i="1" s="1"/>
  <c r="G16" i="1"/>
  <c r="H16" i="1" s="1"/>
  <c r="G12" i="1"/>
  <c r="H12" i="1" s="1"/>
  <c r="G15" i="1"/>
  <c r="H15" i="1" s="1"/>
  <c r="G14" i="1"/>
  <c r="H14" i="1" s="1"/>
  <c r="G36" i="1"/>
  <c r="H36" i="1" s="1"/>
  <c r="G21" i="1"/>
  <c r="H21" i="1" s="1"/>
  <c r="G23" i="1"/>
  <c r="H23" i="1" s="1"/>
  <c r="G22" i="1"/>
  <c r="H22" i="1" s="1"/>
  <c r="G29" i="1"/>
  <c r="H29" i="1" s="1"/>
  <c r="G30" i="1"/>
  <c r="H30" i="1" s="1"/>
  <c r="G20" i="1"/>
  <c r="H20" i="1" s="1"/>
  <c r="G19" i="1"/>
  <c r="H19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28" i="1"/>
  <c r="H28" i="1" s="1"/>
  <c r="H18" i="1"/>
  <c r="G40" i="1" l="1"/>
  <c r="G41" i="1" s="1"/>
  <c r="G42" i="1" l="1"/>
</calcChain>
</file>

<file path=xl/sharedStrings.xml><?xml version="1.0" encoding="utf-8"?>
<sst xmlns="http://schemas.openxmlformats.org/spreadsheetml/2006/main" count="102" uniqueCount="86">
  <si>
    <t xml:space="preserve">Item </t>
  </si>
  <si>
    <t>Quantity</t>
  </si>
  <si>
    <t>Supplier</t>
  </si>
  <si>
    <t>Stage Electrics</t>
  </si>
  <si>
    <t>Description</t>
  </si>
  <si>
    <t>Radio Microphones - Handheld</t>
  </si>
  <si>
    <t>Sennheiser XSW2 -835</t>
  </si>
  <si>
    <t>Speaker wall brackets</t>
  </si>
  <si>
    <t>Showgear</t>
  </si>
  <si>
    <t>Sound Mixing Desk</t>
  </si>
  <si>
    <t>Speaker Cables</t>
  </si>
  <si>
    <t>Gear for Music</t>
  </si>
  <si>
    <t>Mackie thump pack</t>
  </si>
  <si>
    <t>2 Pole cables</t>
  </si>
  <si>
    <t>Bench</t>
  </si>
  <si>
    <t>Commercial Washrooms</t>
  </si>
  <si>
    <t>Total Exc Vat</t>
  </si>
  <si>
    <t>VAT</t>
  </si>
  <si>
    <t>Total Price inc Vat</t>
  </si>
  <si>
    <t>Richer sounds</t>
  </si>
  <si>
    <t>Total price inc vat</t>
  </si>
  <si>
    <t>Total Price Ex Vat</t>
  </si>
  <si>
    <t>Oak 2.4m x 600mm</t>
  </si>
  <si>
    <t>Muffle.co.uk</t>
  </si>
  <si>
    <t>MuffleTimber | Acoustic Slat Wood Wall Panel - Classic Oak (Grey Felt) | Muffle</t>
  </si>
  <si>
    <t>Active Speakers (Pkt of 2)</t>
  </si>
  <si>
    <t>Colour TBA 1200mm x 40mm</t>
  </si>
  <si>
    <t>MuffleStick Rectangle Self-Adhesive Acoustic Panel | Muffle</t>
  </si>
  <si>
    <t>MuffleRaft Circle Acoustic Ceiling Raft | Muffle</t>
  </si>
  <si>
    <t>Kitchen Contract book pricing including appliances, cupboards &amp; worktops</t>
  </si>
  <si>
    <t>Nesbits</t>
  </si>
  <si>
    <t>Lincat Water Boiler - Lincat EB3FX Water Boiler for Sale | Nisbets</t>
  </si>
  <si>
    <t>Shower Panels</t>
  </si>
  <si>
    <t>Sports Shower panels</t>
  </si>
  <si>
    <t>Delabie Sporting Shower Panel | Delabie (commercialwashroomsltd.co.uk)</t>
  </si>
  <si>
    <t>Baby Changer</t>
  </si>
  <si>
    <t>Gorillo Junior Jet Hand Dryer | Handy Dryers</t>
  </si>
  <si>
    <t>Hand dryers</t>
  </si>
  <si>
    <t>Gorillo junior Blue &amp; White</t>
  </si>
  <si>
    <t>Hand Dryers</t>
  </si>
  <si>
    <t>TCO Washrooms</t>
  </si>
  <si>
    <t>Price each inc vat</t>
  </si>
  <si>
    <t>2400mm x 1200mm x 40m white</t>
  </si>
  <si>
    <t>Changing Room Benches | Single Sided Island with Ash Slats (commercialwashroomsltd.co.uk)</t>
  </si>
  <si>
    <t>Benching for sports changing rooms 2m:450mm</t>
  </si>
  <si>
    <t>Benching for sports changing rooms 1m:450mm</t>
  </si>
  <si>
    <t>freeflush.co.uk</t>
  </si>
  <si>
    <t>Rainwater Harveting 10,000 litre kit</t>
  </si>
  <si>
    <t>Carat XL/XXL Rainwater Harvesting System 8,500l, 10,000l, 16,000l, 22, – Freeflush Water Management Ltd.</t>
  </si>
  <si>
    <t xml:space="preserve">Eco Plus system with vehicle cover </t>
  </si>
  <si>
    <t>Shower Cubicles - Clay Sangha Wenge &amp; Aluminium Grey pilasters</t>
  </si>
  <si>
    <t>Toilet Cubicles Online | Shower Cubicles</t>
  </si>
  <si>
    <t>Digital Display - Meeting Rooms</t>
  </si>
  <si>
    <t xml:space="preserve">Digital Display for entrances </t>
  </si>
  <si>
    <t>First Floor Kichenette (tea/coffee station)</t>
  </si>
  <si>
    <t>Water boiler Lincat EB3FX</t>
  </si>
  <si>
    <t>Lincat Water boiler</t>
  </si>
  <si>
    <t>Mackie ProFX10v3</t>
  </si>
  <si>
    <t xml:space="preserve">Meeting Rooms - Acoustic wall panels </t>
  </si>
  <si>
    <t xml:space="preserve">Chacewater Recreation Centre - Specialist Works &amp; Assumptions - Costs and Suppliers </t>
  </si>
  <si>
    <t xml:space="preserve">Training/Messy Room Cupboards, worktop &amp; Belfast Sink </t>
  </si>
  <si>
    <t xml:space="preserve">Climbing Wall </t>
  </si>
  <si>
    <t>Horizontal Baby Changing Station White | Handy Dryers</t>
  </si>
  <si>
    <t xml:space="preserve">Baby Changer </t>
  </si>
  <si>
    <t>Touchless Soap Dispenser | Automatic sensor operation (handydryers.co.uk)</t>
  </si>
  <si>
    <t>Touchless soap dispensers</t>
  </si>
  <si>
    <t>Soap dispenser</t>
  </si>
  <si>
    <t>Sports Hall - Acoustic wall panels</t>
  </si>
  <si>
    <t>Sports Hall - Acoustic Ceiling panels</t>
  </si>
  <si>
    <t>Komfort Elite Play Sprung System, Oak</t>
  </si>
  <si>
    <t>Dynamik</t>
  </si>
  <si>
    <t>Small Projector for Training/Messy Room including ceiling mount</t>
  </si>
  <si>
    <t>Philips 75 inch TV</t>
  </si>
  <si>
    <t>Hisense 43inch display tv</t>
  </si>
  <si>
    <t>Acer H6542BDK</t>
  </si>
  <si>
    <t>BenQ TH671ST</t>
  </si>
  <si>
    <t xml:space="preserve">Large Short Throw Projector for Sports Hall - Mobile  </t>
  </si>
  <si>
    <t>Kong Climbing</t>
  </si>
  <si>
    <t>3 cubicle shower units with doors</t>
  </si>
  <si>
    <t>Sports Hall &amp; Store - Flooring (Supply and fit inc skirting from Dynamik Sports Floors)</t>
  </si>
  <si>
    <t>Latest pricing update - 11th April 2024 V1</t>
  </si>
  <si>
    <t>All equipment, training &amp; 5 years Inspections</t>
  </si>
  <si>
    <t>Platform Lift</t>
  </si>
  <si>
    <t xml:space="preserve">Chain Drive Plaform Lift Optimum 100c </t>
  </si>
  <si>
    <t>Ability Lifts</t>
  </si>
  <si>
    <t>Training/Messy Room - Circle Acoustic ceiling 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</si>
</sst>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2374B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4B4B4B"/>
      <name val="Arial"/>
      <family val="2"/>
    </font>
    <font>
      <b/>
      <sz val="24"/>
      <color rgb="FF43464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right"/>
    </xf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44" fontId="0" fillId="0" borderId="0" xfId="1" applyFont="1" applyBorder="1"/>
    <xf numFmtId="44" fontId="0" fillId="0" borderId="0" xfId="0" applyNumberFormat="1"/>
    <xf numFmtId="44" fontId="0" fillId="0" borderId="2" xfId="1" applyFont="1" applyBorder="1"/>
    <xf numFmtId="44" fontId="2" fillId="0" borderId="1" xfId="1" applyFont="1" applyBorder="1"/>
    <xf numFmtId="0" fontId="3" fillId="0" borderId="0" xfId="2"/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44" fontId="0" fillId="0" borderId="1" xfId="1" applyFont="1" applyFill="1" applyBorder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44" fontId="0" fillId="0" borderId="4" xfId="1" applyFont="1" applyFill="1" applyBorder="1"/>
    <xf numFmtId="0" fontId="5" fillId="0" borderId="0" xfId="0" applyFont="1" applyAlignment="1">
      <alignment horizontal="center"/>
    </xf>
    <xf numFmtId="0" fontId="0" fillId="0" borderId="1" xfId="0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eeflush.co.uk/collections/rainwater-harvesting-systems/products/carat-xl-xxl-rainwater-harvesting-system-8500l-10000l-16000l-22000-and-26000l?variant=32459581227095" TargetMode="External"/><Relationship Id="rId3" Type="http://schemas.openxmlformats.org/officeDocument/2006/relationships/hyperlink" Target="https://www.muffle.co.uk/muffleraft-circle-acoustic-ceiling-raft.html" TargetMode="External"/><Relationship Id="rId7" Type="http://schemas.openxmlformats.org/officeDocument/2006/relationships/hyperlink" Target="https://www.commercialwashroomsltd.co.uk/benches/ash-slatted-single-sided-island-changing-room-bench-seat.html" TargetMode="External"/><Relationship Id="rId12" Type="http://schemas.openxmlformats.org/officeDocument/2006/relationships/hyperlink" Target="https://www.handydryers.co.uk/touchless-soap-dispenser-1526114.html" TargetMode="External"/><Relationship Id="rId2" Type="http://schemas.openxmlformats.org/officeDocument/2006/relationships/hyperlink" Target="https://www.muffle.co.uk/mufflestick-rectangle-self-adhesive-acoustic-panel.html" TargetMode="External"/><Relationship Id="rId1" Type="http://schemas.openxmlformats.org/officeDocument/2006/relationships/hyperlink" Target="https://www.muffle.co.uk/muffletimber-acoustic-wood-panel-classic-oak-grey-felt.html" TargetMode="External"/><Relationship Id="rId6" Type="http://schemas.openxmlformats.org/officeDocument/2006/relationships/hyperlink" Target="https://www.commercialwashroomsltd.co.uk/benches/ash-slatted-single-sided-island-changing-room-bench-seat.html" TargetMode="External"/><Relationship Id="rId11" Type="http://schemas.openxmlformats.org/officeDocument/2006/relationships/hyperlink" Target="https://www.handydryers.co.uk/commercial-baby-changing-station-1176190.html" TargetMode="External"/><Relationship Id="rId5" Type="http://schemas.openxmlformats.org/officeDocument/2006/relationships/hyperlink" Target="https://www.handydryers.co.uk/customer-service/blog/commercial-hand-dryers/gorillo-junior-hand-dryer-1391256.html" TargetMode="External"/><Relationship Id="rId10" Type="http://schemas.openxmlformats.org/officeDocument/2006/relationships/hyperlink" Target="https://www.nisbets.co.uk/lincat-automatic-water-boiler/cs570" TargetMode="External"/><Relationship Id="rId4" Type="http://schemas.openxmlformats.org/officeDocument/2006/relationships/hyperlink" Target="https://www.commercialwashroomsltd.co.uk/commercial-showers/delabie-sporting-shower-panel.html" TargetMode="External"/><Relationship Id="rId9" Type="http://schemas.openxmlformats.org/officeDocument/2006/relationships/hyperlink" Target="https://www.toiletcubiclesonline.co.uk/products/shower-cubic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81F8-96F2-4A94-8997-A8FBEAE08E9D}">
  <dimension ref="A1:J49"/>
  <sheetViews>
    <sheetView tabSelected="1" topLeftCell="A18" zoomScaleNormal="100" workbookViewId="0">
      <selection activeCell="A30" sqref="A30"/>
    </sheetView>
  </sheetViews>
  <sheetFormatPr defaultRowHeight="15" x14ac:dyDescent="0.25"/>
  <cols>
    <col min="1" max="1" width="76" customWidth="1"/>
    <col min="3" max="3" width="3.7109375" customWidth="1"/>
    <col min="4" max="4" width="38.85546875" customWidth="1"/>
    <col min="5" max="5" width="23.5703125" customWidth="1"/>
    <col min="6" max="6" width="36.28515625" style="1" bestFit="1" customWidth="1"/>
    <col min="7" max="7" width="18.140625" style="1" bestFit="1" customWidth="1"/>
    <col min="8" max="8" width="17.85546875" style="1" bestFit="1" customWidth="1"/>
    <col min="9" max="9" width="11.140625" bestFit="1" customWidth="1"/>
    <col min="10" max="10" width="11.7109375" customWidth="1"/>
  </cols>
  <sheetData>
    <row r="1" spans="1:10" ht="26.25" x14ac:dyDescent="0.4">
      <c r="A1" s="22" t="s">
        <v>59</v>
      </c>
      <c r="B1" s="22"/>
      <c r="C1" s="22"/>
      <c r="D1" s="22"/>
      <c r="E1" s="22"/>
      <c r="F1" s="22"/>
      <c r="G1" s="22"/>
      <c r="H1" s="22"/>
    </row>
    <row r="2" spans="1:10" s="3" customFormat="1" x14ac:dyDescent="0.25">
      <c r="F2" s="4"/>
      <c r="G2" s="4"/>
      <c r="H2" s="4"/>
    </row>
    <row r="3" spans="1:10" s="3" customFormat="1" x14ac:dyDescent="0.25">
      <c r="A3" s="5" t="s">
        <v>0</v>
      </c>
      <c r="B3" s="5" t="s">
        <v>1</v>
      </c>
      <c r="D3" s="5" t="s">
        <v>4</v>
      </c>
      <c r="E3" s="5" t="s">
        <v>2</v>
      </c>
      <c r="F3" s="11" t="s">
        <v>41</v>
      </c>
      <c r="G3" s="11" t="s">
        <v>20</v>
      </c>
      <c r="H3" s="11" t="s">
        <v>21</v>
      </c>
    </row>
    <row r="4" spans="1:10" x14ac:dyDescent="0.25">
      <c r="A4" s="6" t="s">
        <v>5</v>
      </c>
      <c r="B4" s="6">
        <v>2</v>
      </c>
      <c r="D4" s="6" t="s">
        <v>6</v>
      </c>
      <c r="E4" s="6" t="s">
        <v>3</v>
      </c>
      <c r="F4" s="7">
        <v>387.03</v>
      </c>
      <c r="G4" s="10">
        <f t="shared" ref="G4:G11" si="0">B4*F4</f>
        <v>774.06</v>
      </c>
      <c r="H4" s="7">
        <f t="shared" ref="H4:H20" si="1">G4/120*100</f>
        <v>645.04999999999995</v>
      </c>
    </row>
    <row r="5" spans="1:10" x14ac:dyDescent="0.25">
      <c r="A5" s="6" t="s">
        <v>7</v>
      </c>
      <c r="B5" s="6">
        <v>4</v>
      </c>
      <c r="D5" s="6" t="s">
        <v>8</v>
      </c>
      <c r="E5" s="6" t="s">
        <v>3</v>
      </c>
      <c r="F5" s="7">
        <v>30.42</v>
      </c>
      <c r="G5" s="10">
        <f t="shared" si="0"/>
        <v>121.68</v>
      </c>
      <c r="H5" s="7">
        <f t="shared" si="1"/>
        <v>101.4</v>
      </c>
    </row>
    <row r="6" spans="1:10" x14ac:dyDescent="0.25">
      <c r="A6" s="6" t="s">
        <v>25</v>
      </c>
      <c r="B6" s="6">
        <v>2</v>
      </c>
      <c r="D6" s="6" t="s">
        <v>12</v>
      </c>
      <c r="E6" s="6" t="s">
        <v>11</v>
      </c>
      <c r="F6" s="7">
        <v>999</v>
      </c>
      <c r="G6" s="10">
        <f t="shared" si="0"/>
        <v>1998</v>
      </c>
      <c r="H6" s="7">
        <f t="shared" si="1"/>
        <v>1664.9999999999998</v>
      </c>
    </row>
    <row r="7" spans="1:10" x14ac:dyDescent="0.25">
      <c r="A7" s="6" t="s">
        <v>9</v>
      </c>
      <c r="B7" s="6">
        <v>1</v>
      </c>
      <c r="D7" s="6" t="s">
        <v>57</v>
      </c>
      <c r="E7" s="6" t="s">
        <v>11</v>
      </c>
      <c r="F7" s="7">
        <v>211</v>
      </c>
      <c r="G7" s="10">
        <f t="shared" si="0"/>
        <v>211</v>
      </c>
      <c r="H7" s="7">
        <f t="shared" si="1"/>
        <v>175.83333333333334</v>
      </c>
    </row>
    <row r="8" spans="1:10" x14ac:dyDescent="0.25">
      <c r="A8" s="6" t="s">
        <v>10</v>
      </c>
      <c r="B8" s="6">
        <v>4</v>
      </c>
      <c r="D8" s="6" t="s">
        <v>13</v>
      </c>
      <c r="E8" s="6" t="s">
        <v>11</v>
      </c>
      <c r="F8" s="7">
        <v>19.989999999999998</v>
      </c>
      <c r="G8" s="10">
        <f t="shared" si="0"/>
        <v>79.959999999999994</v>
      </c>
      <c r="H8" s="7">
        <f t="shared" si="1"/>
        <v>66.63333333333334</v>
      </c>
    </row>
    <row r="9" spans="1:10" x14ac:dyDescent="0.25">
      <c r="A9" s="18" t="s">
        <v>52</v>
      </c>
      <c r="B9" s="18">
        <v>2</v>
      </c>
      <c r="D9" s="18" t="s">
        <v>72</v>
      </c>
      <c r="E9" s="18" t="s">
        <v>19</v>
      </c>
      <c r="F9" s="19">
        <v>699</v>
      </c>
      <c r="G9" s="10">
        <f t="shared" si="0"/>
        <v>1398</v>
      </c>
      <c r="H9" s="7">
        <f t="shared" si="1"/>
        <v>1165</v>
      </c>
      <c r="I9" s="9"/>
      <c r="J9" s="9"/>
    </row>
    <row r="10" spans="1:10" x14ac:dyDescent="0.25">
      <c r="A10" s="6" t="s">
        <v>71</v>
      </c>
      <c r="B10" s="6">
        <v>1</v>
      </c>
      <c r="C10" s="6"/>
      <c r="D10" s="6" t="s">
        <v>74</v>
      </c>
      <c r="E10" s="6" t="s">
        <v>19</v>
      </c>
      <c r="F10" s="17">
        <v>499</v>
      </c>
      <c r="G10" s="10">
        <f t="shared" si="0"/>
        <v>499</v>
      </c>
      <c r="H10" s="7">
        <f t="shared" si="1"/>
        <v>415.83333333333331</v>
      </c>
      <c r="I10" s="9"/>
      <c r="J10" s="9"/>
    </row>
    <row r="11" spans="1:10" x14ac:dyDescent="0.25">
      <c r="A11" s="20" t="s">
        <v>76</v>
      </c>
      <c r="B11" s="20">
        <v>1</v>
      </c>
      <c r="D11" s="20" t="s">
        <v>75</v>
      </c>
      <c r="E11" s="6" t="s">
        <v>19</v>
      </c>
      <c r="F11" s="21">
        <v>769</v>
      </c>
      <c r="G11" s="10">
        <f t="shared" si="0"/>
        <v>769</v>
      </c>
      <c r="H11" s="7">
        <f t="shared" si="1"/>
        <v>640.83333333333337</v>
      </c>
      <c r="I11" s="9"/>
      <c r="J11" s="9"/>
    </row>
    <row r="12" spans="1:10" x14ac:dyDescent="0.25">
      <c r="A12" s="6" t="s">
        <v>53</v>
      </c>
      <c r="B12" s="6">
        <v>2</v>
      </c>
      <c r="D12" s="6" t="s">
        <v>73</v>
      </c>
      <c r="E12" s="6" t="s">
        <v>19</v>
      </c>
      <c r="F12" s="7">
        <v>219</v>
      </c>
      <c r="G12" s="10">
        <f t="shared" ref="G12" si="2">B12*F12</f>
        <v>438</v>
      </c>
      <c r="H12" s="7">
        <f t="shared" ref="H12" si="3">G12/120*100</f>
        <v>365</v>
      </c>
      <c r="I12" s="9"/>
      <c r="J12" s="9"/>
    </row>
    <row r="13" spans="1:10" x14ac:dyDescent="0.25">
      <c r="H13" s="8"/>
    </row>
    <row r="14" spans="1:10" x14ac:dyDescent="0.25">
      <c r="A14" s="6" t="s">
        <v>29</v>
      </c>
      <c r="F14" s="17">
        <v>5164.83</v>
      </c>
      <c r="G14" s="10">
        <f>F14</f>
        <v>5164.83</v>
      </c>
      <c r="H14" s="7">
        <f t="shared" ref="H14" si="4">G14/120*100</f>
        <v>4304.0249999999996</v>
      </c>
      <c r="I14" s="9"/>
    </row>
    <row r="15" spans="1:10" x14ac:dyDescent="0.25">
      <c r="A15" s="6" t="s">
        <v>60</v>
      </c>
      <c r="F15" s="17">
        <v>4081.36</v>
      </c>
      <c r="G15" s="10">
        <f>F15</f>
        <v>4081.36</v>
      </c>
      <c r="H15" s="7">
        <f t="shared" ref="H15" si="5">G15/120*100</f>
        <v>3401.1333333333332</v>
      </c>
      <c r="I15" s="9"/>
    </row>
    <row r="16" spans="1:10" x14ac:dyDescent="0.25">
      <c r="A16" s="6" t="s">
        <v>54</v>
      </c>
      <c r="F16" s="17">
        <v>4070.67</v>
      </c>
      <c r="G16" s="10">
        <f t="shared" ref="G16" si="6">F16</f>
        <v>4070.67</v>
      </c>
      <c r="H16" s="7">
        <f t="shared" si="1"/>
        <v>3392.2249999999999</v>
      </c>
      <c r="I16" s="9"/>
    </row>
    <row r="17" spans="1:10" x14ac:dyDescent="0.25">
      <c r="A17" s="6" t="s">
        <v>55</v>
      </c>
      <c r="B17" s="13">
        <v>2</v>
      </c>
      <c r="C17" s="6"/>
      <c r="D17" s="6" t="s">
        <v>56</v>
      </c>
      <c r="E17" s="6" t="s">
        <v>30</v>
      </c>
      <c r="F17" s="7">
        <v>560</v>
      </c>
      <c r="G17" s="10">
        <f t="shared" ref="G17" si="7">B17*F17</f>
        <v>1120</v>
      </c>
      <c r="H17" s="7">
        <f t="shared" ref="H17" si="8">G17/120*100</f>
        <v>933.33333333333337</v>
      </c>
      <c r="J17" s="12" t="s">
        <v>31</v>
      </c>
    </row>
    <row r="18" spans="1:10" x14ac:dyDescent="0.25">
      <c r="H18" s="8">
        <f t="shared" si="1"/>
        <v>0</v>
      </c>
    </row>
    <row r="19" spans="1:10" x14ac:dyDescent="0.25">
      <c r="A19" s="6" t="s">
        <v>44</v>
      </c>
      <c r="B19" s="6">
        <v>8</v>
      </c>
      <c r="D19" s="6" t="s">
        <v>14</v>
      </c>
      <c r="E19" s="6" t="s">
        <v>15</v>
      </c>
      <c r="F19" s="7">
        <v>507</v>
      </c>
      <c r="G19" s="10">
        <f>B19*F19</f>
        <v>4056</v>
      </c>
      <c r="H19" s="7">
        <f t="shared" si="1"/>
        <v>3379.9999999999995</v>
      </c>
      <c r="I19" s="9"/>
      <c r="J19" s="12" t="s">
        <v>43</v>
      </c>
    </row>
    <row r="20" spans="1:10" x14ac:dyDescent="0.25">
      <c r="A20" s="6" t="s">
        <v>45</v>
      </c>
      <c r="B20" s="6">
        <v>2</v>
      </c>
      <c r="D20" s="6" t="s">
        <v>14</v>
      </c>
      <c r="E20" s="6" t="s">
        <v>15</v>
      </c>
      <c r="F20" s="7">
        <v>318</v>
      </c>
      <c r="G20" s="10">
        <f>B20*F20</f>
        <v>636</v>
      </c>
      <c r="H20" s="7">
        <f t="shared" si="1"/>
        <v>530</v>
      </c>
      <c r="I20" s="9"/>
      <c r="J20" s="12" t="s">
        <v>43</v>
      </c>
    </row>
    <row r="21" spans="1:10" x14ac:dyDescent="0.25">
      <c r="A21" s="6" t="s">
        <v>50</v>
      </c>
      <c r="B21" s="6">
        <v>2</v>
      </c>
      <c r="D21" s="6" t="s">
        <v>78</v>
      </c>
      <c r="E21" s="6" t="s">
        <v>40</v>
      </c>
      <c r="F21" s="7">
        <v>2040</v>
      </c>
      <c r="G21" s="10">
        <f>B21*F21</f>
        <v>4080</v>
      </c>
      <c r="H21" s="7">
        <f t="shared" ref="H21" si="9">G21/120*100</f>
        <v>3400</v>
      </c>
      <c r="I21" s="9"/>
      <c r="J21" s="12" t="s">
        <v>51</v>
      </c>
    </row>
    <row r="22" spans="1:10" x14ac:dyDescent="0.25">
      <c r="A22" s="6" t="s">
        <v>32</v>
      </c>
      <c r="B22" s="6">
        <v>7</v>
      </c>
      <c r="D22" s="6" t="s">
        <v>33</v>
      </c>
      <c r="E22" s="6" t="s">
        <v>15</v>
      </c>
      <c r="F22" s="7">
        <v>200</v>
      </c>
      <c r="G22" s="10">
        <f t="shared" ref="G22:G26" si="10">B22*F22</f>
        <v>1400</v>
      </c>
      <c r="H22" s="7">
        <f t="shared" ref="H22:H23" si="11">G22/120*100</f>
        <v>1166.6666666666665</v>
      </c>
      <c r="I22" s="9"/>
      <c r="J22" s="12" t="s">
        <v>34</v>
      </c>
    </row>
    <row r="23" spans="1:10" x14ac:dyDescent="0.25">
      <c r="A23" s="6" t="s">
        <v>37</v>
      </c>
      <c r="B23" s="6">
        <v>6</v>
      </c>
      <c r="D23" s="6" t="s">
        <v>38</v>
      </c>
      <c r="E23" s="6" t="s">
        <v>39</v>
      </c>
      <c r="F23" s="7">
        <v>301.32</v>
      </c>
      <c r="G23" s="7">
        <f t="shared" si="10"/>
        <v>1807.92</v>
      </c>
      <c r="H23" s="7">
        <f t="shared" si="11"/>
        <v>1506.6000000000001</v>
      </c>
      <c r="I23" s="9"/>
      <c r="J23" s="12" t="s">
        <v>36</v>
      </c>
    </row>
    <row r="24" spans="1:10" x14ac:dyDescent="0.25">
      <c r="A24" s="6" t="s">
        <v>65</v>
      </c>
      <c r="B24" s="6">
        <v>9</v>
      </c>
      <c r="D24" s="6" t="s">
        <v>66</v>
      </c>
      <c r="E24" s="6" t="s">
        <v>39</v>
      </c>
      <c r="F24" s="7">
        <v>21.6</v>
      </c>
      <c r="G24" s="7">
        <f t="shared" ref="G24" si="12">B24*F24</f>
        <v>194.4</v>
      </c>
      <c r="H24" s="7">
        <f t="shared" ref="H24" si="13">G24/120*100</f>
        <v>162</v>
      </c>
      <c r="I24" s="9"/>
      <c r="J24" s="12" t="s">
        <v>64</v>
      </c>
    </row>
    <row r="25" spans="1:10" x14ac:dyDescent="0.25">
      <c r="F25" s="8"/>
      <c r="G25" s="8"/>
      <c r="H25" s="8"/>
      <c r="I25" s="9"/>
      <c r="J25" s="12"/>
    </row>
    <row r="26" spans="1:10" x14ac:dyDescent="0.25">
      <c r="A26" s="6" t="s">
        <v>35</v>
      </c>
      <c r="B26" s="6">
        <v>2</v>
      </c>
      <c r="D26" s="6" t="s">
        <v>63</v>
      </c>
      <c r="E26" s="6" t="s">
        <v>39</v>
      </c>
      <c r="F26" s="7">
        <v>197.99</v>
      </c>
      <c r="G26" s="7">
        <f t="shared" si="10"/>
        <v>395.98</v>
      </c>
      <c r="H26" s="7">
        <f t="shared" ref="H26" si="14">G26/120*100</f>
        <v>329.98333333333335</v>
      </c>
      <c r="I26" s="9"/>
      <c r="J26" s="12" t="s">
        <v>62</v>
      </c>
    </row>
    <row r="27" spans="1:10" x14ac:dyDescent="0.25">
      <c r="H27" s="8"/>
    </row>
    <row r="28" spans="1:10" x14ac:dyDescent="0.25">
      <c r="A28" s="6" t="s">
        <v>58</v>
      </c>
      <c r="B28" s="6">
        <v>15</v>
      </c>
      <c r="D28" s="6" t="s">
        <v>22</v>
      </c>
      <c r="E28" s="6" t="s">
        <v>23</v>
      </c>
      <c r="F28" s="7">
        <v>80</v>
      </c>
      <c r="G28" s="7">
        <f>B28*F28</f>
        <v>1200</v>
      </c>
      <c r="H28" s="7">
        <f>G28/120*100</f>
        <v>1000</v>
      </c>
      <c r="I28" s="9"/>
      <c r="J28" s="12" t="s">
        <v>24</v>
      </c>
    </row>
    <row r="29" spans="1:10" x14ac:dyDescent="0.25">
      <c r="A29" s="6" t="s">
        <v>85</v>
      </c>
      <c r="B29" s="6">
        <v>5</v>
      </c>
      <c r="D29" s="6" t="s">
        <v>26</v>
      </c>
      <c r="E29" s="6" t="s">
        <v>23</v>
      </c>
      <c r="F29" s="7">
        <v>234</v>
      </c>
      <c r="G29" s="7">
        <f>B29*F29</f>
        <v>1170</v>
      </c>
      <c r="H29" s="7">
        <f t="shared" ref="H29:H36" si="15">G29/120*100</f>
        <v>975</v>
      </c>
      <c r="I29" s="9"/>
      <c r="J29" s="12" t="s">
        <v>28</v>
      </c>
    </row>
    <row r="30" spans="1:10" x14ac:dyDescent="0.25">
      <c r="A30" s="6" t="s">
        <v>68</v>
      </c>
      <c r="B30" s="6">
        <v>12</v>
      </c>
      <c r="D30" s="6" t="s">
        <v>42</v>
      </c>
      <c r="E30" s="6" t="s">
        <v>23</v>
      </c>
      <c r="F30" s="7">
        <v>310</v>
      </c>
      <c r="G30" s="7">
        <f>B30*F30</f>
        <v>3720</v>
      </c>
      <c r="H30" s="7">
        <f t="shared" si="15"/>
        <v>3100</v>
      </c>
      <c r="I30" s="9"/>
      <c r="J30" s="12" t="s">
        <v>27</v>
      </c>
    </row>
    <row r="31" spans="1:10" x14ac:dyDescent="0.25">
      <c r="A31" s="23" t="s">
        <v>67</v>
      </c>
      <c r="B31" s="23">
        <v>9</v>
      </c>
      <c r="D31" s="6" t="s">
        <v>42</v>
      </c>
      <c r="E31" s="6" t="s">
        <v>23</v>
      </c>
      <c r="F31" s="7">
        <v>310</v>
      </c>
      <c r="G31" s="7">
        <f>B31*F31</f>
        <v>2790</v>
      </c>
      <c r="H31" s="7">
        <f t="shared" ref="H31" si="16">G31/120*100</f>
        <v>2325</v>
      </c>
      <c r="I31" s="9"/>
      <c r="J31" s="12"/>
    </row>
    <row r="32" spans="1:10" x14ac:dyDescent="0.25">
      <c r="A32" s="6" t="s">
        <v>79</v>
      </c>
      <c r="B32" s="6">
        <v>1</v>
      </c>
      <c r="D32" s="6" t="s">
        <v>69</v>
      </c>
      <c r="E32" s="6" t="s">
        <v>70</v>
      </c>
      <c r="F32" s="17">
        <v>27737.64</v>
      </c>
      <c r="G32" s="7">
        <f>B32*F32</f>
        <v>27737.64</v>
      </c>
      <c r="H32" s="7">
        <f t="shared" ref="H32" si="17">G32/120*100</f>
        <v>23114.7</v>
      </c>
      <c r="I32" s="9"/>
      <c r="J32" s="12"/>
    </row>
    <row r="33" spans="1:10" x14ac:dyDescent="0.25">
      <c r="F33" s="8"/>
      <c r="G33" s="8"/>
      <c r="H33" s="8"/>
      <c r="I33" s="9"/>
      <c r="J33" s="12"/>
    </row>
    <row r="34" spans="1:10" x14ac:dyDescent="0.25">
      <c r="A34" s="6" t="s">
        <v>82</v>
      </c>
      <c r="B34" s="6">
        <v>1</v>
      </c>
      <c r="D34" s="6" t="s">
        <v>83</v>
      </c>
      <c r="E34" s="6" t="s">
        <v>84</v>
      </c>
      <c r="F34" s="7">
        <v>22851.599999999999</v>
      </c>
      <c r="G34" s="7">
        <f>B34*F34</f>
        <v>22851.599999999999</v>
      </c>
      <c r="H34" s="7">
        <f t="shared" ref="H34" si="18">G34/120*100</f>
        <v>19042.999999999996</v>
      </c>
      <c r="I34" s="9"/>
      <c r="J34" s="12"/>
    </row>
    <row r="35" spans="1:10" x14ac:dyDescent="0.25">
      <c r="F35" s="8"/>
      <c r="G35" s="8"/>
      <c r="H35" s="8"/>
      <c r="I35" s="9"/>
      <c r="J35" s="12"/>
    </row>
    <row r="36" spans="1:10" x14ac:dyDescent="0.25">
      <c r="A36" s="6" t="s">
        <v>47</v>
      </c>
      <c r="B36" s="6">
        <v>1</v>
      </c>
      <c r="D36" s="6" t="s">
        <v>49</v>
      </c>
      <c r="E36" s="6" t="s">
        <v>46</v>
      </c>
      <c r="F36" s="7">
        <v>4399</v>
      </c>
      <c r="G36" s="7">
        <f>B36*F36</f>
        <v>4399</v>
      </c>
      <c r="H36" s="7">
        <f t="shared" si="15"/>
        <v>3665.833333333333</v>
      </c>
      <c r="J36" s="12" t="s">
        <v>48</v>
      </c>
    </row>
    <row r="37" spans="1:10" x14ac:dyDescent="0.25">
      <c r="F37" s="8"/>
      <c r="G37" s="8"/>
      <c r="H37" s="8"/>
      <c r="J37" s="12"/>
    </row>
    <row r="38" spans="1:10" x14ac:dyDescent="0.25">
      <c r="A38" s="6" t="s">
        <v>61</v>
      </c>
      <c r="B38" s="6">
        <v>1</v>
      </c>
      <c r="D38" s="6" t="s">
        <v>81</v>
      </c>
      <c r="E38" s="6" t="s">
        <v>77</v>
      </c>
      <c r="F38" s="17">
        <v>85000</v>
      </c>
      <c r="G38" s="7">
        <f>B38*F38</f>
        <v>85000</v>
      </c>
      <c r="H38" s="7">
        <f t="shared" ref="H38" si="19">G38/120*100</f>
        <v>70833.333333333343</v>
      </c>
      <c r="J38" s="12"/>
    </row>
    <row r="40" spans="1:10" x14ac:dyDescent="0.25">
      <c r="F40" s="2" t="s">
        <v>18</v>
      </c>
      <c r="G40" s="1">
        <f>SUM(G4:G39)</f>
        <v>182164.1</v>
      </c>
      <c r="J40" s="9"/>
    </row>
    <row r="41" spans="1:10" x14ac:dyDescent="0.25">
      <c r="F41" s="2" t="s">
        <v>17</v>
      </c>
      <c r="G41" s="1">
        <f>G40/120*100*0.2</f>
        <v>30360.683333333338</v>
      </c>
    </row>
    <row r="42" spans="1:10" x14ac:dyDescent="0.25">
      <c r="F42" s="2" t="s">
        <v>16</v>
      </c>
      <c r="G42" s="1">
        <f>G40-G41</f>
        <v>151803.41666666666</v>
      </c>
    </row>
    <row r="43" spans="1:10" x14ac:dyDescent="0.25">
      <c r="A43" s="14" t="s">
        <v>80</v>
      </c>
    </row>
    <row r="46" spans="1:10" x14ac:dyDescent="0.25">
      <c r="A46" s="15"/>
    </row>
    <row r="49" spans="1:1" ht="30" x14ac:dyDescent="0.25">
      <c r="A49" s="16"/>
    </row>
  </sheetData>
  <mergeCells count="1">
    <mergeCell ref="A1:H1"/>
  </mergeCells>
  <hyperlinks>
    <hyperlink ref="J28" r:id="rId1" display="https://www.muffle.co.uk/muffletimber-acoustic-wood-panel-classic-oak-grey-felt.html" xr:uid="{FC13D250-E60C-4FF3-9D75-7E3A7987D4BE}"/>
    <hyperlink ref="J30" r:id="rId2" display="https://www.muffle.co.uk/mufflestick-rectangle-self-adhesive-acoustic-panel.html" xr:uid="{973A0F47-0EBB-4650-8C4C-578D08D89828}"/>
    <hyperlink ref="J29" r:id="rId3" display="https://www.muffle.co.uk/muffleraft-circle-acoustic-ceiling-raft.html" xr:uid="{C7AD1521-9BAB-41E9-8534-33771777EC66}"/>
    <hyperlink ref="J22" r:id="rId4" display="https://www.commercialwashroomsltd.co.uk/commercial-showers/delabie-sporting-shower-panel.html" xr:uid="{BE725FEE-BAD7-4549-B846-0B94B6364F05}"/>
    <hyperlink ref="J23" r:id="rId5" display="https://www.handydryers.co.uk/customer-service/blog/commercial-hand-dryers/gorillo-junior-hand-dryer-1391256.html" xr:uid="{2206D129-FBE8-4946-A88A-6DC1E3CC8307}"/>
    <hyperlink ref="J19" r:id="rId6" display="https://www.commercialwashroomsltd.co.uk/benches/ash-slatted-single-sided-island-changing-room-bench-seat.html" xr:uid="{CB54DD72-6305-41AF-A0FE-0AA249D20B7B}"/>
    <hyperlink ref="J20" r:id="rId7" display="https://www.commercialwashroomsltd.co.uk/benches/ash-slatted-single-sided-island-changing-room-bench-seat.html" xr:uid="{0175468D-F1FD-41A9-AABE-6E65DB365AF2}"/>
    <hyperlink ref="J36" r:id="rId8" display="https://www.freeflush.co.uk/collections/rainwater-harvesting-systems/products/carat-xl-xxl-rainwater-harvesting-system-8500l-10000l-16000l-22000-and-26000l?variant=32459581227095" xr:uid="{9896C76B-955F-44E6-9857-35B8FAD94C4B}"/>
    <hyperlink ref="J21" r:id="rId9" display="https://www.toiletcubiclesonline.co.uk/products/shower-cubicles" xr:uid="{7B752836-D0A7-4E30-97E8-6DB319EBC582}"/>
    <hyperlink ref="J17" r:id="rId10" display="https://www.nisbets.co.uk/lincat-automatic-water-boiler/cs570" xr:uid="{A32D7E7F-9436-4939-8660-0FCDCAECC073}"/>
    <hyperlink ref="J26" r:id="rId11" display="https://www.handydryers.co.uk/commercial-baby-changing-station-1176190.html" xr:uid="{99E1AEAB-C2F9-412D-BAD1-CCBCEF086B8E}"/>
    <hyperlink ref="J24" r:id="rId12" display="https://www.handydryers.co.uk/touchless-soap-dispenser-1526114.html" xr:uid="{790899BA-B131-4BA1-B5AC-6511B4FEA8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</dc:creator>
  <cp:lastModifiedBy>Paul B</cp:lastModifiedBy>
  <dcterms:created xsi:type="dcterms:W3CDTF">2023-10-11T13:55:46Z</dcterms:created>
  <dcterms:modified xsi:type="dcterms:W3CDTF">2024-04-11T17:42:24Z</dcterms:modified>
</cp:coreProperties>
</file>