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bsaid\AppData\Roaming\iManage\Work\Recent\The Viking Public House_ Tills Road_ Norwich - Cons Report_Project Rev - JB62449\"/>
    </mc:Choice>
  </mc:AlternateContent>
  <xr:revisionPtr revIDLastSave="0" documentId="13_ncr:1_{ABC3D8B6-B9AF-4272-AB40-4A74D88E8433}" xr6:coauthVersionLast="47" xr6:coauthVersionMax="47" xr10:uidLastSave="{00000000-0000-0000-0000-000000000000}"/>
  <bookViews>
    <workbookView xWindow="24090" yWindow="-16320" windowWidth="29040" windowHeight="15840" xr2:uid="{00000000-000D-0000-FFFF-FFFF00000000}"/>
  </bookViews>
  <sheets>
    <sheet name="Schedule of Works" sheetId="5" r:id="rId1"/>
    <sheet name="Variation Scheudle of Works" sheetId="6" r:id="rId2"/>
    <sheet name="CAI" sheetId="7" r:id="rId3"/>
  </sheets>
  <externalReferences>
    <externalReference r:id="rId4"/>
  </externalReferences>
  <definedNames>
    <definedName name="_xlnm.Print_Area" localSheetId="2">CAI!$A$1:$E$33</definedName>
    <definedName name="_xlnm.Print_Area" localSheetId="0">'Schedule of Works'!$A$1:$F$608</definedName>
    <definedName name="_xlnm.Print_Area" localSheetId="1">'Variation Scheudle of Works'!$A$1:$I$146</definedName>
    <definedName name="_xlnm.Print_Titles" localSheetId="2">CAI!$1:$3</definedName>
    <definedName name="_xlnm.Print_Titles" localSheetId="0">'Schedule of Works'!$1:$2</definedName>
    <definedName name="_xlnm.Print_Titles" localSheetId="1">'Variation Scheudle of Works'!$1:$3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5" l="1"/>
  <c r="F584" i="5"/>
  <c r="F586" i="5"/>
  <c r="F585" i="5"/>
  <c r="F310" i="5" l="1"/>
  <c r="W422" i="5"/>
  <c r="U422" i="5"/>
  <c r="S422" i="5"/>
  <c r="Q422" i="5"/>
  <c r="O422" i="5"/>
  <c r="M422" i="5"/>
  <c r="K422" i="5"/>
  <c r="I422" i="5"/>
  <c r="W421" i="5"/>
  <c r="U421" i="5"/>
  <c r="S421" i="5"/>
  <c r="Q421" i="5"/>
  <c r="O421" i="5"/>
  <c r="M421" i="5"/>
  <c r="K421" i="5"/>
  <c r="I421" i="5"/>
  <c r="W419" i="5"/>
  <c r="U419" i="5"/>
  <c r="S419" i="5"/>
  <c r="Q419" i="5"/>
  <c r="O419" i="5"/>
  <c r="M419" i="5"/>
  <c r="K419" i="5"/>
  <c r="I419" i="5"/>
  <c r="W427" i="5"/>
  <c r="U427" i="5"/>
  <c r="S427" i="5"/>
  <c r="Q427" i="5"/>
  <c r="O427" i="5"/>
  <c r="M427" i="5"/>
  <c r="K427" i="5"/>
  <c r="I427" i="5"/>
  <c r="W423" i="5"/>
  <c r="U423" i="5"/>
  <c r="S423" i="5"/>
  <c r="Q423" i="5"/>
  <c r="O423" i="5"/>
  <c r="M423" i="5"/>
  <c r="K423" i="5"/>
  <c r="I423" i="5"/>
  <c r="I330" i="5" l="1"/>
  <c r="K330" i="5"/>
  <c r="M330" i="5"/>
  <c r="O330" i="5"/>
  <c r="Q330" i="5"/>
  <c r="S330" i="5"/>
  <c r="U330" i="5"/>
  <c r="W330" i="5"/>
  <c r="W188" i="5" l="1"/>
  <c r="U188" i="5"/>
  <c r="S188" i="5"/>
  <c r="Q188" i="5"/>
  <c r="O188" i="5"/>
  <c r="M188" i="5"/>
  <c r="K188" i="5"/>
  <c r="I188" i="5"/>
  <c r="G587" i="5"/>
  <c r="F587" i="5"/>
  <c r="W171" i="5"/>
  <c r="U171" i="5"/>
  <c r="S171" i="5"/>
  <c r="Q171" i="5"/>
  <c r="O171" i="5"/>
  <c r="M171" i="5"/>
  <c r="K171" i="5"/>
  <c r="I171" i="5"/>
  <c r="W179" i="5"/>
  <c r="U179" i="5"/>
  <c r="S179" i="5"/>
  <c r="Q179" i="5"/>
  <c r="O179" i="5"/>
  <c r="M179" i="5"/>
  <c r="K179" i="5"/>
  <c r="I179" i="5"/>
  <c r="W186" i="5"/>
  <c r="U186" i="5"/>
  <c r="S186" i="5"/>
  <c r="Q186" i="5"/>
  <c r="O186" i="5"/>
  <c r="M186" i="5"/>
  <c r="K186" i="5"/>
  <c r="I186" i="5"/>
  <c r="I194" i="5"/>
  <c r="K194" i="5"/>
  <c r="M194" i="5"/>
  <c r="O194" i="5"/>
  <c r="Q194" i="5"/>
  <c r="S194" i="5"/>
  <c r="U194" i="5"/>
  <c r="W194" i="5"/>
  <c r="W183" i="5"/>
  <c r="U183" i="5"/>
  <c r="S183" i="5"/>
  <c r="Q183" i="5"/>
  <c r="O183" i="5"/>
  <c r="M183" i="5"/>
  <c r="K183" i="5"/>
  <c r="I183" i="5"/>
  <c r="W167" i="5"/>
  <c r="U167" i="5"/>
  <c r="S167" i="5"/>
  <c r="Q167" i="5"/>
  <c r="O167" i="5"/>
  <c r="M167" i="5"/>
  <c r="K167" i="5"/>
  <c r="I167" i="5"/>
  <c r="W165" i="5"/>
  <c r="U165" i="5"/>
  <c r="S165" i="5"/>
  <c r="Q165" i="5"/>
  <c r="O165" i="5"/>
  <c r="M165" i="5"/>
  <c r="K165" i="5"/>
  <c r="I165" i="5"/>
  <c r="F9" i="6"/>
  <c r="H9" i="6" s="1"/>
  <c r="F13" i="6"/>
  <c r="H13" i="6" s="1"/>
  <c r="F127" i="6"/>
  <c r="H127" i="6" s="1"/>
  <c r="I9" i="5"/>
  <c r="G9" i="6" l="1"/>
  <c r="G13" i="6"/>
  <c r="G127" i="6"/>
  <c r="W432" i="5" l="1"/>
  <c r="U432" i="5"/>
  <c r="S432" i="5"/>
  <c r="Q432" i="5"/>
  <c r="O432" i="5"/>
  <c r="M432" i="5"/>
  <c r="K432" i="5"/>
  <c r="I432" i="5"/>
  <c r="W430" i="5"/>
  <c r="U430" i="5"/>
  <c r="S430" i="5"/>
  <c r="Q430" i="5"/>
  <c r="O430" i="5"/>
  <c r="M430" i="5"/>
  <c r="K430" i="5"/>
  <c r="I430" i="5"/>
  <c r="W476" i="5"/>
  <c r="U476" i="5"/>
  <c r="S476" i="5"/>
  <c r="Q476" i="5"/>
  <c r="O476" i="5"/>
  <c r="M476" i="5"/>
  <c r="K476" i="5"/>
  <c r="I476" i="5"/>
  <c r="W446" i="5" l="1"/>
  <c r="U446" i="5"/>
  <c r="S446" i="5"/>
  <c r="Q446" i="5"/>
  <c r="O446" i="5"/>
  <c r="M446" i="5"/>
  <c r="K446" i="5"/>
  <c r="I446" i="5"/>
  <c r="W417" i="5" l="1"/>
  <c r="U417" i="5"/>
  <c r="S417" i="5"/>
  <c r="Q417" i="5"/>
  <c r="O417" i="5"/>
  <c r="M417" i="5"/>
  <c r="K417" i="5"/>
  <c r="I417" i="5"/>
  <c r="W411" i="5" l="1"/>
  <c r="U411" i="5"/>
  <c r="S411" i="5"/>
  <c r="Q411" i="5"/>
  <c r="O411" i="5"/>
  <c r="M411" i="5"/>
  <c r="K411" i="5"/>
  <c r="I411" i="5"/>
  <c r="W415" i="5"/>
  <c r="U415" i="5"/>
  <c r="S415" i="5"/>
  <c r="Q415" i="5"/>
  <c r="O415" i="5"/>
  <c r="M415" i="5"/>
  <c r="K415" i="5"/>
  <c r="I415" i="5"/>
  <c r="W413" i="5"/>
  <c r="U413" i="5"/>
  <c r="S413" i="5"/>
  <c r="Q413" i="5"/>
  <c r="O413" i="5"/>
  <c r="M413" i="5"/>
  <c r="K413" i="5"/>
  <c r="I413" i="5"/>
  <c r="W350" i="5"/>
  <c r="U350" i="5"/>
  <c r="S350" i="5"/>
  <c r="Q350" i="5"/>
  <c r="O350" i="5"/>
  <c r="M350" i="5"/>
  <c r="K350" i="5"/>
  <c r="I350" i="5"/>
  <c r="W292" i="5"/>
  <c r="U292" i="5"/>
  <c r="S292" i="5"/>
  <c r="Q292" i="5"/>
  <c r="O292" i="5"/>
  <c r="M292" i="5"/>
  <c r="K292" i="5"/>
  <c r="I292" i="5"/>
  <c r="W364" i="5" l="1"/>
  <c r="U364" i="5"/>
  <c r="S364" i="5"/>
  <c r="Q364" i="5"/>
  <c r="O364" i="5"/>
  <c r="M364" i="5"/>
  <c r="K364" i="5"/>
  <c r="I364" i="5"/>
  <c r="W340" i="5" l="1"/>
  <c r="U340" i="5"/>
  <c r="S340" i="5"/>
  <c r="Q340" i="5"/>
  <c r="O340" i="5"/>
  <c r="M340" i="5"/>
  <c r="K340" i="5"/>
  <c r="I340" i="5"/>
  <c r="W338" i="5"/>
  <c r="U338" i="5"/>
  <c r="S338" i="5"/>
  <c r="Q338" i="5"/>
  <c r="O338" i="5"/>
  <c r="M338" i="5"/>
  <c r="K338" i="5"/>
  <c r="I338" i="5"/>
  <c r="W281" i="5"/>
  <c r="U281" i="5"/>
  <c r="S281" i="5"/>
  <c r="Q281" i="5"/>
  <c r="O281" i="5"/>
  <c r="M281" i="5"/>
  <c r="K281" i="5"/>
  <c r="I281" i="5"/>
  <c r="W274" i="5"/>
  <c r="U274" i="5"/>
  <c r="S274" i="5"/>
  <c r="Q274" i="5"/>
  <c r="O274" i="5"/>
  <c r="M274" i="5"/>
  <c r="K274" i="5"/>
  <c r="I274" i="5"/>
  <c r="W272" i="5"/>
  <c r="U272" i="5"/>
  <c r="S272" i="5"/>
  <c r="Q272" i="5"/>
  <c r="O272" i="5"/>
  <c r="M272" i="5"/>
  <c r="K272" i="5"/>
  <c r="I272" i="5"/>
  <c r="W173" i="5"/>
  <c r="U173" i="5"/>
  <c r="S173" i="5"/>
  <c r="Q173" i="5"/>
  <c r="O173" i="5"/>
  <c r="M173" i="5"/>
  <c r="K173" i="5"/>
  <c r="I173" i="5"/>
  <c r="W175" i="5"/>
  <c r="U175" i="5"/>
  <c r="S175" i="5"/>
  <c r="Q175" i="5"/>
  <c r="O175" i="5"/>
  <c r="M175" i="5"/>
  <c r="K175" i="5"/>
  <c r="I175" i="5"/>
  <c r="W169" i="5" l="1"/>
  <c r="U169" i="5"/>
  <c r="S169" i="5"/>
  <c r="Q169" i="5"/>
  <c r="O169" i="5"/>
  <c r="M169" i="5"/>
  <c r="K169" i="5"/>
  <c r="I169" i="5"/>
  <c r="W163" i="5"/>
  <c r="U163" i="5"/>
  <c r="S163" i="5"/>
  <c r="Q163" i="5"/>
  <c r="O163" i="5"/>
  <c r="M163" i="5"/>
  <c r="K163" i="5"/>
  <c r="I163" i="5"/>
  <c r="W161" i="5"/>
  <c r="U161" i="5"/>
  <c r="S161" i="5"/>
  <c r="Q161" i="5"/>
  <c r="O161" i="5"/>
  <c r="M161" i="5"/>
  <c r="K161" i="5"/>
  <c r="I161" i="5"/>
  <c r="W192" i="5"/>
  <c r="U192" i="5"/>
  <c r="S192" i="5"/>
  <c r="Q192" i="5"/>
  <c r="O192" i="5"/>
  <c r="M192" i="5"/>
  <c r="K192" i="5"/>
  <c r="I192" i="5"/>
  <c r="W55" i="5" l="1"/>
  <c r="U55" i="5"/>
  <c r="S55" i="5"/>
  <c r="Q55" i="5"/>
  <c r="O55" i="5"/>
  <c r="M55" i="5"/>
  <c r="K55" i="5"/>
  <c r="I55" i="5"/>
  <c r="F602" i="5" l="1"/>
  <c r="F601" i="5"/>
  <c r="F600" i="5"/>
  <c r="F599" i="5"/>
  <c r="F598" i="5"/>
  <c r="F597" i="5"/>
  <c r="F596" i="5"/>
  <c r="F595" i="5"/>
  <c r="F594" i="5"/>
  <c r="F593" i="5"/>
  <c r="F592" i="5"/>
  <c r="F591" i="5"/>
  <c r="F590" i="5"/>
  <c r="F589" i="5"/>
  <c r="F588" i="5"/>
  <c r="H135" i="6"/>
  <c r="G135" i="6"/>
  <c r="G119" i="6"/>
  <c r="H115" i="6"/>
  <c r="G115" i="6"/>
  <c r="G103" i="6"/>
  <c r="H97" i="6"/>
  <c r="G97" i="6"/>
  <c r="G89" i="6"/>
  <c r="H85" i="6"/>
  <c r="G85" i="6"/>
  <c r="H51" i="6"/>
  <c r="G51" i="6"/>
  <c r="G39" i="6"/>
  <c r="G23" i="6"/>
  <c r="H19" i="6"/>
  <c r="G19" i="6"/>
  <c r="D31" i="7"/>
  <c r="E31" i="7"/>
  <c r="Q9" i="7"/>
  <c r="U9" i="7"/>
  <c r="S9" i="7"/>
  <c r="O9" i="7"/>
  <c r="M9" i="7"/>
  <c r="K9" i="7"/>
  <c r="I9" i="7"/>
  <c r="G9" i="7"/>
  <c r="F141" i="6"/>
  <c r="H141" i="6" s="1"/>
  <c r="F107" i="6"/>
  <c r="H107" i="6" s="1"/>
  <c r="F135" i="6"/>
  <c r="F131" i="6"/>
  <c r="G131" i="6" s="1"/>
  <c r="F123" i="6"/>
  <c r="H123" i="6" s="1"/>
  <c r="F119" i="6"/>
  <c r="H119" i="6" s="1"/>
  <c r="F115" i="6"/>
  <c r="F111" i="6"/>
  <c r="G111" i="6" s="1"/>
  <c r="F97" i="6"/>
  <c r="F103" i="6"/>
  <c r="H103" i="6" s="1"/>
  <c r="F93" i="6"/>
  <c r="G93" i="6" s="1"/>
  <c r="F91" i="6"/>
  <c r="H91" i="6" s="1"/>
  <c r="F89" i="6"/>
  <c r="H89" i="6" s="1"/>
  <c r="F85" i="6"/>
  <c r="F81" i="6"/>
  <c r="G81" i="6" s="1"/>
  <c r="F27" i="6"/>
  <c r="H27" i="6" s="1"/>
  <c r="F23" i="6"/>
  <c r="H23" i="6" s="1"/>
  <c r="F19" i="6"/>
  <c r="F77" i="6"/>
  <c r="H77" i="6" s="1"/>
  <c r="F71" i="6"/>
  <c r="G71" i="6" s="1"/>
  <c r="F51" i="6"/>
  <c r="F47" i="6"/>
  <c r="G47" i="6" s="1"/>
  <c r="F43" i="6"/>
  <c r="H43" i="6" s="1"/>
  <c r="F39" i="6"/>
  <c r="H39" i="6" s="1"/>
  <c r="H47" i="6" l="1"/>
  <c r="H81" i="6"/>
  <c r="H93" i="6"/>
  <c r="H111" i="6"/>
  <c r="H131" i="6"/>
  <c r="G141" i="6"/>
  <c r="H71" i="6"/>
  <c r="G27" i="6"/>
  <c r="G43" i="6"/>
  <c r="G77" i="6"/>
  <c r="G91" i="6"/>
  <c r="G107" i="6"/>
  <c r="G123" i="6"/>
  <c r="F606" i="5"/>
  <c r="F63" i="6"/>
  <c r="G63" i="6" l="1"/>
  <c r="H63" i="6"/>
  <c r="S28" i="7"/>
  <c r="S23" i="7"/>
  <c r="S18" i="7"/>
  <c r="S13" i="7"/>
  <c r="U597" i="5"/>
  <c r="U574" i="5"/>
  <c r="U602" i="5" s="1"/>
  <c r="U568" i="5"/>
  <c r="U566" i="5"/>
  <c r="U288" i="5"/>
  <c r="U452" i="5"/>
  <c r="U450" i="5"/>
  <c r="U448" i="5"/>
  <c r="U444" i="5"/>
  <c r="U595" i="5"/>
  <c r="U354" i="5"/>
  <c r="U342" i="5"/>
  <c r="U336" i="5"/>
  <c r="U286" i="5"/>
  <c r="U284" i="5"/>
  <c r="U265" i="5"/>
  <c r="U261" i="5"/>
  <c r="U250" i="5"/>
  <c r="U153" i="5"/>
  <c r="U149" i="5"/>
  <c r="U145" i="5"/>
  <c r="U143" i="5"/>
  <c r="U139" i="5"/>
  <c r="U135" i="5"/>
  <c r="U133" i="5"/>
  <c r="U129" i="5"/>
  <c r="U125" i="5"/>
  <c r="U123" i="5"/>
  <c r="U121" i="5"/>
  <c r="U117" i="5"/>
  <c r="U115" i="5"/>
  <c r="U113" i="5"/>
  <c r="U111" i="5"/>
  <c r="U109" i="5"/>
  <c r="U107" i="5"/>
  <c r="U105" i="5"/>
  <c r="U99" i="5"/>
  <c r="U97" i="5"/>
  <c r="U95" i="5"/>
  <c r="U89" i="5"/>
  <c r="U87" i="5"/>
  <c r="U85" i="5"/>
  <c r="U83" i="5"/>
  <c r="U53" i="5"/>
  <c r="U81" i="5"/>
  <c r="U79" i="5"/>
  <c r="U77" i="5"/>
  <c r="U75" i="5"/>
  <c r="U73" i="5"/>
  <c r="U71" i="5"/>
  <c r="U69" i="5"/>
  <c r="U67" i="5"/>
  <c r="U65" i="5"/>
  <c r="U63" i="5"/>
  <c r="U61" i="5"/>
  <c r="U59" i="5"/>
  <c r="U51" i="5"/>
  <c r="U49" i="5"/>
  <c r="U57" i="5"/>
  <c r="U45" i="5"/>
  <c r="U43" i="5"/>
  <c r="U41" i="5"/>
  <c r="U39" i="5"/>
  <c r="U35" i="5"/>
  <c r="U33" i="5"/>
  <c r="U29" i="5"/>
  <c r="U23" i="5"/>
  <c r="U17" i="5"/>
  <c r="U15" i="5"/>
  <c r="U13" i="5"/>
  <c r="U11" i="5"/>
  <c r="U9" i="5"/>
  <c r="U587" i="5" l="1"/>
  <c r="R31" i="7"/>
  <c r="U594" i="5"/>
  <c r="U588" i="5"/>
  <c r="U589" i="5"/>
  <c r="U596" i="5"/>
  <c r="U600" i="5"/>
  <c r="U593" i="5"/>
  <c r="U601" i="5"/>
  <c r="U599" i="5"/>
  <c r="U592" i="5"/>
  <c r="U598" i="5"/>
  <c r="U591" i="5"/>
  <c r="U590" i="5"/>
  <c r="U586" i="5"/>
  <c r="U585" i="5"/>
  <c r="U616" i="5"/>
  <c r="U584" i="5"/>
  <c r="U28" i="7"/>
  <c r="Q28" i="7"/>
  <c r="O28" i="7"/>
  <c r="M28" i="7"/>
  <c r="K28" i="7"/>
  <c r="I28" i="7"/>
  <c r="G28" i="7"/>
  <c r="Q23" i="7"/>
  <c r="Q18" i="7"/>
  <c r="Q13" i="7"/>
  <c r="P31" i="7" s="1"/>
  <c r="S597" i="5"/>
  <c r="S574" i="5"/>
  <c r="S602" i="5" s="1"/>
  <c r="S568" i="5"/>
  <c r="S566" i="5"/>
  <c r="S288" i="5"/>
  <c r="S452" i="5"/>
  <c r="S450" i="5"/>
  <c r="S448" i="5"/>
  <c r="S444" i="5"/>
  <c r="S595" i="5"/>
  <c r="S354" i="5"/>
  <c r="S342" i="5"/>
  <c r="S336" i="5"/>
  <c r="S286" i="5"/>
  <c r="S284" i="5"/>
  <c r="S265" i="5"/>
  <c r="S261" i="5"/>
  <c r="S250" i="5"/>
  <c r="S153" i="5"/>
  <c r="S149" i="5"/>
  <c r="S145" i="5"/>
  <c r="S143" i="5"/>
  <c r="S139" i="5"/>
  <c r="S135" i="5"/>
  <c r="S133" i="5"/>
  <c r="S129" i="5"/>
  <c r="S125" i="5"/>
  <c r="S123" i="5"/>
  <c r="S121" i="5"/>
  <c r="S117" i="5"/>
  <c r="S115" i="5"/>
  <c r="S113" i="5"/>
  <c r="S111" i="5"/>
  <c r="S109" i="5"/>
  <c r="S107" i="5"/>
  <c r="S105" i="5"/>
  <c r="S99" i="5"/>
  <c r="S97" i="5"/>
  <c r="S95" i="5"/>
  <c r="S89" i="5"/>
  <c r="S87" i="5"/>
  <c r="S85" i="5"/>
  <c r="S83" i="5"/>
  <c r="S53" i="5"/>
  <c r="S81" i="5"/>
  <c r="S79" i="5"/>
  <c r="S77" i="5"/>
  <c r="S75" i="5"/>
  <c r="S73" i="5"/>
  <c r="S71" i="5"/>
  <c r="S69" i="5"/>
  <c r="S67" i="5"/>
  <c r="S65" i="5"/>
  <c r="S63" i="5"/>
  <c r="S61" i="5"/>
  <c r="S59" i="5"/>
  <c r="S51" i="5"/>
  <c r="S49" i="5"/>
  <c r="S57" i="5"/>
  <c r="S45" i="5"/>
  <c r="S43" i="5"/>
  <c r="S41" i="5"/>
  <c r="S39" i="5"/>
  <c r="S35" i="5"/>
  <c r="S33" i="5"/>
  <c r="S29" i="5"/>
  <c r="S23" i="5"/>
  <c r="S17" i="5"/>
  <c r="S15" i="5"/>
  <c r="S13" i="5"/>
  <c r="S11" i="5"/>
  <c r="S9" i="5"/>
  <c r="S587" i="5" l="1"/>
  <c r="U618" i="5"/>
  <c r="U606" i="5"/>
  <c r="S594" i="5"/>
  <c r="S589" i="5"/>
  <c r="S593" i="5"/>
  <c r="S585" i="5"/>
  <c r="S586" i="5"/>
  <c r="S599" i="5"/>
  <c r="S590" i="5"/>
  <c r="S596" i="5"/>
  <c r="S598" i="5"/>
  <c r="S600" i="5"/>
  <c r="S601" i="5"/>
  <c r="S588" i="5"/>
  <c r="S592" i="5"/>
  <c r="S616" i="5"/>
  <c r="S591" i="5"/>
  <c r="S584" i="5"/>
  <c r="S618" i="5" l="1"/>
  <c r="S606" i="5"/>
  <c r="O23" i="7"/>
  <c r="O18" i="7"/>
  <c r="O13" i="7"/>
  <c r="N31" i="7" s="1"/>
  <c r="Q618" i="5" s="1"/>
  <c r="W597" i="5" l="1"/>
  <c r="W574" i="5"/>
  <c r="W602" i="5" s="1"/>
  <c r="W568" i="5"/>
  <c r="W566" i="5"/>
  <c r="W288" i="5"/>
  <c r="W452" i="5"/>
  <c r="W450" i="5"/>
  <c r="W448" i="5"/>
  <c r="W444" i="5"/>
  <c r="W595" i="5"/>
  <c r="W354" i="5"/>
  <c r="W342" i="5"/>
  <c r="W336" i="5"/>
  <c r="W286" i="5"/>
  <c r="W284" i="5"/>
  <c r="W265" i="5"/>
  <c r="W261" i="5"/>
  <c r="W250" i="5"/>
  <c r="W153" i="5"/>
  <c r="W149" i="5"/>
  <c r="W145" i="5"/>
  <c r="W143" i="5"/>
  <c r="W139" i="5"/>
  <c r="W135" i="5"/>
  <c r="W133" i="5"/>
  <c r="W129" i="5"/>
  <c r="W125" i="5"/>
  <c r="W123" i="5"/>
  <c r="W121" i="5"/>
  <c r="W117" i="5"/>
  <c r="W115" i="5"/>
  <c r="W113" i="5"/>
  <c r="W111" i="5"/>
  <c r="W109" i="5"/>
  <c r="W107" i="5"/>
  <c r="W105" i="5"/>
  <c r="W99" i="5"/>
  <c r="W97" i="5"/>
  <c r="W95" i="5"/>
  <c r="W89" i="5"/>
  <c r="W87" i="5"/>
  <c r="W85" i="5"/>
  <c r="W83" i="5"/>
  <c r="W53" i="5"/>
  <c r="W81" i="5"/>
  <c r="W79" i="5"/>
  <c r="W77" i="5"/>
  <c r="W75" i="5"/>
  <c r="W73" i="5"/>
  <c r="W71" i="5"/>
  <c r="W69" i="5"/>
  <c r="W67" i="5"/>
  <c r="W65" i="5"/>
  <c r="W63" i="5"/>
  <c r="W61" i="5"/>
  <c r="W59" i="5"/>
  <c r="W51" i="5"/>
  <c r="W49" i="5"/>
  <c r="W57" i="5"/>
  <c r="W45" i="5"/>
  <c r="W43" i="5"/>
  <c r="W41" i="5"/>
  <c r="W39" i="5"/>
  <c r="W35" i="5"/>
  <c r="W33" i="5"/>
  <c r="W29" i="5"/>
  <c r="W23" i="5"/>
  <c r="W17" i="5"/>
  <c r="W15" i="5"/>
  <c r="W13" i="5"/>
  <c r="W11" i="5"/>
  <c r="W9" i="5"/>
  <c r="Q597" i="5"/>
  <c r="Q574" i="5"/>
  <c r="Q602" i="5" s="1"/>
  <c r="Q568" i="5"/>
  <c r="Q566" i="5"/>
  <c r="Q288" i="5"/>
  <c r="Q452" i="5"/>
  <c r="Q450" i="5"/>
  <c r="Q448" i="5"/>
  <c r="Q444" i="5"/>
  <c r="Q595" i="5"/>
  <c r="Q354" i="5"/>
  <c r="Q342" i="5"/>
  <c r="Q336" i="5"/>
  <c r="Q286" i="5"/>
  <c r="Q284" i="5"/>
  <c r="Q265" i="5"/>
  <c r="Q261" i="5"/>
  <c r="Q250" i="5"/>
  <c r="Q153" i="5"/>
  <c r="Q149" i="5"/>
  <c r="Q145" i="5"/>
  <c r="Q143" i="5"/>
  <c r="Q139" i="5"/>
  <c r="Q135" i="5"/>
  <c r="Q133" i="5"/>
  <c r="Q129" i="5"/>
  <c r="Q125" i="5"/>
  <c r="Q123" i="5"/>
  <c r="Q121" i="5"/>
  <c r="Q117" i="5"/>
  <c r="Q115" i="5"/>
  <c r="Q113" i="5"/>
  <c r="Q111" i="5"/>
  <c r="Q109" i="5"/>
  <c r="Q107" i="5"/>
  <c r="Q105" i="5"/>
  <c r="Q99" i="5"/>
  <c r="Q97" i="5"/>
  <c r="Q95" i="5"/>
  <c r="Q89" i="5"/>
  <c r="Q87" i="5"/>
  <c r="Q85" i="5"/>
  <c r="Q83" i="5"/>
  <c r="Q53" i="5"/>
  <c r="Q81" i="5"/>
  <c r="Q79" i="5"/>
  <c r="Q77" i="5"/>
  <c r="Q75" i="5"/>
  <c r="Q73" i="5"/>
  <c r="Q71" i="5"/>
  <c r="Q69" i="5"/>
  <c r="Q67" i="5"/>
  <c r="Q65" i="5"/>
  <c r="Q63" i="5"/>
  <c r="Q61" i="5"/>
  <c r="Q59" i="5"/>
  <c r="Q51" i="5"/>
  <c r="Q49" i="5"/>
  <c r="Q57" i="5"/>
  <c r="Q45" i="5"/>
  <c r="Q43" i="5"/>
  <c r="Q41" i="5"/>
  <c r="Q39" i="5"/>
  <c r="Q35" i="5"/>
  <c r="Q33" i="5"/>
  <c r="Q29" i="5"/>
  <c r="Q23" i="5"/>
  <c r="Q17" i="5"/>
  <c r="Q15" i="5"/>
  <c r="Q13" i="5"/>
  <c r="Q11" i="5"/>
  <c r="Q9" i="5"/>
  <c r="U23" i="7"/>
  <c r="M23" i="7"/>
  <c r="K23" i="7"/>
  <c r="I23" i="7"/>
  <c r="G23" i="7"/>
  <c r="O597" i="5"/>
  <c r="O574" i="5"/>
  <c r="O602" i="5" s="1"/>
  <c r="O568" i="5"/>
  <c r="O566" i="5"/>
  <c r="O288" i="5"/>
  <c r="O452" i="5"/>
  <c r="O450" i="5"/>
  <c r="O448" i="5"/>
  <c r="O444" i="5"/>
  <c r="O595" i="5"/>
  <c r="O354" i="5"/>
  <c r="O342" i="5"/>
  <c r="O336" i="5"/>
  <c r="O286" i="5"/>
  <c r="O284" i="5"/>
  <c r="O265" i="5"/>
  <c r="O261" i="5"/>
  <c r="O250" i="5"/>
  <c r="O153" i="5"/>
  <c r="O149" i="5"/>
  <c r="O145" i="5"/>
  <c r="O143" i="5"/>
  <c r="O139" i="5"/>
  <c r="O135" i="5"/>
  <c r="O133" i="5"/>
  <c r="O129" i="5"/>
  <c r="O125" i="5"/>
  <c r="O123" i="5"/>
  <c r="O121" i="5"/>
  <c r="O117" i="5"/>
  <c r="O115" i="5"/>
  <c r="O113" i="5"/>
  <c r="O111" i="5"/>
  <c r="O109" i="5"/>
  <c r="O107" i="5"/>
  <c r="O105" i="5"/>
  <c r="O99" i="5"/>
  <c r="O97" i="5"/>
  <c r="O95" i="5"/>
  <c r="O89" i="5"/>
  <c r="O87" i="5"/>
  <c r="O85" i="5"/>
  <c r="O83" i="5"/>
  <c r="O53" i="5"/>
  <c r="O81" i="5"/>
  <c r="O79" i="5"/>
  <c r="O77" i="5"/>
  <c r="O75" i="5"/>
  <c r="O73" i="5"/>
  <c r="O71" i="5"/>
  <c r="O69" i="5"/>
  <c r="O67" i="5"/>
  <c r="O65" i="5"/>
  <c r="O63" i="5"/>
  <c r="O61" i="5"/>
  <c r="O59" i="5"/>
  <c r="O51" i="5"/>
  <c r="O49" i="5"/>
  <c r="O57" i="5"/>
  <c r="O45" i="5"/>
  <c r="O43" i="5"/>
  <c r="O41" i="5"/>
  <c r="O39" i="5"/>
  <c r="O35" i="5"/>
  <c r="O33" i="5"/>
  <c r="O29" i="5"/>
  <c r="O23" i="5"/>
  <c r="O17" i="5"/>
  <c r="O15" i="5"/>
  <c r="O13" i="5"/>
  <c r="O11" i="5"/>
  <c r="O9" i="5"/>
  <c r="O587" i="5" l="1"/>
  <c r="W587" i="5"/>
  <c r="Q587" i="5"/>
  <c r="W589" i="5"/>
  <c r="W616" i="5"/>
  <c r="W591" i="5"/>
  <c r="W584" i="5"/>
  <c r="Q594" i="5"/>
  <c r="O589" i="5"/>
  <c r="Q596" i="5"/>
  <c r="Q593" i="5"/>
  <c r="Q589" i="5"/>
  <c r="Q585" i="5"/>
  <c r="O594" i="5"/>
  <c r="O601" i="5"/>
  <c r="Q588" i="5"/>
  <c r="Q591" i="5"/>
  <c r="Q599" i="5"/>
  <c r="Q601" i="5"/>
  <c r="Q592" i="5"/>
  <c r="Q598" i="5"/>
  <c r="Q600" i="5"/>
  <c r="O596" i="5"/>
  <c r="O600" i="5"/>
  <c r="Q584" i="5"/>
  <c r="W599" i="5"/>
  <c r="Q590" i="5"/>
  <c r="W594" i="5"/>
  <c r="O586" i="5"/>
  <c r="O599" i="5"/>
  <c r="Q586" i="5"/>
  <c r="Q616" i="5"/>
  <c r="O590" i="5"/>
  <c r="O598" i="5"/>
  <c r="O593" i="5"/>
  <c r="O592" i="5"/>
  <c r="O591" i="5"/>
  <c r="O588" i="5"/>
  <c r="O585" i="5"/>
  <c r="O584" i="5"/>
  <c r="W601" i="5"/>
  <c r="W600" i="5"/>
  <c r="W598" i="5"/>
  <c r="W596" i="5"/>
  <c r="W593" i="5"/>
  <c r="W592" i="5"/>
  <c r="W590" i="5"/>
  <c r="W588" i="5"/>
  <c r="W586" i="5"/>
  <c r="W585" i="5"/>
  <c r="O616" i="5"/>
  <c r="W606" i="5" l="1"/>
  <c r="Q606" i="5"/>
  <c r="O606" i="5"/>
  <c r="M597" i="5" l="1"/>
  <c r="M574" i="5"/>
  <c r="M602" i="5" s="1"/>
  <c r="M568" i="5"/>
  <c r="M566" i="5"/>
  <c r="M288" i="5"/>
  <c r="M452" i="5"/>
  <c r="M450" i="5"/>
  <c r="M448" i="5"/>
  <c r="M444" i="5"/>
  <c r="M595" i="5"/>
  <c r="M354" i="5"/>
  <c r="M342" i="5"/>
  <c r="M336" i="5"/>
  <c r="M286" i="5"/>
  <c r="M284" i="5"/>
  <c r="M265" i="5"/>
  <c r="M261" i="5"/>
  <c r="M250" i="5"/>
  <c r="M153" i="5"/>
  <c r="M149" i="5"/>
  <c r="M145" i="5"/>
  <c r="M143" i="5"/>
  <c r="M139" i="5"/>
  <c r="M135" i="5"/>
  <c r="M133" i="5"/>
  <c r="M129" i="5"/>
  <c r="M125" i="5"/>
  <c r="M123" i="5"/>
  <c r="M121" i="5"/>
  <c r="M117" i="5"/>
  <c r="M115" i="5"/>
  <c r="M113" i="5"/>
  <c r="M111" i="5"/>
  <c r="M109" i="5"/>
  <c r="M107" i="5"/>
  <c r="M105" i="5"/>
  <c r="M99" i="5"/>
  <c r="M97" i="5"/>
  <c r="M95" i="5"/>
  <c r="M89" i="5"/>
  <c r="M87" i="5"/>
  <c r="M85" i="5"/>
  <c r="M83" i="5"/>
  <c r="M53" i="5"/>
  <c r="M81" i="5"/>
  <c r="M79" i="5"/>
  <c r="M77" i="5"/>
  <c r="M75" i="5"/>
  <c r="M73" i="5"/>
  <c r="M71" i="5"/>
  <c r="M69" i="5"/>
  <c r="M67" i="5"/>
  <c r="M65" i="5"/>
  <c r="M63" i="5"/>
  <c r="M61" i="5"/>
  <c r="M59" i="5"/>
  <c r="M51" i="5"/>
  <c r="M49" i="5"/>
  <c r="M57" i="5"/>
  <c r="M45" i="5"/>
  <c r="M43" i="5"/>
  <c r="M41" i="5"/>
  <c r="M39" i="5"/>
  <c r="M35" i="5"/>
  <c r="M33" i="5"/>
  <c r="M29" i="5"/>
  <c r="M23" i="5"/>
  <c r="M17" i="5"/>
  <c r="M15" i="5"/>
  <c r="M13" i="5"/>
  <c r="M11" i="5"/>
  <c r="M9" i="5"/>
  <c r="M587" i="5" l="1"/>
  <c r="M616" i="5"/>
  <c r="M594" i="5"/>
  <c r="M590" i="5"/>
  <c r="M584" i="5"/>
  <c r="M589" i="5"/>
  <c r="M592" i="5"/>
  <c r="M601" i="5"/>
  <c r="M599" i="5"/>
  <c r="M596" i="5"/>
  <c r="M586" i="5"/>
  <c r="M600" i="5"/>
  <c r="M598" i="5"/>
  <c r="M593" i="5"/>
  <c r="M591" i="5"/>
  <c r="M588" i="5"/>
  <c r="M585" i="5"/>
  <c r="U18" i="7"/>
  <c r="M18" i="7"/>
  <c r="K18" i="7"/>
  <c r="I18" i="7"/>
  <c r="U13" i="7"/>
  <c r="T31" i="7" s="1"/>
  <c r="W618" i="5" s="1"/>
  <c r="W620" i="5" s="1"/>
  <c r="M13" i="7"/>
  <c r="L31" i="7" s="1"/>
  <c r="O618" i="5" s="1"/>
  <c r="K13" i="7"/>
  <c r="J31" i="7" s="1"/>
  <c r="M618" i="5" s="1"/>
  <c r="I13" i="7"/>
  <c r="H31" i="7" s="1"/>
  <c r="G13" i="7"/>
  <c r="M620" i="5" l="1"/>
  <c r="M622" i="5" s="1"/>
  <c r="M624" i="5" s="1"/>
  <c r="K618" i="5"/>
  <c r="Q620" i="5"/>
  <c r="Q622" i="5" s="1"/>
  <c r="Q624" i="5" s="1"/>
  <c r="S620" i="5"/>
  <c r="S622" i="5" s="1"/>
  <c r="S624" i="5" s="1"/>
  <c r="M606" i="5"/>
  <c r="U620" i="5" l="1"/>
  <c r="U622" i="5" s="1"/>
  <c r="U624" i="5" s="1"/>
  <c r="O620" i="5"/>
  <c r="O622" i="5" s="1"/>
  <c r="O624" i="5" s="1"/>
  <c r="F67" i="6"/>
  <c r="F59" i="6"/>
  <c r="F55" i="6"/>
  <c r="F35" i="6"/>
  <c r="F31" i="6"/>
  <c r="H67" i="6" l="1"/>
  <c r="G67" i="6"/>
  <c r="H59" i="6"/>
  <c r="G59" i="6"/>
  <c r="G55" i="6"/>
  <c r="H55" i="6"/>
  <c r="G31" i="6"/>
  <c r="H31" i="6"/>
  <c r="H144" i="6" s="1"/>
  <c r="H35" i="6"/>
  <c r="G35" i="6"/>
  <c r="W622" i="5"/>
  <c r="W624" i="5" s="1"/>
  <c r="W628" i="5" s="1"/>
  <c r="K597" i="5"/>
  <c r="K574" i="5"/>
  <c r="K602" i="5" s="1"/>
  <c r="K568" i="5"/>
  <c r="K566" i="5"/>
  <c r="K288" i="5"/>
  <c r="K452" i="5"/>
  <c r="K450" i="5"/>
  <c r="K448" i="5"/>
  <c r="K444" i="5"/>
  <c r="K595" i="5"/>
  <c r="K354" i="5"/>
  <c r="K342" i="5"/>
  <c r="K336" i="5"/>
  <c r="K286" i="5"/>
  <c r="K284" i="5"/>
  <c r="K265" i="5"/>
  <c r="K261" i="5"/>
  <c r="K250" i="5"/>
  <c r="K153" i="5"/>
  <c r="K149" i="5"/>
  <c r="K145" i="5"/>
  <c r="K143" i="5"/>
  <c r="K139" i="5"/>
  <c r="K135" i="5"/>
  <c r="K133" i="5"/>
  <c r="K129" i="5"/>
  <c r="K125" i="5"/>
  <c r="K123" i="5"/>
  <c r="K121" i="5"/>
  <c r="K117" i="5"/>
  <c r="K115" i="5"/>
  <c r="K113" i="5"/>
  <c r="K111" i="5"/>
  <c r="K109" i="5"/>
  <c r="K107" i="5"/>
  <c r="K105" i="5"/>
  <c r="K99" i="5"/>
  <c r="K97" i="5"/>
  <c r="K95" i="5"/>
  <c r="K89" i="5"/>
  <c r="K87" i="5"/>
  <c r="K85" i="5"/>
  <c r="K83" i="5"/>
  <c r="K53" i="5"/>
  <c r="K81" i="5"/>
  <c r="K79" i="5"/>
  <c r="K77" i="5"/>
  <c r="K75" i="5"/>
  <c r="K73" i="5"/>
  <c r="K71" i="5"/>
  <c r="K69" i="5"/>
  <c r="K67" i="5"/>
  <c r="K65" i="5"/>
  <c r="K63" i="5"/>
  <c r="K61" i="5"/>
  <c r="K59" i="5"/>
  <c r="K51" i="5"/>
  <c r="K49" i="5"/>
  <c r="K57" i="5"/>
  <c r="K45" i="5"/>
  <c r="K43" i="5"/>
  <c r="K41" i="5"/>
  <c r="K39" i="5"/>
  <c r="K35" i="5"/>
  <c r="K33" i="5"/>
  <c r="K29" i="5"/>
  <c r="K23" i="5"/>
  <c r="K17" i="5"/>
  <c r="K15" i="5"/>
  <c r="K13" i="5"/>
  <c r="K11" i="5"/>
  <c r="K9" i="5"/>
  <c r="K587" i="5" l="1"/>
  <c r="G144" i="6"/>
  <c r="G145" i="6" s="1"/>
  <c r="K588" i="5"/>
  <c r="K594" i="5"/>
  <c r="K589" i="5"/>
  <c r="K596" i="5"/>
  <c r="K590" i="5"/>
  <c r="K600" i="5"/>
  <c r="K586" i="5"/>
  <c r="K599" i="5"/>
  <c r="K585" i="5"/>
  <c r="K592" i="5"/>
  <c r="K598" i="5"/>
  <c r="K601" i="5"/>
  <c r="K593" i="5"/>
  <c r="K584" i="5"/>
  <c r="G614" i="5" l="1"/>
  <c r="I574" i="5" l="1"/>
  <c r="I602" i="5" s="1"/>
  <c r="I568" i="5"/>
  <c r="I566" i="5"/>
  <c r="I288" i="5"/>
  <c r="I452" i="5"/>
  <c r="I450" i="5"/>
  <c r="I448" i="5"/>
  <c r="I444" i="5"/>
  <c r="I595" i="5"/>
  <c r="I354" i="5"/>
  <c r="I342" i="5"/>
  <c r="I336" i="5"/>
  <c r="I286" i="5"/>
  <c r="I284" i="5"/>
  <c r="I265" i="5"/>
  <c r="I261" i="5"/>
  <c r="I250" i="5"/>
  <c r="I153" i="5"/>
  <c r="I149" i="5"/>
  <c r="I145" i="5"/>
  <c r="I143" i="5"/>
  <c r="I139" i="5"/>
  <c r="I135" i="5"/>
  <c r="I133" i="5"/>
  <c r="I129" i="5"/>
  <c r="I125" i="5"/>
  <c r="I123" i="5"/>
  <c r="I121" i="5"/>
  <c r="I117" i="5"/>
  <c r="I115" i="5"/>
  <c r="I113" i="5"/>
  <c r="I111" i="5"/>
  <c r="I109" i="5"/>
  <c r="I107" i="5"/>
  <c r="I105" i="5"/>
  <c r="I99" i="5"/>
  <c r="I97" i="5"/>
  <c r="I95" i="5"/>
  <c r="I89" i="5"/>
  <c r="I87" i="5"/>
  <c r="I85" i="5"/>
  <c r="I83" i="5"/>
  <c r="I53" i="5"/>
  <c r="I81" i="5"/>
  <c r="I79" i="5"/>
  <c r="I77" i="5"/>
  <c r="I75" i="5"/>
  <c r="I73" i="5"/>
  <c r="I71" i="5"/>
  <c r="I69" i="5"/>
  <c r="I67" i="5"/>
  <c r="I65" i="5"/>
  <c r="I63" i="5"/>
  <c r="I61" i="5"/>
  <c r="I59" i="5"/>
  <c r="I51" i="5"/>
  <c r="I49" i="5"/>
  <c r="I57" i="5"/>
  <c r="I45" i="5"/>
  <c r="I43" i="5"/>
  <c r="I41" i="5"/>
  <c r="I39" i="5"/>
  <c r="I35" i="5"/>
  <c r="I33" i="5"/>
  <c r="I29" i="5"/>
  <c r="I23" i="5"/>
  <c r="I17" i="5"/>
  <c r="I15" i="5"/>
  <c r="I13" i="5"/>
  <c r="I11" i="5"/>
  <c r="I597" i="5"/>
  <c r="I587" i="5" l="1"/>
  <c r="I616" i="5"/>
  <c r="I596" i="5"/>
  <c r="I594" i="5"/>
  <c r="I588" i="5"/>
  <c r="I592" i="5"/>
  <c r="I589" i="5"/>
  <c r="I598" i="5"/>
  <c r="I591" i="5"/>
  <c r="I601" i="5"/>
  <c r="I600" i="5"/>
  <c r="I599" i="5"/>
  <c r="I593" i="5"/>
  <c r="I590" i="5"/>
  <c r="I586" i="5"/>
  <c r="I585" i="5"/>
  <c r="I584" i="5"/>
  <c r="D32" i="7"/>
  <c r="K616" i="5" l="1"/>
  <c r="K591" i="5"/>
  <c r="K606" i="5" s="1"/>
  <c r="I606" i="5"/>
  <c r="H32" i="7"/>
  <c r="P32" i="7" s="1"/>
  <c r="L32" i="7"/>
  <c r="G18" i="7"/>
  <c r="F31" i="7" s="1"/>
  <c r="I618" i="5" s="1"/>
  <c r="I620" i="5" s="1"/>
  <c r="I622" i="5" s="1"/>
  <c r="F32" i="7" l="1"/>
  <c r="N32" i="7" s="1"/>
  <c r="K620" i="5"/>
  <c r="K622" i="5" s="1"/>
  <c r="K624" i="5" s="1"/>
  <c r="I624" i="5"/>
  <c r="K626" i="5" s="1"/>
  <c r="T32" i="7"/>
  <c r="J32" i="7"/>
  <c r="R32" i="7" s="1"/>
  <c r="G584" i="5"/>
  <c r="M626" i="5" l="1"/>
  <c r="M628" i="5" s="1"/>
  <c r="K628" i="5"/>
  <c r="K630" i="5" s="1"/>
  <c r="K632" i="5" s="1"/>
  <c r="I628" i="5"/>
  <c r="I630" i="5" s="1"/>
  <c r="I632" i="5" s="1"/>
  <c r="G602" i="5"/>
  <c r="G601" i="5"/>
  <c r="G600" i="5"/>
  <c r="G599" i="5"/>
  <c r="G598" i="5"/>
  <c r="G597" i="5"/>
  <c r="G596" i="5"/>
  <c r="G595" i="5"/>
  <c r="G594" i="5"/>
  <c r="G593" i="5"/>
  <c r="G592" i="5"/>
  <c r="G591" i="5"/>
  <c r="G590" i="5"/>
  <c r="G589" i="5"/>
  <c r="G588" i="5"/>
  <c r="G586" i="5"/>
  <c r="G585" i="5"/>
  <c r="O626" i="5" l="1"/>
  <c r="O628" i="5" s="1"/>
  <c r="O630" i="5" s="1"/>
  <c r="O632" i="5" s="1"/>
  <c r="M630" i="5"/>
  <c r="M632" i="5" s="1"/>
  <c r="G606" i="5"/>
  <c r="Q626" i="5" l="1"/>
  <c r="Q628" i="5" s="1"/>
  <c r="Q630" i="5" s="1"/>
  <c r="Q632" i="5" s="1"/>
  <c r="S626" i="5" l="1"/>
  <c r="S628" i="5" l="1"/>
  <c r="S630" i="5" s="1"/>
  <c r="S632" i="5" s="1"/>
  <c r="U626" i="5" l="1"/>
  <c r="U628" i="5" s="1"/>
  <c r="U630" i="5" l="1"/>
  <c r="U632" i="5" s="1"/>
  <c r="W630" i="5"/>
  <c r="W632" i="5" s="1"/>
</calcChain>
</file>

<file path=xl/sharedStrings.xml><?xml version="1.0" encoding="utf-8"?>
<sst xmlns="http://schemas.openxmlformats.org/spreadsheetml/2006/main" count="873" uniqueCount="464">
  <si>
    <t>Work Required</t>
  </si>
  <si>
    <t>Unit</t>
  </si>
  <si>
    <t>Rate</t>
  </si>
  <si>
    <t>Quantity</t>
  </si>
  <si>
    <t>Roof</t>
  </si>
  <si>
    <t>ROOF</t>
  </si>
  <si>
    <t>GENERAL</t>
  </si>
  <si>
    <t>Tender Submission Allowances</t>
  </si>
  <si>
    <t>Site Management</t>
  </si>
  <si>
    <t>Samples</t>
  </si>
  <si>
    <t>The Contractor shall allow for gaining all necessary Licences in respect of scaffolding, storing skips, gaining access etc., for the works and shall provide the Contract Administrator with copies of the relevant approvals prior to commencement of the works.  This includes the submission of any required applications to the Local Authority / Highways Agency.</t>
  </si>
  <si>
    <t xml:space="preserve">The Contractor shall allow for ensuring safe and adequate escape from the building, via the fire escape routes, at all times throughout the works. </t>
  </si>
  <si>
    <t xml:space="preserve">The Contractor is to include for supplying plant and other equipment necessary to facilitate access for the complete and proper execution of the works. </t>
  </si>
  <si>
    <t>Scaffolding / Mobile Access Towers</t>
  </si>
  <si>
    <t>●</t>
  </si>
  <si>
    <t xml:space="preserve">The contractor is to investigate and undertake any necessary works in relation to shoring or temporary reinforcement of the pavement lights and vaults. If temporary shoring is impractical, the contactor is to include alternative measures within their scaffold design. </t>
  </si>
  <si>
    <t>Protection of all existing public, private and emergency routes.  Access equipment must not hinder access or egress from the building.</t>
  </si>
  <si>
    <t>Physical protection from any falling debris or run-off of liquids over doorways and entrances and along the length of scaffold.</t>
  </si>
  <si>
    <t>Scaffold shall be enclosed and have securely fixed fans as appropriate to protect persons and property from falling debris.</t>
  </si>
  <si>
    <t>When scaffolding is being erected, altered or dismantled, below passers and general public must be excluded from the vicinity by hoardings or other barriers. Banks men must be deployed at ground level to ensure that such passers by are safely directed away from the area whiles such works are in progress. Signs must be in place at pavement level warning that works are in progress above.</t>
  </si>
  <si>
    <t>Standing scaffolding shall be left in position until no longer required.  The Contract Administrator shall be given notice in writing of not less than one week of the removal of any scaffold.</t>
  </si>
  <si>
    <t>On completion of each section of scaffolding and prior to the works commencing on that scaffold, the CA must be provided with a copy of a recognised and valid suitability and handover Certificate.</t>
  </si>
  <si>
    <t>The scaffolding must not be struck or be moved until the CA has approved the works and in the event of this being so, the Contractor shall re-erect the scaffolding at its own expense.</t>
  </si>
  <si>
    <t>Health, Safety &amp; Welfare</t>
  </si>
  <si>
    <t>The Contractor is to allow to provide a detailed construction phase health and safety plan, keep all necessary site registers and other H&amp;S information on site throughout the course of the works, and provide the Principal Designer / Contract Administrator with a detailed operation and maintenance manual for the works upon completion.</t>
  </si>
  <si>
    <t>The contractor is not to store any materials, tools or equipment on site without prior approval from the Contract Administrator.  Should this be required, all materials, tools and equipment must be kept in a secure location with any flammable material stored within a secure fireproof box.  The contractor is to confirm any storage location with the Principle Designer / Contract Administrator prior to works commencing on site.</t>
  </si>
  <si>
    <t>Temporary Protection</t>
  </si>
  <si>
    <t>Limitations</t>
  </si>
  <si>
    <t>Snagging / Completion</t>
  </si>
  <si>
    <t>Contingency</t>
  </si>
  <si>
    <t>DEMOLITION / STRIP OUT</t>
  </si>
  <si>
    <t>ELEVATIONS</t>
  </si>
  <si>
    <t>METALWORK</t>
  </si>
  <si>
    <t>FLOORS</t>
  </si>
  <si>
    <t>CLEANING</t>
  </si>
  <si>
    <t xml:space="preserve">To all external hard standing areas:  Remove all rubbish, vegetation and undertake a full builders clean and jet wash all floor coverings upon completion of the works.  </t>
  </si>
  <si>
    <t>HANDOVER INFORMATION</t>
  </si>
  <si>
    <t>Upon completion the contractor is to provide a full health and safety file in relation to the works inclusive of all test certificates, product data sheets, warranties and operation and maintenance manuals.</t>
  </si>
  <si>
    <t>Elevations</t>
  </si>
  <si>
    <t>Joinery</t>
  </si>
  <si>
    <t>Metalwork</t>
  </si>
  <si>
    <t>Floors</t>
  </si>
  <si>
    <t>Decorations</t>
  </si>
  <si>
    <t>Cleaning</t>
  </si>
  <si>
    <t>Preliminaries</t>
  </si>
  <si>
    <t>External Windows</t>
  </si>
  <si>
    <t>External Doors</t>
  </si>
  <si>
    <t>External Areas</t>
  </si>
  <si>
    <t>Ceilings</t>
  </si>
  <si>
    <t>Walls</t>
  </si>
  <si>
    <t>Internal Doors</t>
  </si>
  <si>
    <t>Internal Windows</t>
  </si>
  <si>
    <t>Demolition / Strip Out</t>
  </si>
  <si>
    <t>Handover</t>
  </si>
  <si>
    <t>Design</t>
  </si>
  <si>
    <t>Whilst the premises will not be occupied for the duration of the works, it should be noted that works will be carried out in close proximity to the general public.  A high level of workmanship and overall method undertaking these works is expected at all times together with an exceptional level of behaviour and noise.  No smoking is permitted on site and at anytime.</t>
  </si>
  <si>
    <t>Site Access &amp; Security</t>
  </si>
  <si>
    <t>Temporary Services &amp; Supply</t>
  </si>
  <si>
    <t>The contractor is to make safe all services as required prior to starting on site.  The Contractor is to provide and maintain all necessary temporary services required to undertake the works.</t>
  </si>
  <si>
    <t>The contractor is to provide copies of all current insurance certificates and safe contractor scheme certificates as part of their tender return submission.</t>
  </si>
  <si>
    <t>Deleterious Materials</t>
  </si>
  <si>
    <t>PS</t>
  </si>
  <si>
    <t>If any suspected deleterious materials are found, the contractor must follow safety procedures, cease work and inform the Client &amp; Contract Administrator immediately.</t>
  </si>
  <si>
    <t>Site Clearance &amp; Waste Management</t>
  </si>
  <si>
    <t>The Contractor is to ensure that the site is cleared on a regular basis as the work proceeds.  The contractor is to allow for all required waste removal and skip hire and undertake a  full and thorough professional clean of site following completion of the works.</t>
  </si>
  <si>
    <t>The Contractor is to provide waste consignment certificates for the disposal of all waste material removed from site.  These are to be submitted to the Contract Administrator at Practical Completion.  All waste is to be disposed at licensed waste sites and dealt with in accordance with statutory requirements.</t>
  </si>
  <si>
    <t>EXTERNAL WINDOWS</t>
  </si>
  <si>
    <t>EXTERNAL DOORS</t>
  </si>
  <si>
    <t>Item</t>
  </si>
  <si>
    <t>EXTERNAL AREAS</t>
  </si>
  <si>
    <t>CEILINGS</t>
  </si>
  <si>
    <t>WALLS</t>
  </si>
  <si>
    <t>INTERNAL WINDOWS</t>
  </si>
  <si>
    <t>INTERNAL DOORS</t>
  </si>
  <si>
    <t>JOINERY</t>
  </si>
  <si>
    <t>ELECTRICAL</t>
  </si>
  <si>
    <t>MECHANICAL</t>
  </si>
  <si>
    <t>The Contract Administrator and/or employer's representative shall make one inspection of the works prior to Practical Completion to compile a list of incomplete or defective work which the contractor will be in attendance for.  Any outstanding works will be provided to the contractor and are to be completed prior to Practical Completion.</t>
  </si>
  <si>
    <t>Small Power</t>
  </si>
  <si>
    <t>Lighting &amp; Emergency Lighting</t>
  </si>
  <si>
    <t>Drainage / Public Health</t>
  </si>
  <si>
    <t>Gas</t>
  </si>
  <si>
    <t>Cold Water</t>
  </si>
  <si>
    <t>Hot Water</t>
  </si>
  <si>
    <t>Fire Alarm</t>
  </si>
  <si>
    <t>The Contractor shall allow for providing adequate “wet paint” signage at all ground floor, pedestrian areas and for providing security and pedestrian lighting and painted plywood timber casings securely fixed to the vertical standards up to a minimum of 3 m above ground floor level, where scaffold is provided.  All hoarding is to be constructed from external quality ply and to incorporate a skirting and capping detail. Hoarding is to be fully prepared for painting and painted in one coat of undercoat and 2 no coats of Dulux external grade topcoat.</t>
  </si>
  <si>
    <t>The contractor is to comply with and fulfil their duties as a designer under the Construction (Design and Management) Regulations 2015 at all times during the project.</t>
  </si>
  <si>
    <t>DECORATIONS</t>
  </si>
  <si>
    <t>-</t>
  </si>
  <si>
    <t>Sum</t>
  </si>
  <si>
    <t>The contractor is to make all due allowances to comply with the building's house rules if required, including arranging any permits to work, adhering to any noisy working hours, use permitted access routes during business hours, and access pass requirements.</t>
  </si>
  <si>
    <t>Rainwater Goods</t>
  </si>
  <si>
    <t>Include for undertaking all scaffolding in full accordance with the Local Authority and County Council requirements.  The contractor is to obtain necessary road closure consents and scaffold licences from the Local Authority in respect of any scaffolding over and affecting the Highway and/or Highway footpath.</t>
  </si>
  <si>
    <t>The Contractor will be required to make good any damage caused by the erection and dismantling of the scaffolding.  Ensure that all roof lights are fully protected prior to the erection or dismantling of scaffolding.</t>
  </si>
  <si>
    <t>Data &amp; Telecommunications</t>
  </si>
  <si>
    <t>Ventilation &amp; Extraction</t>
  </si>
  <si>
    <t>The Contractor shall provide sample pallets of all paint colours and any other material products / finishes for approval as may reasonably be required by the Contract Administrator, prior to the any expenditure of any monies.</t>
  </si>
  <si>
    <t>The Contractor is to employ a full time and qualified site foreman / manager with a working mobile telephone during the course of the works.  The foreman will be responsible for the smooth running of the works.  The site manager should be based on site during normal working hours and must be contactable at all times.</t>
  </si>
  <si>
    <t xml:space="preserve">Prior to erecting the scaffold, the contractor is to provide a Schedule of Condition and inform the CA of any existing damage to elevations and basement areas. Any damage not recorded and picked up will be the contractors liability to remedy at their cost. </t>
  </si>
  <si>
    <t xml:space="preserve">If required, the contractor is to utilise Hilti resin fixing rods for fixing scaffolding to the building facade or similar approved universal fixing method so fixing points can reused in the future to minimise damage to the brickwork and cladding. Upon striking of scaffold, the contractor is to remove rod and the resin anchor can stay in place for future use. Holes are to be capped off at completion of work with a stone coloured plastic cap fitting into the permanent fixing or cover cladding panels. CA to approve cap samples prior to contractor placing orders. </t>
  </si>
  <si>
    <t>The Contractor is reminded of their statutory duty of care to scaffold users, and other persons who may foreseeably be affected by the scaffolding during its erection, use or dismantling.
The scaffolding shall comply in all respects with the relevant statutory requirements, including: 
a)  The Factories Act 1961
b)  Health &amp; Safety at Work Act 1974
c)  BS 5973 (Scaffolding) 
d)  The Construction (Health, Safety and Welfare) Regulations 1996.</t>
  </si>
  <si>
    <t>Total Works Cost</t>
  </si>
  <si>
    <t>Contract</t>
  </si>
  <si>
    <t>£</t>
  </si>
  <si>
    <t>%</t>
  </si>
  <si>
    <t>VALUATION 01</t>
  </si>
  <si>
    <t>Cost</t>
  </si>
  <si>
    <t>CAI</t>
  </si>
  <si>
    <t>ADD/OMIT</t>
  </si>
  <si>
    <t>DESCRIPTION</t>
  </si>
  <si>
    <t>ADD</t>
  </si>
  <si>
    <t>OMIT</t>
  </si>
  <si>
    <t>VALUATION 02</t>
  </si>
  <si>
    <t>VALUATION 03</t>
  </si>
  <si>
    <t>VALUATION 04</t>
  </si>
  <si>
    <t>VALUATION 05</t>
  </si>
  <si>
    <t>CONTRACT ADMINISTRATOR'S INSTRUCTIONS</t>
  </si>
  <si>
    <t>FINAL ACCOUNT</t>
  </si>
  <si>
    <t>CAI - 2</t>
  </si>
  <si>
    <t>CAI - 2.1</t>
  </si>
  <si>
    <t>TOTAL CAI SUM</t>
  </si>
  <si>
    <t>APPROXIMATE ADJUSTED CONTRACT SUM</t>
  </si>
  <si>
    <t>NB: All figures are exclusive of VAT</t>
  </si>
  <si>
    <t>Sub Total</t>
  </si>
  <si>
    <t>FINANCIAL ANALYSIS SUMMARY</t>
  </si>
  <si>
    <t>CONTRACT SUM</t>
  </si>
  <si>
    <t>VAULATION SUM</t>
  </si>
  <si>
    <t>GROSS VALUATION</t>
  </si>
  <si>
    <t>RETENTION (5% / 2.5%)</t>
  </si>
  <si>
    <t>NET VALUATION</t>
  </si>
  <si>
    <t>PREVIOUSLY CERTIFIED</t>
  </si>
  <si>
    <t>PAYMMENT DUE</t>
  </si>
  <si>
    <t>VAT AT 20 %</t>
  </si>
  <si>
    <t>FINAL PAYMENT DUE</t>
  </si>
  <si>
    <t>CAI - 3</t>
  </si>
  <si>
    <t>CAI - 3.1</t>
  </si>
  <si>
    <t>23.04.2018</t>
  </si>
  <si>
    <t>21.05.2018</t>
  </si>
  <si>
    <t>OH&amp;P</t>
  </si>
  <si>
    <t>V15.00</t>
  </si>
  <si>
    <t>Investigations / Testing / Commissioning</t>
  </si>
  <si>
    <t>V2.01</t>
  </si>
  <si>
    <t>V1.01</t>
  </si>
  <si>
    <t>V3.01</t>
  </si>
  <si>
    <t>V4.01</t>
  </si>
  <si>
    <t>V5.01</t>
  </si>
  <si>
    <t>V6.01</t>
  </si>
  <si>
    <t>V7.01</t>
  </si>
  <si>
    <t>V8.01</t>
  </si>
  <si>
    <t>V9.01</t>
  </si>
  <si>
    <t>V10.01</t>
  </si>
  <si>
    <t>V11.01</t>
  </si>
  <si>
    <t>V12.01</t>
  </si>
  <si>
    <t>V13.01</t>
  </si>
  <si>
    <t>V14.01</t>
  </si>
  <si>
    <t>V15.01</t>
  </si>
  <si>
    <t>V15.02</t>
  </si>
  <si>
    <t>V15.01.01</t>
  </si>
  <si>
    <t>V15.02.01</t>
  </si>
  <si>
    <t>V15.03</t>
  </si>
  <si>
    <t>V15.03.01</t>
  </si>
  <si>
    <t>V15.04</t>
  </si>
  <si>
    <t>V15.05</t>
  </si>
  <si>
    <t>V16.01</t>
  </si>
  <si>
    <t>V16.02</t>
  </si>
  <si>
    <t>V16.03</t>
  </si>
  <si>
    <t>V16.04</t>
  </si>
  <si>
    <t>V16.05</t>
  </si>
  <si>
    <t>V16.06</t>
  </si>
  <si>
    <t>V3.02</t>
  </si>
  <si>
    <t>V16.06.01</t>
  </si>
  <si>
    <t>V15.04.01</t>
  </si>
  <si>
    <t>V16.05.01</t>
  </si>
  <si>
    <t>V15.05.01</t>
  </si>
  <si>
    <t>V16.01.01</t>
  </si>
  <si>
    <t>V16.02.01</t>
  </si>
  <si>
    <t>V16.03.01</t>
  </si>
  <si>
    <t>V16.04.01</t>
  </si>
  <si>
    <t>V17.01</t>
  </si>
  <si>
    <t>V18.01</t>
  </si>
  <si>
    <t>CAI - 1</t>
  </si>
  <si>
    <t>CAI - 1.1</t>
  </si>
  <si>
    <t>18.06.2018</t>
  </si>
  <si>
    <t>V3.03</t>
  </si>
  <si>
    <t>13.08.2018</t>
  </si>
  <si>
    <t>CAI - 4</t>
  </si>
  <si>
    <t>CAI - 4.01</t>
  </si>
  <si>
    <t>16.07.2018</t>
  </si>
  <si>
    <t>VALUATION 06</t>
  </si>
  <si>
    <t>17.09.2018</t>
  </si>
  <si>
    <t>CAI - 5</t>
  </si>
  <si>
    <t>CAI - 5.1</t>
  </si>
  <si>
    <t>VALUATION 07</t>
  </si>
  <si>
    <t>10.10.2018</t>
  </si>
  <si>
    <t>Pest Control</t>
  </si>
  <si>
    <t>26.11.2018</t>
  </si>
  <si>
    <t>Lightening Protection</t>
  </si>
  <si>
    <t>Tender</t>
  </si>
  <si>
    <t>Coverings</t>
  </si>
  <si>
    <t>VARIATION SCHEDULE OF WORK</t>
  </si>
  <si>
    <t>V15.06</t>
  </si>
  <si>
    <t>V15.06.01</t>
  </si>
  <si>
    <t>Security, Access &amp; CCTV</t>
  </si>
  <si>
    <t>V19.01</t>
  </si>
  <si>
    <t xml:space="preserve">Item V1.01: </t>
  </si>
  <si>
    <t>SECTION 4 - COLLECTION</t>
  </si>
  <si>
    <t>SECTION 3 - SCHEDULE OF WORKS</t>
  </si>
  <si>
    <t>WORKS COST SUMMARY</t>
  </si>
  <si>
    <t>Quote</t>
  </si>
  <si>
    <t>V1.00</t>
  </si>
  <si>
    <t>V2.00</t>
  </si>
  <si>
    <t>V19.00</t>
  </si>
  <si>
    <t>V18.00</t>
  </si>
  <si>
    <t>V17.00</t>
  </si>
  <si>
    <t>V16.00</t>
  </si>
  <si>
    <t>V14.00</t>
  </si>
  <si>
    <t>V13.00</t>
  </si>
  <si>
    <t>V12.00</t>
  </si>
  <si>
    <t>V11.00</t>
  </si>
  <si>
    <t>V10.00</t>
  </si>
  <si>
    <t>V3.00</t>
  </si>
  <si>
    <t>V4.00</t>
  </si>
  <si>
    <t>V5.00</t>
  </si>
  <si>
    <t>V6.00</t>
  </si>
  <si>
    <t>V7.00</t>
  </si>
  <si>
    <t>V8.00</t>
  </si>
  <si>
    <t>V9.00</t>
  </si>
  <si>
    <t>Any required scaffolding required to complete the works is to be designed and erected so as to be independent from the building.  Fixing directly into the building fabric is not permitted under any circumstances and tying to the exterior through open windows, is to be agreed withe Contract Administrator prior to any works commencing on site.</t>
  </si>
  <si>
    <t>The contractor is to price here for designing, providing, erecting maintaining and, removing on completion, any scaffolding system required and necessary for the proper execution of the works.  Scaffolding should be suitable for carrying out inspections of all specified and provisional work, including work by contractors, sub contractors and any other persons employed on or administering the works.   All access systems are to comply with all statutory requirements and adhere to the relevant standards (BSEN) as well as any other safe access method as determined suitable by the Contractor to allow for the full and proper execution of the works.  Attention is drawn to the following which are to be allowed for and included for within the price:</t>
  </si>
  <si>
    <t xml:space="preserve">It is essential that the number of scaffolding standards are kept to a minimum and are positioned such that no doors and windows are obstructed in any way.  </t>
  </si>
  <si>
    <t>Protection of all substrates upon which the scaffolding standards and loading points bare on to with use of protective sole / floor plates.</t>
  </si>
  <si>
    <t xml:space="preserve">All scaffolding is to be fully enclosed with debris netting / monoflex.
Allow to provide new branded monoflex sheeting to the scaffolding for all lifts of scaffolding (approximately at the top middle and bottom of the elevation).  The contractor will be expected to keep the scaffold sheeting in a good condition ensuring that it is clean and in tension at all times. </t>
  </si>
  <si>
    <t>The Contractor will be required to provide all sketches drawings and calculations for the proposed scaffold designs to the Principal Designer / Contract Administrator no later than 2 weeks from commencement o the works for approval prior to installation.</t>
  </si>
  <si>
    <t>Existing internal and external surface mounted loose, defective and redundant service media conduits, fixings and fittings (to include all roof areas and elevations throughout).</t>
  </si>
  <si>
    <t>Out Buildings, Sheds and Shelters</t>
  </si>
  <si>
    <t>Boundaries, Fences and Gates</t>
  </si>
  <si>
    <t xml:space="preserve">Please note that your chosen sub contractor must be able to demonstrate competency and experience of working on projects in similar environments to this project i.e. Listed buildings and busy high streets and must have an excellent health and safety track record.
The scaffolding sub contractors must be members of the National Access and Scaffolding Confederation (NASC) and evidence of membership must be submitted with the Principal Contractor’s tender return documents.
All scaffolding sub contractors will be required to meet the core criteria for demonstration of competence in accordance with the Construction (Design and Management) Regulations 2015 Approved Code of Practice.  Including demonstrating its competency to the Principal Designer / CA that they meet the above criteria in full.
Please advise on the name of your chosen scaffolding sub contractor and demonstrate previous experience:
Scaffolding Sub Contractor:
Tel:
Address:
</t>
  </si>
  <si>
    <t>The Contractor is to prepare and provide specific risk assessments and method statements (RAMS) in connection with the below works to the Principal Designer / Contract Administrator prior to commencement of works on site.  All RAMS and safe working practices in relation to COVID-19 must also be included within the contractors RAMS.</t>
  </si>
  <si>
    <t>WC's</t>
  </si>
  <si>
    <t>To all windows and doors throughout:  thoroughly clean all internal and external glazing panes upon completion of the works.</t>
  </si>
  <si>
    <t>Mechanical Access / Lifts</t>
  </si>
  <si>
    <t>Intall new carpets to office .</t>
  </si>
  <si>
    <t>V16.07</t>
  </si>
  <si>
    <t>Remove Wall.</t>
  </si>
  <si>
    <t>VALUATION - 00 - 00.00.000</t>
  </si>
  <si>
    <t>Existing dumb waiter to the basement.</t>
  </si>
  <si>
    <t>Existing external and internal walls as per Drawing 8341,B04A - Existing Building Demolition Plan</t>
  </si>
  <si>
    <t>Existing external and internal doors as per Drawing 8341,B04A - Existing Building Demolition Plan</t>
  </si>
  <si>
    <t>All existing windows as per Drawing 8341,B04A - Existing Building Demolition Plan with reference to the 'Window Key'</t>
  </si>
  <si>
    <t>Existing facia and sofit boards throughout all elevations.</t>
  </si>
  <si>
    <t>Existing guttering, downpipes and hoppers throughout all elevations.</t>
  </si>
  <si>
    <t xml:space="preserve">Existing damaged boundary fence </t>
  </si>
  <si>
    <t xml:space="preserve">Generally </t>
  </si>
  <si>
    <t xml:space="preserve"> </t>
  </si>
  <si>
    <t xml:space="preserve">Existing Roof </t>
  </si>
  <si>
    <t xml:space="preserve">Extension Roof </t>
  </si>
  <si>
    <t xml:space="preserve">Flat Roof </t>
  </si>
  <si>
    <t>Existing flat roof and dormer coverings</t>
  </si>
  <si>
    <t>All door closers should be capable of operating with an opening force of not
more than 30N, for the first 30° of opening, and 22.5° for remainder of swing.
Ensure that all existing and relocated doors meet requirements in terms of
fire-rating and suitability of ironmongery.
Consideration must be made when selecting door frame colours to ensure
contrasting effect in line with Equality Act requirements.</t>
  </si>
  <si>
    <t>To the existing timber roof structure: Allow to undertake woodworm treatment survey and instruct suitable woodworm treatment as recommended by the treatment survey. Contractor is to ensure all presence of wood worms have been effectively treated and all necessary certification and documentation is forwarded to the Contract Administrator.</t>
  </si>
  <si>
    <t>Existing keg pump and associated fixings and fittings to the basement.</t>
  </si>
  <si>
    <t>Existing timber staircase to the basement including all associated fixings and fittings.</t>
  </si>
  <si>
    <t xml:space="preserve">Existing ground floor fire place's to the Dining area 2 and Kitchen including all associated fixings and fittings. </t>
  </si>
  <si>
    <t xml:space="preserve">Existing internal and external fixed and loose chattels including but not limited to furniture, equipment, surface mounted fixings and fittings, signage, mirrors, racking, shelving, redundant fire fighting equipment etc.  Contractor to ensure the building is clear and ready to commence works. </t>
  </si>
  <si>
    <t xml:space="preserve">Protection to all floors, pavement lights especially where open and susceptible to water ingress, signs, lighting and any other fixings of fixings services especially when striking and erecting the scaffolding. Include for making good all damaged caused due to the scaffolding. The contractor should note that the scaffolding cannot be fixed in a destructive method and other suitable restraining methods are to be adopted. </t>
  </si>
  <si>
    <t>Carefully isolate all supplies, strip out and cart away from site including associated fixings, fittings and service media back to source to the following;</t>
  </si>
  <si>
    <t>Remove existing WC fittings to the ground and first floor including all associated fixings and fittings.</t>
  </si>
  <si>
    <t>Existing chattels, fixings and structures to the rear courtyard.</t>
  </si>
  <si>
    <t>To door opening 2 (Type 9): Supply and install manifestation to glazed door in accordance with The Building Regulations 2010 - Approved Document K5.2 Section 7: Manifestation of Glazing including all associated fixings and fittings</t>
  </si>
  <si>
    <t>To all internal areas and surfaces throughout the entire building:  remove all rubbish and debris upon completion of the works and thoroughly clean all surfaces, finishes fixings and finishes throughout ready to the hand the building over to the employer upon completion of the project works.</t>
  </si>
  <si>
    <t>Lm</t>
  </si>
  <si>
    <t>M2</t>
  </si>
  <si>
    <t>N/A</t>
  </si>
  <si>
    <t>To all WC's throughout: Supply and install new free standing white plastic brissled toilet brushed including all associated fixings and fittings.</t>
  </si>
  <si>
    <t>Tea point</t>
  </si>
  <si>
    <t>m2</t>
  </si>
  <si>
    <t xml:space="preserve">To the ceiling voids throughout: Allow to upgrade and install new fire stopping between compartments where required to comply with Part B of The Building Regulations.  This includes but is not limited to fire boarding as part of finishes, intumescent seals to building fabric joints and junctions and fire stopping to services penetrations etc. The contractor is to ensure the CA and Approved Inspector for the project are notified prior to voids being closed up so that all required inspections in relation to statutory compliance can be undertaken.
All works to be in accordance with drawings ' 8241,B10 - Ground Floor Wall Specification Plan and 8241 - B11 - First Floor Wall Specification Plan'. </t>
  </si>
  <si>
    <t>To all WC's throughout: Supply and instal new wall mounted paper towel dispensers (Tork Xpress® Multifold Hand Towel Dispenser 552000) including all associated fixings and fittings.
All works to be in accordance with drawing '8341,B16 - Proposed WC Details'</t>
  </si>
  <si>
    <t>To all WC's throughout: Supply and install new wall mounted soap dispensers (Tork Liquid and Spray Soap Dispenser 560000) including all associated fixings and fittings.
All works to be in accordance with drawing '8341,B16 - Proposed WC Details'</t>
  </si>
  <si>
    <t>To the canteen, Room Hire A lobby, Room Hire B &amp; Community Hall walls: Prepare surfaces and decorate with 2no. coats of Dulux Trade Emulsion Green  - 40GY-371 in accordance with the manufacturer's recommendations.
All decorations to be in accordance with drawing '8341,B15 - Proposed Finishes Plan'</t>
  </si>
  <si>
    <t xml:space="preserve">SUB-STRUCTURE AND SUPER STRUCTURE </t>
  </si>
  <si>
    <t xml:space="preserve">MECHANICAL AND ELECTRICAL </t>
  </si>
  <si>
    <t>Carryout full validation measurements of existing building performance.  Including but not limited to:-
•	Water tests
•	Electrical tests</t>
  </si>
  <si>
    <t>New MVHR Ventilation Systems</t>
  </si>
  <si>
    <t>New Intermittent Extract Ventilation Systems</t>
  </si>
  <si>
    <t>New Split Type air to air heat pump heating and cooling systems</t>
  </si>
  <si>
    <t>New direct electric radiant space heating system</t>
  </si>
  <si>
    <t>New ASHP and VLTHW to Community Hall Underfloor heating system</t>
  </si>
  <si>
    <t>New hot and cold water systems</t>
  </si>
  <si>
    <t>New above ground drainage wastewater disposal systems</t>
  </si>
  <si>
    <t>New Building Management Control Systems</t>
  </si>
  <si>
    <t>New LV Distribution Systems</t>
  </si>
  <si>
    <t>New Small Power Distribution system</t>
  </si>
  <si>
    <t>New data and AV cabling systems</t>
  </si>
  <si>
    <t>New general and emergency internal lighting systems</t>
  </si>
  <si>
    <t>New fire alarm systems</t>
  </si>
  <si>
    <t>New CCTV Systems</t>
  </si>
  <si>
    <t>New security and access control system</t>
  </si>
  <si>
    <t>PQ</t>
  </si>
  <si>
    <t>Hardstanding's</t>
  </si>
  <si>
    <t>To the tarmac car park areas and concrete hardstanding's throughout the site:  Remove rubbish and debris and thoroughly brush clean down surface.</t>
  </si>
  <si>
    <t>To the proposed car park area:  Thoroughly prepare and apply new thermoplastic lining. Allow for White line marking to standard car parking bays and yellow line marking to accessible parking spaces including wheel chair symbol and hatched areas.
All works to be in accordance with drawing '8341,B05C - Proposed Sit Layout Plan'</t>
  </si>
  <si>
    <t>To all new below ground M&amp;E services installations: Contractor to allow for all BWIC with the installation of all new below ground drainage, soakaways, manholes, connections, electrical and data runs including all associated fixings and fittings.
All works to be in accordance with drawing '8341,B05C - Proposed Sit Layout Plan'</t>
  </si>
  <si>
    <t>To door openings 8 &amp; 24  (Door Type 1) : Supply and hang new  54mm thick 926x2060mm polyrey HPL laminate chene bastude C129(Natural woods, Oak) solid FD 60 door sets. Allow for 180mm fire rated (FR to match door) double glazed vision panel in accordance with The building Regulations 2010 - Approved Document K4/K5. Doors to be hung on 3 no. Heavy duty single axix door hinges complete with fire and smoke seals including all associated fixings and fittings.
All doors to be installed in accordance with drawing '8341,B18 - Door Schedule'.</t>
  </si>
  <si>
    <t>To door openings 6, 7, 13, 14 and 16 (Door Type 2) : Supply and hang new  44mm thick 826x2060mm polyrey HPL laminate chene bastude C129(Natural woods, Oak) solid FD 30 door sets. Allow for 180mm clear fire rated (FR to match door) double glazed vision panel in accordance with The building Regulations 2010 - Approved Document K4/K5. Doors to be hung on 3 no. Heavy duty single axix door hinges complete with fire and smoke seals including all associated fixings and fittings.
All doors to be installed in accordance with drawing '8341,B18 - Door Schedule'.</t>
  </si>
  <si>
    <t>To door openings 3, 17, 22, 23, 26, 27, 29, 32, 34 and 35 (Door Type 3) : Supply and hang new  44mm thick 826x2060mm polyrey HPL laminate chene bastude C129(Natural woods, Oak) solid FD 30 door sets. Doors to be hung on 3  duty single axix door hinges complete with fire and smoke seals including all associated fixings and fittings.
All doors to be installed in accordance with drawing '8341,B18 - Door Schedule'.</t>
  </si>
  <si>
    <t>To door openings 5, 20 and 28 (Door Type 4) : Supply and hang new  44mm thick 726x2060mm polyrey HPL laminate chene bastude C129(Natural woods, Oak) solid FD 30 door sets. Doors to be hung on 3  duty single axix door hinges complete with fire and smoke seals including all associated fixings and fittings.
All doors to be installed in accordance with drawing '8341,B18 - Door Schedule'.</t>
  </si>
  <si>
    <t>To door openings 4, 9, 18, 19, 21, 30 and 31 (Door Type 5) : Supply and hang new  44mm thick 1050 x2060mm polyrey HPL laminate chene bastude C129(Natural woods, Oak) solid FD 30 door sets. Doors to be hung on 3  duty single axix door hinges complete with fire and smoke seals including all associated fixings and fittings.
All doors to be installed in accordance with drawing '8341,B18 - Door Schedule'.</t>
  </si>
  <si>
    <t>To door opening 15 (Door Type 6) : Supply and hang new leaf and a half 44mm thick 826/434 x2060mm polyrey HPL laminate chene bastude C129(Natural woods, Oak) solid FD 30 door set. Doors to be hung on 3  duty single axix door hinges complete with fire and smoke seals including all associated fixings and fittings.
All doors to be installed in accordance with drawing '8341,B18 - Door Schedule'.</t>
  </si>
  <si>
    <t>To door opening 12  (Door Type 7) : Supply and hang new 54mm thick 626x2060mm polyrey HPL laminate chene bastude C129(Natural woods, Oak) solid FD 60 door sets. Doors to be hung on 3  duty single axix door hinges complete with fire and smoke seals including all associated fixings and fittings.
All doors to be installed in accordance with drawing '8341,B18 - Door Schedule'.</t>
  </si>
  <si>
    <t xml:space="preserve">To all internal doors throughout: Supply and install ironmongery and signage to all doors including but not limited to push plates, pull handles, kick plates, overhead closers, door stops, door holders, door mounted coat hooks, mortice cylinder key locks, thumb turn operation to mortice cylinder on internal side, thumb turn privacy indicators and surface mounted signage including all associated fixings and fittings.
All door ironmongery, signage and finishes are to be in accordance with drawing 'B341,B19 - Ironmongery Schedule'.
The Contractor is to ensure that before any orders are place a sample board containing labelled samples of ironmongery and signage showing methods of fixing is provided to the Contract Administrator for approval. </t>
  </si>
  <si>
    <t>To all WC's throughout: Supply and install new close coupled toilets (white glazed fireclay pan, vitreous china cistern and plastic seat and cover) with dual flush including all associated pipework, fixings and fittings. 
All works to be in accordance with drawing '8341,B16 - Proposed WC Details'</t>
  </si>
  <si>
    <t>To all WC's throughout: Supply and install: Supply and install washbasins (Armitage shanks - HBN - 00-10-HTM65[LB G M] Contour 21+ 50cm back outlet basin) complete with chrome thermostatic basin mixer taps (Sanceram Sequential TMV3 mixer tap)  and chrome waste trap including all associated pipework, fixings and fittings.
All works to be in accordance with drawing '8341,B16 - Proposed WC Details'</t>
  </si>
  <si>
    <t>To all WC's throughout: Supply and install new highly polished stainless steel 700x450mm 6mm thick mirrors with bevelled edges including all associated fixings and fittings. 
All works to be in accordance with drawing '8341,B16 - Proposed WC Details'</t>
  </si>
  <si>
    <t>To all accessible WC's throughout: Supply and install new Doc M assessable WC equipment packages (Armitage Shanks contour 21+ close coupled WC Doc M pack Stock Code: S0683AC) including all associated fixings and fittings. 
All accessible WC installations are to be in accordance with The Building Regulations - Approved Document M - Access and use of Buildings and Drawing '8341,B16 - Proposed WC Details'.</t>
  </si>
  <si>
    <t>To all the new tea points: Supply and install new integrated undercounter fridge (Lamona LAM6000 Integrated White Larder Fridge) including all associated service media, fixings and fittings.</t>
  </si>
  <si>
    <t>To Tea point D (Offices): supply and install new freestanding solo microwave (Russle Hobbs RHM20765 Solo Microwave - Silver) including all associated service media, fixings and fittings.</t>
  </si>
  <si>
    <t>To all floors through the ground floor: Prepare existing substrate by removing dust and debris and Supply and install new self levelling screed (Sikafloor Level-30) in accordance with the manufactures recommendations. 
Contractor to ensure even floor finish throughout the ground floor and that adequate curing time in line with the manufactures recommendations is allowed for before floor finishes are laid.</t>
  </si>
  <si>
    <t>To the Community hall, Room Hire A, Room Hire B and Frist Floor lobbies: Supply and instal new hardwearing entrance flooring (Forbo Coral Classic 4751 Silver Grey) including all required threshold strips, fixings and fittings.
All works to be in accordance with drawing '8341,B15 - Proposed Finishes Plan'</t>
  </si>
  <si>
    <t>To the first floor offices 1, 2 &amp; 3: Prepare existing timbe board flooring (ply sheet overboard if required) and supply and install new carpet tile floor covering (500x500.6,7mm Forbo, Tessera Infused Carpet Tile 4500 Magic Mood (Grey) including all associated threshold strips, fixings and fittings in accordance with the manufactures recommendations. 
All works to be in accordance with drawing '8341,B15 - Proposed Finishes Plan'</t>
  </si>
  <si>
    <t>To the Community space and Room hires A &amp; B: Supply and install new sheet vinyl floor covering (Forbo - Surestep wood - 18952 Dark Grey Oak) including all associated threshold strips, jointing trims, fixings and fittings in accordance with the manufactures recommendations.
All works to be in accordance with drawing '8341,B15 - Proposed Finishes Plan'</t>
  </si>
  <si>
    <t>To the community hall: Supply and install new sprung timber floor (Boen Boflex Olympia Timber Floor - Beech Finish) with 5mm foam insulation (Evazote) including all associated threshold strips, trims, adhesives, fixings and fittings in accordance with the manufacturers recommendations. 
All works to be in accordance with drawing '8341,B15 - Proposed Finishes Plan'</t>
  </si>
  <si>
    <t>New Lightening Protection System</t>
  </si>
  <si>
    <t>To all ceilings and walls  throughout: Prepare surfaces and decorate with 2no. coats of Dulux Trade Diamond Emulsion in White cotton (off white) in accordance with the manufacturer's recommendations.
All decorations to be in accordance with drawing '8341,B15 - Proposed Finishes Plan'</t>
  </si>
  <si>
    <t>To all skirtings and architraves throughout: Prepare surfaces and decorate with 2no. coats of Dulux Trade Diamond Satinwood Almost Black 09BB/008 in accordance with the manufacturer's recommendations.
All decorations to be in accordance with drawing '8341,B15 - Proposed Finishes Plan'</t>
  </si>
  <si>
    <t>The following schedule of works is to be read in conjunction with all other sections and appendices of the main contract specification of works and all reports, drawings, product data sheets and schedules provided.</t>
  </si>
  <si>
    <t>The Contractor should allow for including the whole of the works in one phase, in accordance with best building practices, guidance and regulations and to the full satisfaction of the Employer/Contract Administrator, where specifically described in the scope or not.</t>
  </si>
  <si>
    <t>The Contractor shall enter a lump sum price against each of the items within the Schedule of works.  Such sum shall include for all Builders Works In Connection (BWIC) with the works including but not limited to; cutting away, making good, joining new to existing and other labours, plugging, preparation of surfaces/substrates and supplying and fixing of all sundry items.</t>
  </si>
  <si>
    <t>The contractor shall make all provisions within their individual pricing for assessing the working areas. No extra costs will be entertained by the employer for failure to do so.</t>
  </si>
  <si>
    <t>Provisional Sums (PS) or Provisional Quantities (PQ) have been provided against some items throughout the schedule of works.  These are only intended as a guide to the tenderer when pricing the particular items.  Such quantities will not form part of the contract and will only be adjusted where the item is marked provisional or the quantity noted as a provisional quantity and shall not be executed without prior written agreement from the Contract Administrator.</t>
  </si>
  <si>
    <t xml:space="preserve">The structural Engineering design and installation for this project is detailed and provided within section 4 'John Plumber Partnership structural Engineering Calculations' document.  The contractor is to provide all required structural technical design submittals to the Contract Administrator and the consulting Structural Engineer for approval prior to installation. </t>
  </si>
  <si>
    <t>Allow to put in place and maintain security provisions to the existing property to ensure that any unauthorised access is not gained to the site. The existing property is to be left safe and secure at the end of each working day.  Provide Heras fencing, barriers or screens to the site perimeter where required to prevent unauthorised access and to maintain escape routes at all times.</t>
  </si>
  <si>
    <t>The contractor is required to review the Demolition and Refurbishment Asbestos Survey report and Asbestos Register provided within the Pre-Construction information pack and to act in accordance with the Control of Asbestos Regulations 2012 in relation to the works on site.</t>
  </si>
  <si>
    <t>Whilst the work proceeds the Contractor shall allow for providing, and maintaining as necessary, temporary protection to all existing internal and external surfaces, components, fixings and fittings within the building. The Contractor shall allow for all temporary screens, dust sheets, tarpaulins and other measures necessary to protect the building and its features.  This includes but is not limited to providing adequate protection to all ceiling and wall plasterwork, windows, doors, paintings, fire places, balustrades, floor boards/stones and all other items of special architectural interest or value.</t>
  </si>
  <si>
    <t xml:space="preserve">The Contractor will be required to comply fully with any specific limitations on the working sequence determined by the Principal Designer / Contract Administrator. It is suggested that the Contractor discuss the requirements with the Principal Designer / Contract Administrator as part of the Tender process. </t>
  </si>
  <si>
    <t>In order to avoid the property being handed over prematurely, the contractor shall carry out an internal snag of the works and rectify any defective work. Works to all external and internal areas are to be completed and cleaned (i.e. ready for handover) before they are offered to the Contract Administrator for inspection. This inspection is required at least one week prior to the proposed practical completion and formal handover of the site.</t>
  </si>
  <si>
    <r>
      <rPr>
        <b/>
        <sz val="10"/>
        <rFont val="Arial"/>
        <family val="2"/>
      </rPr>
      <t>Provisional Sum:</t>
    </r>
    <r>
      <rPr>
        <sz val="10"/>
        <rFont val="Arial"/>
        <family val="2"/>
      </rPr>
      <t xml:space="preserve"> Allow the contingency sum of Fifty Thousand Pounds (£50,000.00) for additional unforeseen works.  Sum only to be expended upon formal written instructions from the Contract Administrator via a contract instruction.</t>
    </r>
  </si>
  <si>
    <t>Remove existing wall tiles  finish back to substrate throughout the ground and first floor including all associated fixings and fittings.</t>
  </si>
  <si>
    <t>Existing external joinery &amp; metal work including but not limited to bollards, furniture, concrete steps.</t>
  </si>
  <si>
    <t>Existing Mechanical Services installations and service media back to source in accordance with 'Building Services Consultant' M&amp;E Design specification Overview' Document.</t>
  </si>
  <si>
    <t>Existing Electrical installations and service media back to source  in accordance with Building Services Consultant' M&amp;E Design specification Overview' Document.</t>
  </si>
  <si>
    <r>
      <t xml:space="preserve">To all new and existing sub-structure and super structure works: Contractor to supply and install all required structural works strictly in accordance with the 'John Plumber Partnership Structural Engineering Calculations and Details' Document </t>
    </r>
    <r>
      <rPr>
        <b/>
        <sz val="10"/>
        <rFont val="Arial"/>
        <family val="2"/>
      </rPr>
      <t>(Issue B2)</t>
    </r>
    <r>
      <rPr>
        <sz val="10"/>
        <rFont val="Arial"/>
        <family val="2"/>
      </rPr>
      <t>. 
Should the Contractor have any specific queries in relation to the structural design and specification they should seek guidance from the Structural Engineer prior to undertaking any works. 
Contractor to provide cost breakdown for each structural element below. For the avoidance of doubt the below structural works cost summary schedule is for cost collection and pricing purposes only.</t>
    </r>
  </si>
  <si>
    <t>STRUCTURAL ENGINEERING STATEMENT(B2)</t>
  </si>
  <si>
    <t>TEMPORARY STABILITY(B2)</t>
  </si>
  <si>
    <t>PERMENANT STABILITY</t>
  </si>
  <si>
    <t>DISPROPORTIONATE COLLAPSE</t>
  </si>
  <si>
    <t>CONSTRUCTION DESIGN &amp; MANAGEMENT (CDM) REGULATIONS</t>
  </si>
  <si>
    <t xml:space="preserve">CONTRACTOR DESIGN ELEMENTS </t>
  </si>
  <si>
    <t>INFORMATION UPON WHICH THE DESIGN IS BASED</t>
  </si>
  <si>
    <t xml:space="preserve">ANALYSIS AND DESIGN COMPUTER PROGRAMMES </t>
  </si>
  <si>
    <t xml:space="preserve">REFERENCES </t>
  </si>
  <si>
    <t>ASSUMPTIONS</t>
  </si>
  <si>
    <t>DIMENSIONS</t>
  </si>
  <si>
    <t>SEQUENCE OF CONSTRUCTION (B2)</t>
  </si>
  <si>
    <t xml:space="preserve">STRUCTURAL STEELWORK SPECIFICATION </t>
  </si>
  <si>
    <t xml:space="preserve">MASONRY AND ANCILLARY COMPONENTS SPECIFICATION </t>
  </si>
  <si>
    <t xml:space="preserve">STRUCTURAL (LOOSE CUT) TIMBER SPECIFICATION </t>
  </si>
  <si>
    <t xml:space="preserve">GROUND BEARING GROUND FLOOR SLAB SPECIFICATION </t>
  </si>
  <si>
    <t>CONCRETE SPECIFICATION(B2)</t>
  </si>
  <si>
    <t>FOUNDATION SPECIFICATION</t>
  </si>
  <si>
    <t xml:space="preserve">REINFORCEMENT SPECIFICATION </t>
  </si>
  <si>
    <t>APPENDIX A - JOHN PLUMBER PARTERNSHIP DRAWINGS</t>
  </si>
  <si>
    <t xml:space="preserve">APPENDIX B - CLIENT SUPPLIED INFORMATION </t>
  </si>
  <si>
    <t xml:space="preserve">SPPENDIX C - STRUCTURAL ENGINEERING DESIGN CALCULATIONS </t>
  </si>
  <si>
    <t xml:space="preserve">To all brickwork elevations throughout the property:  Remove any debris undertake a professional deep clean to soiled facing brickwork ensuring all vegetation/moss growth and staining is removed from facing brickwork. </t>
  </si>
  <si>
    <t xml:space="preserve">To the existing dormer windows: Undertake condition survey of all dormer window timber openings and strengthen existing timber frames where required to support new proposed aluminium framed windows including all associated fixings and fittings. </t>
  </si>
  <si>
    <t>To all new doors: All door closers should be capable of operating with an opening force of no more than 30N, for the first 30° of opening, and 22.5° for remainder of swing.
Ensure that all existing and relocated doors meet currently Building Regulations requirements in terms of fire-rating and suitability of ironmongery.
Consideration must be made when selecting door frame colours to ensure
contrasting effect in line with Equality Act requirements.</t>
  </si>
  <si>
    <t>To all lockable external doors throughout all elevations: supply 3no. sets of keys to all locks for all security and access doors to the property.</t>
  </si>
  <si>
    <t>To the proposed car park area: Remove existing tarmac layer back to existing sub-base and supply and install new 190mm toping course to new carpark. Allow for any adjustments to existing manholes, gullies as necessary to ensure correct fall to rainwater gullies.
The proposed build up of the car park is as follows:
40mm Thick close graded asphalt concrete
60mm Thick dense binder course (20mm coarse aggregate)
90mm Thick dense base
Existing sub-base
All works to be in accordance with drawing '8341,B05C - Proposed Sit Layout Plan'.</t>
  </si>
  <si>
    <t>New hand driers</t>
  </si>
  <si>
    <t>New call systems (acc. WC’s)</t>
  </si>
  <si>
    <t>Induction loop systems</t>
  </si>
  <si>
    <t>New Roof mounted Photovoltaic (PV) Systems</t>
  </si>
  <si>
    <t>New electric vehicle charging points</t>
  </si>
  <si>
    <t>AV Equipment (supply and install)</t>
  </si>
  <si>
    <t>Commissioning</t>
  </si>
  <si>
    <t>12 Months Maintenance in accordance with maintenance specification SFG20 and manufacturers recommendations</t>
  </si>
  <si>
    <t xml:space="preserve">To all walls and internal partitions thought: Supply and install new 100mm softwood bullnose skirting securely fixed with mitred corners including all associated fixings and fittings. </t>
  </si>
  <si>
    <t xml:space="preserve">Sub-Structure &amp; Superstructure </t>
  </si>
  <si>
    <t>Mechanical &amp; Electrical</t>
  </si>
  <si>
    <r>
      <t>The mechanical and electrical design and installation for this project forms part of the Contractors Design portion (CDP) under the JCT Contract. The CDP for all the M&amp;E items of work are detailed and provided within section 5</t>
    </r>
    <r>
      <rPr>
        <sz val="10"/>
        <color rgb="FFFF0000"/>
        <rFont val="Arial"/>
        <family val="2"/>
      </rPr>
      <t xml:space="preserve"> </t>
    </r>
    <r>
      <rPr>
        <sz val="10"/>
        <rFont val="Arial"/>
        <family val="2"/>
      </rPr>
      <t>'Building Services Consultants Design Specification Overview' document.  The contractor is to provide all required M&amp;E technical design submittals to the Contract Administrator and the consulting Mechanical and Electrical Engineer for approval prior to installation.  The contractor is required to refer to the relevant Mechanical and Electrical sections within this specification for pricing.</t>
    </r>
  </si>
  <si>
    <t xml:space="preserve">Contractor to provide the following JCT collateral warranties for the works as part of the JCT Intermediate Contract with Contractors Design 2016.
</t>
  </si>
  <si>
    <t>Existing pitches roof covering back to roof structure including all coverings, battens, felts, flashing and fixtures and fittings.</t>
  </si>
  <si>
    <t>Existing stone copping stones to parapet wall.</t>
  </si>
  <si>
    <r>
      <rPr>
        <b/>
        <sz val="10"/>
        <rFont val="Arial"/>
        <family val="2"/>
      </rPr>
      <t>Provisional Sum</t>
    </r>
    <r>
      <rPr>
        <sz val="10"/>
        <rFont val="Arial"/>
        <family val="2"/>
      </rPr>
      <t>: Allow Provisional Sum of Ten Thousand Pounds (£10,000.00) for additional unforeseen foundation excavation &amp; installation works.  Sum only to be expended upon formal written instructions from the Contract Administrator via a contract instruction.</t>
    </r>
  </si>
  <si>
    <t xml:space="preserve">To the new extension primary steel work: Further to the installation of the z-purlins supply and install new trapezoidal composite roof panels (Kingspan KS1000RW 135mm). Roof panels to be fixed to z-purlins as per the manufacturers recommendation including all associated trims, fixtures and fittings.
All works to be in accordance with the 'John Plumber Partnership Structural Engineering Calculations and Details' Document.
Should the Contractor have any specific queries in relation to the structural design and specification they should seek guidance from the Structural Engineer prior to undertaking any works. </t>
  </si>
  <si>
    <t>To the proposed extension roof lights: Supply and install new powder coated (colour Traffic Grey RAL 7043) aluminium framed doubled glazed (toughened outer glass and laminated inner safety glass) Velux commercial roof lights (Velux Modular Rooflights - Linear light) complete with Rain sensor (WLA 331), Control unit (WCC103, WCC 310/320), Control switch (WSK102/103), blinds (Colour RMR 8805), Blind control wall switch (KLI 312) and prefabricated insulated timber upstands including all associated ironmongery, operating mechanisms, sealants, adhesives and fixings and fittings.
All specified products to be installed in accordance with the manufacturers recommendations including all associated fixings and fittings.
All works to be in accordance with drawing '8341,B05C - Proposed Site Layout Plan'.</t>
  </si>
  <si>
    <t>To the existing painted timber facias and soffits: Further to the removal of the existing timber facias and soffits supply and install new white UPVC facias boards  (Eurocell standard facia board) fixed directly to the rafter ends with timber fillets for additional support using 65mm fixings pins and white UPVC vented soffits (Eurocell 25mm Airspace Eurosoffit Board)  including all associated trims, ends caps, panel joints, fixings and fittings.
All specified products to be installed in accordance with the manufacturers recommendations including all associated fixings and fittings.</t>
  </si>
  <si>
    <t>To all new and existing roofs: Supply and install new code 4 lead flashing to all new roof tile joints, ridge tiles and chimneys. All work to be carried out in accordance with the Lead Sheet Association best working practises and including all required and associated fixings and fittings.
All specified products to be installed in accordance with the manufacturers recommendations including all associated fixings and fittings.</t>
  </si>
  <si>
    <t>To all new flat roofs: Contractor to allow for detailing flat roof covering to all upstands, Rainwater goods, drips, parapet walls and render as per drawings:
- DT01 - FLAT ROOF UPSTAND DETAIL
- DT02 - GUTTER DETAIL 
- DT03 - DRIP DETAIL
- DT04 - PARAPIT WALL DETAIL
- DT05 - RENDER DETAIL
All specified products to be installed in accordance with the manufacturers recommendations including all associated fixings and fittings.</t>
  </si>
  <si>
    <t>To the next extension roof: Supply and install a new hidden ppc rainwater system  in goosewing grey (Kingspan Industrial Highline Gutter) including but not limited to gutters, internal and external corners, stop ends, overflows, downpipes,, brackets, swan necks, elbows, shoes, collars and adapters including all associated fixings and fittings.
All specified products to be installed in accordance with the manufacturers recommendations including all associated fixings and fittings.</t>
  </si>
  <si>
    <t xml:space="preserve">To all new connections between existing old and new masonry walls throughout: Supply and install wall starters (Ancon Staifix Universal Wall Starter System) fixed to the existing masonry wall using the wall plugs, washers and screws provided in accordance with the manufacturers recommendations including all associated fixings and fittings. Wall starters are to  be used for each individual skin of a masonry wall. </t>
  </si>
  <si>
    <t>To all door and window openings: Supply and install new cavity closers (Kooltherm Cavity Closer or similar approved) cavity closers to be cut precisely to the opening width with the jambs overhanging the bottom of the closers by a minimum of 50mm including all associated fixings and fittings.
All specified products to be installed in accordance with the manufacturerrs recommendations including all associated fixings and fittings.</t>
  </si>
  <si>
    <t>To the existing Window openings: Further to the removal of the existing windows supply and install new cavity wall infill with 100mm low density concrete blockwork (Thomas Armstrong - Insulite Concrete Block) inner and outer leaf with 75mm insulation board (Kingspan Kooltherm K108 Cavity Insulation board) fixed to the internal leaf with wall tie retaining clips ensuring a 25mm cavity void is left between insulation board and outer leaf including all associated mortar, 225mmcavity ties (Ancon Staifix RT2 - Type 2 fixed at no less than 2.5 per meter square 900mm horizontal x 450mm vertical centres) , fixings and fittings. New Infill must achieve improvement u-value of 0.3. As per the Building Regulations Part L.
All specified products to be installed in accordance with the manufacturers recommendations including all associated fixings and fittings.
All works to be in accordance with drawing '8241 - B10 - Ground Floor Wall Specification Plan'.</t>
  </si>
  <si>
    <t>To the proposed extension: Supply and install new cavity wall with 100mm splitface concrete blockwork outer leaf and 100mm Medium density concrete blockwork  (Thomas Armstrong - Insulite Concrete Block) inner leaf with 100mm cavity insulation (Kingspan Kooltherm K108 Cavity Insulation board) fixed to the inner leaf and 50mm cavity void between insulation board and outer leaf and including all associated mortar, cavity ties, fixings and fittings. New wall must achieve improvement u-value of 0.26. As per the Building Regulations Part L 
The contractor is to ensure the new cavity wall is tied to the steel columns using anco SDB Ties at maximum 225 vertical centres and tired in with the existing masonry wall using wall starters at a maximum of 225 vertical centres.
All specified products to be installed in accordance with the manufacturers recommendations including all associated fixings and fittings.
All works are to be in accordance with 'John Plumber Partnership Structural Engineering Calculations and Details' Document.</t>
  </si>
  <si>
    <t xml:space="preserve">To the existing dormer window cheeks: Strip dormer cheeks back to structural timber stud. Remove existing tiling, trims, boarding, battens/counter battens and internal finishes. Supply and install 50mm (minimum) - 75mm insulation between existing timber studs (insulation to be install along the full length of dormer walls) and single layer of felt breather membrane on 18mm marine quality plywood complete with Accoya wood horizontal cladding with translucent finish on the vertical supporting battens and trims in accordance with the manufacturers recommendations including all associated fixtures and fittings.
All specified products to be installed in accordance with the manufactures recommendations including all associated fixings and fittings.
All works to be in accordance with drawing '8341 - B11 - First Floor Wall Specification Plan'. </t>
  </si>
  <si>
    <t>To window openings 1 -17: Supply and install new top hung vent aluminium framed polyester powder coated (colour RAL 9011)double glazed casement windows (AluK C70S Open Out Thermally Broken Window System) complete with trickle vents including all associated ironmongery, operating mechanisms, trims, sealants and fixings and fittings.
All specified products to be installed in accordance with the manufacturers recommendations including all associated fixings and fittings.
All works to be in accordance with drawing '8341,B20A - Window Schedule' &amp; '8341,B06 - Proposed Ground and Basement Floor plans' 8341,B07 - Proposed First Floor Plan'
On completion of the works the Contractor is to provide a 10 year insurance backed product and workmanship guarantee for the new windows including profiles, hardware and accessories.</t>
  </si>
  <si>
    <t>To door openings 1, 10 and 25 (Door Type 8) : Supply and install new 44mm thick 926x2060mm polyester powder coated (Colour RAL 9011) aluminium framed solid FD 30 door sets. Allow for fire rated(FR to match door) double glazed vision panel in accordance with The building Regulations 2010 - Approved Document K4/K5. Doors to be hung on 3 no. heavy duty single axix door hinges complete with fire and smoke seals including all associated fixings and fittings.
All specified products to be installed in accordance with the manufacturers recommendations including all associated fixings and fittings.
All doors to be installed in accordance with drawing '8341,B18 - Door Schedule'.</t>
  </si>
  <si>
    <t>To door opening 2 (Door Type 9) : Supply and install new 44mm thick 926x2060mm polyester powder coated (Colour RAL 9011) aluminium framed FD 30 glazed door. Allow for fire rated (FR to match door) double glazed clear glazing in accordance with The building Regulations 2010 - Approved Document K4/K5. Door to be hung as per the manufacturers recommendations complete with fire and smoke seals including all associated fixings and fittings.
All specified products to be installed in accordance with the manufactures recommendations including all associated fixings and fittings.
All doors to be installed in accordance with drawing '8341,B18 - Door Schedule'.</t>
  </si>
  <si>
    <t>To door opening 11 (Door Type 10) : Supply and install new leaf and a half 44mm thick 826/434x2060mm polyester powder coated (Colour RAL 9011) aluminium framed solid FD30 fire exit door. Allow for fire rated emergency exit push bar with shoot bolts in accordance with BS EN 179:2008. Doors to be hung as per then manufacturers recommendations and be complete with fire and smoke seals including all associated fixings and fittings.
All specified products to be installed in accordance with the manufactures recommendations including all associated fixings and fittings.
All doors to be installed in accordance with drawing '8341,B18 - Door Schedule'.</t>
  </si>
  <si>
    <t xml:space="preserve">To all external doors throughout: Supply and install ironmongery and signage to all doors including but not limited to push plates, pull handles, kick plates, overhead closers, door stops, door holders, door mounted coat hooks, mortice cylinder key locks, thumb turn operation to mortice cylinder on internal side, thumb turn privacy indicators and surface mounted signage including all associated fixings and fittings.
All specified products to be installed in accordance with the manufactures recommendations including all associated fixings and fittings.
All door ironmongery, signage and finishes are to be in accordance with drawing 'B341,B19 - Ironmongery Schedule'.
The Contractor is to ensure that before any orders are place a sample board containing labelled samples of ironmongery and signage showing methods of fixing is provided to the Contract Administrator for approval. </t>
  </si>
  <si>
    <t>To the left hand side of the building: Supply and install new Steel framed 'Bi-store' open end clear thermoplastic (RG665) cycle shelter with 5no. galvanised steel cycle rings including all associated fixtures and fittings. 
All specified products to be installed in accordance with the manufacturers recommendations including all associated fixings and fittings.</t>
  </si>
  <si>
    <t>To all ceilings throughout: Fix boards to ceilings before installing dry lined walls and partitions. Boards are to be fixed with bound edges at right angles to supports and with ends staggered in adjacent rows.  Where two layers of boarding is required stagger joints between layers.</t>
  </si>
  <si>
    <r>
      <rPr>
        <b/>
        <sz val="10"/>
        <rFont val="Arial"/>
        <family val="2"/>
      </rPr>
      <t xml:space="preserve">Provisional Quantity: </t>
    </r>
    <r>
      <rPr>
        <sz val="10"/>
        <rFont val="Arial"/>
        <family val="2"/>
      </rPr>
      <t>To the existing plasterboard ceilings Undertake patch repairs to damaged and damp stained sections of plasterboard ceiling cutting out defective sections and replacing with new sections of plasterboard to match existing including all associated fillers, fixings and fittings.
Contractor to price for 10m2 of Plasterboard repairs  here: .........................
Where ceiling is beyond economical repair the contractor is to price to replacing the ceiling with new to match existing including all associated trims, tapes, fixtures and fittings. 
Contractor to price for 10m2 of new plasterboard ceiling  here: .........................</t>
    </r>
  </si>
  <si>
    <t>To the areas receiving new MF ceilings as per the reflected ceiling plan: Supply and install new metal frame ceiling (British Gypsum Casoline MF Ceiling System) with 12.5mm plasterboard layer (British Gypsum Gyproc Wallboard) complete with 3mm plaster skim coat including all associated beads, trims, tapes, fixings and fittings.
All specified products to be installed in accordance with the manufacturers recommendations including all associated fixings and fittings.
All works are to be in accordance with drawing '8341,B12 - Reflected Ceiling Plans'.</t>
  </si>
  <si>
    <t>To the areas receiving new overboard ceilings as per the reflected ceiling plan: Supply and install 12.5mm (British Gypsum Gyproc) finish with 3mm plaster skim coat including all associated beads, trims, tapes, fixings and fittings.
All specified products to be installed in accordance with the manufacturers recommendations including all associated fixings and fittings.
All works are to be in accordance with drawing '8341,B12 - Reflected Ceiling Plans'.</t>
  </si>
  <si>
    <t>To the areas receiving new moisture resistant MF ceilings as per the reflected ceiling plan: Supply and install new metal frame ceiling (British Gypsum Casoline MF Ceiling System) with 12.5mm plasterboard layer (British Gypsum Gyproc Moisture Resistant Plasterboard) complete with 3mm plaster skim coat including all associated beads, trims, tapes, fixings and fittings.
All specified products to be installed in accordance with the manufacturers recommendations including all associated fixings and fittings.
All works are to be in accordance with drawing '8341,B12 - Reflected Ceiling Plans'.</t>
  </si>
  <si>
    <t>To the areas receiving new moisture resistant overboard as per the reflected ceiling plan: Supply and install 12.5mm plasterboard layer (British Gypsum Gyproc Moisture Resistant Plasterboard) complete with 3mm plaster skim coat including all associated beads, trims, tapes, fixings and fittings.
All specified products to be installed in accordance with the manufacturers recommendations including all associated fixings and fittings.
All works are to be in accordance with drawing '8341,B12 - Reflected Ceiling Plans'.</t>
  </si>
  <si>
    <t xml:space="preserve">To the community hall ceiling: Supply and install new suspended ceiling system (Gyproc - MF Gypceiling) with ceiling sections at 600mm centres (British Gypsum Gypframe MF5), primary supports at 400mm centres (British Gypsum Gypframe MF7), steel angles (British Gypsum Gypframe MFEA1) and 150mm of mineral wool insulation(Isover Acoustic Partition Roll) complete with Supawood Supaslat 3 timber slat feature ceiling (Colour Supacolour - Black SF) including all associated fixings and fittings. 
All specified products to be installed in accordance with the manufacturers recommendations including all associated fixings and fittings.
Allow for lighting, emergency lighting, electrical fittings and all service media to be set between the timber slats. Service void to be adjusted to suit proposed M&amp;E services.
Suspended ceiling system to be fixed to the primary steelwork.
Roof purlins with feature timber ceiling installed between primary and secondary steel beams as per the manufactures recommendations.
All works are to be in accordance with drawings '8341,B12 - Reflected Ceiling Plans' and '8341, B21 - Proposed sections A-A &amp; B-B'
</t>
  </si>
  <si>
    <r>
      <rPr>
        <b/>
        <sz val="10"/>
        <rFont val="Arial"/>
        <family val="2"/>
      </rPr>
      <t xml:space="preserve">Provisional Quantity: </t>
    </r>
    <r>
      <rPr>
        <sz val="10"/>
        <rFont val="Arial"/>
        <family val="2"/>
      </rPr>
      <t>To all existing internal partitions: Undertake localised repairs to internal walls raking out defective sections of plaster and replacing with new plaster skim including all associated beads, joints, tapes, fixings and fittings.
Contractor to price for 20m2 of Plaster repairs  here: .........................</t>
    </r>
  </si>
  <si>
    <t>To the existing ground floor partitions: Supply and install new 100mm low density concrete blockwork (Thomas Armstrong Ultralite Concrete Block) partitions complete with 12.5mm plasterboard (British Gypsum Gyproc Wallboard and Moisture Resistant Plasterboard) fixed to either side using adhesive dabs and  3mm plaster skim including all associated adhesives, beads, joints, tapes, fixings and fittings.
Contractor to use Gyproc moisture resistant plasterboard for all WC partitions.
All specified products to be installed in accordance with the manufacturers recommendations including all associated fixings and fittings.
All works to be in accordance with drawing '8241,B10 - Ground Floor Wall Specification Plan'.</t>
  </si>
  <si>
    <t>To the existing internal ground floor partitions: Supply and install new 100mm low density concrete blockwork (Thomas Armstrong Ultralite Concrete Block) wall infill with 100mm cavity void complete with 12.5mm plasterboard (BritishGypsum Gyproc Wallboard) fixed to either side using adhesive dabs and 3mm plaster skim including all associated adhesives, beads, joints, tapes, fixings and fittings.
All specified products to be installed in accordance with the manufacturers recommendations including all associated fixings and fittings.
All works to be in accordance with drawing '8241,B10 - Ground Floor Wall Specification Plan'.</t>
  </si>
  <si>
    <t xml:space="preserve">To the community hall high level internal wall lining: Supply and install new cold-rolled Z-purlins (Kingspan multibeam or similar approved) with 48mm metal stud (British Gypsum Gypframe C Stud) between steel bracing and 50mm mineral wool cavity fill (Isover acoustic insulation) finished with 12.5 plaster board (BritishGypsum Gyproc Wallboard) and 3mm plaster skim including all associated adhesives, beads, joints, tapes, fixings and fittings.
 The span direction, size and type and spacing of the Z-purlins is to be in accordance with 'John Plumber Partnership Structural Engineering Calculations and Details' Document. 
All specified products to be installed in accordance with the manufacturers recommendations including all associated fixings and fittings.
Should the Contractor have any specific queries in relation to the structural design and specification they should seek guidance from the Structural Engineer prior to undertaking any works. </t>
  </si>
  <si>
    <t>To the first floor new internal partitions: Supply and install new 130mm metal stud partitions (British GypsumGywall single frame) at 600mm centres with 50mm cavity insulation roll (Isover Acoustic Partition roll APR 1200) finished with two layers of 12.5mm plasterboard (BritishGypsum Gyproc Wallboard) with staggered joints and 3mm plaster skim including all associated adhesives, beads, joints, tapes, fixings and fittings.
All specified products to be installed in accordance with the manufacturers recommendations including all associated fixings and fittings.</t>
  </si>
  <si>
    <t xml:space="preserve">To all new and proposed partitions throughout:  Allow to upgrade and install new fire stopping between compartments where required to comply with Part B of The Building Regulations.  This includes but is not limited to fire boarding as part of finishes, intumescent seals to building fabric joints and junctions and fire stopping to services penetrations etc. The contractor is to ensure the CA and Approved Inspector for the project are notified prior to voids being closed up so that all required inspections in relation to statutory compliance can be undertaken.
All specified products to be installed in accordance with the manufacturers recommendations including all associated fixings and fittings.
All works to be in accordance with drawing '8241,B10 - Ground Floor Wall Specification Plan'.
</t>
  </si>
  <si>
    <t>To all new fire doors throughout: where new fire doors sets have been fitted the Contractor is to provide certification of compliance with the Building Regulations Part B.</t>
  </si>
  <si>
    <t>To all WC's, Tea points &amp; the Community Space: Supply and install new Altro Whitrock -Rigid PVC Wall Sheeting echo satin (White W103/W104) with 150mm coving to all WC's, cleaners stores and tea points with aluminium skirting cap including all associated trims, fixings and fittings in accordance with the manufacturer's recommendations.
WC's - Full wall height
Tea points - 610mm above worktops
All specified products to be installed in accordance with the manufacturers recommendations including all associated fixings and fittings.
All works to be in accordance with drawing '8341,B15 - Proposed Finishes Plan'</t>
  </si>
  <si>
    <t>To room hire A WC's &amp; Lobbies, Store Rooms and Tea points throughout: Supply and install new sheet vinyl floor covering (Forbo Laguna Surestep - 181922 Concrete) with 150mm height coving to all vinyl floor finishes with aluminium skirting cap including all associated threshold strips, jointing trims, fixings and fittings in accordance with the manufactures recommendations. 
All works to be in accordance with drawing '8341,B15 - Proposed Finishes Plan'</t>
  </si>
  <si>
    <t>To all WC's, Tea points &amp; Cleaners stores walls: Prepare surfaces and decorate with 2no. coats of Dulux Trade Diamond Egg shell White cotton in accordance with the manufacturer's recommendations.
All decorations to be in accordance with drawing '8341,B15 - Proposed Finishes Plan'</t>
  </si>
  <si>
    <t>Allow to remove, encapsulate and professionally clean all identified asbestos containing materials (ACM'S) within the property as identified and recommended within Demolition and Refurbishment Asbestos survey report.  All works are to be undertaken using an appropriately qualified and licensed Asbestos removal contractor.  Allow for replacement for all items with modern equivalent as maybe required.  Contractor to provide all asbestos waste disposal certificates.</t>
  </si>
  <si>
    <t>To Tea point A (Room Hire A): Supply and install new tea point complete with all associated base units, worktops, sinks, waste, traps, end panels, plinths, metal edging strips, sealants, adhesives, fixings and fittings.
Tea point to include(Unit Colours to be confirmed):
- Greenwich Gloss 575mm integrated undercounter fridge housing unit
- Greenwich Gloss 425mm Pullout Bin unit (including bin)
- Greeneich Gloss 900mm Double Base unit 
- Greenwich Gloss  900mm Double Base unit with 450mm soft close drawer
- Howdens T Bar Brushed Stainless Steel Effect Classic Cupboard Handle 230mm
- Howdens Franke Bell 1.5 Bowl Inset Stainless Steel Sink
- Howdens Franke Bell Polished Chrome Swan Neck Mixer Tap with chrome pop up waste
-  HPL Bonded Laminate Chene Bastude C129 (Natural woods, Oak) worktop
All works to be in accordance with drawing '8341,B17 - Tea point Details'</t>
  </si>
  <si>
    <t>To Tea point B (Community Hall):  Supply and install new tea point complete with all associated base units, worktops, sinks, waste, traps, end panels, plinths, metal edging strips, sealants, adhesives, fixings and fittings.
Tea point to Include (unit Colours to be confirmed):
- Greenwich Gloss 575mm integrated undercounter fridge housing unit
- Greenwich Gloss 425mm Pullout Bin unit (including bin)
- Greenwich Gloss 900mm Double Base unit with 450mm soft close drawer
- Howdens T Bar Brushed Stainless Steel Effect Classic Cupboard Handle 230mm
- Howdens Franke Bell 1.5 Bowl Inset Stainless Steel Sink
- Howdens Franke Bell Polished Chrome Swan Neck Mixer Tap with chrome pop up waste
-  HPL Bonded Laminate Chene Bastude C129 (Natural woods, Oak) worktop
- 2.no 18x300mm White laminate floating shelves at 300mm centres (length to match tea point)
All works to be in accordance with drawing '8341,B17 - Tea point Detail</t>
  </si>
  <si>
    <t>To Tea point C (Room hire B): Supply and install new tea point complete with all associated base units, worktops, sinks, waste, traps, end panels, plinths, metal edging strips, sealants, adhesives, fixings and fittings.
Tea point to include(Unit Colours to be confirmed):
- Greenwich Gloss 575mm integrated undercounter fridge housing unit
- Greenwich Gloss 425mm Pullout Bin unit (including bin)
- Greenwich Gloss 900mm Double Base unit with 450mm soft close drawer
- Howdens T Bar Brushed Stainless Steel Effect Classic Cupboard Handle 230mm
- 2.no 18x600mm White Laminate open shelving at 300mm centres (Cut to fit flush against angle of the wall)
- Howdens Franke Bell 1.5 Bowl Inset Stainless Steel Sink
- Howdens Franke Bell Polished Chrome Swan Neck Mixer Tap with chrome pop up waste
-  HPL Bonded Laminate Chene Bastude C129 (Natural woods, Oak) worktop
- Altro Whitrock 2.5x610mm splash back (White W103/W104) Length to match tea point
All works to be in accordance with drawing '8341,B17 - Tea point Details'</t>
  </si>
  <si>
    <t>To Tea point D (Offices): Supply and install new tea point complete with all associated base units, worktops, sinks, waste, traps, end panels, plinths, metal edging strips, sealants, adhesives, fixings and fittings.
Tea point to include(Unit Colours to be confirmed):
- Greenwich Gloss 575mm integrated undercounter fridge housing unit
- Greenwich Gloss 425mm Pullout Bin unit (including bin)
- Greeneich Gloss 900mm Double Base unit 
- Greenwich Gloss 900mm Double Base unit with 450mm soft close drawer
- Howdens T Bar Brushed Stainless Steel Effect Classic Cupboard Handle 230mm
- Howdens Franke Bell 1.5 Bowl Inset Stainless Steel Sink
- Howdens Franke Bell Polished Chrome Swan Neck Mixer Tap with chrome pop up waste
-  HPL Bonded Laminate Chene Bastude C129 (Natural woods, Oak) worktop
All works to be in accordance with drawing '8341,B17 - Tea point Details'</t>
  </si>
  <si>
    <t>To all door openings throughout: Supply and install new 75mm softwood bullnose architraves securely fixed with mitred corners including all associated fixings and fittings.</t>
  </si>
  <si>
    <t xml:space="preserve">To all the new window openings: Supply and install new 25mm softwood windows cills with profiled edges to match existing like for like including all associated fixings and fittings. </t>
  </si>
  <si>
    <t>Lm,</t>
  </si>
  <si>
    <r>
      <rPr>
        <b/>
        <sz val="10"/>
        <rFont val="Arial"/>
        <family val="2"/>
      </rPr>
      <t>Provisional Quantity:</t>
    </r>
    <r>
      <rPr>
        <sz val="10"/>
        <rFont val="Arial"/>
        <family val="2"/>
      </rPr>
      <t xml:space="preserve"> To all exposed pipework and services throughout the WC's: Supply and instal new 10mm ply boxing to all exposed services and pipe work leaving all surfaces ready to receive decoration including all associated fixing and fittings. 
Contractor to price for 50m2 of new ply boxing here: ..............................</t>
    </r>
  </si>
  <si>
    <r>
      <rPr>
        <b/>
        <sz val="10"/>
        <color theme="1"/>
        <rFont val="Arial"/>
        <family val="2"/>
      </rPr>
      <t>Provisional Quantity</t>
    </r>
    <r>
      <rPr>
        <sz val="10"/>
        <color theme="1"/>
        <rFont val="Arial"/>
        <family val="2"/>
      </rPr>
      <t>: To all new internal boxings : Thoroughly prepare and decorate with 2no. coats of Dulux Trade Diamond Satin Paint in accordance with the manufacturer's recommendations.
Contractor to price for 50m2 of decorations to boxing here: ..............................</t>
    </r>
  </si>
  <si>
    <t xml:space="preserve">To the new timber staircase : Thoroughly prepare and decorate with 2no. coats of Dulux Trade Diamond Satin Paint in accordance with the manufacturer's recommendations.
</t>
  </si>
  <si>
    <t>Upon completion the contractor is to provide as built drawings in electronic and hardcopy format for works which form part of the Contractors design portion of the contract works</t>
  </si>
  <si>
    <t xml:space="preserve">To the basement: Supply and install new timber staircase from the basement to the ground floor. Staircase is to be constructed from treated softwood and ply with closed risers and strings.  Staircase to comply with Buildings Regulations Part K in respect to hand rail heights, widths, goings and risers, etc. Staircase to allow for a quatre landing and anti slip strips on all goinings with aluminium noggings. 
</t>
  </si>
  <si>
    <t>To all new and existing below and surface drainage: Allow for cleaning out and rodding through existing and new surface water and foul water drainage on completion of the works and ensure that all pipework is clear and free running.</t>
  </si>
  <si>
    <t>To all new and existing below surface drainage: Allow for all necessary excavation and provide and install complete below ground foul and surface water drainage system to the layout shown on the drawings and as detailed.  The below ground drainage installation to include for all new inspection chambers, suitable covers, frames, gullies, linear drainage channels and pipework etc. to complete the installation.  All new drainage installation to be strictly in accordance with current Building Regulations.
All works to be in accordance with drawing '8341,B05C - Proposed Sit Layout Plan'</t>
  </si>
  <si>
    <t>Mains water may will be available for use on site although the contractor is entitled to use the mains water supply if available. Where a separate water supply is required the contractor is to make all arrangements and applications for connections.</t>
  </si>
  <si>
    <t>Mains electric will be directly available on site although the contractor is entitled to use the main electricity supply if available.  Where a separate power supply is required the contractor is to provide their own generator(s), temporary supply, where necessary and  make all arrangements and applications for connections.</t>
  </si>
  <si>
    <t>The mains gas supply is being isolated by the client ahead of the works.</t>
  </si>
  <si>
    <t>The Contractor is to allow for welfare facilities offsite and must allow for their own accommodation and welfare facility provisions.  All proposals for welfare facilities must be submitted to the  Principal Designer / Contract Administrator at least 1 week prior to the commencement of works on site and detailed within the construction phase health and safety plan.</t>
  </si>
  <si>
    <t>The Contractor is to allow for replacing 25% of clay tiles here.</t>
  </si>
  <si>
    <t>To the new flat roof: Further to the remove all of all existing coverings and timber joists supply and install Sika - Sarnafil, single ply PVC membrane in Lead grey (Sika colour No.9500) new flat roof complete with timber joists (47x 220mm C24 timber at 400 mm centres) notched and packed tight into the proposed steel work and hung from timber wall plate (47X220mm C24 Timber fixed to the existing masonry wall with H10 chemical anchors at every 200mm) on joist hangers with 22mm marine plywood decking (screwed to every joist at a maximum of 150mm centres around the perimeter of each board/300mm centres internal within each board) with a suitable vapour control barrier laid on the ply decking followed by a minimum of 130mm insulation (Kingspan Theraroof or similar approved) including all associated sealants, adhesives fixings and fittings.
Contractor to allow for a minimum of 200mm upstand.
All specified products to be installed in accordance with the manufacturers recommendations including all associated fixings and fittings.
All works are to be in accordance with the 'John Plumber Partnership Structural Engineering Calculations and Details' Document.</t>
  </si>
  <si>
    <t>To the existing bay window and dormer window flat roofs: Strip flat roof back to timber structure and supply and install new warm deck flat roof with Sika - Sarnafil, single ply PVC membrane in Lead grey (Sika colour No.9500) with 22mm marine plywood decking (screwed to every joist at a maximum of 150mm centres around the perimeter of each board/300mm centres internal within each board) with a suitable vapour control barrier laid on the ply decking followed by a minimum of 130mm insulation (Kingspan Theraroof or similar approved) including all associated sealants, adhesives, fixings and fittings.
Contractor to allow for a minimum of 200mm upstand as per drawing and for PVC membrane to be dressed over parapet wall as per drawing. 
All specified products to be installed in accordance with the manufacturers recommendations including all associated fixings and fittings.
All works to be in accordance with drawing '8341 - B06 - Proposed Ground and Basement Floor Plans'.</t>
  </si>
  <si>
    <t xml:space="preserve">To the new extension roof primary steelwork. Supply and install new cold-rolled galvanised Z-purlins  (Kingspan multibeam or similar approved) as per the manufacturers recommendations. The span direction, size and type and spacing of the Z-purlins is to be in accordance with 'John Plumber Partnership Structural Engineering Calculations and Details' Document. 
All specified products to be installed in accordance with the manufacturers recommendations including all associated fixings and fittings.
Should the Contractor have any specific queries in relation to the structural design and specification they should seek guidance from the Structural Engineer prior to undertaking any works. </t>
  </si>
  <si>
    <t>To the existing pitched roof and new flat roof: Supply and install new PVC-U deep flow rainwater system in black (Marley Plumbing &amp; Drainage Solutions) including but not limited to gutters, internal and external corners, stop ends, overflows, downpipes,, brackets, swan necks, elbows, shoes, collars and adapters including all associated fixings and fittings.
Contractor to allow for connecting all new RWG into existing underground drainage.
All specified products to be installed in accordance with the manufacturers recommendations including all associated fixings and fittings.</t>
  </si>
  <si>
    <r>
      <rPr>
        <b/>
        <sz val="10"/>
        <rFont val="Arial"/>
        <family val="2"/>
      </rPr>
      <t xml:space="preserve">Provisional Quantity: </t>
    </r>
    <r>
      <rPr>
        <sz val="10"/>
        <rFont val="Arial"/>
        <family val="2"/>
      </rPr>
      <t>To the existing brickwork walls: Undertake localised repairs to remove damaged bricks and replace &amp; repoint with new brick work to match existing including all associated fixings and fittings.
Contractor to price for 30m2 of brickwork repairs here: .........................
Contractor to price for 30m2 of repointing here:            ..........................</t>
    </r>
  </si>
  <si>
    <t>To the proposed perimeter fence: Supply and install new 1200mm high bow top metal fence with coated black finish and 2no. sliding entrance gates including all associated fixings and fittings. Contractor to present proposed fence to Contract Administrator for approval prior to placing any orders.
All works to be in accordance with drawing '8341,B05C - Proposed Sit Layout Plan'</t>
  </si>
  <si>
    <t>To the air source heat pump: Supply and install new 1800mm timber slat double leaf gates into 100x100mm timber weathered top gate posts. Allow for slide latch within the gate frame including all associated fixings and fittings.</t>
  </si>
  <si>
    <t xml:space="preserve">To the existing pitched roof: Remove all existing roof coverings, battens and underfelts taking the roof back to timber structure, setting aside all clay tiles to be reused where possible. Supply and install new insulation boards (Kingspan Kooltherm K107) between rafters with eaves ventilation strips (Sandtoft Eaves Vent 10mm or similar approved) installed to provide a minimum of 50mm ventilation gap over insulation. Install breathable membrane underfelt (Kingspan Nilvent or similar approved) over the rafters with tanalised sawn timber battens to BS5534 fixed vertically and then counter battened horizontally at no more than 600mm apart. Install clay tiles (previously set aside) with ridge tiles (half round Marley ridge tiles) mechanically fixed with twice nailed mechanical H fixings installed between each ridge tile. Include for galvanised hip irons to all external corners. Clay tiles to be fixed using two nails to secure each plain tile in at least every fifth course complete with suitable mortar mix to secure ridge and hip tiles including all associated mortars (1:3 cement: sand, with plasticizing admixtures) fixings and fittings. Where tiles are damaged they are to be replaced like for like to match existing.
All specified products to be installed in accordance with the manufacturers recommendations including all associated fixings and fittings.
</t>
  </si>
  <si>
    <t>To all roofs: Allow for providing temporary weatherproofing to the existing structure with tarpaulins or similar to be suitably fixed to the retained roof structure whilst the roof area is stripped in order to ensure minimal water ingress occurs to the existing retained structure.  Arrange for Contract Administrator/Structural Engineer to undertake full inspection of exposed roof timbers to identify any repairs required to the roof structure prior to new works.</t>
  </si>
  <si>
    <t>To the front entrance of the building: Supply and install subframe on pad supports at 450mm centres with noggins. Supply and fit new Millboard lasta-grip anti slip composite decking in golden oak finish raised decking complete balustrades, handrails, stepped and ramped access in accordance with The Building Regulations - Approved documents K and M. Allow for all necessary supports and subframe recommended by the manufacture including all associated fixtures and fittings. 
Contractor to allow for access hatch for beer hatch below proposed decking.
All works to be in accordance with drawing '8341,B05C - Proposed Sit Layout Plan'.</t>
  </si>
  <si>
    <t>To the NE &amp; SE boundary fence: Supply and install new 1800mm high timber boundary fence. Allow for concrete posts with concrete gravel boards and timber vertical timber feather board fence.</t>
  </si>
  <si>
    <t>To the Air source heat pump: Supply and install new 200mm thick reinforced concrete base for the proposed air source heat pump.
All works to be in accordance with drawing '8341,B05C - Proposed Sit Layout Plan'</t>
  </si>
  <si>
    <t>To the bin store: Supply and install new bin store with 100x100 timber gate posts and timber chevron slates. Contractor to all for 2no. Timber framed gates with chevron slats.
All works to be in accordance with drawing '8341,B05C - Proposed Sit Layout Plan'</t>
  </si>
  <si>
    <t xml:space="preserve">The design and installation of the mechanical &amp; electrical works form part of the contractors design portion of the contract works. All mechanical &amp; electrical works are to be designed and completed in accordance with 'Building Services Consultants Design Specification Overview' and all relevant and current statutory requirements, regulations, guidance and in line with the best practices.
Contractor to ensure all new mechanical &amp; electrical installations are to be chased into the existing substrate with no exposed or surface mounted conduits. Final setting out positions for all new face plates, fixtures and fittings are to be agreed with the CA prior to installation.
Contractor to all for all design &amp; installation of all above ground drainage in accordance with IoP, CIBSE and Building Regulations Approved Documents.  </t>
  </si>
  <si>
    <t>Legionella Risk Assessment</t>
  </si>
  <si>
    <t>All previously decorated finishes and new finishes are to have full redecoration throughout. Refer to drawing '8341,B15 - Proposed Finishes Plan' for colours and paint finishes.
Contractor to allow for 1no. mist coats to all new plastered surfaces prior to applying finishing coats.</t>
  </si>
  <si>
    <t>To all rainwater goods and surface drainage services: Thoroughly clean, rod and jet wash all gutters, downpipes liner slot drains and gulley's and ensure running clear.  Ensure that gutter joints are adequately sealed and water tight and free flowing upon completion of the works.</t>
  </si>
  <si>
    <t xml:space="preserve">To the existing roof voids and eaves: Supply and install mineral wool insulation (ROCKWOOL Roll, Twin roll and Roolbatt) as per the manufacturers recommendations including all associated fixings and fittings. Insulation to be installed between ceiling joists then cross laid in 100mm layers to achieve a total thickness off 400mm. Care should be taken not to block any ventilation grills along the eaves.
Upon completion of works the Contractor is to allow for carrying out all tests and provide certification to confirm that the loft insulation achieves a U-value rating of 0.11(W/m2K).
</t>
  </si>
  <si>
    <r>
      <rPr>
        <b/>
        <sz val="10"/>
        <rFont val="Arial"/>
        <family val="2"/>
      </rPr>
      <t>Provisional Sum</t>
    </r>
    <r>
      <rPr>
        <sz val="10"/>
        <rFont val="Arial"/>
        <family val="2"/>
      </rPr>
      <t>: Allow provisional sum of £300.00 per dormer window for timber strengthening works including all associated fixtures and fittings as recommended by condition survey.</t>
    </r>
  </si>
  <si>
    <t>To the existing dormer windows: Supply and install new code 4 lead flashing to the dormer window edges. All work to be carried out in accordance with the Lead Sheet Association best working practises and including all required and associated fixings and fittings.
All specified products to be installed in accordance with the manufacturers recommendations including all associated fixings and fittings.</t>
  </si>
  <si>
    <t>To all new soakaways: Allow to excavate as necessary and form new soakaway, minimum size 2m x 2m x 1m and to be positioned a minimum 5m from the existing building or new extension and other adjacent buildings.  Positions to be approx. as detailed on the drawings.  Allow to connect all new surface water drainage into new soakaways.  New soakaways to be formed Wavin Aquacell Eco Modular units.  These units to be wrapped with geotextile membrane.  Base of the soakaway is to be covered with pea gravel to a depth of approx. 100mm and hole to be back filled with similar pea gravel to a minimum depth of 150mm.  Ensure all relevant connections made to soakaway and back fill with top soil to bring levels back to match existing.
All works to be in accordance with drawing '8341,B05C - Proposed Sit Layout Plan'</t>
  </si>
  <si>
    <t>To the basement: Supply and install new floor to ceiling store rooms with 100x50mm preservative treated timber stud walls installed at 600mm centres with suitable noggins finished with chain link fencing to one side. Door to be structural timber frame with cross bracing with chain link fence including all associated fixings and fittings.</t>
  </si>
  <si>
    <t>No.</t>
  </si>
  <si>
    <t xml:space="preserve">Item </t>
  </si>
  <si>
    <t>To the first floor WC's: Supply and install new 1250x597x12  marine pattress board (Smartply Pattress Plus or similar approved) within the metal stud frame including all associated fixings and fittings.
All specified products to be installed in accordance with the manufacturers recommendations including all associated fixings and fittings.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</si>
</sst>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0.00_);[Red]\(&quot;£&quot;#,##0.00\)"/>
    <numFmt numFmtId="167" formatCode="0.0"/>
    <numFmt numFmtId="168" formatCode="&quot;£&quot;#,##0.00"/>
    <numFmt numFmtId="169" formatCode="#,##0.00_ ;\-#,##0.00\ "/>
  </numFmts>
  <fonts count="43">
    <font>
      <sz val="10"/>
      <name val="Arial"/>
    </font>
    <font>
      <sz val="10"/>
      <name val="Arial"/>
      <family val="2"/>
    </font>
    <font>
      <sz val="8"/>
      <name val="Arial"/>
      <family val="2"/>
    </font>
    <font>
      <b/>
      <sz val="10"/>
      <name val="Arial"/>
      <family val="2"/>
    </font>
    <font>
      <b/>
      <sz val="12"/>
      <name val="Arial"/>
      <family val="2"/>
    </font>
    <font>
      <b/>
      <sz val="10"/>
      <name val="Arial"/>
      <family val="2"/>
    </font>
    <font>
      <sz val="10"/>
      <name val="Arial"/>
      <family val="2"/>
    </font>
    <font>
      <sz val="10"/>
      <name val="Arial"/>
      <family val="2"/>
    </font>
    <font>
      <b/>
      <sz val="11"/>
      <name val="Arial"/>
      <family val="2"/>
    </font>
    <font>
      <i/>
      <sz val="10"/>
      <name val="Arial"/>
      <family val="2"/>
    </font>
    <font>
      <sz val="10"/>
      <name val="Arial"/>
      <family val="2"/>
    </font>
    <font>
      <sz val="10"/>
      <name val="Arial"/>
      <family val="2"/>
    </font>
    <font>
      <b/>
      <sz val="11"/>
      <name val="Arial"/>
      <family val="2"/>
    </font>
    <font>
      <sz val="10"/>
      <name val="Arial"/>
      <family val="2"/>
    </font>
    <font>
      <b/>
      <sz val="10"/>
      <color rgb="FFABD8ED"/>
      <name val="Arial"/>
      <family val="2"/>
    </font>
    <font>
      <sz val="10"/>
      <color theme="1"/>
      <name val="Arial"/>
      <family val="2"/>
    </font>
    <font>
      <b/>
      <sz val="10"/>
      <color theme="1"/>
      <name val="Arial"/>
      <family val="2"/>
    </font>
    <font>
      <sz val="10"/>
      <color indexed="18"/>
      <name val="Arial"/>
      <family val="2"/>
    </font>
    <font>
      <sz val="10"/>
      <color rgb="FFFF0000"/>
      <name val="Arial"/>
      <family val="2"/>
    </font>
    <font>
      <b/>
      <sz val="10"/>
      <name val="Gill Sans for CW"/>
      <family val="2"/>
    </font>
    <font>
      <sz val="10"/>
      <name val="Gill Sans for CW"/>
      <family val="2"/>
    </font>
    <font>
      <u/>
      <sz val="10"/>
      <name val="Gill Sans for CW"/>
      <family val="2"/>
    </font>
    <font>
      <b/>
      <sz val="10"/>
      <color rgb="FF182865"/>
      <name val="Gill Sans for CW"/>
    </font>
    <font>
      <sz val="9"/>
      <name val="Arial"/>
      <family val="2"/>
    </font>
    <font>
      <b/>
      <sz val="9"/>
      <name val="Arial"/>
      <family val="2"/>
    </font>
    <font>
      <i/>
      <sz val="10"/>
      <color theme="0" tint="-0.34998626667073579"/>
      <name val="Arial"/>
      <family val="2"/>
    </font>
    <font>
      <i/>
      <sz val="10"/>
      <name val="Gill Sans for CW"/>
      <family val="2"/>
    </font>
    <font>
      <i/>
      <sz val="8"/>
      <color theme="0" tint="-0.34998626667073579"/>
      <name val="Arial"/>
      <family val="2"/>
    </font>
    <font>
      <b/>
      <i/>
      <sz val="10"/>
      <name val="Arial"/>
      <family val="2"/>
    </font>
    <font>
      <b/>
      <sz val="8"/>
      <name val="Arial"/>
      <family val="2"/>
    </font>
    <font>
      <b/>
      <i/>
      <sz val="8"/>
      <color theme="0" tint="-0.34998626667073579"/>
      <name val="Arial"/>
      <family val="2"/>
    </font>
    <font>
      <sz val="10"/>
      <color theme="9"/>
      <name val="Arial"/>
      <family val="2"/>
    </font>
    <font>
      <i/>
      <sz val="10"/>
      <color theme="1"/>
      <name val="Arial"/>
      <family val="2"/>
    </font>
    <font>
      <b/>
      <sz val="10"/>
      <color rgb="FF182865"/>
      <name val="Arial"/>
      <family val="2"/>
    </font>
    <font>
      <u/>
      <sz val="10"/>
      <name val="Arial"/>
      <family val="2"/>
    </font>
    <font>
      <b/>
      <sz val="10"/>
      <color rgb="FF8A78B6"/>
      <name val="Arial"/>
      <family val="2"/>
    </font>
    <font>
      <b/>
      <sz val="10"/>
      <color indexed="62"/>
      <name val="Arial"/>
      <family val="2"/>
    </font>
    <font>
      <sz val="10"/>
      <color indexed="62"/>
      <name val="Arial"/>
      <family val="2"/>
    </font>
    <font>
      <sz val="10"/>
      <color indexed="9"/>
      <name val="Arial"/>
      <family val="2"/>
    </font>
    <font>
      <sz val="12"/>
      <color rgb="FFFF0000"/>
      <name val="Arial"/>
      <family val="2"/>
    </font>
    <font>
      <sz val="10"/>
      <color rgb="FF8A78B6"/>
      <name val="Arial"/>
      <family val="2"/>
    </font>
    <font>
      <b/>
      <i/>
      <sz val="10"/>
      <color theme="0" tint="-0.34998626667073579"/>
      <name val="Arial"/>
      <family val="2"/>
    </font>
    <font>
      <sz val="10"/>
      <color rgb="FF000000"/>
      <name val="Helvetica Neue Light"/>
    </font>
  </fonts>
  <fills count="7">
    <fill>
      <patternFill patternType="none"/>
    </fill>
    <fill>
      <patternFill patternType="gray125"/>
    </fill>
    <fill>
      <patternFill patternType="solid">
        <fgColor rgb="FF182865"/>
        <bgColor indexed="64"/>
      </patternFill>
    </fill>
    <fill>
      <patternFill patternType="solid">
        <fgColor theme="0" tint="-0.14999847407452621"/>
        <bgColor indexed="64"/>
      </patternFill>
    </fill>
    <fill>
      <patternFill patternType="solid">
        <fgColor theme="0"/>
        <bgColor indexed="64"/>
      </patternFill>
    </fill>
    <fill>
      <patternFill patternType="solid">
        <fgColor rgb="FFABD8ED"/>
        <bgColor indexed="64"/>
      </patternFill>
    </fill>
    <fill>
      <patternFill patternType="solid">
        <fgColor rgb="FFF2F5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8">
    <xf numFmtId="0" fontId="0" fillId="0" borderId="0"/>
    <xf numFmtId="164" fontId="1" fillId="0" borderId="0" applyFont="0" applyFill="0" applyBorder="0" applyAlignment="0" applyProtection="0"/>
    <xf numFmtId="0" fontId="13" fillId="0" borderId="0"/>
    <xf numFmtId="0" fontId="1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20">
    <xf numFmtId="0" fontId="0" fillId="0" borderId="0" xfId="0"/>
    <xf numFmtId="0" fontId="6" fillId="0" borderId="0" xfId="0" applyFont="1" applyAlignment="1">
      <alignment horizontal="left"/>
    </xf>
    <xf numFmtId="0" fontId="1"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10" fillId="0" borderId="0" xfId="0" applyFont="1" applyAlignment="1">
      <alignment wrapText="1"/>
    </xf>
    <xf numFmtId="0" fontId="10" fillId="0" borderId="0" xfId="0" applyFont="1" applyAlignment="1">
      <alignment vertical="top" wrapText="1"/>
    </xf>
    <xf numFmtId="0" fontId="5" fillId="0" borderId="0" xfId="0" applyFont="1" applyAlignment="1">
      <alignment wrapText="1"/>
    </xf>
    <xf numFmtId="0" fontId="3" fillId="0" borderId="0" xfId="0" applyFont="1" applyAlignment="1">
      <alignment wrapText="1"/>
    </xf>
    <xf numFmtId="0" fontId="12" fillId="0" borderId="0" xfId="0" applyFont="1" applyAlignment="1">
      <alignment vertical="top" wrapText="1"/>
    </xf>
    <xf numFmtId="0" fontId="9" fillId="0" borderId="0" xfId="0" applyFont="1" applyAlignment="1">
      <alignment wrapText="1"/>
    </xf>
    <xf numFmtId="0" fontId="1" fillId="0" borderId="0" xfId="0" applyFont="1" applyAlignment="1">
      <alignment vertical="top" wrapText="1"/>
    </xf>
    <xf numFmtId="0" fontId="6" fillId="0" borderId="0" xfId="0" applyFont="1" applyAlignment="1">
      <alignment wrapText="1"/>
    </xf>
    <xf numFmtId="0" fontId="6" fillId="0" borderId="0" xfId="0" applyFont="1" applyAlignment="1">
      <alignment horizontal="center"/>
    </xf>
    <xf numFmtId="164" fontId="6" fillId="0" borderId="0" xfId="1" applyFont="1" applyAlignment="1">
      <alignment horizontal="center"/>
    </xf>
    <xf numFmtId="164" fontId="11" fillId="0" borderId="0" xfId="1" applyFont="1" applyAlignment="1">
      <alignment horizontal="center"/>
    </xf>
    <xf numFmtId="164" fontId="10" fillId="0" borderId="0" xfId="1" applyFont="1" applyAlignment="1">
      <alignment horizontal="center"/>
    </xf>
    <xf numFmtId="164" fontId="7" fillId="0" borderId="0" xfId="1" applyFont="1" applyAlignment="1">
      <alignment horizontal="center"/>
    </xf>
    <xf numFmtId="2" fontId="7" fillId="0" borderId="0" xfId="0" applyNumberFormat="1" applyFont="1" applyAlignment="1">
      <alignment horizontal="center" vertical="top"/>
    </xf>
    <xf numFmtId="2" fontId="13" fillId="0" borderId="0" xfId="0" applyNumberFormat="1" applyFont="1" applyAlignment="1">
      <alignment horizontal="center"/>
    </xf>
    <xf numFmtId="2" fontId="6" fillId="0" borderId="0" xfId="0" applyNumberFormat="1" applyFont="1" applyAlignment="1">
      <alignment horizontal="center" vertical="top"/>
    </xf>
    <xf numFmtId="2" fontId="6" fillId="0" borderId="0" xfId="0" applyNumberFormat="1" applyFont="1" applyAlignment="1">
      <alignment horizontal="center"/>
    </xf>
    <xf numFmtId="2" fontId="8" fillId="0" borderId="0" xfId="0" applyNumberFormat="1" applyFont="1" applyAlignment="1">
      <alignment horizontal="center" vertical="top"/>
    </xf>
    <xf numFmtId="2" fontId="10" fillId="0" borderId="0" xfId="0" applyNumberFormat="1" applyFont="1" applyAlignment="1">
      <alignment horizontal="center" vertical="top"/>
    </xf>
    <xf numFmtId="164" fontId="6" fillId="0" borderId="0" xfId="1" applyFont="1" applyAlignment="1">
      <alignment horizontal="right"/>
    </xf>
    <xf numFmtId="164" fontId="11" fillId="0" borderId="0" xfId="1" applyFont="1" applyAlignment="1">
      <alignment horizontal="right"/>
    </xf>
    <xf numFmtId="164" fontId="10" fillId="0" borderId="0" xfId="1" applyFont="1" applyAlignment="1">
      <alignment horizontal="right"/>
    </xf>
    <xf numFmtId="164" fontId="7" fillId="0" borderId="0" xfId="1" applyFont="1" applyAlignment="1">
      <alignment horizontal="right"/>
    </xf>
    <xf numFmtId="168" fontId="6" fillId="0" borderId="0" xfId="0" applyNumberFormat="1" applyFont="1" applyAlignment="1">
      <alignment horizontal="center"/>
    </xf>
    <xf numFmtId="168" fontId="6" fillId="0" borderId="0" xfId="1" applyNumberFormat="1" applyFont="1" applyAlignment="1">
      <alignment horizontal="center"/>
    </xf>
    <xf numFmtId="168" fontId="11" fillId="0" borderId="0" xfId="1" applyNumberFormat="1" applyFont="1" applyAlignment="1">
      <alignment horizontal="center"/>
    </xf>
    <xf numFmtId="168" fontId="10" fillId="0" borderId="0" xfId="1" applyNumberFormat="1" applyFont="1" applyAlignment="1">
      <alignment horizontal="center"/>
    </xf>
    <xf numFmtId="168" fontId="7" fillId="0" borderId="0" xfId="1" applyNumberFormat="1" applyFont="1" applyAlignment="1">
      <alignment horizontal="center"/>
    </xf>
    <xf numFmtId="168" fontId="8" fillId="0" borderId="0" xfId="0" applyNumberFormat="1" applyFont="1" applyAlignment="1">
      <alignment horizontal="center" wrapText="1"/>
    </xf>
    <xf numFmtId="168" fontId="5" fillId="0" borderId="0" xfId="1" applyNumberFormat="1" applyFont="1" applyAlignment="1">
      <alignment horizontal="center"/>
    </xf>
    <xf numFmtId="167" fontId="8" fillId="0" borderId="0" xfId="0" applyNumberFormat="1" applyFont="1" applyAlignment="1">
      <alignment horizontal="center"/>
    </xf>
    <xf numFmtId="164" fontId="8" fillId="0" borderId="0" xfId="1" applyFont="1" applyAlignment="1">
      <alignment horizontal="right"/>
    </xf>
    <xf numFmtId="164" fontId="1" fillId="0" borderId="0" xfId="0" applyNumberFormat="1" applyFont="1" applyAlignment="1">
      <alignment horizontal="center" vertical="top"/>
    </xf>
    <xf numFmtId="0" fontId="1" fillId="0" borderId="0" xfId="0" applyFont="1" applyAlignment="1">
      <alignment horizontal="center" vertical="top"/>
    </xf>
    <xf numFmtId="164" fontId="1" fillId="0" borderId="0" xfId="1" applyAlignment="1">
      <alignment horizontal="center" vertical="top"/>
    </xf>
    <xf numFmtId="164" fontId="8" fillId="0" borderId="0" xfId="0" applyNumberFormat="1" applyFont="1" applyAlignment="1">
      <alignment horizontal="center" vertical="top"/>
    </xf>
    <xf numFmtId="0" fontId="1" fillId="0" borderId="0" xfId="4"/>
    <xf numFmtId="167" fontId="22" fillId="5" borderId="1" xfId="4" applyNumberFormat="1" applyFont="1" applyFill="1" applyBorder="1" applyAlignment="1">
      <alignment horizontal="center" vertical="top" wrapText="1"/>
    </xf>
    <xf numFmtId="4" fontId="24" fillId="0" borderId="0" xfId="0" applyNumberFormat="1" applyFont="1" applyAlignment="1">
      <alignment horizontal="right" vertical="center" wrapText="1"/>
    </xf>
    <xf numFmtId="167" fontId="20" fillId="0" borderId="0" xfId="4" applyNumberFormat="1" applyFont="1" applyAlignment="1">
      <alignment horizontal="center" vertical="top" wrapText="1"/>
    </xf>
    <xf numFmtId="0" fontId="21" fillId="0" borderId="0" xfId="4" applyFont="1" applyAlignment="1">
      <alignment vertical="top" wrapText="1"/>
    </xf>
    <xf numFmtId="0" fontId="20" fillId="0" borderId="0" xfId="4" applyFont="1" applyAlignment="1">
      <alignment horizontal="center" vertical="top" wrapText="1"/>
    </xf>
    <xf numFmtId="0" fontId="19" fillId="0" borderId="0" xfId="4" applyFont="1" applyAlignment="1">
      <alignment horizontal="center" vertical="top" wrapText="1"/>
    </xf>
    <xf numFmtId="4" fontId="20" fillId="0" borderId="0" xfId="4" applyNumberFormat="1" applyFont="1" applyAlignment="1">
      <alignment horizontal="center" vertical="top" wrapText="1"/>
    </xf>
    <xf numFmtId="167" fontId="22" fillId="5" borderId="1" xfId="4" applyNumberFormat="1" applyFont="1" applyFill="1" applyBorder="1" applyAlignment="1">
      <alignment horizontal="left" vertical="top" wrapText="1"/>
    </xf>
    <xf numFmtId="2" fontId="22" fillId="5" borderId="1" xfId="4" applyNumberFormat="1" applyFont="1" applyFill="1" applyBorder="1" applyAlignment="1">
      <alignment horizontal="center" vertical="top" wrapText="1"/>
    </xf>
    <xf numFmtId="167" fontId="22" fillId="0" borderId="0" xfId="4" applyNumberFormat="1" applyFont="1" applyAlignment="1">
      <alignment horizontal="center" vertical="top" wrapText="1"/>
    </xf>
    <xf numFmtId="167" fontId="33" fillId="5" borderId="1" xfId="4" applyNumberFormat="1" applyFont="1" applyFill="1" applyBorder="1" applyAlignment="1">
      <alignment horizontal="left" vertical="top" wrapText="1"/>
    </xf>
    <xf numFmtId="164" fontId="14" fillId="2" borderId="2" xfId="1" applyFont="1" applyFill="1" applyBorder="1" applyAlignment="1">
      <alignment horizontal="center" vertical="center"/>
    </xf>
    <xf numFmtId="168" fontId="14" fillId="2" borderId="2" xfId="1" applyNumberFormat="1" applyFont="1" applyFill="1" applyBorder="1" applyAlignment="1">
      <alignment horizontal="center" vertical="center"/>
    </xf>
    <xf numFmtId="0" fontId="9" fillId="0" borderId="10" xfId="0" applyFont="1" applyBorder="1" applyAlignment="1">
      <alignment horizontal="left" vertical="top" wrapText="1"/>
    </xf>
    <xf numFmtId="2" fontId="1" fillId="0" borderId="10" xfId="0" applyNumberFormat="1" applyFont="1" applyBorder="1" applyAlignment="1">
      <alignment horizontal="center"/>
    </xf>
    <xf numFmtId="2" fontId="4" fillId="0" borderId="10" xfId="0" applyNumberFormat="1" applyFont="1" applyBorder="1" applyAlignment="1">
      <alignment horizontal="center"/>
    </xf>
    <xf numFmtId="0" fontId="6" fillId="0" borderId="10" xfId="1" applyNumberFormat="1" applyFont="1" applyBorder="1" applyAlignment="1">
      <alignment horizontal="center" vertical="top"/>
    </xf>
    <xf numFmtId="168" fontId="6" fillId="0" borderId="10" xfId="1" applyNumberFormat="1" applyFont="1" applyBorder="1" applyAlignment="1">
      <alignment horizontal="center" vertical="top"/>
    </xf>
    <xf numFmtId="2" fontId="13" fillId="0" borderId="10" xfId="0" applyNumberFormat="1" applyFont="1" applyBorder="1" applyAlignment="1">
      <alignment horizontal="center" vertical="top"/>
    </xf>
    <xf numFmtId="2" fontId="3" fillId="0" borderId="10" xfId="0" applyNumberFormat="1" applyFont="1" applyBorder="1" applyAlignment="1">
      <alignment horizontal="center" vertical="top"/>
    </xf>
    <xf numFmtId="0" fontId="3" fillId="0" borderId="10" xfId="0" applyFont="1" applyBorder="1" applyAlignment="1">
      <alignment horizontal="justify" vertical="top" wrapText="1"/>
    </xf>
    <xf numFmtId="0" fontId="13" fillId="0" borderId="10" xfId="1" applyNumberFormat="1" applyFont="1" applyBorder="1" applyAlignment="1">
      <alignment horizontal="center" vertical="top"/>
    </xf>
    <xf numFmtId="164" fontId="1" fillId="0" borderId="10" xfId="1" applyBorder="1" applyAlignment="1">
      <alignment horizontal="right" vertical="top"/>
    </xf>
    <xf numFmtId="2" fontId="1" fillId="0" borderId="10" xfId="0" applyNumberFormat="1" applyFont="1" applyBorder="1" applyAlignment="1">
      <alignment horizontal="center" vertical="top"/>
    </xf>
    <xf numFmtId="0" fontId="1" fillId="0" borderId="10" xfId="0" applyFont="1" applyBorder="1" applyAlignment="1">
      <alignment horizontal="justify" vertical="top" wrapText="1"/>
    </xf>
    <xf numFmtId="0" fontId="3" fillId="0" borderId="10" xfId="1" applyNumberFormat="1" applyFont="1" applyBorder="1" applyAlignment="1">
      <alignment horizontal="center" vertical="top"/>
    </xf>
    <xf numFmtId="166" fontId="3" fillId="0" borderId="10" xfId="1" applyNumberFormat="1" applyFont="1" applyBorder="1" applyAlignment="1">
      <alignment horizontal="right" vertical="top"/>
    </xf>
    <xf numFmtId="164" fontId="3" fillId="3" borderId="10" xfId="1" applyFont="1" applyFill="1" applyBorder="1" applyAlignment="1">
      <alignment horizontal="right" vertical="top"/>
    </xf>
    <xf numFmtId="164" fontId="3" fillId="0" borderId="10" xfId="1" applyFont="1" applyBorder="1" applyAlignment="1">
      <alignment horizontal="right" vertical="top"/>
    </xf>
    <xf numFmtId="0" fontId="27" fillId="0" borderId="10" xfId="0" applyFont="1" applyBorder="1" applyAlignment="1">
      <alignment vertical="top" wrapText="1"/>
    </xf>
    <xf numFmtId="0" fontId="30" fillId="0" borderId="10" xfId="0" applyFont="1" applyBorder="1" applyAlignment="1">
      <alignment vertical="top" wrapText="1"/>
    </xf>
    <xf numFmtId="0" fontId="27" fillId="0" borderId="10" xfId="0" applyFont="1" applyBorder="1" applyAlignment="1">
      <alignment vertical="center" wrapText="1"/>
    </xf>
    <xf numFmtId="2" fontId="15" fillId="0" borderId="10" xfId="0" applyNumberFormat="1" applyFont="1" applyBorder="1" applyAlignment="1">
      <alignment horizontal="center" vertical="top"/>
    </xf>
    <xf numFmtId="0" fontId="16" fillId="0" borderId="10" xfId="0" applyFont="1" applyBorder="1" applyAlignment="1">
      <alignment horizontal="justify" vertical="top" wrapText="1"/>
    </xf>
    <xf numFmtId="0" fontId="15" fillId="0" borderId="10" xfId="1" applyNumberFormat="1" applyFont="1" applyBorder="1" applyAlignment="1">
      <alignment horizontal="center" vertical="top"/>
    </xf>
    <xf numFmtId="168" fontId="15" fillId="0" borderId="10" xfId="1" applyNumberFormat="1" applyFont="1" applyBorder="1" applyAlignment="1">
      <alignment horizontal="center" vertical="top"/>
    </xf>
    <xf numFmtId="0" fontId="18" fillId="0" borderId="10" xfId="1" applyNumberFormat="1" applyFont="1" applyBorder="1" applyAlignment="1">
      <alignment horizontal="center" vertical="top"/>
    </xf>
    <xf numFmtId="168" fontId="18" fillId="0" borderId="10" xfId="1" applyNumberFormat="1" applyFont="1" applyBorder="1" applyAlignment="1">
      <alignment horizontal="center" vertical="top"/>
    </xf>
    <xf numFmtId="0" fontId="3" fillId="0" borderId="10" xfId="0" applyFont="1" applyBorder="1" applyAlignment="1">
      <alignment horizontal="right" vertical="top" wrapText="1"/>
    </xf>
    <xf numFmtId="0" fontId="1" fillId="0" borderId="10" xfId="1" applyNumberFormat="1" applyFont="1" applyBorder="1" applyAlignment="1">
      <alignment horizontal="center"/>
    </xf>
    <xf numFmtId="168" fontId="1" fillId="0" borderId="10" xfId="1" applyNumberFormat="1" applyFont="1" applyBorder="1" applyAlignment="1">
      <alignment horizontal="center"/>
    </xf>
    <xf numFmtId="164" fontId="1" fillId="0" borderId="10" xfId="1" applyFont="1" applyBorder="1" applyAlignment="1">
      <alignment horizontal="right"/>
    </xf>
    <xf numFmtId="0" fontId="1" fillId="0" borderId="10" xfId="1" applyNumberFormat="1" applyFont="1" applyBorder="1" applyAlignment="1">
      <alignment horizontal="center" vertical="top"/>
    </xf>
    <xf numFmtId="168" fontId="1" fillId="0" borderId="10" xfId="1" applyNumberFormat="1" applyFont="1" applyBorder="1" applyAlignment="1">
      <alignment horizontal="center" vertical="top"/>
    </xf>
    <xf numFmtId="164" fontId="1" fillId="0" borderId="10" xfId="1" applyFont="1" applyBorder="1" applyAlignment="1">
      <alignment horizontal="right" vertical="top"/>
    </xf>
    <xf numFmtId="165" fontId="3" fillId="3" borderId="10" xfId="5" applyFont="1" applyFill="1" applyBorder="1" applyAlignment="1">
      <alignment horizontal="center" vertical="center"/>
    </xf>
    <xf numFmtId="165" fontId="3" fillId="0" borderId="10" xfId="5" applyFont="1" applyBorder="1" applyAlignment="1">
      <alignment horizontal="center" vertical="center"/>
    </xf>
    <xf numFmtId="9" fontId="1" fillId="3" borderId="10" xfId="5" applyNumberFormat="1" applyFont="1" applyFill="1" applyBorder="1" applyAlignment="1">
      <alignment horizontal="center" vertical="center"/>
    </xf>
    <xf numFmtId="169" fontId="1" fillId="3" borderId="10" xfId="5" applyNumberFormat="1" applyFont="1" applyFill="1" applyBorder="1" applyAlignment="1">
      <alignment vertical="center"/>
    </xf>
    <xf numFmtId="9" fontId="1" fillId="0" borderId="10" xfId="5" applyNumberFormat="1" applyFont="1" applyBorder="1" applyAlignment="1">
      <alignment horizontal="center" vertical="center"/>
    </xf>
    <xf numFmtId="169" fontId="1" fillId="0" borderId="10" xfId="5" applyNumberFormat="1" applyFont="1" applyBorder="1" applyAlignment="1">
      <alignment vertical="center"/>
    </xf>
    <xf numFmtId="167" fontId="33" fillId="5" borderId="12" xfId="4" applyNumberFormat="1" applyFont="1" applyFill="1" applyBorder="1" applyAlignment="1">
      <alignment horizontal="center" vertical="top" wrapText="1"/>
    </xf>
    <xf numFmtId="167" fontId="33" fillId="5" borderId="6" xfId="4" applyNumberFormat="1" applyFont="1" applyFill="1" applyBorder="1" applyAlignment="1">
      <alignment horizontal="center" vertical="top" wrapText="1"/>
    </xf>
    <xf numFmtId="9" fontId="1" fillId="3" borderId="10" xfId="5" applyNumberFormat="1" applyFont="1" applyFill="1" applyBorder="1" applyAlignment="1">
      <alignment horizontal="center" vertical="top"/>
    </xf>
    <xf numFmtId="169" fontId="1" fillId="3" borderId="10" xfId="5" applyNumberFormat="1" applyFont="1" applyFill="1" applyBorder="1" applyAlignment="1">
      <alignment vertical="top"/>
    </xf>
    <xf numFmtId="9" fontId="1" fillId="0" borderId="10" xfId="5" applyNumberFormat="1" applyFont="1" applyBorder="1" applyAlignment="1">
      <alignment horizontal="center" vertical="top"/>
    </xf>
    <xf numFmtId="169" fontId="1" fillId="0" borderId="10" xfId="5" applyNumberFormat="1" applyFont="1" applyBorder="1" applyAlignment="1">
      <alignment vertical="top"/>
    </xf>
    <xf numFmtId="164" fontId="1" fillId="3" borderId="10" xfId="1" applyFont="1" applyFill="1" applyBorder="1" applyAlignment="1">
      <alignment horizontal="right" vertical="top"/>
    </xf>
    <xf numFmtId="164" fontId="1" fillId="0" borderId="10" xfId="1" applyFont="1" applyBorder="1" applyAlignment="1">
      <alignment horizontal="right" vertical="top" wrapText="1"/>
    </xf>
    <xf numFmtId="2" fontId="33" fillId="5" borderId="1" xfId="4" applyNumberFormat="1" applyFont="1" applyFill="1" applyBorder="1" applyAlignment="1">
      <alignment horizontal="center" vertical="top" wrapText="1"/>
    </xf>
    <xf numFmtId="167" fontId="33" fillId="5" borderId="1" xfId="4" applyNumberFormat="1" applyFont="1" applyFill="1" applyBorder="1" applyAlignment="1">
      <alignment horizontal="center" vertical="top" wrapText="1"/>
    </xf>
    <xf numFmtId="0" fontId="1" fillId="0" borderId="10" xfId="0" applyFont="1" applyBorder="1" applyAlignment="1">
      <alignment horizontal="left" vertical="top"/>
    </xf>
    <xf numFmtId="2" fontId="1" fillId="0" borderId="3" xfId="0" applyNumberFormat="1" applyFont="1" applyBorder="1" applyAlignment="1">
      <alignment horizontal="center" vertical="top"/>
    </xf>
    <xf numFmtId="0" fontId="1" fillId="0" borderId="3" xfId="0" applyFont="1" applyBorder="1" applyAlignment="1">
      <alignment horizontal="justify" vertical="top" wrapText="1"/>
    </xf>
    <xf numFmtId="0" fontId="1" fillId="0" borderId="3" xfId="1" applyNumberFormat="1" applyFont="1" applyBorder="1" applyAlignment="1">
      <alignment horizontal="center" vertical="top"/>
    </xf>
    <xf numFmtId="168" fontId="1" fillId="0" borderId="3" xfId="1" applyNumberFormat="1" applyFont="1" applyBorder="1" applyAlignment="1">
      <alignment horizontal="center" vertical="top"/>
    </xf>
    <xf numFmtId="164" fontId="1" fillId="0" borderId="3" xfId="1" applyFont="1" applyBorder="1" applyAlignment="1">
      <alignment horizontal="right" vertical="top"/>
    </xf>
    <xf numFmtId="9" fontId="1" fillId="3" borderId="10" xfId="5" applyNumberFormat="1" applyFont="1" applyFill="1" applyBorder="1" applyAlignment="1">
      <alignment horizontal="right" vertical="top"/>
    </xf>
    <xf numFmtId="169" fontId="1" fillId="3" borderId="10" xfId="5" applyNumberFormat="1" applyFont="1" applyFill="1" applyBorder="1" applyAlignment="1">
      <alignment horizontal="right" vertical="top"/>
    </xf>
    <xf numFmtId="9" fontId="1" fillId="0" borderId="10" xfId="5" applyNumberFormat="1" applyFont="1" applyBorder="1" applyAlignment="1">
      <alignment horizontal="right" vertical="top"/>
    </xf>
    <xf numFmtId="169" fontId="1" fillId="0" borderId="10" xfId="5" applyNumberFormat="1" applyFont="1" applyBorder="1" applyAlignment="1">
      <alignment horizontal="right" vertical="top"/>
    </xf>
    <xf numFmtId="0" fontId="1" fillId="3" borderId="10" xfId="0" applyFont="1" applyFill="1" applyBorder="1" applyAlignment="1">
      <alignment vertical="top" wrapText="1"/>
    </xf>
    <xf numFmtId="0" fontId="25" fillId="3" borderId="10" xfId="0" applyFont="1" applyFill="1" applyBorder="1" applyAlignment="1">
      <alignment vertical="top" wrapText="1"/>
    </xf>
    <xf numFmtId="0" fontId="25" fillId="0" borderId="10" xfId="0" applyFont="1" applyBorder="1" applyAlignment="1">
      <alignment vertical="top" wrapText="1"/>
    </xf>
    <xf numFmtId="164" fontId="1" fillId="3" borderId="10" xfId="0" applyNumberFormat="1" applyFont="1" applyFill="1" applyBorder="1" applyAlignment="1" applyProtection="1">
      <alignment vertical="top" wrapText="1"/>
      <protection locked="0"/>
    </xf>
    <xf numFmtId="164" fontId="25" fillId="3" borderId="10" xfId="0" applyNumberFormat="1" applyFont="1" applyFill="1" applyBorder="1" applyAlignment="1" applyProtection="1">
      <alignment vertical="top" wrapText="1"/>
      <protection locked="0"/>
    </xf>
    <xf numFmtId="164" fontId="25" fillId="0" borderId="10" xfId="0" applyNumberFormat="1" applyFont="1" applyBorder="1" applyAlignment="1" applyProtection="1">
      <alignment vertical="top" wrapText="1"/>
      <protection locked="0"/>
    </xf>
    <xf numFmtId="168" fontId="1" fillId="3" borderId="10" xfId="0" applyNumberFormat="1" applyFont="1" applyFill="1" applyBorder="1" applyAlignment="1" applyProtection="1">
      <alignment vertical="top" wrapText="1"/>
      <protection locked="0"/>
    </xf>
    <xf numFmtId="164" fontId="1" fillId="3" borderId="11" xfId="0" applyNumberFormat="1" applyFont="1" applyFill="1" applyBorder="1" applyAlignment="1" applyProtection="1">
      <alignment vertical="top" wrapText="1"/>
      <protection locked="0"/>
    </xf>
    <xf numFmtId="168" fontId="3" fillId="0" borderId="10" xfId="0" applyNumberFormat="1" applyFont="1" applyBorder="1" applyAlignment="1" applyProtection="1">
      <alignment vertical="top" wrapText="1"/>
      <protection locked="0"/>
    </xf>
    <xf numFmtId="165" fontId="1" fillId="3" borderId="10" xfId="0" applyNumberFormat="1" applyFont="1" applyFill="1" applyBorder="1" applyAlignment="1" applyProtection="1">
      <alignment vertical="top" wrapText="1"/>
      <protection locked="0"/>
    </xf>
    <xf numFmtId="165" fontId="1" fillId="3" borderId="11" xfId="0" applyNumberFormat="1" applyFont="1" applyFill="1" applyBorder="1" applyAlignment="1" applyProtection="1">
      <alignment vertical="top" wrapText="1"/>
      <protection locked="0"/>
    </xf>
    <xf numFmtId="168" fontId="1" fillId="0" borderId="10" xfId="0" applyNumberFormat="1" applyFont="1" applyBorder="1" applyAlignment="1" applyProtection="1">
      <alignment vertical="top" wrapText="1"/>
      <protection locked="0"/>
    </xf>
    <xf numFmtId="165" fontId="3" fillId="3" borderId="10" xfId="0" applyNumberFormat="1" applyFont="1" applyFill="1" applyBorder="1" applyAlignment="1" applyProtection="1">
      <alignment vertical="top" wrapText="1"/>
      <protection locked="0"/>
    </xf>
    <xf numFmtId="168" fontId="3" fillId="3" borderId="10" xfId="0" applyNumberFormat="1" applyFont="1" applyFill="1" applyBorder="1" applyAlignment="1" applyProtection="1">
      <alignment vertical="top" wrapText="1"/>
      <protection locked="0"/>
    </xf>
    <xf numFmtId="165" fontId="3" fillId="3" borderId="11" xfId="0" applyNumberFormat="1" applyFont="1" applyFill="1" applyBorder="1" applyAlignment="1" applyProtection="1">
      <alignment vertical="top" wrapText="1"/>
      <protection locked="0"/>
    </xf>
    <xf numFmtId="168" fontId="1" fillId="3" borderId="10" xfId="0" applyNumberFormat="1" applyFont="1" applyFill="1" applyBorder="1" applyAlignment="1" applyProtection="1">
      <alignment horizontal="right" vertical="top" wrapText="1"/>
      <protection locked="0"/>
    </xf>
    <xf numFmtId="168" fontId="1" fillId="0" borderId="10" xfId="0" applyNumberFormat="1" applyFont="1" applyBorder="1" applyAlignment="1" applyProtection="1">
      <alignment horizontal="right" vertical="top" wrapText="1"/>
      <protection locked="0"/>
    </xf>
    <xf numFmtId="165" fontId="1" fillId="3" borderId="10" xfId="0" applyNumberFormat="1" applyFont="1" applyFill="1" applyBorder="1" applyAlignment="1" applyProtection="1">
      <alignment vertical="center" wrapText="1"/>
      <protection locked="0"/>
    </xf>
    <xf numFmtId="168" fontId="1" fillId="3" borderId="10" xfId="0" applyNumberFormat="1" applyFont="1" applyFill="1" applyBorder="1" applyAlignment="1" applyProtection="1">
      <alignment vertical="center" wrapText="1"/>
      <protection locked="0"/>
    </xf>
    <xf numFmtId="165" fontId="1" fillId="3" borderId="11" xfId="0" applyNumberFormat="1" applyFont="1" applyFill="1" applyBorder="1" applyAlignment="1" applyProtection="1">
      <alignment vertical="center" wrapText="1"/>
      <protection locked="0"/>
    </xf>
    <xf numFmtId="168" fontId="1" fillId="0" borderId="10" xfId="0" applyNumberFormat="1" applyFont="1" applyBorder="1" applyAlignment="1" applyProtection="1">
      <alignment vertical="center" wrapText="1"/>
      <protection locked="0"/>
    </xf>
    <xf numFmtId="164" fontId="3" fillId="0" borderId="13" xfId="1" applyFont="1" applyBorder="1" applyAlignment="1">
      <alignment horizontal="right" vertical="top"/>
    </xf>
    <xf numFmtId="164" fontId="3" fillId="3" borderId="13" xfId="1" applyFont="1" applyFill="1" applyBorder="1" applyAlignment="1">
      <alignment horizontal="right" vertical="top"/>
    </xf>
    <xf numFmtId="9" fontId="1" fillId="0" borderId="10" xfId="5" applyNumberFormat="1" applyFont="1" applyBorder="1" applyAlignment="1">
      <alignment vertical="top"/>
    </xf>
    <xf numFmtId="0" fontId="1" fillId="0" borderId="10" xfId="0" applyFont="1" applyBorder="1" applyAlignment="1" applyProtection="1">
      <alignment vertical="top" wrapText="1"/>
      <protection locked="0"/>
    </xf>
    <xf numFmtId="4" fontId="1" fillId="0" borderId="10" xfId="5" applyNumberFormat="1" applyFont="1" applyBorder="1" applyAlignment="1">
      <alignment horizontal="right" vertical="top"/>
    </xf>
    <xf numFmtId="164" fontId="1" fillId="0" borderId="10" xfId="0" applyNumberFormat="1" applyFont="1" applyBorder="1" applyAlignment="1" applyProtection="1">
      <alignment vertical="top" wrapText="1"/>
      <protection locked="0"/>
    </xf>
    <xf numFmtId="0" fontId="1" fillId="0" borderId="10" xfId="0" applyFont="1" applyBorder="1" applyAlignment="1">
      <alignment horizontal="right" vertical="top" wrapText="1"/>
    </xf>
    <xf numFmtId="4" fontId="1" fillId="0" borderId="10" xfId="5" applyNumberFormat="1" applyFont="1" applyBorder="1" applyAlignment="1" applyProtection="1">
      <alignment vertical="top" wrapText="1"/>
      <protection locked="0"/>
    </xf>
    <xf numFmtId="165" fontId="1" fillId="0" borderId="10" xfId="0" applyNumberFormat="1" applyFont="1" applyBorder="1" applyAlignment="1" applyProtection="1">
      <alignment horizontal="right" vertical="top" wrapText="1"/>
      <protection locked="0"/>
    </xf>
    <xf numFmtId="165" fontId="36" fillId="0" borderId="10" xfId="0" applyNumberFormat="1" applyFont="1" applyBorder="1" applyAlignment="1" applyProtection="1">
      <alignment horizontal="right" vertical="top"/>
      <protection locked="0"/>
    </xf>
    <xf numFmtId="165" fontId="37" fillId="0" borderId="10" xfId="0" applyNumberFormat="1" applyFont="1" applyBorder="1" applyAlignment="1" applyProtection="1">
      <alignment vertical="top" wrapText="1"/>
      <protection locked="0"/>
    </xf>
    <xf numFmtId="164" fontId="3" fillId="0" borderId="10" xfId="0" applyNumberFormat="1" applyFont="1" applyBorder="1" applyAlignment="1" applyProtection="1">
      <alignment vertical="top" wrapText="1"/>
      <protection locked="0"/>
    </xf>
    <xf numFmtId="165" fontId="37" fillId="0" borderId="10" xfId="0" applyNumberFormat="1" applyFont="1" applyBorder="1" applyAlignment="1" applyProtection="1">
      <alignment horizontal="right" vertical="top"/>
      <protection locked="0"/>
    </xf>
    <xf numFmtId="165" fontId="36" fillId="0" borderId="10" xfId="0" applyNumberFormat="1" applyFont="1" applyBorder="1" applyAlignment="1" applyProtection="1">
      <alignment horizontal="right" vertical="center"/>
      <protection locked="0"/>
    </xf>
    <xf numFmtId="164" fontId="1" fillId="0" borderId="10" xfId="0" applyNumberFormat="1" applyFont="1" applyBorder="1" applyAlignment="1" applyProtection="1">
      <alignment vertical="center" wrapText="1"/>
      <protection locked="0"/>
    </xf>
    <xf numFmtId="2" fontId="13" fillId="0" borderId="10" xfId="0" applyNumberFormat="1" applyFont="1" applyBorder="1" applyAlignment="1">
      <alignment horizontal="center"/>
    </xf>
    <xf numFmtId="0" fontId="6" fillId="0" borderId="10" xfId="0" applyFont="1" applyBorder="1" applyAlignment="1">
      <alignment horizontal="center"/>
    </xf>
    <xf numFmtId="168" fontId="6" fillId="0" borderId="10" xfId="0" applyNumberFormat="1" applyFont="1" applyBorder="1" applyAlignment="1">
      <alignment horizontal="center"/>
    </xf>
    <xf numFmtId="164" fontId="6" fillId="0" borderId="10" xfId="1" applyFont="1" applyBorder="1" applyAlignment="1">
      <alignment horizontal="right"/>
    </xf>
    <xf numFmtId="0" fontId="1" fillId="0" borderId="10" xfId="4" applyBorder="1"/>
    <xf numFmtId="0" fontId="6" fillId="0" borderId="10" xfId="0" applyFont="1" applyBorder="1" applyAlignment="1">
      <alignment horizontal="left"/>
    </xf>
    <xf numFmtId="2" fontId="13" fillId="0" borderId="3" xfId="0" applyNumberFormat="1" applyFont="1" applyBorder="1" applyAlignment="1">
      <alignment horizontal="center"/>
    </xf>
    <xf numFmtId="0" fontId="6" fillId="0" borderId="3" xfId="0" applyFont="1" applyBorder="1" applyAlignment="1">
      <alignment horizontal="center"/>
    </xf>
    <xf numFmtId="168" fontId="6" fillId="0" borderId="3" xfId="0" applyNumberFormat="1" applyFont="1" applyBorder="1" applyAlignment="1">
      <alignment horizontal="center"/>
    </xf>
    <xf numFmtId="164" fontId="6" fillId="0" borderId="3" xfId="1" applyFont="1" applyBorder="1" applyAlignment="1">
      <alignment horizontal="right"/>
    </xf>
    <xf numFmtId="0" fontId="1" fillId="0" borderId="3" xfId="4" applyBorder="1"/>
    <xf numFmtId="0" fontId="6" fillId="0" borderId="3" xfId="0" applyFont="1" applyBorder="1" applyAlignment="1">
      <alignment horizontal="left"/>
    </xf>
    <xf numFmtId="0" fontId="3" fillId="0" borderId="3" xfId="1" applyNumberFormat="1" applyFont="1" applyBorder="1" applyAlignment="1">
      <alignment horizontal="center" vertical="top"/>
    </xf>
    <xf numFmtId="168" fontId="3" fillId="0" borderId="3" xfId="1" applyNumberFormat="1" applyFont="1" applyBorder="1" applyAlignment="1">
      <alignment horizontal="center" vertical="top"/>
    </xf>
    <xf numFmtId="9" fontId="1" fillId="3" borderId="3" xfId="5" applyNumberFormat="1" applyFont="1" applyFill="1" applyBorder="1" applyAlignment="1">
      <alignment horizontal="center" vertical="top"/>
    </xf>
    <xf numFmtId="164" fontId="1" fillId="3" borderId="3" xfId="1" applyFont="1" applyFill="1" applyBorder="1" applyAlignment="1">
      <alignment horizontal="right" vertical="top"/>
    </xf>
    <xf numFmtId="9" fontId="1" fillId="0" borderId="3" xfId="5" applyNumberFormat="1" applyFont="1" applyBorder="1" applyAlignment="1">
      <alignment horizontal="center" vertical="top"/>
    </xf>
    <xf numFmtId="2" fontId="15" fillId="0" borderId="3" xfId="0" applyNumberFormat="1" applyFont="1" applyBorder="1" applyAlignment="1">
      <alignment horizontal="center" vertical="top"/>
    </xf>
    <xf numFmtId="169" fontId="1" fillId="3" borderId="3" xfId="5" applyNumberFormat="1" applyFont="1" applyFill="1" applyBorder="1" applyAlignment="1">
      <alignment vertical="top"/>
    </xf>
    <xf numFmtId="169" fontId="1" fillId="0" borderId="3" xfId="5" applyNumberFormat="1" applyFont="1" applyBorder="1" applyAlignment="1">
      <alignment vertical="top"/>
    </xf>
    <xf numFmtId="164" fontId="1" fillId="0" borderId="10" xfId="0" applyNumberFormat="1" applyFont="1" applyBorder="1" applyAlignment="1">
      <alignment horizontal="center" vertical="top"/>
    </xf>
    <xf numFmtId="9" fontId="14" fillId="2" borderId="10" xfId="1" applyNumberFormat="1" applyFont="1" applyFill="1" applyBorder="1" applyAlignment="1">
      <alignment horizontal="center" vertical="center"/>
    </xf>
    <xf numFmtId="2" fontId="1" fillId="0" borderId="16" xfId="0" applyNumberFormat="1" applyFont="1" applyBorder="1" applyAlignment="1">
      <alignment horizontal="center" vertical="top"/>
    </xf>
    <xf numFmtId="0" fontId="3" fillId="0" borderId="14" xfId="0" applyFont="1" applyBorder="1" applyAlignment="1">
      <alignment horizontal="left" vertical="top" wrapText="1"/>
    </xf>
    <xf numFmtId="168" fontId="3" fillId="0" borderId="14" xfId="0" applyNumberFormat="1" applyFont="1" applyBorder="1" applyAlignment="1">
      <alignment horizontal="center" vertical="top" wrapText="1"/>
    </xf>
    <xf numFmtId="168" fontId="3" fillId="0" borderId="16" xfId="0" applyNumberFormat="1" applyFont="1" applyBorder="1" applyAlignment="1">
      <alignment horizontal="center" vertical="top"/>
    </xf>
    <xf numFmtId="0" fontId="1" fillId="0" borderId="10" xfId="0" applyFont="1" applyBorder="1" applyAlignment="1">
      <alignment horizontal="center" vertical="top"/>
    </xf>
    <xf numFmtId="164" fontId="1" fillId="0" borderId="10" xfId="1" applyBorder="1" applyAlignment="1">
      <alignment horizontal="center" vertical="top"/>
    </xf>
    <xf numFmtId="2" fontId="4" fillId="0" borderId="10" xfId="0" applyNumberFormat="1" applyFont="1" applyBorder="1" applyAlignment="1">
      <alignment horizontal="center" vertical="top"/>
    </xf>
    <xf numFmtId="0" fontId="3" fillId="0" borderId="10" xfId="0" applyFont="1" applyBorder="1" applyAlignment="1">
      <alignment horizontal="left" vertical="top"/>
    </xf>
    <xf numFmtId="0" fontId="4" fillId="0" borderId="10" xfId="0" applyFont="1" applyBorder="1" applyAlignment="1">
      <alignment horizontal="center" vertical="top"/>
    </xf>
    <xf numFmtId="0" fontId="1" fillId="0" borderId="10" xfId="0" applyFont="1" applyBorder="1" applyAlignment="1">
      <alignment horizontal="left" vertical="top" wrapText="1"/>
    </xf>
    <xf numFmtId="0" fontId="1" fillId="0" borderId="10" xfId="0" applyFont="1" applyBorder="1" applyAlignment="1">
      <alignment horizontal="center" vertical="top" wrapText="1"/>
    </xf>
    <xf numFmtId="167" fontId="1" fillId="0" borderId="10" xfId="0" applyNumberFormat="1" applyFont="1" applyBorder="1" applyAlignment="1">
      <alignment horizontal="center" vertical="top"/>
    </xf>
    <xf numFmtId="0" fontId="1" fillId="0" borderId="17" xfId="0" applyFont="1" applyBorder="1" applyAlignment="1">
      <alignment horizontal="left" vertical="top" wrapText="1"/>
    </xf>
    <xf numFmtId="0" fontId="1" fillId="0" borderId="17" xfId="0" applyFont="1" applyBorder="1" applyAlignment="1">
      <alignment horizontal="center" vertical="top" wrapText="1"/>
    </xf>
    <xf numFmtId="168" fontId="1" fillId="0" borderId="10" xfId="0" applyNumberFormat="1" applyFont="1" applyBorder="1" applyAlignment="1">
      <alignment horizontal="center" vertical="top"/>
    </xf>
    <xf numFmtId="167" fontId="9" fillId="0" borderId="10" xfId="0" applyNumberFormat="1" applyFont="1" applyBorder="1" applyAlignment="1">
      <alignment horizontal="center" vertical="top"/>
    </xf>
    <xf numFmtId="0" fontId="9" fillId="0" borderId="17" xfId="0" applyFont="1" applyBorder="1" applyAlignment="1">
      <alignment horizontal="left" vertical="top" wrapText="1"/>
    </xf>
    <xf numFmtId="0" fontId="9" fillId="0" borderId="17" xfId="0" applyFont="1" applyBorder="1" applyAlignment="1">
      <alignment horizontal="center" vertical="top" wrapText="1"/>
    </xf>
    <xf numFmtId="168" fontId="9" fillId="0" borderId="10" xfId="0" applyNumberFormat="1" applyFont="1" applyBorder="1" applyAlignment="1">
      <alignment horizontal="center" vertical="top"/>
    </xf>
    <xf numFmtId="164" fontId="9" fillId="0" borderId="10" xfId="0" applyNumberFormat="1" applyFont="1" applyBorder="1" applyAlignment="1">
      <alignment horizontal="center" vertical="top"/>
    </xf>
    <xf numFmtId="0" fontId="9" fillId="0" borderId="10" xfId="0" applyFont="1" applyBorder="1" applyAlignment="1">
      <alignment horizontal="justify" vertical="top" wrapText="1"/>
    </xf>
    <xf numFmtId="0" fontId="9" fillId="0" borderId="17" xfId="1" applyNumberFormat="1" applyFont="1" applyBorder="1" applyAlignment="1">
      <alignment horizontal="center" vertical="top"/>
    </xf>
    <xf numFmtId="0" fontId="28" fillId="0" borderId="17" xfId="1" applyNumberFormat="1" applyFont="1" applyBorder="1" applyAlignment="1">
      <alignment horizontal="center" vertical="top"/>
    </xf>
    <xf numFmtId="168" fontId="9" fillId="0" borderId="10" xfId="1" applyNumberFormat="1" applyFont="1" applyBorder="1" applyAlignment="1">
      <alignment horizontal="center" vertical="top"/>
    </xf>
    <xf numFmtId="0" fontId="1" fillId="0" borderId="17" xfId="1" applyNumberFormat="1" applyBorder="1" applyAlignment="1">
      <alignment horizontal="center" vertical="top"/>
    </xf>
    <xf numFmtId="0" fontId="6" fillId="0" borderId="10" xfId="1" applyNumberFormat="1" applyFont="1" applyFill="1" applyBorder="1" applyAlignment="1">
      <alignment horizontal="center" vertical="top"/>
    </xf>
    <xf numFmtId="168" fontId="6" fillId="0" borderId="10" xfId="1" applyNumberFormat="1" applyFont="1" applyFill="1" applyBorder="1" applyAlignment="1">
      <alignment horizontal="center" vertical="top"/>
    </xf>
    <xf numFmtId="164" fontId="1" fillId="0" borderId="10" xfId="1" applyFill="1" applyBorder="1" applyAlignment="1">
      <alignment horizontal="center" vertical="top"/>
    </xf>
    <xf numFmtId="0" fontId="1" fillId="0" borderId="17" xfId="0" applyFont="1" applyBorder="1" applyAlignment="1">
      <alignment horizontal="justify" vertical="top" wrapText="1"/>
    </xf>
    <xf numFmtId="2" fontId="32" fillId="0" borderId="10" xfId="0" applyNumberFormat="1" applyFont="1" applyBorder="1" applyAlignment="1">
      <alignment horizontal="center" vertical="top"/>
    </xf>
    <xf numFmtId="2" fontId="9" fillId="0" borderId="10" xfId="0" applyNumberFormat="1" applyFont="1" applyBorder="1" applyAlignment="1">
      <alignment horizontal="center" vertical="top"/>
    </xf>
    <xf numFmtId="167" fontId="32" fillId="0" borderId="10" xfId="0" applyNumberFormat="1" applyFont="1" applyBorder="1" applyAlignment="1">
      <alignment horizontal="center" vertical="top"/>
    </xf>
    <xf numFmtId="167" fontId="9" fillId="0" borderId="10" xfId="0" applyNumberFormat="1" applyFont="1" applyBorder="1" applyAlignment="1">
      <alignment horizontal="center" vertical="top" wrapText="1"/>
    </xf>
    <xf numFmtId="164" fontId="3" fillId="0" borderId="10" xfId="1" applyFont="1" applyBorder="1" applyAlignment="1">
      <alignment horizontal="center" vertical="top"/>
    </xf>
    <xf numFmtId="0" fontId="16" fillId="0" borderId="17" xfId="0" applyFont="1" applyBorder="1" applyAlignment="1">
      <alignment horizontal="justify" vertical="top" wrapText="1"/>
    </xf>
    <xf numFmtId="0" fontId="6" fillId="0" borderId="17" xfId="1" applyNumberFormat="1" applyFont="1" applyBorder="1" applyAlignment="1">
      <alignment horizontal="center" vertical="top"/>
    </xf>
    <xf numFmtId="167" fontId="3" fillId="0" borderId="10" xfId="0" applyNumberFormat="1" applyFont="1" applyBorder="1" applyAlignment="1">
      <alignment horizontal="center" vertical="top"/>
    </xf>
    <xf numFmtId="0" fontId="3" fillId="0" borderId="17" xfId="0" applyFont="1" applyBorder="1" applyAlignment="1">
      <alignment horizontal="left" vertical="top" wrapText="1"/>
    </xf>
    <xf numFmtId="167" fontId="1" fillId="0" borderId="3" xfId="0" applyNumberFormat="1" applyFont="1" applyBorder="1" applyAlignment="1">
      <alignment horizontal="center" vertical="top"/>
    </xf>
    <xf numFmtId="0" fontId="1" fillId="0" borderId="7" xfId="0" applyFont="1" applyBorder="1" applyAlignment="1">
      <alignment horizontal="left" vertical="top" wrapText="1"/>
    </xf>
    <xf numFmtId="0" fontId="9" fillId="0" borderId="7" xfId="0" applyFont="1" applyBorder="1" applyAlignment="1">
      <alignment horizontal="center" vertical="top" wrapText="1"/>
    </xf>
    <xf numFmtId="168" fontId="9" fillId="0" borderId="3" xfId="0" applyNumberFormat="1" applyFont="1" applyBorder="1" applyAlignment="1">
      <alignment horizontal="center" vertical="top"/>
    </xf>
    <xf numFmtId="167" fontId="4" fillId="0" borderId="10" xfId="4" applyNumberFormat="1" applyFont="1" applyBorder="1" applyAlignment="1">
      <alignment horizontal="left"/>
    </xf>
    <xf numFmtId="0" fontId="23" fillId="0" borderId="10" xfId="4" applyFont="1" applyBorder="1" applyAlignment="1">
      <alignment vertical="top" wrapText="1"/>
    </xf>
    <xf numFmtId="2" fontId="31" fillId="0" borderId="10" xfId="0" applyNumberFormat="1" applyFont="1" applyBorder="1" applyAlignment="1">
      <alignment horizontal="center" vertical="top"/>
    </xf>
    <xf numFmtId="0" fontId="31" fillId="0" borderId="17" xfId="0" applyFont="1" applyBorder="1" applyAlignment="1">
      <alignment horizontal="left" vertical="top" wrapText="1"/>
    </xf>
    <xf numFmtId="2" fontId="38" fillId="0" borderId="10" xfId="4" applyNumberFormat="1" applyFont="1" applyBorder="1" applyAlignment="1">
      <alignment horizontal="center" vertical="center" wrapText="1"/>
    </xf>
    <xf numFmtId="0" fontId="1" fillId="0" borderId="10" xfId="4" applyBorder="1" applyAlignment="1">
      <alignment horizontal="center" vertical="top" wrapText="1"/>
    </xf>
    <xf numFmtId="49" fontId="39" fillId="0" borderId="10" xfId="4" applyNumberFormat="1" applyFont="1" applyBorder="1" applyAlignment="1">
      <alignment horizontal="left" vertical="center"/>
    </xf>
    <xf numFmtId="0" fontId="1" fillId="0" borderId="10" xfId="4" applyBorder="1" applyAlignment="1">
      <alignment horizontal="center" vertical="center" wrapText="1"/>
    </xf>
    <xf numFmtId="4" fontId="1" fillId="0" borderId="10" xfId="4" applyNumberFormat="1" applyBorder="1" applyAlignment="1">
      <alignment horizontal="center" vertical="center" wrapText="1"/>
    </xf>
    <xf numFmtId="165" fontId="15" fillId="0" borderId="10" xfId="5" applyFont="1" applyBorder="1" applyAlignment="1">
      <alignment horizontal="center" vertical="center"/>
    </xf>
    <xf numFmtId="167" fontId="1" fillId="0" borderId="10" xfId="4" applyNumberFormat="1" applyBorder="1" applyAlignment="1">
      <alignment horizontal="center" vertical="top" wrapText="1"/>
    </xf>
    <xf numFmtId="0" fontId="34" fillId="0" borderId="10" xfId="4" applyFont="1" applyBorder="1" applyAlignment="1">
      <alignment horizontal="justify" vertical="center" wrapText="1"/>
    </xf>
    <xf numFmtId="0" fontId="3" fillId="0" borderId="10" xfId="4" applyFont="1" applyBorder="1" applyAlignment="1">
      <alignment horizontal="center" vertical="center" wrapText="1"/>
    </xf>
    <xf numFmtId="9" fontId="1" fillId="0" borderId="10" xfId="5" applyNumberFormat="1" applyFont="1" applyBorder="1" applyAlignment="1">
      <alignment vertical="center"/>
    </xf>
    <xf numFmtId="167" fontId="1" fillId="5" borderId="1" xfId="4" applyNumberFormat="1" applyFill="1" applyBorder="1" applyAlignment="1">
      <alignment horizontal="center" vertical="top" wrapText="1"/>
    </xf>
    <xf numFmtId="49" fontId="40" fillId="5" borderId="1" xfId="4" applyNumberFormat="1" applyFont="1" applyFill="1" applyBorder="1" applyAlignment="1">
      <alignment horizontal="left" vertical="center"/>
    </xf>
    <xf numFmtId="0" fontId="34" fillId="5" borderId="1" xfId="4" applyFont="1" applyFill="1" applyBorder="1" applyAlignment="1">
      <alignment horizontal="justify" vertical="center" wrapText="1"/>
    </xf>
    <xf numFmtId="49" fontId="1" fillId="0" borderId="10" xfId="4" applyNumberFormat="1" applyBorder="1" applyAlignment="1">
      <alignment horizontal="center" vertical="top"/>
    </xf>
    <xf numFmtId="0" fontId="1" fillId="0" borderId="10" xfId="4" applyBorder="1" applyAlignment="1">
      <alignment vertical="top" wrapText="1"/>
    </xf>
    <xf numFmtId="0" fontId="1" fillId="0" borderId="10" xfId="4" applyBorder="1" applyAlignment="1">
      <alignment vertical="top"/>
    </xf>
    <xf numFmtId="4" fontId="1" fillId="0" borderId="10" xfId="5" applyNumberFormat="1" applyFont="1" applyBorder="1" applyAlignment="1">
      <alignment vertical="top"/>
    </xf>
    <xf numFmtId="169" fontId="1" fillId="5" borderId="1" xfId="5" applyNumberFormat="1" applyFont="1" applyFill="1" applyBorder="1" applyAlignment="1">
      <alignment vertical="center"/>
    </xf>
    <xf numFmtId="4" fontId="15" fillId="0" borderId="10" xfId="5" applyNumberFormat="1" applyFont="1" applyBorder="1" applyAlignment="1">
      <alignment horizontal="center" vertical="top"/>
    </xf>
    <xf numFmtId="169" fontId="15" fillId="0" borderId="10" xfId="5" applyNumberFormat="1" applyFont="1" applyBorder="1" applyAlignment="1">
      <alignment vertical="top"/>
    </xf>
    <xf numFmtId="49" fontId="1" fillId="5" borderId="1" xfId="4" applyNumberFormat="1" applyFill="1" applyBorder="1" applyAlignment="1">
      <alignment horizontal="center" vertical="top"/>
    </xf>
    <xf numFmtId="0" fontId="1" fillId="5" borderId="1" xfId="4" applyFill="1" applyBorder="1" applyAlignment="1">
      <alignment vertical="top" wrapText="1"/>
    </xf>
    <xf numFmtId="4" fontId="1" fillId="5" borderId="1" xfId="5" applyNumberFormat="1" applyFont="1" applyFill="1" applyBorder="1" applyAlignment="1">
      <alignment vertical="top"/>
    </xf>
    <xf numFmtId="9" fontId="1" fillId="5" borderId="1" xfId="5" applyNumberFormat="1" applyFont="1" applyFill="1" applyBorder="1" applyAlignment="1">
      <alignment horizontal="center" vertical="top"/>
    </xf>
    <xf numFmtId="49" fontId="1" fillId="0" borderId="3" xfId="4" applyNumberFormat="1" applyBorder="1" applyAlignment="1">
      <alignment horizontal="center" vertical="top"/>
    </xf>
    <xf numFmtId="4" fontId="1" fillId="0" borderId="3" xfId="5" applyNumberFormat="1" applyFont="1" applyBorder="1" applyAlignment="1">
      <alignment horizontal="right" vertical="top"/>
    </xf>
    <xf numFmtId="4" fontId="1" fillId="0" borderId="3" xfId="5" applyNumberFormat="1" applyFont="1" applyBorder="1" applyAlignment="1">
      <alignment vertical="center"/>
    </xf>
    <xf numFmtId="2" fontId="40" fillId="6" borderId="3" xfId="4" applyNumberFormat="1" applyFont="1" applyFill="1" applyBorder="1" applyAlignment="1">
      <alignment horizontal="left" vertical="center" wrapText="1"/>
    </xf>
    <xf numFmtId="0" fontId="41" fillId="6" borderId="3" xfId="4" applyFont="1" applyFill="1" applyBorder="1" applyAlignment="1">
      <alignment horizontal="right" vertical="center" wrapText="1"/>
    </xf>
    <xf numFmtId="2" fontId="40" fillId="6" borderId="13" xfId="4" applyNumberFormat="1" applyFont="1" applyFill="1" applyBorder="1" applyAlignment="1">
      <alignment horizontal="left" vertical="center" wrapText="1"/>
    </xf>
    <xf numFmtId="0" fontId="16" fillId="6" borderId="13" xfId="4" applyFont="1" applyFill="1" applyBorder="1" applyAlignment="1">
      <alignment horizontal="right" vertical="center" wrapText="1"/>
    </xf>
    <xf numFmtId="168" fontId="16" fillId="6" borderId="13" xfId="4" applyNumberFormat="1" applyFont="1" applyFill="1" applyBorder="1" applyAlignment="1">
      <alignment vertical="center" wrapText="1"/>
    </xf>
    <xf numFmtId="2" fontId="14" fillId="2" borderId="2" xfId="0" applyNumberFormat="1" applyFont="1" applyFill="1" applyBorder="1" applyAlignment="1">
      <alignment horizontal="center" vertical="center"/>
    </xf>
    <xf numFmtId="4" fontId="1" fillId="0" borderId="10" xfId="5" applyNumberFormat="1" applyFont="1" applyBorder="1" applyAlignment="1">
      <alignment horizontal="center" vertical="top"/>
    </xf>
    <xf numFmtId="164" fontId="1" fillId="0" borderId="10" xfId="0" applyNumberFormat="1" applyFont="1" applyBorder="1" applyAlignment="1" applyProtection="1">
      <alignment horizontal="center" vertical="top" wrapText="1"/>
      <protection locked="0"/>
    </xf>
    <xf numFmtId="4" fontId="1" fillId="0" borderId="10" xfId="5" applyNumberFormat="1"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2" fillId="0" borderId="10" xfId="0" applyFont="1" applyBorder="1" applyAlignment="1">
      <alignment horizontal="center" vertical="top" wrapText="1"/>
    </xf>
    <xf numFmtId="0" fontId="29" fillId="0" borderId="10" xfId="0" applyFont="1" applyBorder="1" applyAlignment="1">
      <alignment horizontal="center" vertical="top" wrapText="1"/>
    </xf>
    <xf numFmtId="165" fontId="1" fillId="0" borderId="10" xfId="0" applyNumberFormat="1" applyFont="1" applyBorder="1" applyAlignment="1" applyProtection="1">
      <alignment horizontal="center" vertical="center"/>
      <protection locked="0"/>
    </xf>
    <xf numFmtId="0" fontId="3" fillId="0" borderId="17" xfId="0" applyFont="1" applyBorder="1" applyAlignment="1">
      <alignment horizontal="justify" vertical="top" wrapText="1"/>
    </xf>
    <xf numFmtId="0" fontId="1" fillId="0" borderId="10" xfId="0" applyFont="1" applyBorder="1" applyAlignment="1">
      <alignment wrapText="1"/>
    </xf>
    <xf numFmtId="0" fontId="4" fillId="0" borderId="10" xfId="0" applyFont="1" applyBorder="1" applyAlignment="1">
      <alignment vertical="top" wrapText="1"/>
    </xf>
    <xf numFmtId="0" fontId="1" fillId="0" borderId="10" xfId="0" applyFont="1" applyBorder="1" applyAlignment="1">
      <alignment vertical="top" wrapText="1"/>
    </xf>
    <xf numFmtId="167" fontId="33" fillId="5" borderId="1" xfId="4" applyNumberFormat="1" applyFont="1" applyFill="1" applyBorder="1" applyAlignment="1">
      <alignment vertical="top" wrapText="1"/>
    </xf>
    <xf numFmtId="0" fontId="3" fillId="0" borderId="10" xfId="0" applyFont="1" applyBorder="1" applyAlignment="1">
      <alignment vertical="top" wrapText="1"/>
    </xf>
    <xf numFmtId="0" fontId="1" fillId="0" borderId="10" xfId="0" applyFont="1" applyBorder="1" applyAlignment="1">
      <alignment vertical="top"/>
    </xf>
    <xf numFmtId="0" fontId="15" fillId="0" borderId="10" xfId="0" applyFont="1" applyBorder="1" applyAlignment="1">
      <alignment vertical="top" wrapText="1"/>
    </xf>
    <xf numFmtId="0" fontId="15" fillId="0" borderId="3" xfId="0" applyFont="1" applyBorder="1" applyAlignment="1">
      <alignment vertical="top" wrapText="1"/>
    </xf>
    <xf numFmtId="0" fontId="16" fillId="0" borderId="10" xfId="0" applyFont="1" applyBorder="1" applyAlignment="1">
      <alignment vertical="top" wrapText="1"/>
    </xf>
    <xf numFmtId="0" fontId="3" fillId="0" borderId="3" xfId="0" applyFont="1" applyBorder="1" applyAlignment="1">
      <alignment vertical="top" wrapText="1"/>
    </xf>
    <xf numFmtId="49" fontId="35" fillId="0" borderId="10" xfId="4" applyNumberFormat="1" applyFont="1" applyBorder="1" applyAlignment="1">
      <alignment vertical="center"/>
    </xf>
    <xf numFmtId="0" fontId="15" fillId="0" borderId="10" xfId="0" applyFont="1" applyBorder="1" applyAlignment="1" applyProtection="1">
      <alignment vertical="center" wrapText="1"/>
      <protection locked="0"/>
    </xf>
    <xf numFmtId="0" fontId="15" fillId="0" borderId="10" xfId="0" quotePrefix="1" applyFont="1" applyBorder="1" applyAlignment="1" applyProtection="1">
      <alignment vertical="center" wrapText="1"/>
      <protection locked="0"/>
    </xf>
    <xf numFmtId="165" fontId="1" fillId="0" borderId="10" xfId="0" applyNumberFormat="1" applyFont="1" applyBorder="1" applyAlignment="1" applyProtection="1">
      <alignment vertical="center"/>
      <protection locked="0"/>
    </xf>
    <xf numFmtId="165" fontId="1" fillId="0" borderId="10" xfId="0" applyNumberFormat="1" applyFont="1" applyBorder="1" applyAlignment="1" applyProtection="1">
      <alignment vertical="center" wrapText="1"/>
      <protection locked="0"/>
    </xf>
    <xf numFmtId="165" fontId="3" fillId="0" borderId="10" xfId="0" applyNumberFormat="1" applyFont="1" applyBorder="1" applyAlignment="1" applyProtection="1">
      <alignment vertical="center" wrapText="1"/>
      <protection locked="0"/>
    </xf>
    <xf numFmtId="0" fontId="1" fillId="0" borderId="10" xfId="0" quotePrefix="1" applyFont="1" applyBorder="1" applyAlignment="1" applyProtection="1">
      <alignment vertical="center" wrapText="1"/>
      <protection locked="0"/>
    </xf>
    <xf numFmtId="0" fontId="6" fillId="0" borderId="10" xfId="0" applyFont="1" applyBorder="1" applyAlignment="1">
      <alignment wrapText="1"/>
    </xf>
    <xf numFmtId="0" fontId="6" fillId="0" borderId="3" xfId="0" applyFont="1" applyBorder="1" applyAlignment="1">
      <alignment wrapText="1"/>
    </xf>
    <xf numFmtId="0" fontId="8" fillId="0" borderId="0" xfId="0" applyFont="1" applyAlignment="1">
      <alignment wrapText="1"/>
    </xf>
    <xf numFmtId="0" fontId="14" fillId="2" borderId="2" xfId="0" applyFont="1" applyFill="1" applyBorder="1" applyAlignment="1">
      <alignment horizontal="center" vertical="center" wrapText="1"/>
    </xf>
    <xf numFmtId="0" fontId="1" fillId="0" borderId="10" xfId="6" applyNumberFormat="1" applyFont="1" applyFill="1" applyBorder="1" applyAlignment="1">
      <alignment horizontal="center" vertical="top"/>
    </xf>
    <xf numFmtId="168" fontId="1" fillId="0" borderId="10" xfId="6" applyNumberFormat="1" applyFont="1" applyFill="1" applyBorder="1" applyAlignment="1">
      <alignment horizontal="center" vertical="top"/>
    </xf>
    <xf numFmtId="164" fontId="1" fillId="0" borderId="10" xfId="6" applyFont="1" applyFill="1" applyBorder="1" applyAlignment="1">
      <alignment horizontal="right" vertical="top"/>
    </xf>
    <xf numFmtId="9" fontId="1" fillId="0" borderId="10" xfId="7" applyNumberFormat="1" applyFont="1" applyFill="1" applyBorder="1" applyAlignment="1">
      <alignment horizontal="center" vertical="top"/>
    </xf>
    <xf numFmtId="0" fontId="3" fillId="0" borderId="10" xfId="6" applyNumberFormat="1" applyFont="1" applyFill="1" applyBorder="1" applyAlignment="1">
      <alignment horizontal="center" vertical="top"/>
    </xf>
    <xf numFmtId="14" fontId="1" fillId="3" borderId="5" xfId="4" applyNumberFormat="1" applyFill="1" applyBorder="1" applyAlignment="1">
      <alignment horizontal="center" vertical="center" wrapText="1"/>
    </xf>
    <xf numFmtId="14" fontId="1" fillId="3" borderId="6" xfId="4" applyNumberFormat="1" applyFill="1" applyBorder="1" applyAlignment="1">
      <alignment horizontal="center" vertical="center" wrapText="1"/>
    </xf>
    <xf numFmtId="14" fontId="1" fillId="4" borderId="5" xfId="4" applyNumberFormat="1" applyFill="1" applyBorder="1" applyAlignment="1">
      <alignment horizontal="center" vertical="center" wrapText="1"/>
    </xf>
    <xf numFmtId="14" fontId="1" fillId="4" borderId="6" xfId="4" applyNumberFormat="1" applyFill="1" applyBorder="1" applyAlignment="1">
      <alignment horizontal="center" vertical="center" wrapText="1"/>
    </xf>
    <xf numFmtId="164" fontId="14" fillId="2" borderId="5" xfId="1" applyFont="1" applyFill="1" applyBorder="1" applyAlignment="1">
      <alignment horizontal="center" vertical="center"/>
    </xf>
    <xf numFmtId="164" fontId="14" fillId="2" borderId="6" xfId="1" applyFont="1" applyFill="1" applyBorder="1" applyAlignment="1">
      <alignment horizontal="center" vertical="center"/>
    </xf>
    <xf numFmtId="164" fontId="14" fillId="2" borderId="2" xfId="1" applyFont="1" applyFill="1" applyBorder="1" applyAlignment="1">
      <alignment horizontal="center" vertical="center"/>
    </xf>
    <xf numFmtId="164" fontId="14" fillId="2" borderId="10" xfId="1" applyFont="1" applyFill="1" applyBorder="1" applyAlignment="1">
      <alignment horizontal="center" vertical="center"/>
    </xf>
    <xf numFmtId="168" fontId="1" fillId="0" borderId="14" xfId="1" applyNumberFormat="1" applyBorder="1" applyAlignment="1">
      <alignment horizontal="center" vertical="top"/>
    </xf>
    <xf numFmtId="168" fontId="1" fillId="0" borderId="15" xfId="1" applyNumberFormat="1" applyBorder="1" applyAlignment="1">
      <alignment horizontal="center" vertical="top"/>
    </xf>
    <xf numFmtId="0" fontId="14" fillId="2" borderId="2" xfId="0" applyFont="1" applyFill="1" applyBorder="1" applyAlignment="1">
      <alignment horizontal="center" vertical="center"/>
    </xf>
    <xf numFmtId="0" fontId="14" fillId="2" borderId="10" xfId="0" applyFont="1" applyFill="1" applyBorder="1" applyAlignment="1">
      <alignment horizontal="center" vertical="center"/>
    </xf>
    <xf numFmtId="4" fontId="26" fillId="0" borderId="0" xfId="4" applyNumberFormat="1" applyFont="1" applyAlignment="1">
      <alignment horizontal="center" vertical="top"/>
    </xf>
    <xf numFmtId="4" fontId="26" fillId="0" borderId="9" xfId="4" applyNumberFormat="1" applyFont="1" applyBorder="1" applyAlignment="1">
      <alignment horizontal="center" vertical="top"/>
    </xf>
    <xf numFmtId="168" fontId="41" fillId="6" borderId="3" xfId="4" applyNumberFormat="1" applyFont="1" applyFill="1" applyBorder="1" applyAlignment="1">
      <alignment horizontal="center" vertical="center" wrapText="1"/>
    </xf>
    <xf numFmtId="0" fontId="25" fillId="0" borderId="3" xfId="4" applyFont="1" applyBorder="1" applyAlignment="1">
      <alignment horizontal="center" vertical="center" wrapText="1"/>
    </xf>
    <xf numFmtId="4" fontId="15" fillId="0" borderId="17" xfId="5" applyNumberFormat="1" applyFont="1" applyBorder="1" applyAlignment="1">
      <alignment horizontal="center" vertical="center"/>
    </xf>
    <xf numFmtId="4" fontId="15" fillId="0" borderId="11" xfId="5" applyNumberFormat="1" applyFont="1" applyBorder="1" applyAlignment="1">
      <alignment horizontal="center" vertical="center"/>
    </xf>
    <xf numFmtId="168" fontId="16" fillId="6" borderId="13" xfId="4" applyNumberFormat="1" applyFont="1" applyFill="1" applyBorder="1" applyAlignment="1">
      <alignment vertical="center" wrapText="1"/>
    </xf>
    <xf numFmtId="0" fontId="1" fillId="0" borderId="13" xfId="4" applyBorder="1" applyAlignment="1">
      <alignment vertical="center" wrapText="1"/>
    </xf>
    <xf numFmtId="0" fontId="14" fillId="2" borderId="4"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11" xfId="4" applyFont="1" applyFill="1" applyBorder="1" applyAlignment="1">
      <alignment horizontal="center" vertical="center"/>
    </xf>
    <xf numFmtId="164" fontId="14" fillId="2" borderId="4" xfId="1" applyFont="1" applyFill="1" applyBorder="1" applyAlignment="1">
      <alignment horizontal="center" vertical="center"/>
    </xf>
    <xf numFmtId="164" fontId="14" fillId="2" borderId="8" xfId="1" applyFont="1" applyFill="1" applyBorder="1" applyAlignment="1">
      <alignment horizontal="center" vertical="center"/>
    </xf>
    <xf numFmtId="164" fontId="14" fillId="2" borderId="17" xfId="1" applyFont="1" applyFill="1" applyBorder="1" applyAlignment="1">
      <alignment horizontal="center" vertical="center"/>
    </xf>
    <xf numFmtId="164" fontId="14" fillId="2" borderId="11" xfId="1" applyFont="1" applyFill="1" applyBorder="1" applyAlignment="1">
      <alignment horizontal="center" vertical="center"/>
    </xf>
    <xf numFmtId="0" fontId="14" fillId="2" borderId="2" xfId="4" applyFont="1" applyFill="1" applyBorder="1" applyAlignment="1">
      <alignment horizontal="center" vertical="center"/>
    </xf>
    <xf numFmtId="0" fontId="14" fillId="2" borderId="10" xfId="4" applyFont="1" applyFill="1" applyBorder="1" applyAlignment="1">
      <alignment horizontal="center" vertical="center"/>
    </xf>
    <xf numFmtId="0" fontId="1" fillId="0" borderId="10" xfId="1" applyNumberFormat="1" applyFont="1" applyFill="1" applyBorder="1" applyAlignment="1">
      <alignment horizontal="center" vertical="top"/>
    </xf>
    <xf numFmtId="0" fontId="1" fillId="4" borderId="10" xfId="1" applyNumberFormat="1" applyFont="1" applyFill="1" applyBorder="1" applyAlignment="1">
      <alignment horizontal="center" vertical="top"/>
    </xf>
    <xf numFmtId="0" fontId="15" fillId="0" borderId="10" xfId="0" applyFont="1" applyBorder="1" applyAlignment="1">
      <alignment horizontal="left" vertical="top" wrapText="1"/>
    </xf>
    <xf numFmtId="0" fontId="42" fillId="0" borderId="0" xfId="0" applyFont="1" applyAlignment="1">
      <alignment horizontal="left" vertical="top" wrapText="1"/>
    </xf>
    <xf numFmtId="164" fontId="3" fillId="0" borderId="10" xfId="6" applyFont="1" applyFill="1" applyBorder="1" applyAlignment="1">
      <alignment horizontal="right" vertical="top"/>
    </xf>
  </cellXfs>
  <cellStyles count="8">
    <cellStyle name="Comma 2" xfId="5" xr:uid="{00000000-0005-0000-0000-000001000000}"/>
    <cellStyle name="Comma 2 2" xfId="7" xr:uid="{07773D5D-6D42-4108-948B-636F4F749905}"/>
    <cellStyle name="Currency" xfId="1" builtinId="4"/>
    <cellStyle name="Currency 2" xfId="6" xr:uid="{D98CFBC4-1F6C-4F32-AE20-94FA84F80937}"/>
    <cellStyle name="Normal" xfId="0" builtinId="0"/>
    <cellStyle name="Normal 2" xfId="2" xr:uid="{00000000-0005-0000-0000-000004000000}"/>
    <cellStyle name="Normal 2 2" xfId="4" xr:uid="{00000000-0005-0000-0000-000005000000}"/>
    <cellStyle name="Normal 3"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82865"/>
      <color rgb="FF004787"/>
      <color rgb="FFABD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idwells-my.sharepoint.com/Building/New%20Norwich/Projects/Production%20Bureau/10%20Project%20Costs/Valuations/Valuation%20-%2001/Production%20Bureau%20-%20Valuation%2001%20-%2004.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SW"/>
      <sheetName val="CAI"/>
      <sheetName val="Schedule of Works"/>
    </sheetNames>
    <sheetDataSet>
      <sheetData sheetId="0"/>
      <sheetData sheetId="1"/>
      <sheetData sheetId="2"/>
      <sheetData sheetId="3">
        <row r="322">
          <cell r="G322">
            <v>578139.64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23"/>
  <sheetViews>
    <sheetView tabSelected="1" view="pageBreakPreview" zoomScale="130" zoomScaleNormal="100" zoomScaleSheetLayoutView="130" zoomScalePageLayoutView="85" workbookViewId="0">
      <pane ySplit="1" topLeftCell="A2" activePane="bottomLeft" state="frozen"/>
      <selection pane="bottomLeft" activeCell="Y8" sqref="Y8"/>
    </sheetView>
  </sheetViews>
  <sheetFormatPr defaultColWidth="9.1328125" defaultRowHeight="12.75"/>
  <cols>
    <col min="1" max="1" width="10.1328125" style="22" customWidth="1"/>
    <col min="2" max="2" width="68.73046875" style="13" customWidth="1"/>
    <col min="3" max="3" width="12.265625" style="14" customWidth="1"/>
    <col min="4" max="4" width="7.1328125" style="14" customWidth="1"/>
    <col min="5" max="5" width="14.1328125" style="29" customWidth="1"/>
    <col min="6" max="6" width="19" style="29" customWidth="1"/>
    <col min="7" max="7" width="19" style="25" hidden="1" customWidth="1"/>
    <col min="8" max="9" width="15.1328125" style="42" hidden="1" customWidth="1"/>
    <col min="10" max="17" width="15.1328125" style="1" hidden="1" customWidth="1"/>
    <col min="18" max="21" width="16.265625" style="1" hidden="1" customWidth="1"/>
    <col min="22" max="23" width="15.1328125" style="1" hidden="1" customWidth="1"/>
    <col min="24" max="16384" width="9.1328125" style="1"/>
  </cols>
  <sheetData>
    <row r="1" spans="1:23" s="2" customFormat="1" ht="27.75" customHeight="1">
      <c r="A1" s="250" t="s">
        <v>68</v>
      </c>
      <c r="B1" s="279" t="s">
        <v>0</v>
      </c>
      <c r="C1" s="54" t="s">
        <v>3</v>
      </c>
      <c r="D1" s="54" t="s">
        <v>1</v>
      </c>
      <c r="E1" s="55" t="s">
        <v>2</v>
      </c>
      <c r="F1" s="54" t="s">
        <v>197</v>
      </c>
      <c r="G1" s="54" t="s">
        <v>102</v>
      </c>
      <c r="H1" s="289" t="s">
        <v>105</v>
      </c>
      <c r="I1" s="290"/>
      <c r="J1" s="289" t="s">
        <v>112</v>
      </c>
      <c r="K1" s="290"/>
      <c r="L1" s="289" t="s">
        <v>113</v>
      </c>
      <c r="M1" s="290"/>
      <c r="N1" s="289" t="s">
        <v>114</v>
      </c>
      <c r="O1" s="290"/>
      <c r="P1" s="289" t="s">
        <v>115</v>
      </c>
      <c r="Q1" s="290"/>
      <c r="R1" s="289" t="s">
        <v>188</v>
      </c>
      <c r="S1" s="290"/>
      <c r="T1" s="289" t="s">
        <v>192</v>
      </c>
      <c r="U1" s="290"/>
      <c r="V1" s="289" t="s">
        <v>117</v>
      </c>
      <c r="W1" s="290"/>
    </row>
    <row r="2" spans="1:23" s="2" customFormat="1">
      <c r="A2" s="57"/>
      <c r="B2" s="259"/>
      <c r="C2" s="82"/>
      <c r="D2" s="82"/>
      <c r="E2" s="83"/>
      <c r="F2" s="83"/>
      <c r="G2" s="84"/>
      <c r="H2" s="285" t="s">
        <v>136</v>
      </c>
      <c r="I2" s="286"/>
      <c r="J2" s="285" t="s">
        <v>137</v>
      </c>
      <c r="K2" s="286"/>
      <c r="L2" s="285" t="s">
        <v>182</v>
      </c>
      <c r="M2" s="286"/>
      <c r="N2" s="285" t="s">
        <v>187</v>
      </c>
      <c r="O2" s="286"/>
      <c r="P2" s="285" t="s">
        <v>184</v>
      </c>
      <c r="Q2" s="286"/>
      <c r="R2" s="285" t="s">
        <v>189</v>
      </c>
      <c r="S2" s="286"/>
      <c r="T2" s="285" t="s">
        <v>193</v>
      </c>
      <c r="U2" s="286"/>
      <c r="V2" s="287" t="s">
        <v>195</v>
      </c>
      <c r="W2" s="288"/>
    </row>
    <row r="3" spans="1:23" ht="15">
      <c r="A3" s="58"/>
      <c r="B3" s="260" t="s">
        <v>206</v>
      </c>
      <c r="C3" s="85"/>
      <c r="D3" s="85"/>
      <c r="E3" s="86"/>
      <c r="F3" s="86"/>
      <c r="G3" s="87"/>
      <c r="H3" s="88" t="s">
        <v>104</v>
      </c>
      <c r="I3" s="88" t="s">
        <v>103</v>
      </c>
      <c r="J3" s="88" t="s">
        <v>104</v>
      </c>
      <c r="K3" s="88" t="s">
        <v>103</v>
      </c>
      <c r="L3" s="88" t="s">
        <v>104</v>
      </c>
      <c r="M3" s="88" t="s">
        <v>103</v>
      </c>
      <c r="N3" s="88" t="s">
        <v>104</v>
      </c>
      <c r="O3" s="88" t="s">
        <v>103</v>
      </c>
      <c r="P3" s="88" t="s">
        <v>104</v>
      </c>
      <c r="Q3" s="88" t="s">
        <v>103</v>
      </c>
      <c r="R3" s="88" t="s">
        <v>104</v>
      </c>
      <c r="S3" s="88" t="s">
        <v>103</v>
      </c>
      <c r="T3" s="88" t="s">
        <v>104</v>
      </c>
      <c r="U3" s="88" t="s">
        <v>103</v>
      </c>
      <c r="V3" s="89" t="s">
        <v>104</v>
      </c>
      <c r="W3" s="89" t="s">
        <v>103</v>
      </c>
    </row>
    <row r="4" spans="1:23">
      <c r="A4" s="57"/>
      <c r="B4" s="261"/>
      <c r="C4" s="85"/>
      <c r="D4" s="85"/>
      <c r="E4" s="86"/>
      <c r="F4" s="86"/>
      <c r="G4" s="87"/>
      <c r="H4" s="90"/>
      <c r="I4" s="91"/>
      <c r="J4" s="90"/>
      <c r="K4" s="91"/>
      <c r="L4" s="90"/>
      <c r="M4" s="91"/>
      <c r="N4" s="90"/>
      <c r="O4" s="91"/>
      <c r="P4" s="90"/>
      <c r="Q4" s="91"/>
      <c r="R4" s="90"/>
      <c r="S4" s="91"/>
      <c r="T4" s="90"/>
      <c r="U4" s="91"/>
      <c r="V4" s="92"/>
      <c r="W4" s="93"/>
    </row>
    <row r="5" spans="1:23" ht="13.15">
      <c r="A5" s="102">
        <v>1</v>
      </c>
      <c r="B5" s="262" t="s">
        <v>6</v>
      </c>
      <c r="C5" s="103"/>
      <c r="D5" s="103"/>
      <c r="E5" s="103"/>
      <c r="F5" s="103"/>
      <c r="G5" s="94"/>
      <c r="H5" s="94"/>
      <c r="I5" s="94"/>
      <c r="J5" s="94"/>
      <c r="K5" s="94"/>
      <c r="L5" s="94"/>
      <c r="M5" s="94"/>
      <c r="N5" s="94"/>
      <c r="O5" s="94"/>
      <c r="P5" s="94"/>
      <c r="Q5" s="94"/>
      <c r="R5" s="94"/>
      <c r="S5" s="94"/>
      <c r="T5" s="94"/>
      <c r="U5" s="94"/>
      <c r="V5" s="94"/>
      <c r="W5" s="95"/>
    </row>
    <row r="6" spans="1:23" ht="13.15">
      <c r="A6" s="62"/>
      <c r="B6" s="263"/>
      <c r="C6" s="85"/>
      <c r="D6" s="85"/>
      <c r="E6" s="86"/>
      <c r="F6" s="87"/>
      <c r="G6" s="87"/>
      <c r="H6" s="96"/>
      <c r="I6" s="97"/>
      <c r="J6" s="96"/>
      <c r="K6" s="97"/>
      <c r="L6" s="96"/>
      <c r="M6" s="97"/>
      <c r="N6" s="96"/>
      <c r="O6" s="97"/>
      <c r="P6" s="96"/>
      <c r="Q6" s="97"/>
      <c r="R6" s="96"/>
      <c r="S6" s="97"/>
      <c r="T6" s="96"/>
      <c r="U6" s="97"/>
      <c r="V6" s="98"/>
      <c r="W6" s="99"/>
    </row>
    <row r="7" spans="1:23" ht="13.15">
      <c r="A7" s="66"/>
      <c r="B7" s="263" t="s">
        <v>7</v>
      </c>
      <c r="C7" s="85"/>
      <c r="D7" s="85"/>
      <c r="E7" s="86"/>
      <c r="F7" s="87"/>
      <c r="G7" s="87"/>
      <c r="H7" s="96"/>
      <c r="I7" s="97"/>
      <c r="J7" s="96"/>
      <c r="K7" s="97"/>
      <c r="L7" s="96"/>
      <c r="M7" s="97"/>
      <c r="N7" s="96"/>
      <c r="O7" s="97"/>
      <c r="P7" s="96"/>
      <c r="Q7" s="97"/>
      <c r="R7" s="96"/>
      <c r="S7" s="97"/>
      <c r="T7" s="96"/>
      <c r="U7" s="97"/>
      <c r="V7" s="98"/>
      <c r="W7" s="99"/>
    </row>
    <row r="8" spans="1:23">
      <c r="A8" s="66"/>
      <c r="B8" s="261"/>
      <c r="C8" s="85"/>
      <c r="D8" s="85"/>
      <c r="E8" s="86"/>
      <c r="F8" s="87"/>
      <c r="G8" s="87"/>
      <c r="H8" s="96"/>
      <c r="I8" s="97"/>
      <c r="J8" s="96"/>
      <c r="K8" s="97"/>
      <c r="L8" s="96"/>
      <c r="M8" s="97"/>
      <c r="N8" s="96"/>
      <c r="O8" s="97"/>
      <c r="P8" s="96"/>
      <c r="Q8" s="97"/>
      <c r="R8" s="96"/>
      <c r="S8" s="97"/>
      <c r="T8" s="96"/>
      <c r="U8" s="97"/>
      <c r="V8" s="98"/>
      <c r="W8" s="99"/>
    </row>
    <row r="9" spans="1:23" ht="38.25">
      <c r="A9" s="66">
        <v>1.01</v>
      </c>
      <c r="B9" s="261" t="s">
        <v>325</v>
      </c>
      <c r="C9" s="85"/>
      <c r="D9" s="85" t="s">
        <v>68</v>
      </c>
      <c r="E9" s="86"/>
      <c r="F9" s="87"/>
      <c r="G9" s="87"/>
      <c r="H9" s="96">
        <v>0</v>
      </c>
      <c r="I9" s="100">
        <f>SUM($G9)*H9</f>
        <v>0</v>
      </c>
      <c r="J9" s="96">
        <v>0</v>
      </c>
      <c r="K9" s="100">
        <f>SUM($G9)*J9</f>
        <v>0</v>
      </c>
      <c r="L9" s="96">
        <v>0</v>
      </c>
      <c r="M9" s="100">
        <f>SUM($G9)*L9</f>
        <v>0</v>
      </c>
      <c r="N9" s="96">
        <v>0</v>
      </c>
      <c r="O9" s="100">
        <f>SUM($G9)*N9</f>
        <v>0</v>
      </c>
      <c r="P9" s="96">
        <v>0</v>
      </c>
      <c r="Q9" s="100">
        <f>SUM($G9)*P9</f>
        <v>0</v>
      </c>
      <c r="R9" s="96">
        <v>0</v>
      </c>
      <c r="S9" s="100">
        <f>SUM($G9)*R9</f>
        <v>0</v>
      </c>
      <c r="T9" s="96">
        <v>0</v>
      </c>
      <c r="U9" s="100">
        <f>SUM($G9)*T9</f>
        <v>0</v>
      </c>
      <c r="V9" s="98">
        <v>1</v>
      </c>
      <c r="W9" s="87">
        <f>SUM($G9)*V9</f>
        <v>0</v>
      </c>
    </row>
    <row r="10" spans="1:23">
      <c r="A10" s="66"/>
      <c r="B10" s="261"/>
      <c r="C10" s="85"/>
      <c r="D10" s="85"/>
      <c r="E10" s="86"/>
      <c r="F10" s="87"/>
      <c r="G10" s="87"/>
      <c r="H10" s="96"/>
      <c r="I10" s="97"/>
      <c r="J10" s="96"/>
      <c r="K10" s="97"/>
      <c r="L10" s="96"/>
      <c r="M10" s="97"/>
      <c r="N10" s="96"/>
      <c r="O10" s="97"/>
      <c r="P10" s="96"/>
      <c r="Q10" s="97"/>
      <c r="R10" s="96"/>
      <c r="S10" s="97"/>
      <c r="T10" s="96"/>
      <c r="U10" s="97"/>
      <c r="V10" s="98"/>
      <c r="W10" s="99"/>
    </row>
    <row r="11" spans="1:23" ht="51">
      <c r="A11" s="66">
        <v>1.02</v>
      </c>
      <c r="B11" s="261" t="s">
        <v>326</v>
      </c>
      <c r="C11" s="85"/>
      <c r="D11" s="85" t="s">
        <v>68</v>
      </c>
      <c r="E11" s="86"/>
      <c r="F11" s="87"/>
      <c r="G11" s="87"/>
      <c r="H11" s="96">
        <v>0</v>
      </c>
      <c r="I11" s="100">
        <f>SUM($G11)*H11</f>
        <v>0</v>
      </c>
      <c r="J11" s="96">
        <v>0</v>
      </c>
      <c r="K11" s="100">
        <f>SUM($G11)*J11</f>
        <v>0</v>
      </c>
      <c r="L11" s="96">
        <v>0</v>
      </c>
      <c r="M11" s="100">
        <f>SUM($G11)*L11</f>
        <v>0</v>
      </c>
      <c r="N11" s="96">
        <v>0</v>
      </c>
      <c r="O11" s="100">
        <f>SUM($G11)*N11</f>
        <v>0</v>
      </c>
      <c r="P11" s="96">
        <v>0</v>
      </c>
      <c r="Q11" s="100">
        <f>SUM($G11)*P11</f>
        <v>0</v>
      </c>
      <c r="R11" s="96">
        <v>0</v>
      </c>
      <c r="S11" s="100">
        <f>SUM($G11)*R11</f>
        <v>0</v>
      </c>
      <c r="T11" s="96">
        <v>0</v>
      </c>
      <c r="U11" s="100">
        <f>SUM($G11)*T11</f>
        <v>0</v>
      </c>
      <c r="V11" s="98">
        <v>1</v>
      </c>
      <c r="W11" s="87">
        <f>SUM($G11)*V11</f>
        <v>0</v>
      </c>
    </row>
    <row r="12" spans="1:23">
      <c r="A12" s="66"/>
      <c r="B12" s="261"/>
      <c r="C12" s="85"/>
      <c r="D12" s="85"/>
      <c r="E12" s="86"/>
      <c r="F12" s="87"/>
      <c r="G12" s="87"/>
      <c r="H12" s="96"/>
      <c r="I12" s="97"/>
      <c r="J12" s="96"/>
      <c r="K12" s="97"/>
      <c r="L12" s="96"/>
      <c r="M12" s="97"/>
      <c r="N12" s="96"/>
      <c r="O12" s="97"/>
      <c r="P12" s="96"/>
      <c r="Q12" s="97"/>
      <c r="R12" s="96"/>
      <c r="S12" s="97"/>
      <c r="T12" s="96"/>
      <c r="U12" s="97"/>
      <c r="V12" s="98"/>
      <c r="W12" s="99"/>
    </row>
    <row r="13" spans="1:23" ht="63.75">
      <c r="A13" s="66">
        <v>1.03</v>
      </c>
      <c r="B13" s="261" t="s">
        <v>327</v>
      </c>
      <c r="C13" s="85"/>
      <c r="D13" s="85" t="s">
        <v>68</v>
      </c>
      <c r="E13" s="86"/>
      <c r="F13" s="87"/>
      <c r="G13" s="87"/>
      <c r="H13" s="96">
        <v>0</v>
      </c>
      <c r="I13" s="100">
        <f>SUM($G13)*H13</f>
        <v>0</v>
      </c>
      <c r="J13" s="96">
        <v>0</v>
      </c>
      <c r="K13" s="100">
        <f>SUM($G13)*J13</f>
        <v>0</v>
      </c>
      <c r="L13" s="96">
        <v>0</v>
      </c>
      <c r="M13" s="100">
        <f>SUM($G13)*L13</f>
        <v>0</v>
      </c>
      <c r="N13" s="96">
        <v>0</v>
      </c>
      <c r="O13" s="100">
        <f>SUM($G13)*N13</f>
        <v>0</v>
      </c>
      <c r="P13" s="96">
        <v>0</v>
      </c>
      <c r="Q13" s="100">
        <f>SUM($G13)*P13</f>
        <v>0</v>
      </c>
      <c r="R13" s="96">
        <v>0</v>
      </c>
      <c r="S13" s="100">
        <f>SUM($G13)*R13</f>
        <v>0</v>
      </c>
      <c r="T13" s="96">
        <v>0</v>
      </c>
      <c r="U13" s="100">
        <f>SUM($G13)*T13</f>
        <v>0</v>
      </c>
      <c r="V13" s="98">
        <v>1</v>
      </c>
      <c r="W13" s="87">
        <f>SUM($G13)*V13</f>
        <v>0</v>
      </c>
    </row>
    <row r="14" spans="1:23">
      <c r="A14" s="66"/>
      <c r="B14" s="261"/>
      <c r="C14" s="85"/>
      <c r="D14" s="85"/>
      <c r="E14" s="86"/>
      <c r="F14" s="87"/>
      <c r="G14" s="87"/>
      <c r="H14" s="96"/>
      <c r="I14" s="97"/>
      <c r="J14" s="96"/>
      <c r="K14" s="97"/>
      <c r="L14" s="96"/>
      <c r="M14" s="97"/>
      <c r="N14" s="96"/>
      <c r="O14" s="97"/>
      <c r="P14" s="96"/>
      <c r="Q14" s="97"/>
      <c r="R14" s="96"/>
      <c r="S14" s="97"/>
      <c r="T14" s="96"/>
      <c r="U14" s="97"/>
      <c r="V14" s="98"/>
      <c r="W14" s="99"/>
    </row>
    <row r="15" spans="1:23" ht="38.25">
      <c r="A15" s="66">
        <v>1.04</v>
      </c>
      <c r="B15" s="261" t="s">
        <v>328</v>
      </c>
      <c r="C15" s="85"/>
      <c r="D15" s="85" t="s">
        <v>68</v>
      </c>
      <c r="E15" s="86"/>
      <c r="F15" s="87"/>
      <c r="G15" s="87"/>
      <c r="H15" s="96">
        <v>0</v>
      </c>
      <c r="I15" s="100">
        <f>SUM($G15)*H15</f>
        <v>0</v>
      </c>
      <c r="J15" s="96">
        <v>0</v>
      </c>
      <c r="K15" s="100">
        <f>SUM($G15)*J15</f>
        <v>0</v>
      </c>
      <c r="L15" s="96">
        <v>0</v>
      </c>
      <c r="M15" s="100">
        <f>SUM($G15)*L15</f>
        <v>0</v>
      </c>
      <c r="N15" s="96">
        <v>0</v>
      </c>
      <c r="O15" s="100">
        <f>SUM($G15)*N15</f>
        <v>0</v>
      </c>
      <c r="P15" s="96">
        <v>0</v>
      </c>
      <c r="Q15" s="100">
        <f>SUM($G15)*P15</f>
        <v>0</v>
      </c>
      <c r="R15" s="96">
        <v>0</v>
      </c>
      <c r="S15" s="100">
        <f>SUM($G15)*R15</f>
        <v>0</v>
      </c>
      <c r="T15" s="96">
        <v>0</v>
      </c>
      <c r="U15" s="100">
        <f>SUM($G15)*T15</f>
        <v>0</v>
      </c>
      <c r="V15" s="98">
        <v>1</v>
      </c>
      <c r="W15" s="87">
        <f>SUM($G15)*V15</f>
        <v>0</v>
      </c>
    </row>
    <row r="16" spans="1:23">
      <c r="A16" s="66"/>
      <c r="B16" s="261"/>
      <c r="C16" s="85"/>
      <c r="D16" s="85"/>
      <c r="E16" s="86"/>
      <c r="F16" s="87"/>
      <c r="G16" s="87"/>
      <c r="H16" s="96"/>
      <c r="I16" s="97"/>
      <c r="J16" s="96"/>
      <c r="K16" s="97"/>
      <c r="L16" s="96"/>
      <c r="M16" s="97"/>
      <c r="N16" s="96"/>
      <c r="O16" s="97"/>
      <c r="P16" s="96"/>
      <c r="Q16" s="97"/>
      <c r="R16" s="96"/>
      <c r="S16" s="97"/>
      <c r="T16" s="96"/>
      <c r="U16" s="97"/>
      <c r="V16" s="98"/>
      <c r="W16" s="99"/>
    </row>
    <row r="17" spans="1:23" ht="76.5">
      <c r="A17" s="66">
        <v>1.05</v>
      </c>
      <c r="B17" s="261" t="s">
        <v>329</v>
      </c>
      <c r="C17" s="85"/>
      <c r="D17" s="85" t="s">
        <v>68</v>
      </c>
      <c r="E17" s="86"/>
      <c r="F17" s="87"/>
      <c r="G17" s="87"/>
      <c r="H17" s="96">
        <v>0</v>
      </c>
      <c r="I17" s="100">
        <f>SUM($G17)*H17</f>
        <v>0</v>
      </c>
      <c r="J17" s="96">
        <v>0</v>
      </c>
      <c r="K17" s="100">
        <f>SUM($G17)*J17</f>
        <v>0</v>
      </c>
      <c r="L17" s="96">
        <v>0</v>
      </c>
      <c r="M17" s="100">
        <f>SUM($G17)*L17</f>
        <v>0</v>
      </c>
      <c r="N17" s="96">
        <v>0</v>
      </c>
      <c r="O17" s="100">
        <f>SUM($G17)*N17</f>
        <v>0</v>
      </c>
      <c r="P17" s="96">
        <v>0</v>
      </c>
      <c r="Q17" s="100">
        <f>SUM($G17)*P17</f>
        <v>0</v>
      </c>
      <c r="R17" s="96">
        <v>0</v>
      </c>
      <c r="S17" s="100">
        <f>SUM($G17)*R17</f>
        <v>0</v>
      </c>
      <c r="T17" s="96">
        <v>0</v>
      </c>
      <c r="U17" s="100">
        <f>SUM($G17)*T17</f>
        <v>0</v>
      </c>
      <c r="V17" s="98">
        <v>1</v>
      </c>
      <c r="W17" s="87">
        <f>SUM($G17)*V17</f>
        <v>0</v>
      </c>
    </row>
    <row r="18" spans="1:23">
      <c r="A18" s="66"/>
      <c r="B18" s="261"/>
      <c r="C18" s="85"/>
      <c r="D18" s="85"/>
      <c r="E18" s="86"/>
      <c r="F18" s="87"/>
      <c r="G18" s="87"/>
      <c r="H18" s="96"/>
      <c r="I18" s="97"/>
      <c r="J18" s="96"/>
      <c r="K18" s="97"/>
      <c r="L18" s="96"/>
      <c r="M18" s="97"/>
      <c r="N18" s="96"/>
      <c r="O18" s="97"/>
      <c r="P18" s="96"/>
      <c r="Q18" s="97"/>
      <c r="R18" s="96"/>
      <c r="S18" s="97"/>
      <c r="T18" s="96"/>
      <c r="U18" s="97"/>
      <c r="V18" s="98"/>
      <c r="W18" s="99"/>
    </row>
    <row r="19" spans="1:23" ht="13.15">
      <c r="A19" s="66">
        <v>1.06</v>
      </c>
      <c r="B19" s="263" t="s">
        <v>54</v>
      </c>
      <c r="C19" s="85"/>
      <c r="D19" s="85"/>
      <c r="E19" s="86"/>
      <c r="F19" s="87"/>
      <c r="G19" s="87"/>
      <c r="H19" s="96"/>
      <c r="I19" s="97"/>
      <c r="J19" s="96"/>
      <c r="K19" s="97"/>
      <c r="L19" s="96"/>
      <c r="M19" s="97"/>
      <c r="N19" s="96"/>
      <c r="O19" s="97"/>
      <c r="P19" s="96"/>
      <c r="Q19" s="97"/>
      <c r="R19" s="96"/>
      <c r="S19" s="97"/>
      <c r="T19" s="96"/>
      <c r="U19" s="97"/>
      <c r="V19" s="98"/>
      <c r="W19" s="99"/>
    </row>
    <row r="20" spans="1:23" ht="13.15">
      <c r="A20" s="66"/>
      <c r="B20" s="263"/>
      <c r="C20" s="85"/>
      <c r="D20" s="85"/>
      <c r="E20" s="86"/>
      <c r="F20" s="87"/>
      <c r="G20" s="87"/>
      <c r="H20" s="96"/>
      <c r="I20" s="97"/>
      <c r="J20" s="96"/>
      <c r="K20" s="97"/>
      <c r="L20" s="96"/>
      <c r="M20" s="97"/>
      <c r="N20" s="96"/>
      <c r="O20" s="97"/>
      <c r="P20" s="96"/>
      <c r="Q20" s="97"/>
      <c r="R20" s="96"/>
      <c r="S20" s="97"/>
      <c r="T20" s="96"/>
      <c r="U20" s="97"/>
      <c r="V20" s="98"/>
      <c r="W20" s="99"/>
    </row>
    <row r="21" spans="1:23" ht="63.75">
      <c r="A21" s="66">
        <v>1.07</v>
      </c>
      <c r="B21" s="261" t="s">
        <v>330</v>
      </c>
      <c r="C21" s="85"/>
      <c r="D21" s="85" t="s">
        <v>68</v>
      </c>
      <c r="E21" s="86"/>
      <c r="F21" s="87"/>
      <c r="G21" s="87"/>
      <c r="H21" s="96"/>
      <c r="I21" s="97"/>
      <c r="J21" s="96"/>
      <c r="K21" s="97"/>
      <c r="L21" s="96"/>
      <c r="M21" s="97"/>
      <c r="N21" s="96"/>
      <c r="O21" s="97"/>
      <c r="P21" s="96"/>
      <c r="Q21" s="97"/>
      <c r="R21" s="96"/>
      <c r="S21" s="97"/>
      <c r="T21" s="96"/>
      <c r="U21" s="97"/>
      <c r="V21" s="98"/>
      <c r="W21" s="99"/>
    </row>
    <row r="22" spans="1:23">
      <c r="A22" s="66"/>
      <c r="B22" s="261"/>
      <c r="C22" s="85"/>
      <c r="D22" s="85"/>
      <c r="E22" s="86"/>
      <c r="F22" s="87"/>
      <c r="G22" s="87"/>
      <c r="H22" s="96"/>
      <c r="I22" s="97"/>
      <c r="J22" s="96"/>
      <c r="K22" s="97"/>
      <c r="L22" s="96"/>
      <c r="M22" s="97"/>
      <c r="N22" s="96"/>
      <c r="O22" s="97"/>
      <c r="P22" s="96"/>
      <c r="Q22" s="97"/>
      <c r="R22" s="96"/>
      <c r="S22" s="97"/>
      <c r="T22" s="96"/>
      <c r="U22" s="97"/>
      <c r="V22" s="98"/>
      <c r="W22" s="99"/>
    </row>
    <row r="23" spans="1:23" ht="102">
      <c r="A23" s="66">
        <v>1.08</v>
      </c>
      <c r="B23" s="261" t="s">
        <v>380</v>
      </c>
      <c r="C23" s="85"/>
      <c r="D23" s="85" t="s">
        <v>68</v>
      </c>
      <c r="E23" s="86"/>
      <c r="F23" s="87"/>
      <c r="G23" s="87"/>
      <c r="H23" s="96">
        <v>0</v>
      </c>
      <c r="I23" s="100">
        <f>SUM($G23)*H23</f>
        <v>0</v>
      </c>
      <c r="J23" s="96">
        <v>0</v>
      </c>
      <c r="K23" s="100">
        <f>SUM($G23)*J23</f>
        <v>0</v>
      </c>
      <c r="L23" s="96">
        <v>0</v>
      </c>
      <c r="M23" s="100">
        <f>SUM($G23)*L23</f>
        <v>0</v>
      </c>
      <c r="N23" s="96">
        <v>0</v>
      </c>
      <c r="O23" s="100">
        <f>SUM($G23)*N23</f>
        <v>0</v>
      </c>
      <c r="P23" s="96">
        <v>0</v>
      </c>
      <c r="Q23" s="100">
        <f>SUM($G23)*P23</f>
        <v>0</v>
      </c>
      <c r="R23" s="96">
        <v>0</v>
      </c>
      <c r="S23" s="100">
        <f>SUM($G23)*R23</f>
        <v>0</v>
      </c>
      <c r="T23" s="96">
        <v>0</v>
      </c>
      <c r="U23" s="100">
        <f>SUM($G23)*T23</f>
        <v>0</v>
      </c>
      <c r="V23" s="98">
        <v>1</v>
      </c>
      <c r="W23" s="87">
        <f>SUM($G23)*V23</f>
        <v>0</v>
      </c>
    </row>
    <row r="24" spans="1:23">
      <c r="A24" s="66"/>
      <c r="B24" s="261"/>
      <c r="C24" s="85"/>
      <c r="D24" s="85"/>
      <c r="E24" s="86"/>
      <c r="F24" s="87"/>
      <c r="G24" s="87"/>
      <c r="H24" s="96"/>
      <c r="I24" s="100"/>
      <c r="J24" s="96"/>
      <c r="K24" s="100"/>
      <c r="L24" s="96"/>
      <c r="M24" s="100"/>
      <c r="N24" s="96"/>
      <c r="O24" s="100"/>
      <c r="P24" s="96"/>
      <c r="Q24" s="100"/>
      <c r="R24" s="96"/>
      <c r="S24" s="100"/>
      <c r="T24" s="96"/>
      <c r="U24" s="100"/>
      <c r="V24" s="98"/>
      <c r="W24" s="87"/>
    </row>
    <row r="25" spans="1:23" ht="51">
      <c r="A25" s="66">
        <v>1.0900000000000001</v>
      </c>
      <c r="B25" s="261" t="s">
        <v>381</v>
      </c>
      <c r="C25" s="316"/>
      <c r="D25" s="85" t="s">
        <v>68</v>
      </c>
      <c r="E25" s="86"/>
      <c r="F25" s="87"/>
      <c r="G25" s="87"/>
      <c r="H25" s="96"/>
      <c r="I25" s="100"/>
      <c r="J25" s="96"/>
      <c r="K25" s="100"/>
      <c r="L25" s="96"/>
      <c r="M25" s="100"/>
      <c r="N25" s="96"/>
      <c r="O25" s="100"/>
      <c r="P25" s="96"/>
      <c r="Q25" s="100"/>
      <c r="R25" s="96"/>
      <c r="S25" s="100"/>
      <c r="T25" s="96"/>
      <c r="U25" s="100"/>
      <c r="V25" s="98"/>
      <c r="W25" s="87"/>
    </row>
    <row r="26" spans="1:23">
      <c r="A26" s="66"/>
      <c r="B26" s="261"/>
      <c r="C26" s="85"/>
      <c r="D26" s="85"/>
      <c r="E26" s="86"/>
      <c r="F26" s="87"/>
      <c r="G26" s="87"/>
      <c r="H26" s="96"/>
      <c r="I26" s="97"/>
      <c r="J26" s="96"/>
      <c r="K26" s="97"/>
      <c r="L26" s="96"/>
      <c r="M26" s="97"/>
      <c r="N26" s="96"/>
      <c r="O26" s="97"/>
      <c r="P26" s="96"/>
      <c r="Q26" s="97"/>
      <c r="R26" s="96"/>
      <c r="S26" s="97"/>
      <c r="T26" s="96"/>
      <c r="U26" s="97"/>
      <c r="V26" s="98"/>
      <c r="W26" s="99"/>
    </row>
    <row r="27" spans="1:23" ht="13.15">
      <c r="A27" s="66"/>
      <c r="B27" s="263" t="s">
        <v>9</v>
      </c>
      <c r="C27" s="85"/>
      <c r="D27" s="85"/>
      <c r="E27" s="86"/>
      <c r="F27" s="87"/>
      <c r="G27" s="87"/>
      <c r="H27" s="96"/>
      <c r="I27" s="97"/>
      <c r="J27" s="96"/>
      <c r="K27" s="97"/>
      <c r="L27" s="96"/>
      <c r="M27" s="97"/>
      <c r="N27" s="96"/>
      <c r="O27" s="97"/>
      <c r="P27" s="96"/>
      <c r="Q27" s="97"/>
      <c r="R27" s="96"/>
      <c r="S27" s="97"/>
      <c r="T27" s="96"/>
      <c r="U27" s="97"/>
      <c r="V27" s="98"/>
      <c r="W27" s="99"/>
    </row>
    <row r="28" spans="1:23">
      <c r="A28" s="66"/>
      <c r="B28" s="261"/>
      <c r="C28" s="85"/>
      <c r="D28" s="85"/>
      <c r="E28" s="86"/>
      <c r="F28" s="87"/>
      <c r="G28" s="87"/>
      <c r="H28" s="96"/>
      <c r="I28" s="97"/>
      <c r="J28" s="96"/>
      <c r="K28" s="97"/>
      <c r="L28" s="96"/>
      <c r="M28" s="97"/>
      <c r="N28" s="96"/>
      <c r="O28" s="97"/>
      <c r="P28" s="96"/>
      <c r="Q28" s="97"/>
      <c r="R28" s="96"/>
      <c r="S28" s="97"/>
      <c r="T28" s="96"/>
      <c r="U28" s="97"/>
      <c r="V28" s="98"/>
      <c r="W28" s="99"/>
    </row>
    <row r="29" spans="1:23" ht="38.25">
      <c r="A29" s="66">
        <v>1.1000000000000001</v>
      </c>
      <c r="B29" s="261" t="s">
        <v>96</v>
      </c>
      <c r="C29" s="85"/>
      <c r="D29" s="85" t="s">
        <v>68</v>
      </c>
      <c r="E29" s="86"/>
      <c r="F29" s="87"/>
      <c r="G29" s="87"/>
      <c r="H29" s="96">
        <v>0</v>
      </c>
      <c r="I29" s="100">
        <f>SUM($G29)*H29</f>
        <v>0</v>
      </c>
      <c r="J29" s="96">
        <v>0</v>
      </c>
      <c r="K29" s="100">
        <f>SUM($G29)*J29</f>
        <v>0</v>
      </c>
      <c r="L29" s="96">
        <v>0</v>
      </c>
      <c r="M29" s="100">
        <f>SUM($G29)*L29</f>
        <v>0</v>
      </c>
      <c r="N29" s="96">
        <v>0</v>
      </c>
      <c r="O29" s="100">
        <f>SUM($G29)*N29</f>
        <v>0</v>
      </c>
      <c r="P29" s="96">
        <v>0</v>
      </c>
      <c r="Q29" s="100">
        <f>SUM($G29)*P29</f>
        <v>0</v>
      </c>
      <c r="R29" s="96">
        <v>0</v>
      </c>
      <c r="S29" s="100">
        <f>SUM($G29)*R29</f>
        <v>0</v>
      </c>
      <c r="T29" s="96">
        <v>0</v>
      </c>
      <c r="U29" s="100">
        <f>SUM($G29)*T29</f>
        <v>0</v>
      </c>
      <c r="V29" s="98">
        <v>1</v>
      </c>
      <c r="W29" s="87">
        <f>SUM($G29)*V29</f>
        <v>0</v>
      </c>
    </row>
    <row r="30" spans="1:23">
      <c r="A30" s="66"/>
      <c r="B30" s="261"/>
      <c r="C30" s="85"/>
      <c r="D30" s="85"/>
      <c r="E30" s="86"/>
      <c r="F30" s="87"/>
      <c r="G30" s="87"/>
      <c r="H30" s="96"/>
      <c r="I30" s="97"/>
      <c r="J30" s="96"/>
      <c r="K30" s="97"/>
      <c r="L30" s="96"/>
      <c r="M30" s="97"/>
      <c r="N30" s="96"/>
      <c r="O30" s="97"/>
      <c r="P30" s="96"/>
      <c r="Q30" s="97"/>
      <c r="R30" s="96"/>
      <c r="S30" s="97"/>
      <c r="T30" s="96"/>
      <c r="U30" s="97"/>
      <c r="V30" s="98"/>
      <c r="W30" s="99"/>
    </row>
    <row r="31" spans="1:23" ht="13.15">
      <c r="A31" s="66"/>
      <c r="B31" s="263" t="s">
        <v>8</v>
      </c>
      <c r="C31" s="85"/>
      <c r="D31" s="85"/>
      <c r="E31" s="86"/>
      <c r="F31" s="87"/>
      <c r="G31" s="87"/>
      <c r="H31" s="96"/>
      <c r="I31" s="97"/>
      <c r="J31" s="96"/>
      <c r="K31" s="97"/>
      <c r="L31" s="96"/>
      <c r="M31" s="97"/>
      <c r="N31" s="96"/>
      <c r="O31" s="97"/>
      <c r="P31" s="96"/>
      <c r="Q31" s="97"/>
      <c r="R31" s="96"/>
      <c r="S31" s="97"/>
      <c r="T31" s="96"/>
      <c r="U31" s="97"/>
      <c r="V31" s="98"/>
      <c r="W31" s="99"/>
    </row>
    <row r="32" spans="1:23">
      <c r="A32" s="66"/>
      <c r="B32" s="261"/>
      <c r="C32" s="85"/>
      <c r="D32" s="85"/>
      <c r="E32" s="86"/>
      <c r="F32" s="87"/>
      <c r="G32" s="87"/>
      <c r="H32" s="96"/>
      <c r="I32" s="97"/>
      <c r="J32" s="96"/>
      <c r="K32" s="97"/>
      <c r="L32" s="96"/>
      <c r="M32" s="97"/>
      <c r="N32" s="96"/>
      <c r="O32" s="97"/>
      <c r="P32" s="96"/>
      <c r="Q32" s="97"/>
      <c r="R32" s="96"/>
      <c r="S32" s="97"/>
      <c r="T32" s="96"/>
      <c r="U32" s="97"/>
      <c r="V32" s="98"/>
      <c r="W32" s="99"/>
    </row>
    <row r="33" spans="1:23" ht="51">
      <c r="A33" s="66">
        <v>1.1100000000000001</v>
      </c>
      <c r="B33" s="261" t="s">
        <v>97</v>
      </c>
      <c r="C33" s="85"/>
      <c r="D33" s="85" t="s">
        <v>68</v>
      </c>
      <c r="E33" s="86"/>
      <c r="F33" s="87"/>
      <c r="G33" s="87"/>
      <c r="H33" s="96">
        <v>0</v>
      </c>
      <c r="I33" s="100">
        <f>SUM($G33)*H33</f>
        <v>0</v>
      </c>
      <c r="J33" s="96">
        <v>0</v>
      </c>
      <c r="K33" s="100">
        <f>SUM($G33)*J33</f>
        <v>0</v>
      </c>
      <c r="L33" s="96">
        <v>0</v>
      </c>
      <c r="M33" s="100">
        <f>SUM($G33)*L33</f>
        <v>0</v>
      </c>
      <c r="N33" s="96">
        <v>0</v>
      </c>
      <c r="O33" s="100">
        <f>SUM($G33)*N33</f>
        <v>0</v>
      </c>
      <c r="P33" s="96">
        <v>0</v>
      </c>
      <c r="Q33" s="100">
        <f>SUM($G33)*P33</f>
        <v>0</v>
      </c>
      <c r="R33" s="96">
        <v>0</v>
      </c>
      <c r="S33" s="100">
        <f>SUM($G33)*R33</f>
        <v>0</v>
      </c>
      <c r="T33" s="96">
        <v>0</v>
      </c>
      <c r="U33" s="100">
        <f>SUM($G33)*T33</f>
        <v>0</v>
      </c>
      <c r="V33" s="98">
        <v>1</v>
      </c>
      <c r="W33" s="87">
        <f>SUM($G33)*V33</f>
        <v>0</v>
      </c>
    </row>
    <row r="34" spans="1:23">
      <c r="A34" s="66"/>
      <c r="B34" s="261"/>
      <c r="C34" s="85"/>
      <c r="D34" s="85"/>
      <c r="E34" s="86"/>
      <c r="F34" s="87"/>
      <c r="G34" s="87"/>
      <c r="H34" s="96"/>
      <c r="I34" s="97"/>
      <c r="J34" s="96"/>
      <c r="K34" s="97"/>
      <c r="L34" s="96"/>
      <c r="M34" s="97"/>
      <c r="N34" s="96"/>
      <c r="O34" s="97"/>
      <c r="P34" s="96"/>
      <c r="Q34" s="97"/>
      <c r="R34" s="96"/>
      <c r="S34" s="97"/>
      <c r="T34" s="96"/>
      <c r="U34" s="97"/>
      <c r="V34" s="98"/>
      <c r="W34" s="99"/>
    </row>
    <row r="35" spans="1:23" ht="63.75">
      <c r="A35" s="66">
        <v>1.1200000000000001</v>
      </c>
      <c r="B35" s="261" t="s">
        <v>55</v>
      </c>
      <c r="C35" s="85"/>
      <c r="D35" s="85" t="s">
        <v>68</v>
      </c>
      <c r="E35" s="86"/>
      <c r="F35" s="87"/>
      <c r="G35" s="87"/>
      <c r="H35" s="96">
        <v>0</v>
      </c>
      <c r="I35" s="100">
        <f>SUM($G35)*H35</f>
        <v>0</v>
      </c>
      <c r="J35" s="96">
        <v>0</v>
      </c>
      <c r="K35" s="100">
        <f>SUM($G35)*J35</f>
        <v>0</v>
      </c>
      <c r="L35" s="96">
        <v>0</v>
      </c>
      <c r="M35" s="100">
        <f>SUM($G35)*L35</f>
        <v>0</v>
      </c>
      <c r="N35" s="96">
        <v>0</v>
      </c>
      <c r="O35" s="100">
        <f>SUM($G35)*N35</f>
        <v>0</v>
      </c>
      <c r="P35" s="96">
        <v>0</v>
      </c>
      <c r="Q35" s="100">
        <f>SUM($G35)*P35</f>
        <v>0</v>
      </c>
      <c r="R35" s="96">
        <v>0</v>
      </c>
      <c r="S35" s="100">
        <f>SUM($G35)*R35</f>
        <v>0</v>
      </c>
      <c r="T35" s="96">
        <v>0</v>
      </c>
      <c r="U35" s="100">
        <f>SUM($G35)*T35</f>
        <v>0</v>
      </c>
      <c r="V35" s="98">
        <v>1</v>
      </c>
      <c r="W35" s="87">
        <f>SUM($G35)*V35</f>
        <v>0</v>
      </c>
    </row>
    <row r="36" spans="1:23">
      <c r="A36" s="66"/>
      <c r="B36" s="261"/>
      <c r="C36" s="85"/>
      <c r="D36" s="85"/>
      <c r="E36" s="86"/>
      <c r="F36" s="87"/>
      <c r="G36" s="87"/>
      <c r="H36" s="96"/>
      <c r="I36" s="97"/>
      <c r="J36" s="96"/>
      <c r="K36" s="97"/>
      <c r="L36" s="96"/>
      <c r="M36" s="97"/>
      <c r="N36" s="96"/>
      <c r="O36" s="97"/>
      <c r="P36" s="96"/>
      <c r="Q36" s="97"/>
      <c r="R36" s="96"/>
      <c r="S36" s="97"/>
      <c r="T36" s="96"/>
      <c r="U36" s="97"/>
      <c r="V36" s="98"/>
      <c r="W36" s="99"/>
    </row>
    <row r="37" spans="1:23" ht="13.15">
      <c r="A37" s="66"/>
      <c r="B37" s="263" t="s">
        <v>56</v>
      </c>
      <c r="C37" s="85"/>
      <c r="D37" s="85"/>
      <c r="E37" s="86"/>
      <c r="F37" s="87"/>
      <c r="G37" s="87"/>
      <c r="H37" s="96"/>
      <c r="I37" s="97"/>
      <c r="J37" s="96"/>
      <c r="K37" s="97"/>
      <c r="L37" s="96"/>
      <c r="M37" s="97"/>
      <c r="N37" s="96"/>
      <c r="O37" s="97"/>
      <c r="P37" s="96"/>
      <c r="Q37" s="97"/>
      <c r="R37" s="96"/>
      <c r="S37" s="97"/>
      <c r="T37" s="96"/>
      <c r="U37" s="97"/>
      <c r="V37" s="98"/>
      <c r="W37" s="99"/>
    </row>
    <row r="38" spans="1:23">
      <c r="A38" s="66"/>
      <c r="B38" s="261"/>
      <c r="C38" s="85"/>
      <c r="D38" s="85"/>
      <c r="E38" s="86"/>
      <c r="F38" s="87"/>
      <c r="G38" s="87"/>
      <c r="H38" s="96"/>
      <c r="I38" s="97"/>
      <c r="J38" s="96"/>
      <c r="K38" s="97"/>
      <c r="L38" s="96"/>
      <c r="M38" s="97"/>
      <c r="N38" s="96"/>
      <c r="O38" s="97"/>
      <c r="P38" s="96"/>
      <c r="Q38" s="97"/>
      <c r="R38" s="96"/>
      <c r="S38" s="97"/>
      <c r="T38" s="96"/>
      <c r="U38" s="97"/>
      <c r="V38" s="98"/>
      <c r="W38" s="99"/>
    </row>
    <row r="39" spans="1:23" ht="63.75">
      <c r="A39" s="66">
        <v>1.1299999999999999</v>
      </c>
      <c r="B39" s="261" t="s">
        <v>10</v>
      </c>
      <c r="C39" s="85"/>
      <c r="D39" s="85" t="s">
        <v>68</v>
      </c>
      <c r="E39" s="86"/>
      <c r="F39" s="87"/>
      <c r="G39" s="87"/>
      <c r="H39" s="96">
        <v>0</v>
      </c>
      <c r="I39" s="100">
        <f>SUM($G39)*H39</f>
        <v>0</v>
      </c>
      <c r="J39" s="96">
        <v>0</v>
      </c>
      <c r="K39" s="100">
        <f>SUM($G39)*J39</f>
        <v>0</v>
      </c>
      <c r="L39" s="96">
        <v>0</v>
      </c>
      <c r="M39" s="100">
        <f>SUM($G39)*L39</f>
        <v>0</v>
      </c>
      <c r="N39" s="96">
        <v>0</v>
      </c>
      <c r="O39" s="100">
        <f>SUM($G39)*N39</f>
        <v>0</v>
      </c>
      <c r="P39" s="96">
        <v>0</v>
      </c>
      <c r="Q39" s="100">
        <f>SUM($G39)*P39</f>
        <v>0</v>
      </c>
      <c r="R39" s="96">
        <v>0</v>
      </c>
      <c r="S39" s="100">
        <f>SUM($G39)*R39</f>
        <v>0</v>
      </c>
      <c r="T39" s="96">
        <v>0</v>
      </c>
      <c r="U39" s="100">
        <f>SUM($G39)*T39</f>
        <v>0</v>
      </c>
      <c r="V39" s="98">
        <v>1</v>
      </c>
      <c r="W39" s="87">
        <f>SUM($G39)*V39</f>
        <v>0</v>
      </c>
    </row>
    <row r="40" spans="1:23">
      <c r="A40" s="66"/>
      <c r="B40" s="261"/>
      <c r="C40" s="85"/>
      <c r="D40" s="85"/>
      <c r="E40" s="86"/>
      <c r="F40" s="87"/>
      <c r="G40" s="87"/>
      <c r="H40" s="96"/>
      <c r="I40" s="97"/>
      <c r="J40" s="96"/>
      <c r="K40" s="97"/>
      <c r="L40" s="96"/>
      <c r="M40" s="97"/>
      <c r="N40" s="96"/>
      <c r="O40" s="97"/>
      <c r="P40" s="96"/>
      <c r="Q40" s="97"/>
      <c r="R40" s="96"/>
      <c r="S40" s="97"/>
      <c r="T40" s="96"/>
      <c r="U40" s="97"/>
      <c r="V40" s="98"/>
      <c r="W40" s="99"/>
    </row>
    <row r="41" spans="1:23" ht="25.5">
      <c r="A41" s="66">
        <v>1.1399999999999999</v>
      </c>
      <c r="B41" s="261" t="s">
        <v>11</v>
      </c>
      <c r="C41" s="85"/>
      <c r="D41" s="85" t="s">
        <v>68</v>
      </c>
      <c r="E41" s="86"/>
      <c r="F41" s="87"/>
      <c r="G41" s="87"/>
      <c r="H41" s="96">
        <v>0</v>
      </c>
      <c r="I41" s="100">
        <f>SUM($G41)*H41</f>
        <v>0</v>
      </c>
      <c r="J41" s="96">
        <v>0</v>
      </c>
      <c r="K41" s="100">
        <f>SUM($G41)*J41</f>
        <v>0</v>
      </c>
      <c r="L41" s="96">
        <v>0</v>
      </c>
      <c r="M41" s="100">
        <f>SUM($G41)*L41</f>
        <v>0</v>
      </c>
      <c r="N41" s="96">
        <v>0</v>
      </c>
      <c r="O41" s="100">
        <f>SUM($G41)*N41</f>
        <v>0</v>
      </c>
      <c r="P41" s="96">
        <v>0</v>
      </c>
      <c r="Q41" s="100">
        <f>SUM($G41)*P41</f>
        <v>0</v>
      </c>
      <c r="R41" s="96">
        <v>0</v>
      </c>
      <c r="S41" s="100">
        <f>SUM($G41)*R41</f>
        <v>0</v>
      </c>
      <c r="T41" s="96">
        <v>0</v>
      </c>
      <c r="U41" s="100">
        <f>SUM($G41)*T41</f>
        <v>0</v>
      </c>
      <c r="V41" s="98">
        <v>1</v>
      </c>
      <c r="W41" s="87">
        <f>SUM($G41)*V41</f>
        <v>0</v>
      </c>
    </row>
    <row r="42" spans="1:23">
      <c r="A42" s="66"/>
      <c r="B42" s="261"/>
      <c r="C42" s="85"/>
      <c r="D42" s="85"/>
      <c r="E42" s="86"/>
      <c r="F42" s="87"/>
      <c r="G42" s="87"/>
      <c r="H42" s="96"/>
      <c r="I42" s="97"/>
      <c r="J42" s="96"/>
      <c r="K42" s="97"/>
      <c r="L42" s="96"/>
      <c r="M42" s="97"/>
      <c r="N42" s="96"/>
      <c r="O42" s="97"/>
      <c r="P42" s="96"/>
      <c r="Q42" s="97"/>
      <c r="R42" s="96"/>
      <c r="S42" s="97"/>
      <c r="T42" s="96"/>
      <c r="U42" s="97"/>
      <c r="V42" s="98"/>
      <c r="W42" s="99"/>
    </row>
    <row r="43" spans="1:23" ht="25.5">
      <c r="A43" s="66">
        <v>1.1499999999999999</v>
      </c>
      <c r="B43" s="261" t="s">
        <v>12</v>
      </c>
      <c r="C43" s="85"/>
      <c r="D43" s="85" t="s">
        <v>68</v>
      </c>
      <c r="E43" s="86"/>
      <c r="F43" s="87"/>
      <c r="G43" s="87"/>
      <c r="H43" s="96">
        <v>0</v>
      </c>
      <c r="I43" s="100">
        <f>SUM($G43)*H43</f>
        <v>0</v>
      </c>
      <c r="J43" s="96">
        <v>0</v>
      </c>
      <c r="K43" s="100">
        <f>SUM($G43)*J43</f>
        <v>0</v>
      </c>
      <c r="L43" s="96">
        <v>0</v>
      </c>
      <c r="M43" s="100">
        <f>SUM($G43)*L43</f>
        <v>0</v>
      </c>
      <c r="N43" s="96">
        <v>0</v>
      </c>
      <c r="O43" s="100">
        <f>SUM($G43)*N43</f>
        <v>0</v>
      </c>
      <c r="P43" s="96">
        <v>0</v>
      </c>
      <c r="Q43" s="100">
        <f>SUM($G43)*P43</f>
        <v>0</v>
      </c>
      <c r="R43" s="96">
        <v>0</v>
      </c>
      <c r="S43" s="100">
        <f>SUM($G43)*R43</f>
        <v>0</v>
      </c>
      <c r="T43" s="96">
        <v>0</v>
      </c>
      <c r="U43" s="100">
        <f>SUM($G43)*T43</f>
        <v>0</v>
      </c>
      <c r="V43" s="98">
        <v>1</v>
      </c>
      <c r="W43" s="87">
        <f>SUM($G43)*V43</f>
        <v>0</v>
      </c>
    </row>
    <row r="44" spans="1:23">
      <c r="A44" s="66"/>
      <c r="B44" s="261"/>
      <c r="C44" s="85"/>
      <c r="D44" s="85"/>
      <c r="E44" s="86"/>
      <c r="F44" s="87"/>
      <c r="G44" s="87"/>
      <c r="H44" s="96"/>
      <c r="I44" s="97"/>
      <c r="J44" s="96"/>
      <c r="K44" s="97"/>
      <c r="L44" s="96"/>
      <c r="M44" s="97"/>
      <c r="N44" s="96"/>
      <c r="O44" s="97"/>
      <c r="P44" s="96"/>
      <c r="Q44" s="97"/>
      <c r="R44" s="96"/>
      <c r="S44" s="97"/>
      <c r="T44" s="96"/>
      <c r="U44" s="97"/>
      <c r="V44" s="98"/>
      <c r="W44" s="99"/>
    </row>
    <row r="45" spans="1:23" ht="63.75">
      <c r="A45" s="66">
        <v>1.1599999999999999</v>
      </c>
      <c r="B45" s="261" t="s">
        <v>331</v>
      </c>
      <c r="C45" s="85"/>
      <c r="D45" s="85" t="s">
        <v>68</v>
      </c>
      <c r="E45" s="86"/>
      <c r="F45" s="87"/>
      <c r="G45" s="87"/>
      <c r="H45" s="96">
        <v>0</v>
      </c>
      <c r="I45" s="100">
        <f>SUM($G45)*H45</f>
        <v>0</v>
      </c>
      <c r="J45" s="96">
        <v>0</v>
      </c>
      <c r="K45" s="100">
        <f>SUM($G45)*J45</f>
        <v>0</v>
      </c>
      <c r="L45" s="96">
        <v>0</v>
      </c>
      <c r="M45" s="100">
        <f>SUM($G45)*L45</f>
        <v>0</v>
      </c>
      <c r="N45" s="96">
        <v>0</v>
      </c>
      <c r="O45" s="100">
        <f>SUM($G45)*N45</f>
        <v>0</v>
      </c>
      <c r="P45" s="96">
        <v>0</v>
      </c>
      <c r="Q45" s="100">
        <f>SUM($G45)*P45</f>
        <v>0</v>
      </c>
      <c r="R45" s="96">
        <v>0</v>
      </c>
      <c r="S45" s="100">
        <f>SUM($G45)*R45</f>
        <v>0</v>
      </c>
      <c r="T45" s="96">
        <v>0</v>
      </c>
      <c r="U45" s="100">
        <f>SUM($G45)*T45</f>
        <v>0</v>
      </c>
      <c r="V45" s="98">
        <v>1</v>
      </c>
      <c r="W45" s="87">
        <f>SUM($G45)*V45</f>
        <v>0</v>
      </c>
    </row>
    <row r="46" spans="1:23">
      <c r="A46" s="66"/>
      <c r="B46" s="261"/>
      <c r="C46" s="85"/>
      <c r="D46" s="85"/>
      <c r="E46" s="86"/>
      <c r="F46" s="87"/>
      <c r="G46" s="87"/>
      <c r="H46" s="96"/>
      <c r="I46" s="97"/>
      <c r="J46" s="96"/>
      <c r="K46" s="97"/>
      <c r="L46" s="96"/>
      <c r="M46" s="97"/>
      <c r="N46" s="96"/>
      <c r="O46" s="97"/>
      <c r="P46" s="96"/>
      <c r="Q46" s="97"/>
      <c r="R46" s="96"/>
      <c r="S46" s="97"/>
      <c r="T46" s="96"/>
      <c r="U46" s="97"/>
      <c r="V46" s="98"/>
      <c r="W46" s="99"/>
    </row>
    <row r="47" spans="1:23" ht="13.15">
      <c r="A47" s="66"/>
      <c r="B47" s="263" t="s">
        <v>13</v>
      </c>
      <c r="C47" s="85"/>
      <c r="D47" s="85"/>
      <c r="E47" s="86"/>
      <c r="F47" s="87"/>
      <c r="G47" s="87"/>
      <c r="H47" s="96"/>
      <c r="I47" s="97"/>
      <c r="J47" s="96"/>
      <c r="K47" s="97"/>
      <c r="L47" s="96"/>
      <c r="M47" s="97"/>
      <c r="N47" s="96"/>
      <c r="O47" s="97"/>
      <c r="P47" s="96"/>
      <c r="Q47" s="97"/>
      <c r="R47" s="96"/>
      <c r="S47" s="97"/>
      <c r="T47" s="96"/>
      <c r="U47" s="97"/>
      <c r="V47" s="98"/>
      <c r="W47" s="99"/>
    </row>
    <row r="48" spans="1:23">
      <c r="A48" s="66"/>
      <c r="B48" s="261"/>
      <c r="C48" s="85"/>
      <c r="D48" s="85"/>
      <c r="E48" s="86"/>
      <c r="F48" s="87"/>
      <c r="G48" s="87"/>
      <c r="H48" s="96"/>
      <c r="I48" s="97"/>
      <c r="J48" s="96"/>
      <c r="K48" s="97"/>
      <c r="L48" s="96"/>
      <c r="M48" s="97"/>
      <c r="N48" s="96"/>
      <c r="O48" s="97"/>
      <c r="P48" s="96"/>
      <c r="Q48" s="97"/>
      <c r="R48" s="96"/>
      <c r="S48" s="97"/>
      <c r="T48" s="96"/>
      <c r="U48" s="97"/>
      <c r="V48" s="98"/>
      <c r="W48" s="99"/>
    </row>
    <row r="49" spans="1:23" ht="127.5">
      <c r="A49" s="66">
        <v>1.17</v>
      </c>
      <c r="B49" s="261" t="s">
        <v>228</v>
      </c>
      <c r="C49" s="85"/>
      <c r="D49" s="85" t="s">
        <v>68</v>
      </c>
      <c r="E49" s="86"/>
      <c r="F49" s="87"/>
      <c r="G49" s="87"/>
      <c r="H49" s="96">
        <v>0</v>
      </c>
      <c r="I49" s="100">
        <f>SUM($G49)*H49</f>
        <v>0</v>
      </c>
      <c r="J49" s="96">
        <v>0</v>
      </c>
      <c r="K49" s="100">
        <f>SUM($G49)*J49</f>
        <v>0</v>
      </c>
      <c r="L49" s="96">
        <v>0</v>
      </c>
      <c r="M49" s="100">
        <f>SUM($G49)*L49</f>
        <v>0</v>
      </c>
      <c r="N49" s="96">
        <v>0</v>
      </c>
      <c r="O49" s="100">
        <f>SUM($G49)*N49</f>
        <v>0</v>
      </c>
      <c r="P49" s="96">
        <v>0</v>
      </c>
      <c r="Q49" s="100">
        <f>SUM($G49)*P49</f>
        <v>0</v>
      </c>
      <c r="R49" s="96">
        <v>0</v>
      </c>
      <c r="S49" s="100">
        <f>SUM($G49)*R49</f>
        <v>0</v>
      </c>
      <c r="T49" s="96">
        <v>0</v>
      </c>
      <c r="U49" s="100">
        <f>SUM($G49)*T49</f>
        <v>0</v>
      </c>
      <c r="V49" s="98">
        <v>1</v>
      </c>
      <c r="W49" s="87">
        <f>SUM($G49)*V49</f>
        <v>0</v>
      </c>
    </row>
    <row r="50" spans="1:23">
      <c r="A50" s="66"/>
      <c r="B50" s="261"/>
      <c r="C50" s="85"/>
      <c r="D50" s="85"/>
      <c r="E50" s="86"/>
      <c r="F50" s="87"/>
      <c r="G50" s="87"/>
      <c r="H50" s="96"/>
      <c r="I50" s="97"/>
      <c r="J50" s="96"/>
      <c r="K50" s="97"/>
      <c r="L50" s="96"/>
      <c r="M50" s="97"/>
      <c r="N50" s="96"/>
      <c r="O50" s="97"/>
      <c r="P50" s="96"/>
      <c r="Q50" s="97"/>
      <c r="R50" s="96"/>
      <c r="S50" s="97"/>
      <c r="T50" s="96"/>
      <c r="U50" s="97"/>
      <c r="V50" s="98"/>
      <c r="W50" s="99"/>
    </row>
    <row r="51" spans="1:23" ht="51">
      <c r="A51" s="66" t="s">
        <v>14</v>
      </c>
      <c r="B51" s="261" t="s">
        <v>15</v>
      </c>
      <c r="C51" s="85"/>
      <c r="D51" s="85" t="s">
        <v>68</v>
      </c>
      <c r="E51" s="86"/>
      <c r="F51" s="87"/>
      <c r="G51" s="87"/>
      <c r="H51" s="96">
        <v>0</v>
      </c>
      <c r="I51" s="100">
        <f t="shared" ref="I51:I85" si="0">SUM($G51)*H51</f>
        <v>0</v>
      </c>
      <c r="J51" s="96">
        <v>0</v>
      </c>
      <c r="K51" s="100">
        <f t="shared" ref="K51:K85" si="1">SUM($G51)*J51</f>
        <v>0</v>
      </c>
      <c r="L51" s="96">
        <v>0</v>
      </c>
      <c r="M51" s="100">
        <f t="shared" ref="M51:M85" si="2">SUM($G51)*L51</f>
        <v>0</v>
      </c>
      <c r="N51" s="96">
        <v>0</v>
      </c>
      <c r="O51" s="100">
        <f t="shared" ref="O51:O85" si="3">SUM($G51)*N51</f>
        <v>0</v>
      </c>
      <c r="P51" s="96">
        <v>0</v>
      </c>
      <c r="Q51" s="100">
        <f t="shared" ref="Q51:Q85" si="4">SUM($G51)*P51</f>
        <v>0</v>
      </c>
      <c r="R51" s="96">
        <v>0</v>
      </c>
      <c r="S51" s="100">
        <f t="shared" ref="S51:S85" si="5">SUM($G51)*R51</f>
        <v>0</v>
      </c>
      <c r="T51" s="96">
        <v>0</v>
      </c>
      <c r="U51" s="100">
        <f t="shared" ref="U51:U85" si="6">SUM($G51)*T51</f>
        <v>0</v>
      </c>
      <c r="V51" s="98">
        <v>1</v>
      </c>
      <c r="W51" s="87">
        <f t="shared" ref="W51:W85" si="7">SUM($G51)*V51</f>
        <v>0</v>
      </c>
    </row>
    <row r="52" spans="1:23">
      <c r="A52" s="66"/>
      <c r="B52" s="261"/>
      <c r="C52" s="85"/>
      <c r="D52" s="85"/>
      <c r="E52" s="86"/>
      <c r="F52" s="87"/>
      <c r="G52" s="87"/>
      <c r="H52" s="96"/>
      <c r="I52" s="100"/>
      <c r="J52" s="96"/>
      <c r="K52" s="100"/>
      <c r="L52" s="96"/>
      <c r="M52" s="100"/>
      <c r="N52" s="96"/>
      <c r="O52" s="100"/>
      <c r="P52" s="96"/>
      <c r="Q52" s="100"/>
      <c r="R52" s="96"/>
      <c r="S52" s="100"/>
      <c r="T52" s="96"/>
      <c r="U52" s="100"/>
      <c r="V52" s="98"/>
      <c r="W52" s="87"/>
    </row>
    <row r="53" spans="1:23" ht="51">
      <c r="A53" s="66" t="s">
        <v>14</v>
      </c>
      <c r="B53" s="261" t="s">
        <v>232</v>
      </c>
      <c r="C53" s="85"/>
      <c r="D53" s="85" t="s">
        <v>68</v>
      </c>
      <c r="E53" s="86"/>
      <c r="F53" s="87"/>
      <c r="G53" s="87"/>
      <c r="H53" s="96">
        <v>0</v>
      </c>
      <c r="I53" s="100">
        <f>SUM($G53)*H53</f>
        <v>0</v>
      </c>
      <c r="J53" s="96">
        <v>0</v>
      </c>
      <c r="K53" s="100">
        <f>SUM($G53)*J53</f>
        <v>0</v>
      </c>
      <c r="L53" s="96">
        <v>0</v>
      </c>
      <c r="M53" s="100">
        <f>SUM($G53)*L53</f>
        <v>0</v>
      </c>
      <c r="N53" s="96">
        <v>0</v>
      </c>
      <c r="O53" s="100">
        <f>SUM($G53)*N53</f>
        <v>0</v>
      </c>
      <c r="P53" s="96">
        <v>0</v>
      </c>
      <c r="Q53" s="100">
        <f>SUM($G53)*P53</f>
        <v>0</v>
      </c>
      <c r="R53" s="96">
        <v>0</v>
      </c>
      <c r="S53" s="100">
        <f>SUM($G53)*R53</f>
        <v>0</v>
      </c>
      <c r="T53" s="96">
        <v>0</v>
      </c>
      <c r="U53" s="100">
        <f>SUM($G53)*T53</f>
        <v>0</v>
      </c>
      <c r="V53" s="98">
        <v>1</v>
      </c>
      <c r="W53" s="87">
        <f>SUM($G53)*V53</f>
        <v>0</v>
      </c>
    </row>
    <row r="54" spans="1:23">
      <c r="A54" s="66"/>
      <c r="B54" s="261"/>
      <c r="C54" s="85"/>
      <c r="D54" s="85"/>
      <c r="E54" s="86"/>
      <c r="F54" s="87"/>
      <c r="G54" s="87"/>
      <c r="H54" s="96"/>
      <c r="I54" s="100"/>
      <c r="J54" s="96"/>
      <c r="K54" s="100"/>
      <c r="L54" s="96"/>
      <c r="M54" s="100"/>
      <c r="N54" s="96"/>
      <c r="O54" s="100"/>
      <c r="P54" s="96"/>
      <c r="Q54" s="100"/>
      <c r="R54" s="96"/>
      <c r="S54" s="100"/>
      <c r="T54" s="96"/>
      <c r="U54" s="100"/>
      <c r="V54" s="98"/>
      <c r="W54" s="87"/>
    </row>
    <row r="55" spans="1:23" ht="63.75">
      <c r="A55" s="66" t="s">
        <v>14</v>
      </c>
      <c r="B55" s="261" t="s">
        <v>227</v>
      </c>
      <c r="C55" s="85"/>
      <c r="D55" s="85" t="s">
        <v>68</v>
      </c>
      <c r="E55" s="86"/>
      <c r="F55" s="87"/>
      <c r="G55" s="87"/>
      <c r="H55" s="96">
        <v>0</v>
      </c>
      <c r="I55" s="100">
        <f>SUM($G55)*H55</f>
        <v>0</v>
      </c>
      <c r="J55" s="96">
        <v>0</v>
      </c>
      <c r="K55" s="100">
        <f>SUM($G55)*J55</f>
        <v>0</v>
      </c>
      <c r="L55" s="96">
        <v>0</v>
      </c>
      <c r="M55" s="100">
        <f>SUM($G55)*L55</f>
        <v>0</v>
      </c>
      <c r="N55" s="96">
        <v>0</v>
      </c>
      <c r="O55" s="100">
        <f>SUM($G55)*N55</f>
        <v>0</v>
      </c>
      <c r="P55" s="96">
        <v>0</v>
      </c>
      <c r="Q55" s="100">
        <f>SUM($G55)*P55</f>
        <v>0</v>
      </c>
      <c r="R55" s="96">
        <v>0</v>
      </c>
      <c r="S55" s="100">
        <f>SUM($G55)*R55</f>
        <v>0</v>
      </c>
      <c r="T55" s="96">
        <v>0</v>
      </c>
      <c r="U55" s="100">
        <f>SUM($G55)*T55</f>
        <v>0</v>
      </c>
      <c r="V55" s="98">
        <v>1</v>
      </c>
      <c r="W55" s="87">
        <f>SUM($G55)*V55</f>
        <v>0</v>
      </c>
    </row>
    <row r="56" spans="1:23">
      <c r="A56" s="66"/>
      <c r="B56" s="261"/>
      <c r="C56" s="85"/>
      <c r="D56" s="85"/>
      <c r="E56" s="86"/>
      <c r="F56" s="87"/>
      <c r="G56" s="87"/>
      <c r="H56" s="96"/>
      <c r="I56" s="100"/>
      <c r="J56" s="96"/>
      <c r="K56" s="100"/>
      <c r="L56" s="96"/>
      <c r="M56" s="100"/>
      <c r="N56" s="96"/>
      <c r="O56" s="100"/>
      <c r="P56" s="96"/>
      <c r="Q56" s="100"/>
      <c r="R56" s="96"/>
      <c r="S56" s="100"/>
      <c r="T56" s="96"/>
      <c r="U56" s="100"/>
      <c r="V56" s="98"/>
      <c r="W56" s="87"/>
    </row>
    <row r="57" spans="1:23" ht="51">
      <c r="A57" s="66" t="s">
        <v>14</v>
      </c>
      <c r="B57" s="261" t="s">
        <v>98</v>
      </c>
      <c r="C57" s="85"/>
      <c r="D57" s="85" t="s">
        <v>68</v>
      </c>
      <c r="E57" s="86"/>
      <c r="F57" s="87"/>
      <c r="G57" s="87"/>
      <c r="H57" s="96">
        <v>0</v>
      </c>
      <c r="I57" s="100">
        <f>SUM($G57)*H57</f>
        <v>0</v>
      </c>
      <c r="J57" s="96">
        <v>0</v>
      </c>
      <c r="K57" s="100">
        <f>SUM($G57)*J57</f>
        <v>0</v>
      </c>
      <c r="L57" s="96">
        <v>0</v>
      </c>
      <c r="M57" s="100">
        <f>SUM($G57)*L57</f>
        <v>0</v>
      </c>
      <c r="N57" s="96">
        <v>0</v>
      </c>
      <c r="O57" s="100">
        <f>SUM($G57)*N57</f>
        <v>0</v>
      </c>
      <c r="P57" s="96">
        <v>0</v>
      </c>
      <c r="Q57" s="100">
        <f>SUM($G57)*P57</f>
        <v>0</v>
      </c>
      <c r="R57" s="96">
        <v>0</v>
      </c>
      <c r="S57" s="100">
        <f>SUM($G57)*R57</f>
        <v>0</v>
      </c>
      <c r="T57" s="96">
        <v>0</v>
      </c>
      <c r="U57" s="100">
        <f>SUM($G57)*T57</f>
        <v>0</v>
      </c>
      <c r="V57" s="98">
        <v>1</v>
      </c>
      <c r="W57" s="87">
        <f>SUM($G57)*V57</f>
        <v>0</v>
      </c>
    </row>
    <row r="58" spans="1:23">
      <c r="A58" s="66"/>
      <c r="B58" s="261"/>
      <c r="C58" s="85"/>
      <c r="D58" s="85"/>
      <c r="E58" s="86"/>
      <c r="F58" s="87"/>
      <c r="G58" s="87"/>
      <c r="H58" s="96"/>
      <c r="I58" s="100"/>
      <c r="J58" s="96"/>
      <c r="K58" s="100"/>
      <c r="L58" s="96"/>
      <c r="M58" s="100"/>
      <c r="N58" s="96"/>
      <c r="O58" s="100"/>
      <c r="P58" s="96"/>
      <c r="Q58" s="100"/>
      <c r="R58" s="96"/>
      <c r="S58" s="100"/>
      <c r="T58" s="96"/>
      <c r="U58" s="100"/>
      <c r="V58" s="98"/>
      <c r="W58" s="87"/>
    </row>
    <row r="59" spans="1:23" ht="89.25">
      <c r="A59" s="66" t="s">
        <v>14</v>
      </c>
      <c r="B59" s="261" t="s">
        <v>99</v>
      </c>
      <c r="C59" s="85"/>
      <c r="D59" s="85" t="s">
        <v>68</v>
      </c>
      <c r="E59" s="86"/>
      <c r="F59" s="87"/>
      <c r="G59" s="87"/>
      <c r="H59" s="96">
        <v>0</v>
      </c>
      <c r="I59" s="100">
        <f t="shared" si="0"/>
        <v>0</v>
      </c>
      <c r="J59" s="96">
        <v>0</v>
      </c>
      <c r="K59" s="100">
        <f t="shared" si="1"/>
        <v>0</v>
      </c>
      <c r="L59" s="96">
        <v>0</v>
      </c>
      <c r="M59" s="100">
        <f t="shared" si="2"/>
        <v>0</v>
      </c>
      <c r="N59" s="96">
        <v>0</v>
      </c>
      <c r="O59" s="100">
        <f t="shared" si="3"/>
        <v>0</v>
      </c>
      <c r="P59" s="96">
        <v>0</v>
      </c>
      <c r="Q59" s="100">
        <f t="shared" si="4"/>
        <v>0</v>
      </c>
      <c r="R59" s="96">
        <v>0</v>
      </c>
      <c r="S59" s="100">
        <f t="shared" si="5"/>
        <v>0</v>
      </c>
      <c r="T59" s="96">
        <v>0</v>
      </c>
      <c r="U59" s="100">
        <f t="shared" si="6"/>
        <v>0</v>
      </c>
      <c r="V59" s="98">
        <v>1</v>
      </c>
      <c r="W59" s="87">
        <f t="shared" si="7"/>
        <v>0</v>
      </c>
    </row>
    <row r="60" spans="1:23">
      <c r="A60" s="66"/>
      <c r="B60" s="261"/>
      <c r="C60" s="85"/>
      <c r="D60" s="85"/>
      <c r="E60" s="86"/>
      <c r="F60" s="87"/>
      <c r="G60" s="87"/>
      <c r="H60" s="96"/>
      <c r="I60" s="100"/>
      <c r="J60" s="96"/>
      <c r="K60" s="100"/>
      <c r="L60" s="96"/>
      <c r="M60" s="100"/>
      <c r="N60" s="96"/>
      <c r="O60" s="100"/>
      <c r="P60" s="96"/>
      <c r="Q60" s="100"/>
      <c r="R60" s="96"/>
      <c r="S60" s="100"/>
      <c r="T60" s="96"/>
      <c r="U60" s="100"/>
      <c r="V60" s="98"/>
      <c r="W60" s="87"/>
    </row>
    <row r="61" spans="1:23" ht="25.5">
      <c r="A61" s="66" t="s">
        <v>14</v>
      </c>
      <c r="B61" s="261" t="s">
        <v>229</v>
      </c>
      <c r="C61" s="85"/>
      <c r="D61" s="85" t="s">
        <v>68</v>
      </c>
      <c r="E61" s="86"/>
      <c r="F61" s="87"/>
      <c r="G61" s="87"/>
      <c r="H61" s="96">
        <v>0</v>
      </c>
      <c r="I61" s="100">
        <f t="shared" si="0"/>
        <v>0</v>
      </c>
      <c r="J61" s="96">
        <v>0</v>
      </c>
      <c r="K61" s="100">
        <f t="shared" si="1"/>
        <v>0</v>
      </c>
      <c r="L61" s="96">
        <v>0</v>
      </c>
      <c r="M61" s="100">
        <f t="shared" si="2"/>
        <v>0</v>
      </c>
      <c r="N61" s="96">
        <v>0</v>
      </c>
      <c r="O61" s="100">
        <f t="shared" si="3"/>
        <v>0</v>
      </c>
      <c r="P61" s="96">
        <v>0</v>
      </c>
      <c r="Q61" s="100">
        <f t="shared" si="4"/>
        <v>0</v>
      </c>
      <c r="R61" s="96">
        <v>0</v>
      </c>
      <c r="S61" s="100">
        <f t="shared" si="5"/>
        <v>0</v>
      </c>
      <c r="T61" s="96">
        <v>0</v>
      </c>
      <c r="U61" s="100">
        <f t="shared" si="6"/>
        <v>0</v>
      </c>
      <c r="V61" s="98">
        <v>1</v>
      </c>
      <c r="W61" s="87">
        <f t="shared" si="7"/>
        <v>0</v>
      </c>
    </row>
    <row r="62" spans="1:23">
      <c r="A62" s="66"/>
      <c r="B62" s="261"/>
      <c r="C62" s="85"/>
      <c r="D62" s="85"/>
      <c r="E62" s="86"/>
      <c r="F62" s="87"/>
      <c r="G62" s="87"/>
      <c r="H62" s="96"/>
      <c r="I62" s="100"/>
      <c r="J62" s="96"/>
      <c r="K62" s="100"/>
      <c r="L62" s="96"/>
      <c r="M62" s="100"/>
      <c r="N62" s="96"/>
      <c r="O62" s="100"/>
      <c r="P62" s="96"/>
      <c r="Q62" s="100"/>
      <c r="R62" s="96"/>
      <c r="S62" s="100"/>
      <c r="T62" s="96"/>
      <c r="U62" s="100"/>
      <c r="V62" s="98"/>
      <c r="W62" s="87"/>
    </row>
    <row r="63" spans="1:23" ht="25.5">
      <c r="A63" s="66" t="s">
        <v>14</v>
      </c>
      <c r="B63" s="261" t="s">
        <v>230</v>
      </c>
      <c r="C63" s="85"/>
      <c r="D63" s="85" t="s">
        <v>68</v>
      </c>
      <c r="E63" s="86"/>
      <c r="F63" s="87"/>
      <c r="G63" s="87"/>
      <c r="H63" s="96">
        <v>0</v>
      </c>
      <c r="I63" s="100">
        <f t="shared" si="0"/>
        <v>0</v>
      </c>
      <c r="J63" s="96">
        <v>0</v>
      </c>
      <c r="K63" s="100">
        <f t="shared" si="1"/>
        <v>0</v>
      </c>
      <c r="L63" s="96">
        <v>0</v>
      </c>
      <c r="M63" s="100">
        <f t="shared" si="2"/>
        <v>0</v>
      </c>
      <c r="N63" s="96">
        <v>0</v>
      </c>
      <c r="O63" s="100">
        <f t="shared" si="3"/>
        <v>0</v>
      </c>
      <c r="P63" s="96">
        <v>0</v>
      </c>
      <c r="Q63" s="100">
        <f t="shared" si="4"/>
        <v>0</v>
      </c>
      <c r="R63" s="96">
        <v>0</v>
      </c>
      <c r="S63" s="100">
        <f t="shared" si="5"/>
        <v>0</v>
      </c>
      <c r="T63" s="96">
        <v>0</v>
      </c>
      <c r="U63" s="100">
        <f t="shared" si="6"/>
        <v>0</v>
      </c>
      <c r="V63" s="98">
        <v>1</v>
      </c>
      <c r="W63" s="87">
        <f t="shared" si="7"/>
        <v>0</v>
      </c>
    </row>
    <row r="64" spans="1:23">
      <c r="A64" s="66"/>
      <c r="B64" s="261"/>
      <c r="C64" s="85"/>
      <c r="D64" s="85"/>
      <c r="E64" s="86"/>
      <c r="F64" s="87"/>
      <c r="G64" s="87"/>
      <c r="H64" s="96"/>
      <c r="I64" s="100"/>
      <c r="J64" s="96"/>
      <c r="K64" s="100"/>
      <c r="L64" s="96"/>
      <c r="M64" s="100"/>
      <c r="N64" s="96"/>
      <c r="O64" s="100"/>
      <c r="P64" s="96"/>
      <c r="Q64" s="100"/>
      <c r="R64" s="96"/>
      <c r="S64" s="100"/>
      <c r="T64" s="96"/>
      <c r="U64" s="100"/>
      <c r="V64" s="98"/>
      <c r="W64" s="87"/>
    </row>
    <row r="65" spans="1:23" ht="63.75">
      <c r="A65" s="66" t="s">
        <v>14</v>
      </c>
      <c r="B65" s="261" t="s">
        <v>231</v>
      </c>
      <c r="C65" s="85"/>
      <c r="D65" s="85" t="s">
        <v>68</v>
      </c>
      <c r="E65" s="86"/>
      <c r="F65" s="87"/>
      <c r="G65" s="87"/>
      <c r="H65" s="96">
        <v>0</v>
      </c>
      <c r="I65" s="100">
        <f t="shared" si="0"/>
        <v>0</v>
      </c>
      <c r="J65" s="96">
        <v>0</v>
      </c>
      <c r="K65" s="100">
        <f t="shared" si="1"/>
        <v>0</v>
      </c>
      <c r="L65" s="96">
        <v>0</v>
      </c>
      <c r="M65" s="100">
        <f t="shared" si="2"/>
        <v>0</v>
      </c>
      <c r="N65" s="96">
        <v>0</v>
      </c>
      <c r="O65" s="100">
        <f t="shared" si="3"/>
        <v>0</v>
      </c>
      <c r="P65" s="96">
        <v>0</v>
      </c>
      <c r="Q65" s="100">
        <f t="shared" si="4"/>
        <v>0</v>
      </c>
      <c r="R65" s="96">
        <v>0</v>
      </c>
      <c r="S65" s="100">
        <f t="shared" si="5"/>
        <v>0</v>
      </c>
      <c r="T65" s="96">
        <v>0</v>
      </c>
      <c r="U65" s="100">
        <f t="shared" si="6"/>
        <v>0</v>
      </c>
      <c r="V65" s="98">
        <v>1</v>
      </c>
      <c r="W65" s="87">
        <f t="shared" si="7"/>
        <v>0</v>
      </c>
    </row>
    <row r="66" spans="1:23">
      <c r="A66" s="66"/>
      <c r="B66" s="261"/>
      <c r="C66" s="85"/>
      <c r="D66" s="85"/>
      <c r="E66" s="86"/>
      <c r="F66" s="87"/>
      <c r="G66" s="87"/>
      <c r="H66" s="96"/>
      <c r="I66" s="100"/>
      <c r="J66" s="96"/>
      <c r="K66" s="100"/>
      <c r="L66" s="96"/>
      <c r="M66" s="100"/>
      <c r="N66" s="96"/>
      <c r="O66" s="100"/>
      <c r="P66" s="96"/>
      <c r="Q66" s="100"/>
      <c r="R66" s="96"/>
      <c r="S66" s="100"/>
      <c r="T66" s="96"/>
      <c r="U66" s="100"/>
      <c r="V66" s="98"/>
      <c r="W66" s="87"/>
    </row>
    <row r="67" spans="1:23" ht="76.5">
      <c r="A67" s="66" t="s">
        <v>14</v>
      </c>
      <c r="B67" s="261" t="s">
        <v>264</v>
      </c>
      <c r="C67" s="85"/>
      <c r="D67" s="85" t="s">
        <v>68</v>
      </c>
      <c r="E67" s="86"/>
      <c r="F67" s="87"/>
      <c r="G67" s="87"/>
      <c r="H67" s="96">
        <v>0</v>
      </c>
      <c r="I67" s="100">
        <f t="shared" si="0"/>
        <v>0</v>
      </c>
      <c r="J67" s="96">
        <v>0</v>
      </c>
      <c r="K67" s="100">
        <f t="shared" si="1"/>
        <v>0</v>
      </c>
      <c r="L67" s="96">
        <v>0</v>
      </c>
      <c r="M67" s="100">
        <f t="shared" si="2"/>
        <v>0</v>
      </c>
      <c r="N67" s="96">
        <v>0</v>
      </c>
      <c r="O67" s="100">
        <f t="shared" si="3"/>
        <v>0</v>
      </c>
      <c r="P67" s="96">
        <v>0</v>
      </c>
      <c r="Q67" s="100">
        <f t="shared" si="4"/>
        <v>0</v>
      </c>
      <c r="R67" s="96">
        <v>0</v>
      </c>
      <c r="S67" s="100">
        <f t="shared" si="5"/>
        <v>0</v>
      </c>
      <c r="T67" s="96">
        <v>0</v>
      </c>
      <c r="U67" s="100">
        <f t="shared" si="6"/>
        <v>0</v>
      </c>
      <c r="V67" s="98">
        <v>1</v>
      </c>
      <c r="W67" s="87">
        <f t="shared" si="7"/>
        <v>0</v>
      </c>
    </row>
    <row r="68" spans="1:23">
      <c r="A68" s="66"/>
      <c r="B68" s="261"/>
      <c r="C68" s="85"/>
      <c r="D68" s="85"/>
      <c r="E68" s="86"/>
      <c r="F68" s="87"/>
      <c r="G68" s="87"/>
      <c r="H68" s="96"/>
      <c r="I68" s="100"/>
      <c r="J68" s="96"/>
      <c r="K68" s="100"/>
      <c r="L68" s="96"/>
      <c r="M68" s="100"/>
      <c r="N68" s="96"/>
      <c r="O68" s="100"/>
      <c r="P68" s="96"/>
      <c r="Q68" s="100"/>
      <c r="R68" s="96"/>
      <c r="S68" s="100"/>
      <c r="T68" s="96"/>
      <c r="U68" s="100"/>
      <c r="V68" s="98"/>
      <c r="W68" s="87"/>
    </row>
    <row r="69" spans="1:23" ht="25.5">
      <c r="A69" s="66" t="s">
        <v>14</v>
      </c>
      <c r="B69" s="261" t="s">
        <v>16</v>
      </c>
      <c r="C69" s="85"/>
      <c r="D69" s="85" t="s">
        <v>68</v>
      </c>
      <c r="E69" s="86"/>
      <c r="F69" s="87"/>
      <c r="G69" s="87"/>
      <c r="H69" s="96">
        <v>0</v>
      </c>
      <c r="I69" s="100">
        <f t="shared" si="0"/>
        <v>0</v>
      </c>
      <c r="J69" s="96">
        <v>0</v>
      </c>
      <c r="K69" s="100">
        <f t="shared" si="1"/>
        <v>0</v>
      </c>
      <c r="L69" s="96">
        <v>0</v>
      </c>
      <c r="M69" s="100">
        <f t="shared" si="2"/>
        <v>0</v>
      </c>
      <c r="N69" s="96">
        <v>0</v>
      </c>
      <c r="O69" s="100">
        <f t="shared" si="3"/>
        <v>0</v>
      </c>
      <c r="P69" s="96">
        <v>0</v>
      </c>
      <c r="Q69" s="100">
        <f t="shared" si="4"/>
        <v>0</v>
      </c>
      <c r="R69" s="96">
        <v>0</v>
      </c>
      <c r="S69" s="100">
        <f t="shared" si="5"/>
        <v>0</v>
      </c>
      <c r="T69" s="96">
        <v>0</v>
      </c>
      <c r="U69" s="100">
        <f t="shared" si="6"/>
        <v>0</v>
      </c>
      <c r="V69" s="98">
        <v>1</v>
      </c>
      <c r="W69" s="87">
        <f t="shared" si="7"/>
        <v>0</v>
      </c>
    </row>
    <row r="70" spans="1:23">
      <c r="A70" s="66"/>
      <c r="B70" s="261"/>
      <c r="C70" s="85"/>
      <c r="D70" s="85"/>
      <c r="E70" s="86"/>
      <c r="F70" s="87"/>
      <c r="G70" s="87"/>
      <c r="H70" s="96"/>
      <c r="I70" s="100"/>
      <c r="J70" s="96"/>
      <c r="K70" s="100"/>
      <c r="L70" s="96"/>
      <c r="M70" s="100"/>
      <c r="N70" s="96"/>
      <c r="O70" s="100"/>
      <c r="P70" s="96"/>
      <c r="Q70" s="100"/>
      <c r="R70" s="96"/>
      <c r="S70" s="100"/>
      <c r="T70" s="96"/>
      <c r="U70" s="100"/>
      <c r="V70" s="98"/>
      <c r="W70" s="87"/>
    </row>
    <row r="71" spans="1:23" ht="25.5">
      <c r="A71" s="66" t="s">
        <v>14</v>
      </c>
      <c r="B71" s="261" t="s">
        <v>17</v>
      </c>
      <c r="C71" s="85"/>
      <c r="D71" s="85" t="s">
        <v>68</v>
      </c>
      <c r="E71" s="86"/>
      <c r="F71" s="87"/>
      <c r="G71" s="87"/>
      <c r="H71" s="96">
        <v>0</v>
      </c>
      <c r="I71" s="100">
        <f t="shared" si="0"/>
        <v>0</v>
      </c>
      <c r="J71" s="96">
        <v>0</v>
      </c>
      <c r="K71" s="100">
        <f t="shared" si="1"/>
        <v>0</v>
      </c>
      <c r="L71" s="96">
        <v>0</v>
      </c>
      <c r="M71" s="100">
        <f t="shared" si="2"/>
        <v>0</v>
      </c>
      <c r="N71" s="96">
        <v>0</v>
      </c>
      <c r="O71" s="100">
        <f t="shared" si="3"/>
        <v>0</v>
      </c>
      <c r="P71" s="96">
        <v>0</v>
      </c>
      <c r="Q71" s="100">
        <f t="shared" si="4"/>
        <v>0</v>
      </c>
      <c r="R71" s="96">
        <v>0</v>
      </c>
      <c r="S71" s="100">
        <f t="shared" si="5"/>
        <v>0</v>
      </c>
      <c r="T71" s="96">
        <v>0</v>
      </c>
      <c r="U71" s="100">
        <f t="shared" si="6"/>
        <v>0</v>
      </c>
      <c r="V71" s="98">
        <v>1</v>
      </c>
      <c r="W71" s="87">
        <f t="shared" si="7"/>
        <v>0</v>
      </c>
    </row>
    <row r="72" spans="1:23">
      <c r="A72" s="66"/>
      <c r="B72" s="261"/>
      <c r="C72" s="85"/>
      <c r="D72" s="85"/>
      <c r="E72" s="86"/>
      <c r="F72" s="87"/>
      <c r="G72" s="87"/>
      <c r="H72" s="96"/>
      <c r="I72" s="100"/>
      <c r="J72" s="96"/>
      <c r="K72" s="100"/>
      <c r="L72" s="96"/>
      <c r="M72" s="100"/>
      <c r="N72" s="96"/>
      <c r="O72" s="100"/>
      <c r="P72" s="96"/>
      <c r="Q72" s="100"/>
      <c r="R72" s="96"/>
      <c r="S72" s="100"/>
      <c r="T72" s="96"/>
      <c r="U72" s="100"/>
      <c r="V72" s="98"/>
      <c r="W72" s="87"/>
    </row>
    <row r="73" spans="1:23" ht="25.5">
      <c r="A73" s="66" t="s">
        <v>14</v>
      </c>
      <c r="B73" s="261" t="s">
        <v>18</v>
      </c>
      <c r="C73" s="85"/>
      <c r="D73" s="85" t="s">
        <v>68</v>
      </c>
      <c r="E73" s="86"/>
      <c r="F73" s="87"/>
      <c r="G73" s="87"/>
      <c r="H73" s="96">
        <v>0</v>
      </c>
      <c r="I73" s="100">
        <f t="shared" si="0"/>
        <v>0</v>
      </c>
      <c r="J73" s="96">
        <v>0</v>
      </c>
      <c r="K73" s="100">
        <f t="shared" si="1"/>
        <v>0</v>
      </c>
      <c r="L73" s="96">
        <v>0</v>
      </c>
      <c r="M73" s="100">
        <f t="shared" si="2"/>
        <v>0</v>
      </c>
      <c r="N73" s="96">
        <v>0</v>
      </c>
      <c r="O73" s="100">
        <f t="shared" si="3"/>
        <v>0</v>
      </c>
      <c r="P73" s="96">
        <v>0</v>
      </c>
      <c r="Q73" s="100">
        <f t="shared" si="4"/>
        <v>0</v>
      </c>
      <c r="R73" s="96">
        <v>0</v>
      </c>
      <c r="S73" s="100">
        <f t="shared" si="5"/>
        <v>0</v>
      </c>
      <c r="T73" s="96">
        <v>0</v>
      </c>
      <c r="U73" s="100">
        <f t="shared" si="6"/>
        <v>0</v>
      </c>
      <c r="V73" s="98">
        <v>1</v>
      </c>
      <c r="W73" s="87">
        <f t="shared" si="7"/>
        <v>0</v>
      </c>
    </row>
    <row r="74" spans="1:23">
      <c r="A74" s="66"/>
      <c r="B74" s="261"/>
      <c r="C74" s="85"/>
      <c r="D74" s="85"/>
      <c r="E74" s="86"/>
      <c r="F74" s="87"/>
      <c r="G74" s="87"/>
      <c r="H74" s="96"/>
      <c r="I74" s="100"/>
      <c r="J74" s="96"/>
      <c r="K74" s="100"/>
      <c r="L74" s="96"/>
      <c r="M74" s="100"/>
      <c r="N74" s="96"/>
      <c r="O74" s="100"/>
      <c r="P74" s="96"/>
      <c r="Q74" s="100"/>
      <c r="R74" s="96"/>
      <c r="S74" s="100"/>
      <c r="T74" s="96"/>
      <c r="U74" s="100"/>
      <c r="V74" s="98"/>
      <c r="W74" s="87"/>
    </row>
    <row r="75" spans="1:23" ht="63.75">
      <c r="A75" s="66" t="s">
        <v>14</v>
      </c>
      <c r="B75" s="261" t="s">
        <v>19</v>
      </c>
      <c r="C75" s="85"/>
      <c r="D75" s="85" t="s">
        <v>68</v>
      </c>
      <c r="E75" s="86"/>
      <c r="F75" s="87"/>
      <c r="G75" s="87"/>
      <c r="H75" s="96">
        <v>0</v>
      </c>
      <c r="I75" s="100">
        <f t="shared" si="0"/>
        <v>0</v>
      </c>
      <c r="J75" s="96">
        <v>0</v>
      </c>
      <c r="K75" s="100">
        <f t="shared" si="1"/>
        <v>0</v>
      </c>
      <c r="L75" s="96">
        <v>0</v>
      </c>
      <c r="M75" s="100">
        <f t="shared" si="2"/>
        <v>0</v>
      </c>
      <c r="N75" s="96">
        <v>0</v>
      </c>
      <c r="O75" s="100">
        <f t="shared" si="3"/>
        <v>0</v>
      </c>
      <c r="P75" s="96">
        <v>0</v>
      </c>
      <c r="Q75" s="100">
        <f t="shared" si="4"/>
        <v>0</v>
      </c>
      <c r="R75" s="96">
        <v>0</v>
      </c>
      <c r="S75" s="100">
        <f t="shared" si="5"/>
        <v>0</v>
      </c>
      <c r="T75" s="96">
        <v>0</v>
      </c>
      <c r="U75" s="100">
        <f t="shared" si="6"/>
        <v>0</v>
      </c>
      <c r="V75" s="98">
        <v>1</v>
      </c>
      <c r="W75" s="87">
        <f t="shared" si="7"/>
        <v>0</v>
      </c>
    </row>
    <row r="76" spans="1:23">
      <c r="A76" s="66"/>
      <c r="B76" s="261"/>
      <c r="C76" s="85"/>
      <c r="D76" s="85"/>
      <c r="E76" s="86"/>
      <c r="F76" s="87"/>
      <c r="G76" s="87"/>
      <c r="H76" s="96"/>
      <c r="I76" s="100"/>
      <c r="J76" s="96"/>
      <c r="K76" s="100"/>
      <c r="L76" s="96"/>
      <c r="M76" s="100"/>
      <c r="N76" s="96"/>
      <c r="O76" s="100"/>
      <c r="P76" s="96"/>
      <c r="Q76" s="100"/>
      <c r="R76" s="96"/>
      <c r="S76" s="100"/>
      <c r="T76" s="96"/>
      <c r="U76" s="100"/>
      <c r="V76" s="98"/>
      <c r="W76" s="87"/>
    </row>
    <row r="77" spans="1:23" ht="38.25">
      <c r="A77" s="66" t="s">
        <v>14</v>
      </c>
      <c r="B77" s="261" t="s">
        <v>20</v>
      </c>
      <c r="C77" s="85"/>
      <c r="D77" s="85" t="s">
        <v>68</v>
      </c>
      <c r="E77" s="86"/>
      <c r="F77" s="87"/>
      <c r="G77" s="87"/>
      <c r="H77" s="96">
        <v>0</v>
      </c>
      <c r="I77" s="100">
        <f t="shared" si="0"/>
        <v>0</v>
      </c>
      <c r="J77" s="96">
        <v>0</v>
      </c>
      <c r="K77" s="100">
        <f t="shared" si="1"/>
        <v>0</v>
      </c>
      <c r="L77" s="96">
        <v>0</v>
      </c>
      <c r="M77" s="100">
        <f t="shared" si="2"/>
        <v>0</v>
      </c>
      <c r="N77" s="96">
        <v>0</v>
      </c>
      <c r="O77" s="100">
        <f t="shared" si="3"/>
        <v>0</v>
      </c>
      <c r="P77" s="96">
        <v>0</v>
      </c>
      <c r="Q77" s="100">
        <f t="shared" si="4"/>
        <v>0</v>
      </c>
      <c r="R77" s="96">
        <v>0</v>
      </c>
      <c r="S77" s="100">
        <f t="shared" si="5"/>
        <v>0</v>
      </c>
      <c r="T77" s="96">
        <v>0</v>
      </c>
      <c r="U77" s="100">
        <f t="shared" si="6"/>
        <v>0</v>
      </c>
      <c r="V77" s="98">
        <v>1</v>
      </c>
      <c r="W77" s="87">
        <f t="shared" si="7"/>
        <v>0</v>
      </c>
    </row>
    <row r="78" spans="1:23">
      <c r="A78" s="66"/>
      <c r="B78" s="261"/>
      <c r="C78" s="85"/>
      <c r="D78" s="85"/>
      <c r="E78" s="86"/>
      <c r="F78" s="87"/>
      <c r="G78" s="87"/>
      <c r="H78" s="96"/>
      <c r="I78" s="100"/>
      <c r="J78" s="96"/>
      <c r="K78" s="100"/>
      <c r="L78" s="96"/>
      <c r="M78" s="100"/>
      <c r="N78" s="96"/>
      <c r="O78" s="100"/>
      <c r="P78" s="96"/>
      <c r="Q78" s="100"/>
      <c r="R78" s="96"/>
      <c r="S78" s="100"/>
      <c r="T78" s="96"/>
      <c r="U78" s="100"/>
      <c r="V78" s="98"/>
      <c r="W78" s="87"/>
    </row>
    <row r="79" spans="1:23" ht="38.25">
      <c r="A79" s="66" t="s">
        <v>14</v>
      </c>
      <c r="B79" s="261" t="s">
        <v>93</v>
      </c>
      <c r="C79" s="85"/>
      <c r="D79" s="85" t="s">
        <v>68</v>
      </c>
      <c r="E79" s="86"/>
      <c r="F79" s="87"/>
      <c r="G79" s="87"/>
      <c r="H79" s="96">
        <v>0</v>
      </c>
      <c r="I79" s="100">
        <f t="shared" si="0"/>
        <v>0</v>
      </c>
      <c r="J79" s="96">
        <v>0</v>
      </c>
      <c r="K79" s="100">
        <f t="shared" si="1"/>
        <v>0</v>
      </c>
      <c r="L79" s="96">
        <v>0</v>
      </c>
      <c r="M79" s="100">
        <f t="shared" si="2"/>
        <v>0</v>
      </c>
      <c r="N79" s="96">
        <v>0</v>
      </c>
      <c r="O79" s="100">
        <f t="shared" si="3"/>
        <v>0</v>
      </c>
      <c r="P79" s="96">
        <v>0</v>
      </c>
      <c r="Q79" s="100">
        <f t="shared" si="4"/>
        <v>0</v>
      </c>
      <c r="R79" s="96">
        <v>0</v>
      </c>
      <c r="S79" s="100">
        <f t="shared" si="5"/>
        <v>0</v>
      </c>
      <c r="T79" s="96">
        <v>0</v>
      </c>
      <c r="U79" s="100">
        <f t="shared" si="6"/>
        <v>0</v>
      </c>
      <c r="V79" s="98">
        <v>1</v>
      </c>
      <c r="W79" s="87">
        <f t="shared" si="7"/>
        <v>0</v>
      </c>
    </row>
    <row r="80" spans="1:23">
      <c r="A80" s="66"/>
      <c r="B80" s="261"/>
      <c r="C80" s="85"/>
      <c r="D80" s="85"/>
      <c r="E80" s="86"/>
      <c r="F80" s="87"/>
      <c r="G80" s="87"/>
      <c r="H80" s="96"/>
      <c r="I80" s="100"/>
      <c r="J80" s="96"/>
      <c r="K80" s="100"/>
      <c r="L80" s="96"/>
      <c r="M80" s="100"/>
      <c r="N80" s="96"/>
      <c r="O80" s="100"/>
      <c r="P80" s="96"/>
      <c r="Q80" s="100"/>
      <c r="R80" s="96"/>
      <c r="S80" s="100"/>
      <c r="T80" s="96"/>
      <c r="U80" s="100"/>
      <c r="V80" s="98"/>
      <c r="W80" s="87"/>
    </row>
    <row r="81" spans="1:23" ht="89.25">
      <c r="A81" s="66" t="s">
        <v>14</v>
      </c>
      <c r="B81" s="261" t="s">
        <v>85</v>
      </c>
      <c r="C81" s="85"/>
      <c r="D81" s="85" t="s">
        <v>68</v>
      </c>
      <c r="E81" s="86"/>
      <c r="F81" s="87"/>
      <c r="G81" s="87"/>
      <c r="H81" s="96">
        <v>0</v>
      </c>
      <c r="I81" s="100">
        <f t="shared" si="0"/>
        <v>0</v>
      </c>
      <c r="J81" s="96">
        <v>0</v>
      </c>
      <c r="K81" s="100">
        <f t="shared" si="1"/>
        <v>0</v>
      </c>
      <c r="L81" s="96">
        <v>0</v>
      </c>
      <c r="M81" s="100">
        <f t="shared" si="2"/>
        <v>0</v>
      </c>
      <c r="N81" s="96">
        <v>0</v>
      </c>
      <c r="O81" s="100">
        <f t="shared" si="3"/>
        <v>0</v>
      </c>
      <c r="P81" s="96">
        <v>0</v>
      </c>
      <c r="Q81" s="100">
        <f t="shared" si="4"/>
        <v>0</v>
      </c>
      <c r="R81" s="96">
        <v>0</v>
      </c>
      <c r="S81" s="100">
        <f t="shared" si="5"/>
        <v>0</v>
      </c>
      <c r="T81" s="96">
        <v>0</v>
      </c>
      <c r="U81" s="100">
        <f t="shared" si="6"/>
        <v>0</v>
      </c>
      <c r="V81" s="98">
        <v>1</v>
      </c>
      <c r="W81" s="87">
        <f t="shared" si="7"/>
        <v>0</v>
      </c>
    </row>
    <row r="82" spans="1:23">
      <c r="A82" s="66"/>
      <c r="B82" s="261"/>
      <c r="C82" s="85"/>
      <c r="D82" s="85"/>
      <c r="E82" s="86"/>
      <c r="F82" s="87"/>
      <c r="G82" s="87"/>
      <c r="H82" s="96"/>
      <c r="I82" s="100"/>
      <c r="J82" s="96"/>
      <c r="K82" s="100"/>
      <c r="L82" s="96"/>
      <c r="M82" s="100"/>
      <c r="N82" s="96"/>
      <c r="O82" s="100"/>
      <c r="P82" s="96"/>
      <c r="Q82" s="100"/>
      <c r="R82" s="96"/>
      <c r="S82" s="100"/>
      <c r="T82" s="96"/>
      <c r="U82" s="100"/>
      <c r="V82" s="98"/>
      <c r="W82" s="87"/>
    </row>
    <row r="83" spans="1:23" ht="59.1" customHeight="1">
      <c r="A83" s="66" t="s">
        <v>14</v>
      </c>
      <c r="B83" s="261" t="s">
        <v>92</v>
      </c>
      <c r="C83" s="85"/>
      <c r="D83" s="85" t="s">
        <v>68</v>
      </c>
      <c r="E83" s="86"/>
      <c r="F83" s="87"/>
      <c r="G83" s="87"/>
      <c r="H83" s="96">
        <v>0</v>
      </c>
      <c r="I83" s="100">
        <f t="shared" si="0"/>
        <v>0</v>
      </c>
      <c r="J83" s="96">
        <v>0</v>
      </c>
      <c r="K83" s="100">
        <f t="shared" si="1"/>
        <v>0</v>
      </c>
      <c r="L83" s="96">
        <v>0</v>
      </c>
      <c r="M83" s="100">
        <f t="shared" si="2"/>
        <v>0</v>
      </c>
      <c r="N83" s="96">
        <v>0</v>
      </c>
      <c r="O83" s="100">
        <f t="shared" si="3"/>
        <v>0</v>
      </c>
      <c r="P83" s="96">
        <v>0</v>
      </c>
      <c r="Q83" s="100">
        <f t="shared" si="4"/>
        <v>0</v>
      </c>
      <c r="R83" s="96">
        <v>0</v>
      </c>
      <c r="S83" s="100">
        <f t="shared" si="5"/>
        <v>0</v>
      </c>
      <c r="T83" s="96">
        <v>0</v>
      </c>
      <c r="U83" s="100">
        <f t="shared" si="6"/>
        <v>0</v>
      </c>
      <c r="V83" s="98">
        <v>1</v>
      </c>
      <c r="W83" s="87">
        <f t="shared" si="7"/>
        <v>0</v>
      </c>
    </row>
    <row r="84" spans="1:23">
      <c r="A84" s="66"/>
      <c r="B84" s="261"/>
      <c r="C84" s="85"/>
      <c r="D84" s="85"/>
      <c r="E84" s="86"/>
      <c r="F84" s="87"/>
      <c r="G84" s="87"/>
      <c r="H84" s="96"/>
      <c r="I84" s="100"/>
      <c r="J84" s="96"/>
      <c r="K84" s="100"/>
      <c r="L84" s="96"/>
      <c r="M84" s="100"/>
      <c r="N84" s="96"/>
      <c r="O84" s="100"/>
      <c r="P84" s="96"/>
      <c r="Q84" s="100"/>
      <c r="R84" s="96"/>
      <c r="S84" s="100"/>
      <c r="T84" s="96"/>
      <c r="U84" s="100"/>
      <c r="V84" s="98"/>
      <c r="W84" s="87"/>
    </row>
    <row r="85" spans="1:23" ht="42" customHeight="1">
      <c r="A85" s="66" t="s">
        <v>14</v>
      </c>
      <c r="B85" s="261" t="s">
        <v>21</v>
      </c>
      <c r="C85" s="85"/>
      <c r="D85" s="85" t="s">
        <v>68</v>
      </c>
      <c r="E85" s="86"/>
      <c r="F85" s="87"/>
      <c r="G85" s="87"/>
      <c r="H85" s="96">
        <v>0</v>
      </c>
      <c r="I85" s="100">
        <f t="shared" si="0"/>
        <v>0</v>
      </c>
      <c r="J85" s="96">
        <v>0</v>
      </c>
      <c r="K85" s="100">
        <f t="shared" si="1"/>
        <v>0</v>
      </c>
      <c r="L85" s="96">
        <v>0</v>
      </c>
      <c r="M85" s="100">
        <f t="shared" si="2"/>
        <v>0</v>
      </c>
      <c r="N85" s="96">
        <v>0</v>
      </c>
      <c r="O85" s="100">
        <f t="shared" si="3"/>
        <v>0</v>
      </c>
      <c r="P85" s="96">
        <v>0</v>
      </c>
      <c r="Q85" s="100">
        <f t="shared" si="4"/>
        <v>0</v>
      </c>
      <c r="R85" s="96">
        <v>0</v>
      </c>
      <c r="S85" s="100">
        <f t="shared" si="5"/>
        <v>0</v>
      </c>
      <c r="T85" s="96">
        <v>0</v>
      </c>
      <c r="U85" s="100">
        <f t="shared" si="6"/>
        <v>0</v>
      </c>
      <c r="V85" s="98">
        <v>1</v>
      </c>
      <c r="W85" s="87">
        <f t="shared" si="7"/>
        <v>0</v>
      </c>
    </row>
    <row r="86" spans="1:23">
      <c r="A86" s="66"/>
      <c r="B86" s="261"/>
      <c r="C86" s="85"/>
      <c r="D86" s="85"/>
      <c r="E86" s="86"/>
      <c r="F86" s="87"/>
      <c r="G86" s="87"/>
      <c r="H86" s="96"/>
      <c r="I86" s="97"/>
      <c r="J86" s="96"/>
      <c r="K86" s="97"/>
      <c r="L86" s="96"/>
      <c r="M86" s="97"/>
      <c r="N86" s="96"/>
      <c r="O86" s="97"/>
      <c r="P86" s="96"/>
      <c r="Q86" s="97"/>
      <c r="R86" s="96"/>
      <c r="S86" s="97"/>
      <c r="T86" s="96"/>
      <c r="U86" s="97"/>
      <c r="V86" s="98"/>
      <c r="W86" s="99"/>
    </row>
    <row r="87" spans="1:23" ht="143.1" customHeight="1">
      <c r="A87" s="66">
        <v>1.18</v>
      </c>
      <c r="B87" s="261" t="s">
        <v>100</v>
      </c>
      <c r="C87" s="85"/>
      <c r="D87" s="85" t="s">
        <v>68</v>
      </c>
      <c r="E87" s="86"/>
      <c r="F87" s="87"/>
      <c r="G87" s="87"/>
      <c r="H87" s="96">
        <v>0</v>
      </c>
      <c r="I87" s="100">
        <f>SUM($G87)*H87</f>
        <v>0</v>
      </c>
      <c r="J87" s="96">
        <v>0</v>
      </c>
      <c r="K87" s="100">
        <f>SUM($G87)*J87</f>
        <v>0</v>
      </c>
      <c r="L87" s="96">
        <v>0</v>
      </c>
      <c r="M87" s="100">
        <f>SUM($G87)*L87</f>
        <v>0</v>
      </c>
      <c r="N87" s="96">
        <v>0</v>
      </c>
      <c r="O87" s="100">
        <f>SUM($G87)*N87</f>
        <v>0</v>
      </c>
      <c r="P87" s="96">
        <v>0</v>
      </c>
      <c r="Q87" s="100">
        <f>SUM($G87)*P87</f>
        <v>0</v>
      </c>
      <c r="R87" s="96">
        <v>0</v>
      </c>
      <c r="S87" s="100">
        <f>SUM($G87)*R87</f>
        <v>0</v>
      </c>
      <c r="T87" s="96">
        <v>0</v>
      </c>
      <c r="U87" s="100">
        <f>SUM($G87)*T87</f>
        <v>0</v>
      </c>
      <c r="V87" s="98">
        <v>1</v>
      </c>
      <c r="W87" s="87">
        <f>SUM($G87)*V87</f>
        <v>0</v>
      </c>
    </row>
    <row r="88" spans="1:23">
      <c r="A88" s="66"/>
      <c r="B88" s="261"/>
      <c r="C88" s="85"/>
      <c r="D88" s="85"/>
      <c r="E88" s="86"/>
      <c r="F88" s="87"/>
      <c r="G88" s="87"/>
      <c r="H88" s="96"/>
      <c r="I88" s="97"/>
      <c r="J88" s="96"/>
      <c r="K88" s="97"/>
      <c r="L88" s="96"/>
      <c r="M88" s="97"/>
      <c r="N88" s="96"/>
      <c r="O88" s="97"/>
      <c r="P88" s="96"/>
      <c r="Q88" s="97"/>
      <c r="R88" s="96"/>
      <c r="S88" s="97"/>
      <c r="T88" s="96"/>
      <c r="U88" s="97"/>
      <c r="V88" s="98"/>
      <c r="W88" s="99"/>
    </row>
    <row r="89" spans="1:23" ht="38.25">
      <c r="A89" s="66">
        <v>2.19</v>
      </c>
      <c r="B89" s="261" t="s">
        <v>22</v>
      </c>
      <c r="C89" s="85"/>
      <c r="D89" s="85" t="s">
        <v>68</v>
      </c>
      <c r="E89" s="86"/>
      <c r="F89" s="87"/>
      <c r="G89" s="87"/>
      <c r="H89" s="96">
        <v>0</v>
      </c>
      <c r="I89" s="100">
        <f>SUM($G89)*H89</f>
        <v>0</v>
      </c>
      <c r="J89" s="96">
        <v>0</v>
      </c>
      <c r="K89" s="100">
        <f>SUM($G89)*J89</f>
        <v>0</v>
      </c>
      <c r="L89" s="96">
        <v>0</v>
      </c>
      <c r="M89" s="100">
        <f>SUM($G89)*L89</f>
        <v>0</v>
      </c>
      <c r="N89" s="96">
        <v>0</v>
      </c>
      <c r="O89" s="100">
        <f>SUM($G89)*N89</f>
        <v>0</v>
      </c>
      <c r="P89" s="96">
        <v>0</v>
      </c>
      <c r="Q89" s="100">
        <f>SUM($G89)*P89</f>
        <v>0</v>
      </c>
      <c r="R89" s="96">
        <v>0</v>
      </c>
      <c r="S89" s="100">
        <f>SUM($G89)*R89</f>
        <v>0</v>
      </c>
      <c r="T89" s="96">
        <v>0</v>
      </c>
      <c r="U89" s="100">
        <f>SUM($G89)*T89</f>
        <v>0</v>
      </c>
      <c r="V89" s="98">
        <v>1</v>
      </c>
      <c r="W89" s="87">
        <f>SUM($G89)*V89</f>
        <v>0</v>
      </c>
    </row>
    <row r="90" spans="1:23">
      <c r="A90" s="66"/>
      <c r="B90" s="261"/>
      <c r="C90" s="85"/>
      <c r="D90" s="85"/>
      <c r="E90" s="86"/>
      <c r="F90" s="87"/>
      <c r="G90" s="87"/>
      <c r="H90" s="96"/>
      <c r="I90" s="100"/>
      <c r="J90" s="96"/>
      <c r="K90" s="100"/>
      <c r="L90" s="96"/>
      <c r="M90" s="100"/>
      <c r="N90" s="96"/>
      <c r="O90" s="100"/>
      <c r="P90" s="96"/>
      <c r="Q90" s="100"/>
      <c r="R90" s="96"/>
      <c r="S90" s="100"/>
      <c r="T90" s="96"/>
      <c r="U90" s="100"/>
      <c r="V90" s="98"/>
      <c r="W90" s="87"/>
    </row>
    <row r="91" spans="1:23" ht="331.5">
      <c r="A91" s="66" t="s">
        <v>14</v>
      </c>
      <c r="B91" s="261" t="s">
        <v>236</v>
      </c>
      <c r="C91" s="85"/>
      <c r="D91" s="85" t="s">
        <v>68</v>
      </c>
      <c r="E91" s="86"/>
      <c r="F91" s="87"/>
      <c r="G91" s="87"/>
      <c r="H91" s="96"/>
      <c r="I91" s="97"/>
      <c r="J91" s="96"/>
      <c r="K91" s="97"/>
      <c r="L91" s="96"/>
      <c r="M91" s="97"/>
      <c r="N91" s="96"/>
      <c r="O91" s="97"/>
      <c r="P91" s="96"/>
      <c r="Q91" s="97"/>
      <c r="R91" s="96"/>
      <c r="S91" s="97"/>
      <c r="T91" s="96"/>
      <c r="U91" s="97"/>
      <c r="V91" s="98"/>
      <c r="W91" s="99"/>
    </row>
    <row r="92" spans="1:23">
      <c r="A92" s="66"/>
      <c r="B92" s="261"/>
      <c r="C92" s="85"/>
      <c r="D92" s="85"/>
      <c r="E92" s="86"/>
      <c r="F92" s="87"/>
      <c r="G92" s="87"/>
      <c r="H92" s="96"/>
      <c r="I92" s="97"/>
      <c r="J92" s="96"/>
      <c r="K92" s="97"/>
      <c r="L92" s="96"/>
      <c r="M92" s="97"/>
      <c r="N92" s="96"/>
      <c r="O92" s="97"/>
      <c r="P92" s="96"/>
      <c r="Q92" s="97"/>
      <c r="R92" s="96"/>
      <c r="S92" s="97"/>
      <c r="T92" s="96"/>
      <c r="U92" s="97"/>
      <c r="V92" s="98"/>
      <c r="W92" s="99"/>
    </row>
    <row r="93" spans="1:23" ht="13.15">
      <c r="A93" s="66"/>
      <c r="B93" s="263" t="s">
        <v>57</v>
      </c>
      <c r="C93" s="85"/>
      <c r="D93" s="85"/>
      <c r="E93" s="86"/>
      <c r="F93" s="87"/>
      <c r="G93" s="87"/>
      <c r="H93" s="96"/>
      <c r="I93" s="97"/>
      <c r="J93" s="96"/>
      <c r="K93" s="97"/>
      <c r="L93" s="96"/>
      <c r="M93" s="97"/>
      <c r="N93" s="96"/>
      <c r="O93" s="97"/>
      <c r="P93" s="96"/>
      <c r="Q93" s="97"/>
      <c r="R93" s="96"/>
      <c r="S93" s="97"/>
      <c r="T93" s="96"/>
      <c r="U93" s="97"/>
      <c r="V93" s="98"/>
      <c r="W93" s="99"/>
    </row>
    <row r="94" spans="1:23">
      <c r="A94" s="66"/>
      <c r="B94" s="261"/>
      <c r="C94" s="85"/>
      <c r="D94" s="85"/>
      <c r="E94" s="86"/>
      <c r="F94" s="87"/>
      <c r="G94" s="87"/>
      <c r="H94" s="96"/>
      <c r="I94" s="97"/>
      <c r="J94" s="96"/>
      <c r="K94" s="97"/>
      <c r="L94" s="96"/>
      <c r="M94" s="97"/>
      <c r="N94" s="96"/>
      <c r="O94" s="97"/>
      <c r="P94" s="96"/>
      <c r="Q94" s="97"/>
      <c r="R94" s="96"/>
      <c r="S94" s="97"/>
      <c r="T94" s="96"/>
      <c r="U94" s="97"/>
      <c r="V94" s="98"/>
      <c r="W94" s="99"/>
    </row>
    <row r="95" spans="1:23" ht="38.25">
      <c r="A95" s="66">
        <v>1.2</v>
      </c>
      <c r="B95" s="261" t="s">
        <v>58</v>
      </c>
      <c r="C95" s="85"/>
      <c r="D95" s="85" t="s">
        <v>68</v>
      </c>
      <c r="E95" s="86"/>
      <c r="F95" s="87"/>
      <c r="G95" s="87"/>
      <c r="H95" s="96">
        <v>0</v>
      </c>
      <c r="I95" s="100">
        <f>SUM($G95)*H95</f>
        <v>0</v>
      </c>
      <c r="J95" s="96">
        <v>0</v>
      </c>
      <c r="K95" s="100">
        <f>SUM($G95)*J95</f>
        <v>0</v>
      </c>
      <c r="L95" s="96">
        <v>0</v>
      </c>
      <c r="M95" s="100">
        <f>SUM($G95)*L95</f>
        <v>0</v>
      </c>
      <c r="N95" s="96">
        <v>0</v>
      </c>
      <c r="O95" s="100">
        <f>SUM($G95)*N95</f>
        <v>0</v>
      </c>
      <c r="P95" s="96">
        <v>0</v>
      </c>
      <c r="Q95" s="100">
        <f>SUM($G95)*P95</f>
        <v>0</v>
      </c>
      <c r="R95" s="96">
        <v>0</v>
      </c>
      <c r="S95" s="100">
        <f>SUM($G95)*R95</f>
        <v>0</v>
      </c>
      <c r="T95" s="96">
        <v>0</v>
      </c>
      <c r="U95" s="100">
        <f>SUM($G95)*T95</f>
        <v>0</v>
      </c>
      <c r="V95" s="98">
        <v>1</v>
      </c>
      <c r="W95" s="87">
        <f>SUM($G95)*V95</f>
        <v>0</v>
      </c>
    </row>
    <row r="96" spans="1:23">
      <c r="A96" s="66"/>
      <c r="B96" s="261"/>
      <c r="C96" s="85"/>
      <c r="D96" s="85"/>
      <c r="E96" s="86"/>
      <c r="F96" s="87"/>
      <c r="G96" s="87"/>
      <c r="H96" s="96"/>
      <c r="I96" s="97"/>
      <c r="J96" s="96"/>
      <c r="K96" s="97"/>
      <c r="L96" s="96"/>
      <c r="M96" s="97"/>
      <c r="N96" s="96"/>
      <c r="O96" s="97"/>
      <c r="P96" s="96"/>
      <c r="Q96" s="97"/>
      <c r="R96" s="96"/>
      <c r="S96" s="97"/>
      <c r="T96" s="96"/>
      <c r="U96" s="97"/>
      <c r="V96" s="98"/>
      <c r="W96" s="99"/>
    </row>
    <row r="97" spans="1:23" ht="51">
      <c r="A97" s="66">
        <v>1.21</v>
      </c>
      <c r="B97" s="261" t="s">
        <v>434</v>
      </c>
      <c r="C97" s="85"/>
      <c r="D97" s="85" t="s">
        <v>68</v>
      </c>
      <c r="E97" s="86"/>
      <c r="F97" s="87"/>
      <c r="G97" s="87"/>
      <c r="H97" s="96">
        <v>0</v>
      </c>
      <c r="I97" s="100">
        <f>SUM($G97)*H97</f>
        <v>0</v>
      </c>
      <c r="J97" s="96">
        <v>0</v>
      </c>
      <c r="K97" s="100">
        <f>SUM($G97)*J97</f>
        <v>0</v>
      </c>
      <c r="L97" s="96">
        <v>0</v>
      </c>
      <c r="M97" s="100">
        <f>SUM($G97)*L97</f>
        <v>0</v>
      </c>
      <c r="N97" s="96">
        <v>0</v>
      </c>
      <c r="O97" s="100">
        <f>SUM($G97)*N97</f>
        <v>0</v>
      </c>
      <c r="P97" s="96">
        <v>0</v>
      </c>
      <c r="Q97" s="100">
        <f>SUM($G97)*P97</f>
        <v>0</v>
      </c>
      <c r="R97" s="96">
        <v>0</v>
      </c>
      <c r="S97" s="100">
        <f>SUM($G97)*R97</f>
        <v>0</v>
      </c>
      <c r="T97" s="96">
        <v>0</v>
      </c>
      <c r="U97" s="100">
        <f>SUM($G97)*T97</f>
        <v>0</v>
      </c>
      <c r="V97" s="98">
        <v>1</v>
      </c>
      <c r="W97" s="87">
        <f>SUM($G97)*V97</f>
        <v>0</v>
      </c>
    </row>
    <row r="98" spans="1:23">
      <c r="A98" s="66"/>
      <c r="B98" s="261"/>
      <c r="C98" s="85"/>
      <c r="D98" s="85"/>
      <c r="E98" s="86"/>
      <c r="F98" s="87"/>
      <c r="G98" s="87"/>
      <c r="H98" s="96"/>
      <c r="I98" s="97"/>
      <c r="J98" s="96"/>
      <c r="K98" s="97"/>
      <c r="L98" s="96"/>
      <c r="M98" s="97"/>
      <c r="N98" s="96"/>
      <c r="O98" s="97"/>
      <c r="P98" s="96"/>
      <c r="Q98" s="97"/>
      <c r="R98" s="96"/>
      <c r="S98" s="97"/>
      <c r="T98" s="96"/>
      <c r="U98" s="97"/>
      <c r="V98" s="98"/>
      <c r="W98" s="99"/>
    </row>
    <row r="99" spans="1:23" ht="51">
      <c r="A99" s="66">
        <v>1.22</v>
      </c>
      <c r="B99" s="261" t="s">
        <v>435</v>
      </c>
      <c r="C99" s="85"/>
      <c r="D99" s="85" t="s">
        <v>68</v>
      </c>
      <c r="E99" s="86"/>
      <c r="F99" s="87"/>
      <c r="G99" s="87"/>
      <c r="H99" s="96">
        <v>0</v>
      </c>
      <c r="I99" s="100">
        <f>SUM($G99)*H99</f>
        <v>0</v>
      </c>
      <c r="J99" s="96">
        <v>0</v>
      </c>
      <c r="K99" s="100">
        <f>SUM($G99)*J99</f>
        <v>0</v>
      </c>
      <c r="L99" s="96">
        <v>0</v>
      </c>
      <c r="M99" s="100">
        <f>SUM($G99)*L99</f>
        <v>0</v>
      </c>
      <c r="N99" s="96">
        <v>0</v>
      </c>
      <c r="O99" s="100">
        <f>SUM($G99)*N99</f>
        <v>0</v>
      </c>
      <c r="P99" s="96">
        <v>0</v>
      </c>
      <c r="Q99" s="100">
        <f>SUM($G99)*P99</f>
        <v>0</v>
      </c>
      <c r="R99" s="96">
        <v>0</v>
      </c>
      <c r="S99" s="100">
        <f>SUM($G99)*R99</f>
        <v>0</v>
      </c>
      <c r="T99" s="96">
        <v>0</v>
      </c>
      <c r="U99" s="100">
        <f>SUM($G99)*T99</f>
        <v>0</v>
      </c>
      <c r="V99" s="98">
        <v>1</v>
      </c>
      <c r="W99" s="87">
        <f>SUM($G99)*V99</f>
        <v>0</v>
      </c>
    </row>
    <row r="100" spans="1:23">
      <c r="A100" s="66"/>
      <c r="B100" s="261"/>
      <c r="C100" s="85"/>
      <c r="D100" s="85"/>
      <c r="E100" s="86"/>
      <c r="F100" s="87"/>
      <c r="G100" s="87"/>
      <c r="H100" s="96"/>
      <c r="I100" s="100"/>
      <c r="J100" s="96"/>
      <c r="K100" s="100"/>
      <c r="L100" s="96"/>
      <c r="M100" s="100"/>
      <c r="N100" s="96"/>
      <c r="O100" s="100"/>
      <c r="P100" s="96"/>
      <c r="Q100" s="100"/>
      <c r="R100" s="96"/>
      <c r="S100" s="100"/>
      <c r="T100" s="96"/>
      <c r="U100" s="100"/>
      <c r="V100" s="98"/>
      <c r="W100" s="87"/>
    </row>
    <row r="101" spans="1:23">
      <c r="A101" s="66">
        <v>1.23</v>
      </c>
      <c r="B101" s="261" t="s">
        <v>436</v>
      </c>
      <c r="C101" s="85"/>
      <c r="D101" s="85"/>
      <c r="E101" s="86"/>
      <c r="F101" s="87"/>
      <c r="G101" s="87"/>
      <c r="H101" s="96"/>
      <c r="I101" s="100"/>
      <c r="J101" s="96"/>
      <c r="K101" s="100"/>
      <c r="L101" s="96"/>
      <c r="M101" s="100"/>
      <c r="N101" s="96"/>
      <c r="O101" s="100"/>
      <c r="P101" s="96"/>
      <c r="Q101" s="100"/>
      <c r="R101" s="96"/>
      <c r="S101" s="100"/>
      <c r="T101" s="96"/>
      <c r="U101" s="100"/>
      <c r="V101" s="98"/>
      <c r="W101" s="87"/>
    </row>
    <row r="102" spans="1:23">
      <c r="A102" s="66"/>
      <c r="B102" s="261"/>
      <c r="C102" s="85"/>
      <c r="D102" s="85"/>
      <c r="E102" s="86"/>
      <c r="F102" s="87"/>
      <c r="G102" s="87"/>
      <c r="H102" s="96"/>
      <c r="I102" s="97"/>
      <c r="J102" s="96"/>
      <c r="K102" s="97"/>
      <c r="L102" s="96"/>
      <c r="M102" s="97"/>
      <c r="N102" s="96"/>
      <c r="O102" s="97"/>
      <c r="P102" s="96"/>
      <c r="Q102" s="97"/>
      <c r="R102" s="96"/>
      <c r="S102" s="97"/>
      <c r="T102" s="96"/>
      <c r="U102" s="97"/>
      <c r="V102" s="98"/>
      <c r="W102" s="99"/>
    </row>
    <row r="103" spans="1:23" ht="13.15">
      <c r="A103" s="66"/>
      <c r="B103" s="263" t="s">
        <v>23</v>
      </c>
      <c r="C103" s="85"/>
      <c r="D103" s="85"/>
      <c r="E103" s="86"/>
      <c r="F103" s="87"/>
      <c r="G103" s="87"/>
      <c r="H103" s="96"/>
      <c r="I103" s="97"/>
      <c r="J103" s="96"/>
      <c r="K103" s="97"/>
      <c r="L103" s="96"/>
      <c r="M103" s="97"/>
      <c r="N103" s="96"/>
      <c r="O103" s="97"/>
      <c r="P103" s="96"/>
      <c r="Q103" s="97"/>
      <c r="R103" s="96"/>
      <c r="S103" s="97"/>
      <c r="T103" s="96"/>
      <c r="U103" s="97"/>
      <c r="V103" s="98"/>
      <c r="W103" s="99"/>
    </row>
    <row r="104" spans="1:23">
      <c r="A104" s="66"/>
      <c r="B104" s="261"/>
      <c r="C104" s="85"/>
      <c r="D104" s="85"/>
      <c r="E104" s="86"/>
      <c r="F104" s="87"/>
      <c r="G104" s="87"/>
      <c r="H104" s="96"/>
      <c r="I104" s="97"/>
      <c r="J104" s="96"/>
      <c r="K104" s="97"/>
      <c r="L104" s="96"/>
      <c r="M104" s="97"/>
      <c r="N104" s="96"/>
      <c r="O104" s="97"/>
      <c r="P104" s="96"/>
      <c r="Q104" s="97"/>
      <c r="R104" s="96"/>
      <c r="S104" s="97"/>
      <c r="T104" s="96"/>
      <c r="U104" s="97"/>
      <c r="V104" s="98"/>
      <c r="W104" s="99"/>
    </row>
    <row r="105" spans="1:23" ht="41.45" customHeight="1">
      <c r="A105" s="66">
        <v>1.24</v>
      </c>
      <c r="B105" s="261" t="s">
        <v>86</v>
      </c>
      <c r="C105" s="85"/>
      <c r="D105" s="85" t="s">
        <v>68</v>
      </c>
      <c r="E105" s="86"/>
      <c r="F105" s="87"/>
      <c r="G105" s="87"/>
      <c r="H105" s="96">
        <v>0</v>
      </c>
      <c r="I105" s="100">
        <f>SUM($G105)*H105</f>
        <v>0</v>
      </c>
      <c r="J105" s="96">
        <v>0</v>
      </c>
      <c r="K105" s="100">
        <f>SUM($G105)*J105</f>
        <v>0</v>
      </c>
      <c r="L105" s="96">
        <v>0</v>
      </c>
      <c r="M105" s="100">
        <f>SUM($G105)*L105</f>
        <v>0</v>
      </c>
      <c r="N105" s="96">
        <v>0</v>
      </c>
      <c r="O105" s="100">
        <f>SUM($G105)*N105</f>
        <v>0</v>
      </c>
      <c r="P105" s="96">
        <v>0</v>
      </c>
      <c r="Q105" s="100">
        <f>SUM($G105)*P105</f>
        <v>0</v>
      </c>
      <c r="R105" s="96">
        <v>0</v>
      </c>
      <c r="S105" s="100">
        <f>SUM($G105)*R105</f>
        <v>0</v>
      </c>
      <c r="T105" s="96">
        <v>0</v>
      </c>
      <c r="U105" s="100">
        <f>SUM($G105)*T105</f>
        <v>0</v>
      </c>
      <c r="V105" s="98">
        <v>1</v>
      </c>
      <c r="W105" s="87">
        <f>SUM($G105)*V105</f>
        <v>0</v>
      </c>
    </row>
    <row r="106" spans="1:23">
      <c r="A106" s="66"/>
      <c r="B106" s="261"/>
      <c r="C106" s="85"/>
      <c r="D106" s="85"/>
      <c r="E106" s="86"/>
      <c r="F106" s="87"/>
      <c r="G106" s="87"/>
      <c r="H106" s="96"/>
      <c r="I106" s="97"/>
      <c r="J106" s="96"/>
      <c r="K106" s="97"/>
      <c r="L106" s="96"/>
      <c r="M106" s="97"/>
      <c r="N106" s="96"/>
      <c r="O106" s="97"/>
      <c r="P106" s="96"/>
      <c r="Q106" s="97"/>
      <c r="R106" s="96"/>
      <c r="S106" s="97"/>
      <c r="T106" s="96"/>
      <c r="U106" s="97"/>
      <c r="V106" s="98"/>
      <c r="W106" s="99"/>
    </row>
    <row r="107" spans="1:23" ht="63.75">
      <c r="A107" s="66">
        <v>1.25</v>
      </c>
      <c r="B107" s="261" t="s">
        <v>24</v>
      </c>
      <c r="C107" s="85"/>
      <c r="D107" s="85" t="s">
        <v>68</v>
      </c>
      <c r="E107" s="86"/>
      <c r="F107" s="87"/>
      <c r="G107" s="87"/>
      <c r="H107" s="96">
        <v>0</v>
      </c>
      <c r="I107" s="100">
        <f>SUM($G107)*H107</f>
        <v>0</v>
      </c>
      <c r="J107" s="96">
        <v>0</v>
      </c>
      <c r="K107" s="100">
        <f>SUM($G107)*J107</f>
        <v>0</v>
      </c>
      <c r="L107" s="96">
        <v>0</v>
      </c>
      <c r="M107" s="100">
        <f>SUM($G107)*L107</f>
        <v>0</v>
      </c>
      <c r="N107" s="96">
        <v>0</v>
      </c>
      <c r="O107" s="100">
        <f>SUM($G107)*N107</f>
        <v>0</v>
      </c>
      <c r="P107" s="96">
        <v>0</v>
      </c>
      <c r="Q107" s="100">
        <f>SUM($G107)*P107</f>
        <v>0</v>
      </c>
      <c r="R107" s="96">
        <v>0</v>
      </c>
      <c r="S107" s="100">
        <f>SUM($G107)*R107</f>
        <v>0</v>
      </c>
      <c r="T107" s="96">
        <v>0</v>
      </c>
      <c r="U107" s="100">
        <f>SUM($G107)*T107</f>
        <v>0</v>
      </c>
      <c r="V107" s="98">
        <v>1</v>
      </c>
      <c r="W107" s="87">
        <f>SUM($G107)*V107</f>
        <v>0</v>
      </c>
    </row>
    <row r="108" spans="1:23">
      <c r="A108" s="66"/>
      <c r="B108" s="261"/>
      <c r="C108" s="85"/>
      <c r="D108" s="85"/>
      <c r="E108" s="86"/>
      <c r="F108" s="87"/>
      <c r="G108" s="87"/>
      <c r="H108" s="96"/>
      <c r="I108" s="97"/>
      <c r="J108" s="96"/>
      <c r="K108" s="97"/>
      <c r="L108" s="96"/>
      <c r="M108" s="97"/>
      <c r="N108" s="96"/>
      <c r="O108" s="97"/>
      <c r="P108" s="96"/>
      <c r="Q108" s="97"/>
      <c r="R108" s="96"/>
      <c r="S108" s="97"/>
      <c r="T108" s="96"/>
      <c r="U108" s="97"/>
      <c r="V108" s="98"/>
      <c r="W108" s="99"/>
    </row>
    <row r="109" spans="1:23" ht="63.75">
      <c r="A109" s="66">
        <v>1.26</v>
      </c>
      <c r="B109" s="261" t="s">
        <v>237</v>
      </c>
      <c r="C109" s="85"/>
      <c r="D109" s="85" t="s">
        <v>68</v>
      </c>
      <c r="E109" s="86"/>
      <c r="F109" s="87"/>
      <c r="G109" s="87"/>
      <c r="H109" s="96">
        <v>0</v>
      </c>
      <c r="I109" s="100">
        <f>SUM($G109)*H109</f>
        <v>0</v>
      </c>
      <c r="J109" s="96">
        <v>0</v>
      </c>
      <c r="K109" s="100">
        <f>SUM($G109)*J109</f>
        <v>0</v>
      </c>
      <c r="L109" s="96">
        <v>0</v>
      </c>
      <c r="M109" s="100">
        <f>SUM($G109)*L109</f>
        <v>0</v>
      </c>
      <c r="N109" s="96">
        <v>0</v>
      </c>
      <c r="O109" s="100">
        <f>SUM($G109)*N109</f>
        <v>0</v>
      </c>
      <c r="P109" s="96">
        <v>0</v>
      </c>
      <c r="Q109" s="100">
        <f>SUM($G109)*P109</f>
        <v>0</v>
      </c>
      <c r="R109" s="96">
        <v>0</v>
      </c>
      <c r="S109" s="100">
        <f>SUM($G109)*R109</f>
        <v>0</v>
      </c>
      <c r="T109" s="96">
        <v>0</v>
      </c>
      <c r="U109" s="100">
        <f>SUM($G109)*T109</f>
        <v>0</v>
      </c>
      <c r="V109" s="98">
        <v>1</v>
      </c>
      <c r="W109" s="87">
        <f>SUM($G109)*V109</f>
        <v>0</v>
      </c>
    </row>
    <row r="110" spans="1:23">
      <c r="A110" s="66"/>
      <c r="B110" s="261"/>
      <c r="C110" s="85"/>
      <c r="D110" s="85"/>
      <c r="E110" s="86"/>
      <c r="F110" s="87"/>
      <c r="G110" s="87"/>
      <c r="H110" s="96"/>
      <c r="I110" s="97"/>
      <c r="J110" s="96"/>
      <c r="K110" s="97"/>
      <c r="L110" s="96"/>
      <c r="M110" s="97"/>
      <c r="N110" s="96"/>
      <c r="O110" s="97"/>
      <c r="P110" s="96"/>
      <c r="Q110" s="97"/>
      <c r="R110" s="96"/>
      <c r="S110" s="97"/>
      <c r="T110" s="96"/>
      <c r="U110" s="97"/>
      <c r="V110" s="98"/>
      <c r="W110" s="99"/>
    </row>
    <row r="111" spans="1:23" ht="53.1" customHeight="1">
      <c r="A111" s="66">
        <v>1.27</v>
      </c>
      <c r="B111" s="261" t="s">
        <v>90</v>
      </c>
      <c r="C111" s="85"/>
      <c r="D111" s="85" t="s">
        <v>68</v>
      </c>
      <c r="E111" s="86"/>
      <c r="F111" s="87"/>
      <c r="G111" s="87"/>
      <c r="H111" s="96">
        <v>0</v>
      </c>
      <c r="I111" s="100">
        <f>SUM($G111)*H111</f>
        <v>0</v>
      </c>
      <c r="J111" s="96">
        <v>0</v>
      </c>
      <c r="K111" s="100">
        <f>SUM($G111)*J111</f>
        <v>0</v>
      </c>
      <c r="L111" s="96">
        <v>0</v>
      </c>
      <c r="M111" s="100">
        <f>SUM($G111)*L111</f>
        <v>0</v>
      </c>
      <c r="N111" s="96">
        <v>0</v>
      </c>
      <c r="O111" s="100">
        <f>SUM($G111)*N111</f>
        <v>0</v>
      </c>
      <c r="P111" s="96">
        <v>0</v>
      </c>
      <c r="Q111" s="100">
        <f>SUM($G111)*P111</f>
        <v>0</v>
      </c>
      <c r="R111" s="96">
        <v>0</v>
      </c>
      <c r="S111" s="100">
        <f>SUM($G111)*R111</f>
        <v>0</v>
      </c>
      <c r="T111" s="96">
        <v>0</v>
      </c>
      <c r="U111" s="100">
        <f>SUM($G111)*T111</f>
        <v>0</v>
      </c>
      <c r="V111" s="98">
        <v>1</v>
      </c>
      <c r="W111" s="87">
        <f>SUM($G111)*V111</f>
        <v>0</v>
      </c>
    </row>
    <row r="112" spans="1:23">
      <c r="A112" s="66"/>
      <c r="B112" s="261"/>
      <c r="C112" s="85"/>
      <c r="D112" s="85"/>
      <c r="E112" s="86"/>
      <c r="F112" s="87"/>
      <c r="G112" s="87"/>
      <c r="H112" s="96"/>
      <c r="I112" s="97"/>
      <c r="J112" s="96"/>
      <c r="K112" s="97"/>
      <c r="L112" s="96"/>
      <c r="M112" s="97"/>
      <c r="N112" s="96"/>
      <c r="O112" s="97"/>
      <c r="P112" s="96"/>
      <c r="Q112" s="97"/>
      <c r="R112" s="96"/>
      <c r="S112" s="97"/>
      <c r="T112" s="96"/>
      <c r="U112" s="97"/>
      <c r="V112" s="98"/>
      <c r="W112" s="99"/>
    </row>
    <row r="113" spans="1:23" ht="81" customHeight="1">
      <c r="A113" s="66">
        <v>1.28</v>
      </c>
      <c r="B113" s="261" t="s">
        <v>437</v>
      </c>
      <c r="C113" s="85"/>
      <c r="D113" s="85" t="s">
        <v>68</v>
      </c>
      <c r="E113" s="86"/>
      <c r="F113" s="87"/>
      <c r="G113" s="87"/>
      <c r="H113" s="96">
        <v>0</v>
      </c>
      <c r="I113" s="100">
        <f>SUM($G113)*H113</f>
        <v>0</v>
      </c>
      <c r="J113" s="96">
        <v>0</v>
      </c>
      <c r="K113" s="100">
        <f>SUM($G113)*J113</f>
        <v>0</v>
      </c>
      <c r="L113" s="96">
        <v>0</v>
      </c>
      <c r="M113" s="100">
        <f>SUM($G113)*L113</f>
        <v>0</v>
      </c>
      <c r="N113" s="96">
        <v>0</v>
      </c>
      <c r="O113" s="100">
        <f>SUM($G113)*N113</f>
        <v>0</v>
      </c>
      <c r="P113" s="96">
        <v>0</v>
      </c>
      <c r="Q113" s="100">
        <f>SUM($G113)*P113</f>
        <v>0</v>
      </c>
      <c r="R113" s="96">
        <v>0</v>
      </c>
      <c r="S113" s="100">
        <f>SUM($G113)*R113</f>
        <v>0</v>
      </c>
      <c r="T113" s="96">
        <v>0</v>
      </c>
      <c r="U113" s="100">
        <f>SUM($G113)*T113</f>
        <v>0</v>
      </c>
      <c r="V113" s="98">
        <v>1</v>
      </c>
      <c r="W113" s="87">
        <f>SUM($G113)*V113</f>
        <v>0</v>
      </c>
    </row>
    <row r="114" spans="1:23">
      <c r="A114" s="66"/>
      <c r="B114" s="261"/>
      <c r="C114" s="85"/>
      <c r="D114" s="85"/>
      <c r="E114" s="86"/>
      <c r="F114" s="87"/>
      <c r="G114" s="87"/>
      <c r="H114" s="96"/>
      <c r="I114" s="97"/>
      <c r="J114" s="96"/>
      <c r="K114" s="97"/>
      <c r="L114" s="96"/>
      <c r="M114" s="97"/>
      <c r="N114" s="96"/>
      <c r="O114" s="97"/>
      <c r="P114" s="96"/>
      <c r="Q114" s="97"/>
      <c r="R114" s="96"/>
      <c r="S114" s="97"/>
      <c r="T114" s="96"/>
      <c r="U114" s="97"/>
      <c r="V114" s="98"/>
      <c r="W114" s="99"/>
    </row>
    <row r="115" spans="1:23" ht="76.5">
      <c r="A115" s="66">
        <v>1.29</v>
      </c>
      <c r="B115" s="261" t="s">
        <v>25</v>
      </c>
      <c r="C115" s="85"/>
      <c r="D115" s="85" t="s">
        <v>68</v>
      </c>
      <c r="E115" s="86"/>
      <c r="F115" s="87"/>
      <c r="G115" s="87"/>
      <c r="H115" s="96">
        <v>0</v>
      </c>
      <c r="I115" s="100">
        <f>SUM($G115)*H115</f>
        <v>0</v>
      </c>
      <c r="J115" s="96">
        <v>0</v>
      </c>
      <c r="K115" s="100">
        <f>SUM($G115)*J115</f>
        <v>0</v>
      </c>
      <c r="L115" s="96">
        <v>0</v>
      </c>
      <c r="M115" s="100">
        <f>SUM($G115)*L115</f>
        <v>0</v>
      </c>
      <c r="N115" s="96">
        <v>0</v>
      </c>
      <c r="O115" s="100">
        <f>SUM($G115)*N115</f>
        <v>0</v>
      </c>
      <c r="P115" s="96">
        <v>0</v>
      </c>
      <c r="Q115" s="100">
        <f>SUM($G115)*P115</f>
        <v>0</v>
      </c>
      <c r="R115" s="96">
        <v>0</v>
      </c>
      <c r="S115" s="100">
        <f>SUM($G115)*R115</f>
        <v>0</v>
      </c>
      <c r="T115" s="96">
        <v>0</v>
      </c>
      <c r="U115" s="100">
        <f>SUM($G115)*T115</f>
        <v>0</v>
      </c>
      <c r="V115" s="98">
        <v>1</v>
      </c>
      <c r="W115" s="87">
        <f>SUM($G115)*V115</f>
        <v>0</v>
      </c>
    </row>
    <row r="116" spans="1:23">
      <c r="A116" s="66"/>
      <c r="B116" s="261"/>
      <c r="C116" s="85"/>
      <c r="D116" s="85"/>
      <c r="E116" s="86"/>
      <c r="F116" s="87"/>
      <c r="G116" s="87"/>
      <c r="H116" s="96"/>
      <c r="I116" s="97"/>
      <c r="J116" s="96"/>
      <c r="K116" s="97"/>
      <c r="L116" s="96"/>
      <c r="M116" s="97"/>
      <c r="N116" s="96"/>
      <c r="O116" s="97"/>
      <c r="P116" s="96"/>
      <c r="Q116" s="97"/>
      <c r="R116" s="96"/>
      <c r="S116" s="97"/>
      <c r="T116" s="96"/>
      <c r="U116" s="97"/>
      <c r="V116" s="98"/>
      <c r="W116" s="99"/>
    </row>
    <row r="117" spans="1:23" ht="25.5">
      <c r="A117" s="66">
        <v>1.3</v>
      </c>
      <c r="B117" s="261" t="s">
        <v>59</v>
      </c>
      <c r="C117" s="85"/>
      <c r="D117" s="85" t="s">
        <v>68</v>
      </c>
      <c r="E117" s="86"/>
      <c r="F117" s="87"/>
      <c r="G117" s="87"/>
      <c r="H117" s="96">
        <v>0</v>
      </c>
      <c r="I117" s="100">
        <f>SUM($G117)*H117</f>
        <v>0</v>
      </c>
      <c r="J117" s="96">
        <v>0</v>
      </c>
      <c r="K117" s="100">
        <f>SUM($G117)*J117</f>
        <v>0</v>
      </c>
      <c r="L117" s="96">
        <v>0</v>
      </c>
      <c r="M117" s="100">
        <f>SUM($G117)*L117</f>
        <v>0</v>
      </c>
      <c r="N117" s="96">
        <v>0</v>
      </c>
      <c r="O117" s="100">
        <f>SUM($G117)*N117</f>
        <v>0</v>
      </c>
      <c r="P117" s="96">
        <v>0</v>
      </c>
      <c r="Q117" s="100">
        <f>SUM($G117)*P117</f>
        <v>0</v>
      </c>
      <c r="R117" s="96">
        <v>0</v>
      </c>
      <c r="S117" s="100">
        <f>SUM($G117)*R117</f>
        <v>0</v>
      </c>
      <c r="T117" s="96">
        <v>0</v>
      </c>
      <c r="U117" s="100">
        <f>SUM($G117)*T117</f>
        <v>0</v>
      </c>
      <c r="V117" s="98">
        <v>1</v>
      </c>
      <c r="W117" s="87">
        <f>SUM($G117)*V117</f>
        <v>0</v>
      </c>
    </row>
    <row r="118" spans="1:23">
      <c r="A118" s="66"/>
      <c r="B118" s="261"/>
      <c r="C118" s="85"/>
      <c r="D118" s="85"/>
      <c r="E118" s="86"/>
      <c r="F118" s="87"/>
      <c r="G118" s="87"/>
      <c r="H118" s="96"/>
      <c r="I118" s="97"/>
      <c r="J118" s="96"/>
      <c r="K118" s="97"/>
      <c r="L118" s="96"/>
      <c r="M118" s="97"/>
      <c r="N118" s="96"/>
      <c r="O118" s="97"/>
      <c r="P118" s="96"/>
      <c r="Q118" s="97"/>
      <c r="R118" s="96"/>
      <c r="S118" s="97"/>
      <c r="T118" s="96"/>
      <c r="U118" s="97"/>
      <c r="V118" s="98"/>
      <c r="W118" s="99"/>
    </row>
    <row r="119" spans="1:23" ht="13.15">
      <c r="A119" s="66"/>
      <c r="B119" s="263" t="s">
        <v>60</v>
      </c>
      <c r="C119" s="85"/>
      <c r="D119" s="85"/>
      <c r="E119" s="86"/>
      <c r="F119" s="87"/>
      <c r="G119" s="87"/>
      <c r="H119" s="96"/>
      <c r="I119" s="97"/>
      <c r="J119" s="96"/>
      <c r="K119" s="97"/>
      <c r="L119" s="96"/>
      <c r="M119" s="97"/>
      <c r="N119" s="96"/>
      <c r="O119" s="97"/>
      <c r="P119" s="96"/>
      <c r="Q119" s="97"/>
      <c r="R119" s="96"/>
      <c r="S119" s="97"/>
      <c r="T119" s="96"/>
      <c r="U119" s="97"/>
      <c r="V119" s="98"/>
      <c r="W119" s="99"/>
    </row>
    <row r="120" spans="1:23" ht="13.15">
      <c r="A120" s="66"/>
      <c r="B120" s="263"/>
      <c r="C120" s="85"/>
      <c r="D120" s="85"/>
      <c r="E120" s="86"/>
      <c r="F120" s="87"/>
      <c r="G120" s="87"/>
      <c r="H120" s="96"/>
      <c r="I120" s="97"/>
      <c r="J120" s="96"/>
      <c r="K120" s="97"/>
      <c r="L120" s="96"/>
      <c r="M120" s="97"/>
      <c r="N120" s="96"/>
      <c r="O120" s="97"/>
      <c r="P120" s="96"/>
      <c r="Q120" s="97"/>
      <c r="R120" s="96"/>
      <c r="S120" s="97"/>
      <c r="T120" s="96"/>
      <c r="U120" s="97"/>
      <c r="V120" s="98"/>
      <c r="W120" s="99"/>
    </row>
    <row r="121" spans="1:23" ht="53.1" customHeight="1">
      <c r="A121" s="66">
        <v>1.31</v>
      </c>
      <c r="B121" s="261" t="s">
        <v>332</v>
      </c>
      <c r="C121" s="85"/>
      <c r="D121" s="85" t="s">
        <v>68</v>
      </c>
      <c r="E121" s="86"/>
      <c r="F121" s="87"/>
      <c r="G121" s="101"/>
      <c r="H121" s="96">
        <v>0</v>
      </c>
      <c r="I121" s="100">
        <f>SUM($G121)*H121</f>
        <v>0</v>
      </c>
      <c r="J121" s="96">
        <v>0</v>
      </c>
      <c r="K121" s="100">
        <f>SUM($G121)*J121</f>
        <v>0</v>
      </c>
      <c r="L121" s="96">
        <v>0</v>
      </c>
      <c r="M121" s="100">
        <f>SUM($G121)*L121</f>
        <v>0</v>
      </c>
      <c r="N121" s="96">
        <v>0</v>
      </c>
      <c r="O121" s="100">
        <f>SUM($G121)*N121</f>
        <v>0</v>
      </c>
      <c r="P121" s="96">
        <v>0</v>
      </c>
      <c r="Q121" s="100">
        <f>SUM($G121)*P121</f>
        <v>0</v>
      </c>
      <c r="R121" s="96">
        <v>0</v>
      </c>
      <c r="S121" s="100">
        <f>SUM($G121)*R121</f>
        <v>0</v>
      </c>
      <c r="T121" s="96">
        <v>0</v>
      </c>
      <c r="U121" s="100">
        <f>SUM($G121)*T121</f>
        <v>0</v>
      </c>
      <c r="V121" s="98">
        <v>1</v>
      </c>
      <c r="W121" s="87">
        <f>SUM($G121)*V121</f>
        <v>0</v>
      </c>
    </row>
    <row r="122" spans="1:23">
      <c r="A122" s="66"/>
      <c r="B122" s="261"/>
      <c r="C122" s="85"/>
      <c r="D122" s="85"/>
      <c r="E122" s="86"/>
      <c r="F122" s="87"/>
      <c r="G122" s="87"/>
      <c r="H122" s="96"/>
      <c r="I122" s="97"/>
      <c r="J122" s="96"/>
      <c r="K122" s="97"/>
      <c r="L122" s="96"/>
      <c r="M122" s="97"/>
      <c r="N122" s="96"/>
      <c r="O122" s="97"/>
      <c r="P122" s="96"/>
      <c r="Q122" s="97"/>
      <c r="R122" s="96"/>
      <c r="S122" s="97"/>
      <c r="T122" s="96"/>
      <c r="U122" s="97"/>
      <c r="V122" s="98"/>
      <c r="W122" s="99"/>
    </row>
    <row r="123" spans="1:23" ht="76.5">
      <c r="A123" s="66">
        <v>1.32</v>
      </c>
      <c r="B123" s="261" t="s">
        <v>419</v>
      </c>
      <c r="C123" s="85"/>
      <c r="D123" s="85" t="s">
        <v>68</v>
      </c>
      <c r="E123" s="86"/>
      <c r="F123" s="71"/>
      <c r="G123" s="87">
        <v>5000</v>
      </c>
      <c r="H123" s="96">
        <v>0</v>
      </c>
      <c r="I123" s="100">
        <f>SUM($G123)*H123</f>
        <v>0</v>
      </c>
      <c r="J123" s="96">
        <v>0</v>
      </c>
      <c r="K123" s="100">
        <f>SUM($G123)*J123</f>
        <v>0</v>
      </c>
      <c r="L123" s="96">
        <v>0</v>
      </c>
      <c r="M123" s="100">
        <f>SUM($G123)*L123</f>
        <v>0</v>
      </c>
      <c r="N123" s="96">
        <v>0</v>
      </c>
      <c r="O123" s="100">
        <f>SUM($G123)*N123</f>
        <v>0</v>
      </c>
      <c r="P123" s="96">
        <v>0</v>
      </c>
      <c r="Q123" s="100">
        <f>SUM($G123)*P123</f>
        <v>0</v>
      </c>
      <c r="R123" s="96">
        <v>0</v>
      </c>
      <c r="S123" s="100">
        <f>SUM($G123)*R123</f>
        <v>0</v>
      </c>
      <c r="T123" s="96">
        <v>0</v>
      </c>
      <c r="U123" s="100">
        <f>SUM($G123)*T123</f>
        <v>0</v>
      </c>
      <c r="V123" s="98">
        <v>1</v>
      </c>
      <c r="W123" s="87">
        <f>SUM($G123)*V123</f>
        <v>5000</v>
      </c>
    </row>
    <row r="124" spans="1:23">
      <c r="A124" s="66"/>
      <c r="B124" s="261"/>
      <c r="C124" s="85"/>
      <c r="D124" s="85"/>
      <c r="E124" s="86"/>
      <c r="F124" s="87"/>
      <c r="G124" s="87"/>
      <c r="H124" s="96"/>
      <c r="I124" s="97"/>
      <c r="J124" s="96"/>
      <c r="K124" s="97"/>
      <c r="L124" s="96"/>
      <c r="M124" s="97"/>
      <c r="N124" s="96"/>
      <c r="O124" s="97"/>
      <c r="P124" s="96"/>
      <c r="Q124" s="97"/>
      <c r="R124" s="96"/>
      <c r="S124" s="97"/>
      <c r="T124" s="96"/>
      <c r="U124" s="97"/>
      <c r="V124" s="98"/>
      <c r="W124" s="99"/>
    </row>
    <row r="125" spans="1:23" ht="38.25">
      <c r="A125" s="66">
        <v>1.33</v>
      </c>
      <c r="B125" s="261" t="s">
        <v>62</v>
      </c>
      <c r="C125" s="85"/>
      <c r="D125" s="85" t="s">
        <v>68</v>
      </c>
      <c r="E125" s="86"/>
      <c r="F125" s="87"/>
      <c r="G125" s="87"/>
      <c r="H125" s="96">
        <v>0</v>
      </c>
      <c r="I125" s="100">
        <f>SUM($G125)*H125</f>
        <v>0</v>
      </c>
      <c r="J125" s="96">
        <v>0</v>
      </c>
      <c r="K125" s="100">
        <f>SUM($G125)*J125</f>
        <v>0</v>
      </c>
      <c r="L125" s="96">
        <v>0</v>
      </c>
      <c r="M125" s="100">
        <f>SUM($G125)*L125</f>
        <v>0</v>
      </c>
      <c r="N125" s="96">
        <v>0</v>
      </c>
      <c r="O125" s="100">
        <f>SUM($G125)*N125</f>
        <v>0</v>
      </c>
      <c r="P125" s="96">
        <v>0</v>
      </c>
      <c r="Q125" s="100">
        <f>SUM($G125)*P125</f>
        <v>0</v>
      </c>
      <c r="R125" s="96">
        <v>0</v>
      </c>
      <c r="S125" s="100">
        <f>SUM($G125)*R125</f>
        <v>0</v>
      </c>
      <c r="T125" s="96">
        <v>0</v>
      </c>
      <c r="U125" s="100">
        <f>SUM($G125)*T125</f>
        <v>0</v>
      </c>
      <c r="V125" s="98">
        <v>1</v>
      </c>
      <c r="W125" s="87">
        <f>SUM($G125)*V125</f>
        <v>0</v>
      </c>
    </row>
    <row r="126" spans="1:23">
      <c r="A126" s="66"/>
      <c r="B126" s="261"/>
      <c r="C126" s="85"/>
      <c r="D126" s="85"/>
      <c r="E126" s="86"/>
      <c r="F126" s="87"/>
      <c r="G126" s="87"/>
      <c r="H126" s="96"/>
      <c r="I126" s="97"/>
      <c r="J126" s="96"/>
      <c r="K126" s="97"/>
      <c r="L126" s="96"/>
      <c r="M126" s="97"/>
      <c r="N126" s="96"/>
      <c r="O126" s="97"/>
      <c r="P126" s="96"/>
      <c r="Q126" s="97"/>
      <c r="R126" s="96"/>
      <c r="S126" s="97"/>
      <c r="T126" s="96"/>
      <c r="U126" s="97"/>
      <c r="V126" s="98"/>
      <c r="W126" s="99"/>
    </row>
    <row r="127" spans="1:23" ht="13.15">
      <c r="A127" s="66"/>
      <c r="B127" s="263" t="s">
        <v>26</v>
      </c>
      <c r="C127" s="85"/>
      <c r="D127" s="85"/>
      <c r="E127" s="86"/>
      <c r="F127" s="87"/>
      <c r="G127" s="87"/>
      <c r="H127" s="96"/>
      <c r="I127" s="97"/>
      <c r="J127" s="96"/>
      <c r="K127" s="97"/>
      <c r="L127" s="96"/>
      <c r="M127" s="97"/>
      <c r="N127" s="96"/>
      <c r="O127" s="97"/>
      <c r="P127" s="96"/>
      <c r="Q127" s="97"/>
      <c r="R127" s="96"/>
      <c r="S127" s="97"/>
      <c r="T127" s="96"/>
      <c r="U127" s="97"/>
      <c r="V127" s="98"/>
      <c r="W127" s="99"/>
    </row>
    <row r="128" spans="1:23">
      <c r="A128" s="66"/>
      <c r="B128" s="261"/>
      <c r="C128" s="85"/>
      <c r="D128" s="85"/>
      <c r="E128" s="86"/>
      <c r="F128" s="87"/>
      <c r="G128" s="87"/>
      <c r="H128" s="96"/>
      <c r="I128" s="97"/>
      <c r="J128" s="96"/>
      <c r="K128" s="97"/>
      <c r="L128" s="96"/>
      <c r="M128" s="97"/>
      <c r="N128" s="96"/>
      <c r="O128" s="97"/>
      <c r="P128" s="96"/>
      <c r="Q128" s="97"/>
      <c r="R128" s="96"/>
      <c r="S128" s="97"/>
      <c r="T128" s="96"/>
      <c r="U128" s="97"/>
      <c r="V128" s="98"/>
      <c r="W128" s="99"/>
    </row>
    <row r="129" spans="1:23" ht="102">
      <c r="A129" s="66">
        <v>1.34</v>
      </c>
      <c r="B129" s="261" t="s">
        <v>333</v>
      </c>
      <c r="C129" s="85"/>
      <c r="D129" s="85" t="s">
        <v>68</v>
      </c>
      <c r="E129" s="86"/>
      <c r="F129" s="87"/>
      <c r="G129" s="87"/>
      <c r="H129" s="96">
        <v>0</v>
      </c>
      <c r="I129" s="100">
        <f>SUM($G129)*H129</f>
        <v>0</v>
      </c>
      <c r="J129" s="96">
        <v>0</v>
      </c>
      <c r="K129" s="100">
        <f>SUM($G129)*J129</f>
        <v>0</v>
      </c>
      <c r="L129" s="96">
        <v>0</v>
      </c>
      <c r="M129" s="100">
        <f>SUM($G129)*L129</f>
        <v>0</v>
      </c>
      <c r="N129" s="96">
        <v>0</v>
      </c>
      <c r="O129" s="100">
        <f>SUM($G129)*N129</f>
        <v>0</v>
      </c>
      <c r="P129" s="96">
        <v>0</v>
      </c>
      <c r="Q129" s="100">
        <f>SUM($G129)*P129</f>
        <v>0</v>
      </c>
      <c r="R129" s="96">
        <v>0</v>
      </c>
      <c r="S129" s="100">
        <f>SUM($G129)*R129</f>
        <v>0</v>
      </c>
      <c r="T129" s="96">
        <v>0</v>
      </c>
      <c r="U129" s="100">
        <f>SUM($G129)*T129</f>
        <v>0</v>
      </c>
      <c r="V129" s="98">
        <v>1</v>
      </c>
      <c r="W129" s="87">
        <f>SUM($G129)*V129</f>
        <v>0</v>
      </c>
    </row>
    <row r="130" spans="1:23">
      <c r="A130" s="66"/>
      <c r="B130" s="261"/>
      <c r="C130" s="85"/>
      <c r="D130" s="85"/>
      <c r="E130" s="86"/>
      <c r="F130" s="87"/>
      <c r="G130" s="87"/>
      <c r="H130" s="96"/>
      <c r="I130" s="97"/>
      <c r="J130" s="96"/>
      <c r="K130" s="97"/>
      <c r="L130" s="96"/>
      <c r="M130" s="97"/>
      <c r="N130" s="96"/>
      <c r="O130" s="97"/>
      <c r="P130" s="96"/>
      <c r="Q130" s="97"/>
      <c r="R130" s="96"/>
      <c r="S130" s="97"/>
      <c r="T130" s="96"/>
      <c r="U130" s="97"/>
      <c r="V130" s="98"/>
      <c r="W130" s="99"/>
    </row>
    <row r="131" spans="1:23" ht="13.15">
      <c r="A131" s="66"/>
      <c r="B131" s="263" t="s">
        <v>63</v>
      </c>
      <c r="C131" s="85"/>
      <c r="D131" s="85"/>
      <c r="E131" s="86"/>
      <c r="F131" s="87"/>
      <c r="G131" s="87"/>
      <c r="H131" s="96"/>
      <c r="I131" s="97"/>
      <c r="J131" s="96"/>
      <c r="K131" s="97"/>
      <c r="L131" s="96"/>
      <c r="M131" s="97"/>
      <c r="N131" s="96"/>
      <c r="O131" s="97"/>
      <c r="P131" s="96"/>
      <c r="Q131" s="97"/>
      <c r="R131" s="96"/>
      <c r="S131" s="97"/>
      <c r="T131" s="96"/>
      <c r="U131" s="97"/>
      <c r="V131" s="98"/>
      <c r="W131" s="99"/>
    </row>
    <row r="132" spans="1:23">
      <c r="A132" s="66"/>
      <c r="B132" s="261"/>
      <c r="C132" s="85"/>
      <c r="D132" s="85"/>
      <c r="E132" s="86"/>
      <c r="F132" s="87"/>
      <c r="G132" s="87"/>
      <c r="H132" s="96"/>
      <c r="I132" s="97"/>
      <c r="J132" s="96"/>
      <c r="K132" s="97"/>
      <c r="L132" s="96"/>
      <c r="M132" s="97"/>
      <c r="N132" s="96"/>
      <c r="O132" s="97"/>
      <c r="P132" s="96"/>
      <c r="Q132" s="97"/>
      <c r="R132" s="96"/>
      <c r="S132" s="97"/>
      <c r="T132" s="96"/>
      <c r="U132" s="97"/>
      <c r="V132" s="98"/>
      <c r="W132" s="99"/>
    </row>
    <row r="133" spans="1:23" ht="51">
      <c r="A133" s="66">
        <v>1.35</v>
      </c>
      <c r="B133" s="261" t="s">
        <v>64</v>
      </c>
      <c r="C133" s="85"/>
      <c r="D133" s="85" t="s">
        <v>68</v>
      </c>
      <c r="E133" s="86"/>
      <c r="F133" s="87"/>
      <c r="G133" s="87"/>
      <c r="H133" s="96">
        <v>0</v>
      </c>
      <c r="I133" s="100">
        <f>SUM($G133)*H133</f>
        <v>0</v>
      </c>
      <c r="J133" s="96">
        <v>0</v>
      </c>
      <c r="K133" s="100">
        <f>SUM($G133)*J133</f>
        <v>0</v>
      </c>
      <c r="L133" s="96">
        <v>0</v>
      </c>
      <c r="M133" s="100">
        <f>SUM($G133)*L133</f>
        <v>0</v>
      </c>
      <c r="N133" s="96">
        <v>0</v>
      </c>
      <c r="O133" s="100">
        <f>SUM($G133)*N133</f>
        <v>0</v>
      </c>
      <c r="P133" s="96">
        <v>0</v>
      </c>
      <c r="Q133" s="100">
        <f>SUM($G133)*P133</f>
        <v>0</v>
      </c>
      <c r="R133" s="96">
        <v>0</v>
      </c>
      <c r="S133" s="100">
        <f>SUM($G133)*R133</f>
        <v>0</v>
      </c>
      <c r="T133" s="96">
        <v>0</v>
      </c>
      <c r="U133" s="100">
        <f>SUM($G133)*T133</f>
        <v>0</v>
      </c>
      <c r="V133" s="98">
        <v>1</v>
      </c>
      <c r="W133" s="87">
        <f>SUM($G133)*V133</f>
        <v>0</v>
      </c>
    </row>
    <row r="134" spans="1:23">
      <c r="A134" s="66"/>
      <c r="B134" s="261"/>
      <c r="C134" s="85"/>
      <c r="D134" s="85"/>
      <c r="E134" s="86"/>
      <c r="F134" s="87"/>
      <c r="G134" s="87"/>
      <c r="H134" s="96"/>
      <c r="I134" s="97"/>
      <c r="J134" s="96"/>
      <c r="K134" s="97"/>
      <c r="L134" s="96"/>
      <c r="M134" s="97"/>
      <c r="N134" s="96"/>
      <c r="O134" s="97"/>
      <c r="P134" s="96"/>
      <c r="Q134" s="97"/>
      <c r="R134" s="96"/>
      <c r="S134" s="97"/>
      <c r="T134" s="96"/>
      <c r="U134" s="97"/>
      <c r="V134" s="98"/>
      <c r="W134" s="99"/>
    </row>
    <row r="135" spans="1:23" ht="51">
      <c r="A135" s="66">
        <v>1.36</v>
      </c>
      <c r="B135" s="261" t="s">
        <v>65</v>
      </c>
      <c r="C135" s="85"/>
      <c r="D135" s="85" t="s">
        <v>68</v>
      </c>
      <c r="E135" s="86"/>
      <c r="F135" s="87"/>
      <c r="G135" s="87"/>
      <c r="H135" s="96">
        <v>0</v>
      </c>
      <c r="I135" s="100">
        <f>SUM($G135)*H135</f>
        <v>0</v>
      </c>
      <c r="J135" s="96">
        <v>0</v>
      </c>
      <c r="K135" s="100">
        <f>SUM($G135)*J135</f>
        <v>0</v>
      </c>
      <c r="L135" s="96">
        <v>0</v>
      </c>
      <c r="M135" s="100">
        <f>SUM($G135)*L135</f>
        <v>0</v>
      </c>
      <c r="N135" s="96">
        <v>0</v>
      </c>
      <c r="O135" s="100">
        <f>SUM($G135)*N135</f>
        <v>0</v>
      </c>
      <c r="P135" s="96">
        <v>0</v>
      </c>
      <c r="Q135" s="100">
        <f>SUM($G135)*P135</f>
        <v>0</v>
      </c>
      <c r="R135" s="96">
        <v>0</v>
      </c>
      <c r="S135" s="100">
        <f>SUM($G135)*R135</f>
        <v>0</v>
      </c>
      <c r="T135" s="96">
        <v>0</v>
      </c>
      <c r="U135" s="100">
        <f>SUM($G135)*T135</f>
        <v>0</v>
      </c>
      <c r="V135" s="98">
        <v>1</v>
      </c>
      <c r="W135" s="87">
        <f>SUM($G135)*V135</f>
        <v>0</v>
      </c>
    </row>
    <row r="136" spans="1:23">
      <c r="A136" s="66"/>
      <c r="B136" s="261"/>
      <c r="C136" s="85"/>
      <c r="D136" s="85"/>
      <c r="E136" s="86"/>
      <c r="F136" s="87"/>
      <c r="G136" s="87"/>
      <c r="H136" s="96"/>
      <c r="I136" s="97"/>
      <c r="J136" s="96"/>
      <c r="K136" s="97"/>
      <c r="L136" s="96"/>
      <c r="M136" s="97"/>
      <c r="N136" s="96"/>
      <c r="O136" s="97"/>
      <c r="P136" s="96"/>
      <c r="Q136" s="97"/>
      <c r="R136" s="96"/>
      <c r="S136" s="97"/>
      <c r="T136" s="96"/>
      <c r="U136" s="97"/>
      <c r="V136" s="98"/>
      <c r="W136" s="99"/>
    </row>
    <row r="137" spans="1:23" ht="13.15">
      <c r="A137" s="66"/>
      <c r="B137" s="263" t="s">
        <v>27</v>
      </c>
      <c r="C137" s="85"/>
      <c r="D137" s="85"/>
      <c r="E137" s="86"/>
      <c r="F137" s="87"/>
      <c r="G137" s="87"/>
      <c r="H137" s="96"/>
      <c r="I137" s="97"/>
      <c r="J137" s="96"/>
      <c r="K137" s="97"/>
      <c r="L137" s="96"/>
      <c r="M137" s="97"/>
      <c r="N137" s="96"/>
      <c r="O137" s="97"/>
      <c r="P137" s="96"/>
      <c r="Q137" s="97"/>
      <c r="R137" s="96"/>
      <c r="S137" s="97"/>
      <c r="T137" s="96"/>
      <c r="U137" s="97"/>
      <c r="V137" s="98"/>
      <c r="W137" s="99"/>
    </row>
    <row r="138" spans="1:23">
      <c r="A138" s="66"/>
      <c r="B138" s="261"/>
      <c r="C138" s="85"/>
      <c r="D138" s="85"/>
      <c r="E138" s="86"/>
      <c r="F138" s="87"/>
      <c r="G138" s="87"/>
      <c r="H138" s="96"/>
      <c r="I138" s="97"/>
      <c r="J138" s="96"/>
      <c r="K138" s="97"/>
      <c r="L138" s="96"/>
      <c r="M138" s="97"/>
      <c r="N138" s="96"/>
      <c r="O138" s="97"/>
      <c r="P138" s="96"/>
      <c r="Q138" s="97"/>
      <c r="R138" s="96"/>
      <c r="S138" s="97"/>
      <c r="T138" s="96"/>
      <c r="U138" s="97"/>
      <c r="V138" s="98"/>
      <c r="W138" s="99"/>
    </row>
    <row r="139" spans="1:23" ht="55.5" customHeight="1">
      <c r="A139" s="66">
        <v>1.37</v>
      </c>
      <c r="B139" s="261" t="s">
        <v>334</v>
      </c>
      <c r="C139" s="85"/>
      <c r="D139" s="85" t="s">
        <v>68</v>
      </c>
      <c r="E139" s="86"/>
      <c r="F139" s="87"/>
      <c r="G139" s="87"/>
      <c r="H139" s="96">
        <v>0</v>
      </c>
      <c r="I139" s="100">
        <f>SUM($G139)*H139</f>
        <v>0</v>
      </c>
      <c r="J139" s="96">
        <v>0</v>
      </c>
      <c r="K139" s="100">
        <f>SUM($G139)*J139</f>
        <v>0</v>
      </c>
      <c r="L139" s="96">
        <v>0</v>
      </c>
      <c r="M139" s="100">
        <f>SUM($G139)*L139</f>
        <v>0</v>
      </c>
      <c r="N139" s="96">
        <v>0</v>
      </c>
      <c r="O139" s="100">
        <f>SUM($G139)*N139</f>
        <v>0</v>
      </c>
      <c r="P139" s="96">
        <v>0</v>
      </c>
      <c r="Q139" s="100">
        <f>SUM($G139)*P139</f>
        <v>0</v>
      </c>
      <c r="R139" s="96">
        <v>0</v>
      </c>
      <c r="S139" s="100">
        <f>SUM($G139)*R139</f>
        <v>0</v>
      </c>
      <c r="T139" s="96">
        <v>0</v>
      </c>
      <c r="U139" s="100">
        <f>SUM($G139)*T139</f>
        <v>0</v>
      </c>
      <c r="V139" s="98">
        <v>1</v>
      </c>
      <c r="W139" s="87">
        <f>SUM($G139)*V139</f>
        <v>0</v>
      </c>
    </row>
    <row r="140" spans="1:23">
      <c r="A140" s="66"/>
      <c r="B140" s="261"/>
      <c r="C140" s="85"/>
      <c r="D140" s="85"/>
      <c r="E140" s="86"/>
      <c r="F140" s="87"/>
      <c r="G140" s="87"/>
      <c r="H140" s="96"/>
      <c r="I140" s="97"/>
      <c r="J140" s="96"/>
      <c r="K140" s="97"/>
      <c r="L140" s="96"/>
      <c r="M140" s="97"/>
      <c r="N140" s="96"/>
      <c r="O140" s="97"/>
      <c r="P140" s="96"/>
      <c r="Q140" s="97"/>
      <c r="R140" s="96"/>
      <c r="S140" s="97"/>
      <c r="T140" s="96"/>
      <c r="U140" s="97"/>
      <c r="V140" s="98"/>
      <c r="W140" s="99"/>
    </row>
    <row r="141" spans="1:23" ht="13.15">
      <c r="A141" s="66"/>
      <c r="B141" s="263" t="s">
        <v>28</v>
      </c>
      <c r="C141" s="85"/>
      <c r="D141" s="85"/>
      <c r="E141" s="86"/>
      <c r="F141" s="87"/>
      <c r="G141" s="87"/>
      <c r="H141" s="96"/>
      <c r="I141" s="97"/>
      <c r="J141" s="96"/>
      <c r="K141" s="97"/>
      <c r="L141" s="96"/>
      <c r="M141" s="97"/>
      <c r="N141" s="96"/>
      <c r="O141" s="97"/>
      <c r="P141" s="96"/>
      <c r="Q141" s="97"/>
      <c r="R141" s="96"/>
      <c r="S141" s="97"/>
      <c r="T141" s="96"/>
      <c r="U141" s="97"/>
      <c r="V141" s="98"/>
      <c r="W141" s="99"/>
    </row>
    <row r="142" spans="1:23">
      <c r="A142" s="66"/>
      <c r="B142" s="261"/>
      <c r="C142" s="85"/>
      <c r="D142" s="85"/>
      <c r="E142" s="86"/>
      <c r="F142" s="87"/>
      <c r="G142" s="87"/>
      <c r="H142" s="96"/>
      <c r="I142" s="97"/>
      <c r="J142" s="96"/>
      <c r="K142" s="97"/>
      <c r="L142" s="96"/>
      <c r="M142" s="97"/>
      <c r="N142" s="96"/>
      <c r="O142" s="97"/>
      <c r="P142" s="96"/>
      <c r="Q142" s="97"/>
      <c r="R142" s="96"/>
      <c r="S142" s="97"/>
      <c r="T142" s="96"/>
      <c r="U142" s="97"/>
      <c r="V142" s="98"/>
      <c r="W142" s="99"/>
    </row>
    <row r="143" spans="1:23" ht="81.75" customHeight="1">
      <c r="A143" s="66">
        <v>1.38</v>
      </c>
      <c r="B143" s="261" t="s">
        <v>335</v>
      </c>
      <c r="C143" s="85"/>
      <c r="D143" s="85" t="s">
        <v>68</v>
      </c>
      <c r="E143" s="86"/>
      <c r="F143" s="87"/>
      <c r="G143" s="87"/>
      <c r="H143" s="96">
        <v>0</v>
      </c>
      <c r="I143" s="100">
        <f>SUM($G143)*H143</f>
        <v>0</v>
      </c>
      <c r="J143" s="96">
        <v>0</v>
      </c>
      <c r="K143" s="100">
        <f>SUM($G143)*J143</f>
        <v>0</v>
      </c>
      <c r="L143" s="96">
        <v>0</v>
      </c>
      <c r="M143" s="100">
        <f>SUM($G143)*L143</f>
        <v>0</v>
      </c>
      <c r="N143" s="96">
        <v>0</v>
      </c>
      <c r="O143" s="100">
        <f>SUM($G143)*N143</f>
        <v>0</v>
      </c>
      <c r="P143" s="96">
        <v>0</v>
      </c>
      <c r="Q143" s="100">
        <f>SUM($G143)*P143</f>
        <v>0</v>
      </c>
      <c r="R143" s="96">
        <v>0</v>
      </c>
      <c r="S143" s="100">
        <f>SUM($G143)*R143</f>
        <v>0</v>
      </c>
      <c r="T143" s="96">
        <v>0</v>
      </c>
      <c r="U143" s="100">
        <f>SUM($G143)*T143</f>
        <v>0</v>
      </c>
      <c r="V143" s="98">
        <v>1</v>
      </c>
      <c r="W143" s="87">
        <f>SUM($G143)*V143</f>
        <v>0</v>
      </c>
    </row>
    <row r="144" spans="1:23">
      <c r="A144" s="66"/>
      <c r="B144" s="261"/>
      <c r="C144" s="85"/>
      <c r="D144" s="85"/>
      <c r="E144" s="86"/>
      <c r="F144" s="87"/>
      <c r="G144" s="87"/>
      <c r="H144" s="96"/>
      <c r="I144" s="97"/>
      <c r="J144" s="96"/>
      <c r="K144" s="97"/>
      <c r="L144" s="96"/>
      <c r="M144" s="97"/>
      <c r="N144" s="96"/>
      <c r="O144" s="97"/>
      <c r="P144" s="96"/>
      <c r="Q144" s="97"/>
      <c r="R144" s="96"/>
      <c r="S144" s="97"/>
      <c r="T144" s="96"/>
      <c r="U144" s="97"/>
      <c r="V144" s="98"/>
      <c r="W144" s="99"/>
    </row>
    <row r="145" spans="1:23" ht="66.599999999999994" customHeight="1">
      <c r="A145" s="66">
        <v>1.39</v>
      </c>
      <c r="B145" s="261" t="s">
        <v>77</v>
      </c>
      <c r="C145" s="85"/>
      <c r="D145" s="85" t="s">
        <v>68</v>
      </c>
      <c r="E145" s="86"/>
      <c r="F145" s="87"/>
      <c r="G145" s="87"/>
      <c r="H145" s="96">
        <v>0</v>
      </c>
      <c r="I145" s="100">
        <f>SUM($G145)*H145</f>
        <v>0</v>
      </c>
      <c r="J145" s="96">
        <v>0</v>
      </c>
      <c r="K145" s="100">
        <f>SUM($G145)*J145</f>
        <v>0</v>
      </c>
      <c r="L145" s="96">
        <v>0</v>
      </c>
      <c r="M145" s="100">
        <f>SUM($G145)*L145</f>
        <v>0</v>
      </c>
      <c r="N145" s="96">
        <v>0</v>
      </c>
      <c r="O145" s="100">
        <f>SUM($G145)*N145</f>
        <v>0</v>
      </c>
      <c r="P145" s="96">
        <v>0</v>
      </c>
      <c r="Q145" s="100">
        <f>SUM($G145)*P145</f>
        <v>0</v>
      </c>
      <c r="R145" s="96">
        <v>0</v>
      </c>
      <c r="S145" s="100">
        <f>SUM($G145)*R145</f>
        <v>0</v>
      </c>
      <c r="T145" s="96">
        <v>0</v>
      </c>
      <c r="U145" s="100">
        <f>SUM($G145)*T145</f>
        <v>0</v>
      </c>
      <c r="V145" s="98">
        <v>1</v>
      </c>
      <c r="W145" s="87">
        <f>SUM($G145)*V145</f>
        <v>0</v>
      </c>
    </row>
    <row r="146" spans="1:23">
      <c r="A146" s="66"/>
      <c r="B146" s="261"/>
      <c r="C146" s="85"/>
      <c r="D146" s="85"/>
      <c r="E146" s="86"/>
      <c r="F146" s="87"/>
      <c r="G146" s="87"/>
      <c r="H146" s="96"/>
      <c r="I146" s="97"/>
      <c r="J146" s="96"/>
      <c r="K146" s="97"/>
      <c r="L146" s="96"/>
      <c r="M146" s="97"/>
      <c r="N146" s="96"/>
      <c r="O146" s="97"/>
      <c r="P146" s="96"/>
      <c r="Q146" s="97"/>
      <c r="R146" s="96"/>
      <c r="S146" s="97"/>
      <c r="T146" s="96"/>
      <c r="U146" s="97"/>
      <c r="V146" s="98"/>
      <c r="W146" s="99"/>
    </row>
    <row r="147" spans="1:23" ht="13.15">
      <c r="A147" s="66"/>
      <c r="B147" s="263" t="s">
        <v>29</v>
      </c>
      <c r="C147" s="85"/>
      <c r="D147" s="85"/>
      <c r="E147" s="86"/>
      <c r="F147" s="87"/>
      <c r="G147" s="87"/>
      <c r="H147" s="96"/>
      <c r="I147" s="97"/>
      <c r="J147" s="96"/>
      <c r="K147" s="97"/>
      <c r="L147" s="96"/>
      <c r="M147" s="97"/>
      <c r="N147" s="96"/>
      <c r="O147" s="97"/>
      <c r="P147" s="96"/>
      <c r="Q147" s="97"/>
      <c r="R147" s="96"/>
      <c r="S147" s="97"/>
      <c r="T147" s="96"/>
      <c r="U147" s="97"/>
      <c r="V147" s="98"/>
      <c r="W147" s="99"/>
    </row>
    <row r="148" spans="1:23">
      <c r="A148" s="66"/>
      <c r="B148" s="261"/>
      <c r="C148" s="85"/>
      <c r="D148" s="85"/>
      <c r="E148" s="86"/>
      <c r="F148" s="87"/>
      <c r="G148" s="87"/>
      <c r="H148" s="96"/>
      <c r="I148" s="97"/>
      <c r="J148" s="96"/>
      <c r="K148" s="97"/>
      <c r="L148" s="96"/>
      <c r="M148" s="97"/>
      <c r="N148" s="96"/>
      <c r="O148" s="97"/>
      <c r="P148" s="96"/>
      <c r="Q148" s="97"/>
      <c r="R148" s="96"/>
      <c r="S148" s="97"/>
      <c r="T148" s="96"/>
      <c r="U148" s="97"/>
      <c r="V148" s="98"/>
      <c r="W148" s="99"/>
    </row>
    <row r="149" spans="1:23" ht="51.4">
      <c r="A149" s="66">
        <v>1.4</v>
      </c>
      <c r="B149" s="261" t="s">
        <v>336</v>
      </c>
      <c r="C149" s="85">
        <v>1</v>
      </c>
      <c r="D149" s="68" t="s">
        <v>61</v>
      </c>
      <c r="E149" s="86">
        <v>50000</v>
      </c>
      <c r="F149" s="69">
        <f>SUM(E149)*C149</f>
        <v>50000</v>
      </c>
      <c r="G149" s="69">
        <v>20000</v>
      </c>
      <c r="H149" s="96">
        <v>0</v>
      </c>
      <c r="I149" s="100">
        <f>SUM($G149)*H149</f>
        <v>0</v>
      </c>
      <c r="J149" s="96">
        <v>0</v>
      </c>
      <c r="K149" s="100">
        <f>SUM($G149)*J149</f>
        <v>0</v>
      </c>
      <c r="L149" s="96">
        <v>0</v>
      </c>
      <c r="M149" s="100">
        <f>SUM($G149)*L149</f>
        <v>0</v>
      </c>
      <c r="N149" s="96">
        <v>0</v>
      </c>
      <c r="O149" s="100">
        <f>SUM($G149)*N149</f>
        <v>0</v>
      </c>
      <c r="P149" s="96">
        <v>0</v>
      </c>
      <c r="Q149" s="100">
        <f>SUM($G149)*P149</f>
        <v>0</v>
      </c>
      <c r="R149" s="96">
        <v>0</v>
      </c>
      <c r="S149" s="100">
        <f>SUM($G149)*R149</f>
        <v>0</v>
      </c>
      <c r="T149" s="96">
        <v>0</v>
      </c>
      <c r="U149" s="100">
        <f>SUM($G149)*T149</f>
        <v>0</v>
      </c>
      <c r="V149" s="98">
        <v>1</v>
      </c>
      <c r="W149" s="87">
        <f>SUM($G149)*V149</f>
        <v>20000</v>
      </c>
    </row>
    <row r="150" spans="1:23">
      <c r="A150" s="66"/>
      <c r="B150" s="261"/>
      <c r="C150" s="85"/>
      <c r="D150" s="85"/>
      <c r="E150" s="86"/>
      <c r="F150" s="87"/>
      <c r="G150" s="87"/>
      <c r="H150" s="96"/>
      <c r="I150" s="97"/>
      <c r="J150" s="96"/>
      <c r="K150" s="97"/>
      <c r="L150" s="96"/>
      <c r="M150" s="97"/>
      <c r="N150" s="96"/>
      <c r="O150" s="97"/>
      <c r="P150" s="96"/>
      <c r="Q150" s="97"/>
      <c r="R150" s="96"/>
      <c r="S150" s="97"/>
      <c r="T150" s="96"/>
      <c r="U150" s="97"/>
      <c r="V150" s="98"/>
      <c r="W150" s="99"/>
    </row>
    <row r="151" spans="1:23" ht="13.15">
      <c r="A151" s="102">
        <v>2</v>
      </c>
      <c r="B151" s="262" t="s">
        <v>30</v>
      </c>
      <c r="C151" s="103"/>
      <c r="D151" s="103"/>
      <c r="E151" s="103"/>
      <c r="F151" s="103"/>
      <c r="G151" s="103"/>
      <c r="H151" s="103"/>
      <c r="I151" s="103"/>
      <c r="J151" s="103"/>
      <c r="K151" s="103"/>
      <c r="L151" s="103"/>
      <c r="M151" s="103"/>
      <c r="N151" s="103"/>
      <c r="O151" s="103"/>
      <c r="P151" s="103"/>
      <c r="Q151" s="103"/>
      <c r="R151" s="103"/>
      <c r="S151" s="103"/>
      <c r="T151" s="103"/>
      <c r="U151" s="103"/>
      <c r="V151" s="103"/>
      <c r="W151" s="103"/>
    </row>
    <row r="152" spans="1:23">
      <c r="A152" s="66"/>
      <c r="B152" s="261"/>
      <c r="C152" s="85"/>
      <c r="D152" s="85"/>
      <c r="E152" s="86"/>
      <c r="F152" s="87"/>
      <c r="G152" s="87"/>
      <c r="H152" s="96"/>
      <c r="I152" s="97"/>
      <c r="J152" s="96"/>
      <c r="K152" s="97"/>
      <c r="L152" s="96"/>
      <c r="M152" s="97"/>
      <c r="N152" s="96"/>
      <c r="O152" s="97"/>
      <c r="P152" s="96"/>
      <c r="Q152" s="97"/>
      <c r="R152" s="96"/>
      <c r="S152" s="97"/>
      <c r="T152" s="96"/>
      <c r="U152" s="97"/>
      <c r="V152" s="98"/>
      <c r="W152" s="99"/>
    </row>
    <row r="153" spans="1:23" ht="27.6" customHeight="1">
      <c r="A153" s="66">
        <v>2.0099999999999998</v>
      </c>
      <c r="B153" s="261" t="s">
        <v>265</v>
      </c>
      <c r="C153" s="85"/>
      <c r="D153" s="85" t="s">
        <v>68</v>
      </c>
      <c r="E153" s="86"/>
      <c r="F153" s="87"/>
      <c r="G153" s="87"/>
      <c r="H153" s="96">
        <v>0</v>
      </c>
      <c r="I153" s="100">
        <f>SUM($G153)*H153</f>
        <v>0</v>
      </c>
      <c r="J153" s="96">
        <v>0</v>
      </c>
      <c r="K153" s="100">
        <f>SUM($G153)*J153</f>
        <v>0</v>
      </c>
      <c r="L153" s="96">
        <v>0</v>
      </c>
      <c r="M153" s="100">
        <f>SUM($G153)*L153</f>
        <v>0</v>
      </c>
      <c r="N153" s="96">
        <v>0</v>
      </c>
      <c r="O153" s="100">
        <f>SUM($G153)*N153</f>
        <v>0</v>
      </c>
      <c r="P153" s="96">
        <v>0</v>
      </c>
      <c r="Q153" s="100">
        <f>SUM($G153)*P153</f>
        <v>0</v>
      </c>
      <c r="R153" s="96">
        <v>0</v>
      </c>
      <c r="S153" s="100">
        <f>SUM($G153)*R153</f>
        <v>0</v>
      </c>
      <c r="T153" s="96">
        <v>0</v>
      </c>
      <c r="U153" s="100">
        <f>SUM($G153)*T153</f>
        <v>0</v>
      </c>
      <c r="V153" s="98">
        <v>1</v>
      </c>
      <c r="W153" s="87">
        <f>SUM($G153)*V153</f>
        <v>0</v>
      </c>
    </row>
    <row r="154" spans="1:23">
      <c r="A154" s="66"/>
      <c r="B154" s="261"/>
      <c r="C154" s="85"/>
      <c r="D154" s="85"/>
      <c r="E154" s="86"/>
      <c r="F154" s="87"/>
      <c r="G154" s="87"/>
      <c r="H154" s="96"/>
      <c r="I154" s="100"/>
      <c r="J154" s="96"/>
      <c r="K154" s="100"/>
      <c r="L154" s="96"/>
      <c r="M154" s="100"/>
      <c r="N154" s="96"/>
      <c r="O154" s="100"/>
      <c r="P154" s="96"/>
      <c r="Q154" s="100"/>
      <c r="R154" s="96"/>
      <c r="S154" s="100"/>
      <c r="T154" s="96"/>
      <c r="U154" s="100"/>
      <c r="V154" s="98"/>
      <c r="W154" s="87"/>
    </row>
    <row r="155" spans="1:23">
      <c r="A155" s="66" t="s">
        <v>14</v>
      </c>
      <c r="B155" s="261" t="s">
        <v>245</v>
      </c>
      <c r="C155" s="85"/>
      <c r="D155" s="85" t="s">
        <v>68</v>
      </c>
      <c r="E155" s="86"/>
      <c r="F155" s="87"/>
      <c r="G155" s="87"/>
      <c r="H155" s="96"/>
      <c r="I155" s="100"/>
      <c r="J155" s="96"/>
      <c r="K155" s="100"/>
      <c r="L155" s="96"/>
      <c r="M155" s="100"/>
      <c r="N155" s="96"/>
      <c r="O155" s="100"/>
      <c r="P155" s="96"/>
      <c r="Q155" s="100"/>
      <c r="R155" s="96"/>
      <c r="S155" s="100"/>
      <c r="T155" s="96"/>
      <c r="U155" s="100"/>
      <c r="V155" s="98"/>
      <c r="W155" s="87"/>
    </row>
    <row r="156" spans="1:23" ht="15" customHeight="1">
      <c r="A156" s="66"/>
      <c r="B156" s="261"/>
      <c r="C156" s="85"/>
      <c r="D156" s="85"/>
      <c r="E156" s="86"/>
      <c r="F156" s="87"/>
      <c r="G156" s="87"/>
      <c r="H156" s="96"/>
      <c r="I156" s="100"/>
      <c r="J156" s="96"/>
      <c r="K156" s="100"/>
      <c r="L156" s="96"/>
      <c r="M156" s="100"/>
      <c r="N156" s="96"/>
      <c r="O156" s="100"/>
      <c r="P156" s="96"/>
      <c r="Q156" s="100"/>
      <c r="R156" s="96"/>
      <c r="S156" s="100"/>
      <c r="T156" s="96"/>
      <c r="U156" s="100"/>
      <c r="V156" s="98"/>
      <c r="W156" s="87"/>
    </row>
    <row r="157" spans="1:23">
      <c r="A157" s="66" t="s">
        <v>14</v>
      </c>
      <c r="B157" s="261" t="s">
        <v>260</v>
      </c>
      <c r="C157" s="85"/>
      <c r="D157" s="85" t="s">
        <v>68</v>
      </c>
      <c r="E157" s="86"/>
      <c r="F157" s="87"/>
      <c r="G157" s="87"/>
      <c r="H157" s="96"/>
      <c r="I157" s="100"/>
      <c r="J157" s="96"/>
      <c r="K157" s="100"/>
      <c r="L157" s="96"/>
      <c r="M157" s="100"/>
      <c r="N157" s="96"/>
      <c r="O157" s="100"/>
      <c r="P157" s="96"/>
      <c r="Q157" s="100"/>
      <c r="R157" s="96"/>
      <c r="S157" s="100"/>
      <c r="T157" s="96"/>
      <c r="U157" s="100"/>
      <c r="V157" s="98"/>
      <c r="W157" s="87"/>
    </row>
    <row r="158" spans="1:23">
      <c r="A158" s="66"/>
      <c r="B158" s="261"/>
      <c r="C158" s="85"/>
      <c r="D158" s="85"/>
      <c r="E158" s="86"/>
      <c r="F158" s="87"/>
      <c r="G158" s="87"/>
      <c r="H158" s="96"/>
      <c r="I158" s="100"/>
      <c r="J158" s="96"/>
      <c r="K158" s="100"/>
      <c r="L158" s="96"/>
      <c r="M158" s="100"/>
      <c r="N158" s="96"/>
      <c r="O158" s="100"/>
      <c r="P158" s="96"/>
      <c r="Q158" s="100"/>
      <c r="R158" s="96"/>
      <c r="S158" s="100"/>
      <c r="T158" s="96"/>
      <c r="U158" s="100"/>
      <c r="V158" s="98"/>
      <c r="W158" s="87"/>
    </row>
    <row r="159" spans="1:23" ht="27.6" customHeight="1">
      <c r="A159" s="66" t="s">
        <v>14</v>
      </c>
      <c r="B159" s="261" t="s">
        <v>261</v>
      </c>
      <c r="C159" s="85"/>
      <c r="D159" s="85" t="s">
        <v>68</v>
      </c>
      <c r="E159" s="86"/>
      <c r="F159" s="87"/>
      <c r="G159" s="87"/>
      <c r="H159" s="96"/>
      <c r="I159" s="100"/>
      <c r="J159" s="96"/>
      <c r="K159" s="100"/>
      <c r="L159" s="96"/>
      <c r="M159" s="100"/>
      <c r="N159" s="96"/>
      <c r="O159" s="100"/>
      <c r="P159" s="96"/>
      <c r="Q159" s="100"/>
      <c r="R159" s="96"/>
      <c r="S159" s="100"/>
      <c r="T159" s="96"/>
      <c r="U159" s="100"/>
      <c r="V159" s="98"/>
      <c r="W159" s="87"/>
    </row>
    <row r="160" spans="1:23">
      <c r="A160" s="66"/>
      <c r="B160" s="261"/>
      <c r="C160" s="85"/>
      <c r="D160" s="85"/>
      <c r="E160" s="86"/>
      <c r="F160" s="87"/>
      <c r="G160" s="87"/>
      <c r="H160" s="96"/>
      <c r="I160" s="100"/>
      <c r="J160" s="96"/>
      <c r="K160" s="100"/>
      <c r="L160" s="96"/>
      <c r="M160" s="100"/>
      <c r="N160" s="96"/>
      <c r="O160" s="100"/>
      <c r="P160" s="96"/>
      <c r="Q160" s="100"/>
      <c r="R160" s="96"/>
      <c r="S160" s="100"/>
      <c r="T160" s="96"/>
      <c r="U160" s="100"/>
      <c r="V160" s="98"/>
      <c r="W160" s="87"/>
    </row>
    <row r="161" spans="1:23" ht="27.6" customHeight="1">
      <c r="A161" s="66" t="s">
        <v>14</v>
      </c>
      <c r="B161" s="261" t="s">
        <v>233</v>
      </c>
      <c r="C161" s="85"/>
      <c r="D161" s="85" t="s">
        <v>68</v>
      </c>
      <c r="E161" s="86"/>
      <c r="F161" s="101"/>
      <c r="G161" s="101"/>
      <c r="H161" s="96">
        <v>0</v>
      </c>
      <c r="I161" s="100">
        <f t="shared" ref="I161" si="8">SUM($G161)*H161</f>
        <v>0</v>
      </c>
      <c r="J161" s="96">
        <v>0</v>
      </c>
      <c r="K161" s="100">
        <f t="shared" ref="K161" si="9">SUM($G161)*J161</f>
        <v>0</v>
      </c>
      <c r="L161" s="96">
        <v>0</v>
      </c>
      <c r="M161" s="100">
        <f t="shared" ref="M161" si="10">SUM($G161)*L161</f>
        <v>0</v>
      </c>
      <c r="N161" s="96">
        <v>0</v>
      </c>
      <c r="O161" s="100">
        <f t="shared" ref="O161" si="11">SUM($G161)*N161</f>
        <v>0</v>
      </c>
      <c r="P161" s="96">
        <v>0</v>
      </c>
      <c r="Q161" s="100">
        <f t="shared" ref="Q161" si="12">SUM($G161)*P161</f>
        <v>0</v>
      </c>
      <c r="R161" s="96">
        <v>0</v>
      </c>
      <c r="S161" s="100">
        <f t="shared" ref="S161" si="13">SUM($G161)*R161</f>
        <v>0</v>
      </c>
      <c r="T161" s="96">
        <v>0</v>
      </c>
      <c r="U161" s="100">
        <f t="shared" ref="U161" si="14">SUM($G161)*T161</f>
        <v>0</v>
      </c>
      <c r="V161" s="98">
        <v>1</v>
      </c>
      <c r="W161" s="87">
        <f t="shared" ref="W161" si="15">SUM($G161)*V161</f>
        <v>0</v>
      </c>
    </row>
    <row r="162" spans="1:23">
      <c r="A162" s="66"/>
      <c r="B162" s="261"/>
      <c r="C162" s="85"/>
      <c r="D162" s="85"/>
      <c r="E162" s="86"/>
      <c r="F162" s="87"/>
      <c r="G162" s="87"/>
      <c r="H162" s="96"/>
      <c r="I162" s="100"/>
      <c r="J162" s="96"/>
      <c r="K162" s="100"/>
      <c r="L162" s="96"/>
      <c r="M162" s="100"/>
      <c r="N162" s="96"/>
      <c r="O162" s="100"/>
      <c r="P162" s="96"/>
      <c r="Q162" s="100"/>
      <c r="R162" s="96"/>
      <c r="S162" s="100"/>
      <c r="T162" s="96"/>
      <c r="U162" s="100"/>
      <c r="V162" s="98"/>
      <c r="W162" s="87"/>
    </row>
    <row r="163" spans="1:23" ht="25.5">
      <c r="A163" s="66" t="s">
        <v>14</v>
      </c>
      <c r="B163" s="261" t="s">
        <v>246</v>
      </c>
      <c r="C163" s="85"/>
      <c r="D163" s="85" t="s">
        <v>68</v>
      </c>
      <c r="E163" s="86"/>
      <c r="F163" s="101"/>
      <c r="G163" s="101"/>
      <c r="H163" s="96">
        <v>0</v>
      </c>
      <c r="I163" s="100">
        <f t="shared" ref="I163" si="16">SUM($G163)*H163</f>
        <v>0</v>
      </c>
      <c r="J163" s="96">
        <v>0</v>
      </c>
      <c r="K163" s="100">
        <f t="shared" ref="K163" si="17">SUM($G163)*J163</f>
        <v>0</v>
      </c>
      <c r="L163" s="96">
        <v>0</v>
      </c>
      <c r="M163" s="100">
        <f t="shared" ref="M163" si="18">SUM($G163)*L163</f>
        <v>0</v>
      </c>
      <c r="N163" s="96">
        <v>0</v>
      </c>
      <c r="O163" s="100">
        <f t="shared" ref="O163" si="19">SUM($G163)*N163</f>
        <v>0</v>
      </c>
      <c r="P163" s="96">
        <v>0</v>
      </c>
      <c r="Q163" s="100">
        <f t="shared" ref="Q163" si="20">SUM($G163)*P163</f>
        <v>0</v>
      </c>
      <c r="R163" s="96">
        <v>0</v>
      </c>
      <c r="S163" s="100">
        <f t="shared" ref="S163" si="21">SUM($G163)*R163</f>
        <v>0</v>
      </c>
      <c r="T163" s="96">
        <v>0</v>
      </c>
      <c r="U163" s="100">
        <f t="shared" ref="U163" si="22">SUM($G163)*T163</f>
        <v>0</v>
      </c>
      <c r="V163" s="98">
        <v>1</v>
      </c>
      <c r="W163" s="87">
        <f t="shared" ref="W163" si="23">SUM($G163)*V163</f>
        <v>0</v>
      </c>
    </row>
    <row r="164" spans="1:23">
      <c r="A164" s="66"/>
      <c r="B164" s="261"/>
      <c r="C164" s="85"/>
      <c r="D164" s="85"/>
      <c r="E164" s="86"/>
      <c r="F164" s="87"/>
      <c r="G164" s="87"/>
      <c r="H164" s="96"/>
      <c r="I164" s="100"/>
      <c r="J164" s="96"/>
      <c r="K164" s="100"/>
      <c r="L164" s="96"/>
      <c r="M164" s="100"/>
      <c r="N164" s="96"/>
      <c r="O164" s="100"/>
      <c r="P164" s="96"/>
      <c r="Q164" s="100"/>
      <c r="R164" s="96"/>
      <c r="S164" s="100"/>
      <c r="T164" s="96"/>
      <c r="U164" s="100"/>
      <c r="V164" s="98"/>
      <c r="W164" s="87"/>
    </row>
    <row r="165" spans="1:23" ht="25.5">
      <c r="A165" s="66" t="s">
        <v>14</v>
      </c>
      <c r="B165" s="261" t="s">
        <v>247</v>
      </c>
      <c r="C165" s="85"/>
      <c r="D165" s="85" t="s">
        <v>68</v>
      </c>
      <c r="E165" s="86"/>
      <c r="F165" s="101"/>
      <c r="G165" s="101"/>
      <c r="H165" s="96">
        <v>0</v>
      </c>
      <c r="I165" s="100">
        <f t="shared" ref="I165" si="24">SUM($G165)*H165</f>
        <v>0</v>
      </c>
      <c r="J165" s="96">
        <v>0</v>
      </c>
      <c r="K165" s="100">
        <f t="shared" ref="K165" si="25">SUM($G165)*J165</f>
        <v>0</v>
      </c>
      <c r="L165" s="96">
        <v>0</v>
      </c>
      <c r="M165" s="100">
        <f t="shared" ref="M165" si="26">SUM($G165)*L165</f>
        <v>0</v>
      </c>
      <c r="N165" s="96">
        <v>0</v>
      </c>
      <c r="O165" s="100">
        <f t="shared" ref="O165" si="27">SUM($G165)*N165</f>
        <v>0</v>
      </c>
      <c r="P165" s="96">
        <v>0</v>
      </c>
      <c r="Q165" s="100">
        <f t="shared" ref="Q165" si="28">SUM($G165)*P165</f>
        <v>0</v>
      </c>
      <c r="R165" s="96">
        <v>0</v>
      </c>
      <c r="S165" s="100">
        <f t="shared" ref="S165" si="29">SUM($G165)*R165</f>
        <v>0</v>
      </c>
      <c r="T165" s="96">
        <v>0</v>
      </c>
      <c r="U165" s="100">
        <f t="shared" ref="U165" si="30">SUM($G165)*T165</f>
        <v>0</v>
      </c>
      <c r="V165" s="98">
        <v>1</v>
      </c>
      <c r="W165" s="87">
        <f t="shared" ref="W165" si="31">SUM($G165)*V165</f>
        <v>0</v>
      </c>
    </row>
    <row r="166" spans="1:23">
      <c r="A166" s="66"/>
      <c r="B166" s="261"/>
      <c r="C166" s="85"/>
      <c r="D166" s="85"/>
      <c r="E166" s="86"/>
      <c r="F166" s="87"/>
      <c r="G166" s="87"/>
      <c r="H166" s="96"/>
      <c r="I166" s="100"/>
      <c r="J166" s="96"/>
      <c r="K166" s="100"/>
      <c r="L166" s="96"/>
      <c r="M166" s="100"/>
      <c r="N166" s="96"/>
      <c r="O166" s="100"/>
      <c r="P166" s="96"/>
      <c r="Q166" s="100"/>
      <c r="R166" s="96"/>
      <c r="S166" s="100"/>
      <c r="T166" s="96"/>
      <c r="U166" s="100"/>
      <c r="V166" s="98"/>
      <c r="W166" s="87"/>
    </row>
    <row r="167" spans="1:23" ht="25.5">
      <c r="A167" s="66" t="s">
        <v>14</v>
      </c>
      <c r="B167" s="261" t="s">
        <v>262</v>
      </c>
      <c r="C167" s="85"/>
      <c r="D167" s="85" t="s">
        <v>68</v>
      </c>
      <c r="E167" s="86"/>
      <c r="F167" s="101"/>
      <c r="G167" s="101"/>
      <c r="H167" s="96">
        <v>0</v>
      </c>
      <c r="I167" s="100">
        <f t="shared" ref="I167" si="32">SUM($G167)*H167</f>
        <v>0</v>
      </c>
      <c r="J167" s="96">
        <v>0</v>
      </c>
      <c r="K167" s="100">
        <f t="shared" ref="K167" si="33">SUM($G167)*J167</f>
        <v>0</v>
      </c>
      <c r="L167" s="96">
        <v>0</v>
      </c>
      <c r="M167" s="100">
        <f t="shared" ref="M167" si="34">SUM($G167)*L167</f>
        <v>0</v>
      </c>
      <c r="N167" s="96">
        <v>0</v>
      </c>
      <c r="O167" s="100">
        <f t="shared" ref="O167" si="35">SUM($G167)*N167</f>
        <v>0</v>
      </c>
      <c r="P167" s="96">
        <v>0</v>
      </c>
      <c r="Q167" s="100">
        <f t="shared" ref="Q167" si="36">SUM($G167)*P167</f>
        <v>0</v>
      </c>
      <c r="R167" s="96">
        <v>0</v>
      </c>
      <c r="S167" s="100">
        <f t="shared" ref="S167" si="37">SUM($G167)*R167</f>
        <v>0</v>
      </c>
      <c r="T167" s="96">
        <v>0</v>
      </c>
      <c r="U167" s="100">
        <f t="shared" ref="U167" si="38">SUM($G167)*T167</f>
        <v>0</v>
      </c>
      <c r="V167" s="98">
        <v>1</v>
      </c>
      <c r="W167" s="87">
        <f t="shared" ref="W167" si="39">SUM($G167)*V167</f>
        <v>0</v>
      </c>
    </row>
    <row r="168" spans="1:23">
      <c r="A168" s="66"/>
      <c r="B168" s="261"/>
      <c r="C168" s="85"/>
      <c r="D168" s="85"/>
      <c r="E168" s="86"/>
      <c r="F168" s="87"/>
      <c r="G168" s="87"/>
      <c r="H168" s="96"/>
      <c r="I168" s="100"/>
      <c r="J168" s="96"/>
      <c r="K168" s="100"/>
      <c r="L168" s="96"/>
      <c r="M168" s="100"/>
      <c r="N168" s="96"/>
      <c r="O168" s="100"/>
      <c r="P168" s="96"/>
      <c r="Q168" s="100"/>
      <c r="R168" s="96"/>
      <c r="S168" s="100"/>
      <c r="T168" s="96"/>
      <c r="U168" s="100"/>
      <c r="V168" s="98"/>
      <c r="W168" s="87"/>
    </row>
    <row r="169" spans="1:23" ht="51">
      <c r="A169" s="66" t="s">
        <v>14</v>
      </c>
      <c r="B169" s="261" t="s">
        <v>263</v>
      </c>
      <c r="C169" s="85"/>
      <c r="D169" s="85" t="s">
        <v>68</v>
      </c>
      <c r="E169" s="86"/>
      <c r="F169" s="101"/>
      <c r="G169" s="101"/>
      <c r="H169" s="96">
        <v>0</v>
      </c>
      <c r="I169" s="100">
        <f t="shared" ref="I169" si="40">SUM($G169)*H169</f>
        <v>0</v>
      </c>
      <c r="J169" s="96">
        <v>0</v>
      </c>
      <c r="K169" s="100">
        <f t="shared" ref="K169" si="41">SUM($G169)*J169</f>
        <v>0</v>
      </c>
      <c r="L169" s="96">
        <v>0</v>
      </c>
      <c r="M169" s="100">
        <f t="shared" ref="M169" si="42">SUM($G169)*L169</f>
        <v>0</v>
      </c>
      <c r="N169" s="96">
        <v>0</v>
      </c>
      <c r="O169" s="100">
        <f t="shared" ref="O169" si="43">SUM($G169)*N169</f>
        <v>0</v>
      </c>
      <c r="P169" s="96">
        <v>0</v>
      </c>
      <c r="Q169" s="100">
        <f t="shared" ref="Q169" si="44">SUM($G169)*P169</f>
        <v>0</v>
      </c>
      <c r="R169" s="96">
        <v>0</v>
      </c>
      <c r="S169" s="100">
        <f t="shared" ref="S169" si="45">SUM($G169)*R169</f>
        <v>0</v>
      </c>
      <c r="T169" s="96">
        <v>0</v>
      </c>
      <c r="U169" s="100">
        <f t="shared" ref="U169" si="46">SUM($G169)*T169</f>
        <v>0</v>
      </c>
      <c r="V169" s="98">
        <v>1</v>
      </c>
      <c r="W169" s="87">
        <f t="shared" ref="W169" si="47">SUM($G169)*V169</f>
        <v>0</v>
      </c>
    </row>
    <row r="170" spans="1:23">
      <c r="A170" s="66"/>
      <c r="B170" s="261"/>
      <c r="C170" s="85"/>
      <c r="D170" s="85"/>
      <c r="E170" s="86"/>
      <c r="F170" s="87"/>
      <c r="G170" s="87"/>
      <c r="H170" s="96"/>
      <c r="I170" s="100"/>
      <c r="J170" s="96"/>
      <c r="K170" s="100"/>
      <c r="L170" s="96"/>
      <c r="M170" s="100"/>
      <c r="N170" s="96"/>
      <c r="O170" s="100"/>
      <c r="P170" s="96"/>
      <c r="Q170" s="100"/>
      <c r="R170" s="96"/>
      <c r="S170" s="100"/>
      <c r="T170" s="96"/>
      <c r="U170" s="100"/>
      <c r="V170" s="98"/>
      <c r="W170" s="87"/>
    </row>
    <row r="171" spans="1:23" ht="25.5">
      <c r="A171" s="66" t="s">
        <v>14</v>
      </c>
      <c r="B171" s="261" t="s">
        <v>337</v>
      </c>
      <c r="C171" s="85"/>
      <c r="D171" s="85" t="s">
        <v>68</v>
      </c>
      <c r="E171" s="86"/>
      <c r="F171" s="87"/>
      <c r="G171" s="87"/>
      <c r="H171" s="96">
        <v>0</v>
      </c>
      <c r="I171" s="100">
        <f t="shared" ref="I171" si="48">SUM($G171)*H171</f>
        <v>0</v>
      </c>
      <c r="J171" s="96">
        <v>0</v>
      </c>
      <c r="K171" s="100">
        <f t="shared" ref="K171" si="49">SUM($G171)*J171</f>
        <v>0</v>
      </c>
      <c r="L171" s="96">
        <v>0</v>
      </c>
      <c r="M171" s="100">
        <f t="shared" ref="M171" si="50">SUM($G171)*L171</f>
        <v>0</v>
      </c>
      <c r="N171" s="96">
        <v>0</v>
      </c>
      <c r="O171" s="100">
        <f t="shared" ref="O171" si="51">SUM($G171)*N171</f>
        <v>0</v>
      </c>
      <c r="P171" s="96">
        <v>0</v>
      </c>
      <c r="Q171" s="100">
        <f t="shared" ref="Q171" si="52">SUM($G171)*P171</f>
        <v>0</v>
      </c>
      <c r="R171" s="96">
        <v>0</v>
      </c>
      <c r="S171" s="100">
        <f t="shared" ref="S171" si="53">SUM($G171)*R171</f>
        <v>0</v>
      </c>
      <c r="T171" s="96">
        <v>0</v>
      </c>
      <c r="U171" s="100">
        <f t="shared" ref="U171" si="54">SUM($G171)*T171</f>
        <v>0</v>
      </c>
      <c r="V171" s="98">
        <v>1</v>
      </c>
      <c r="W171" s="87">
        <f t="shared" ref="W171" si="55">SUM($G171)*V171</f>
        <v>0</v>
      </c>
    </row>
    <row r="172" spans="1:23">
      <c r="A172" s="66"/>
      <c r="B172" s="261"/>
      <c r="C172" s="85"/>
      <c r="D172" s="85"/>
      <c r="E172" s="86"/>
      <c r="F172" s="87"/>
      <c r="G172" s="87"/>
      <c r="H172" s="96"/>
      <c r="I172" s="100"/>
      <c r="J172" s="96"/>
      <c r="K172" s="100"/>
      <c r="L172" s="96"/>
      <c r="M172" s="100"/>
      <c r="N172" s="96"/>
      <c r="O172" s="100"/>
      <c r="P172" s="96"/>
      <c r="Q172" s="100"/>
      <c r="R172" s="96"/>
      <c r="S172" s="100"/>
      <c r="T172" s="96"/>
      <c r="U172" s="100"/>
      <c r="V172" s="98"/>
      <c r="W172" s="87"/>
    </row>
    <row r="173" spans="1:23" ht="25.5">
      <c r="A173" s="66" t="s">
        <v>14</v>
      </c>
      <c r="B173" s="261" t="s">
        <v>266</v>
      </c>
      <c r="C173" s="85"/>
      <c r="D173" s="85" t="s">
        <v>68</v>
      </c>
      <c r="E173" s="86"/>
      <c r="F173" s="87"/>
      <c r="G173" s="87"/>
      <c r="H173" s="96">
        <v>0</v>
      </c>
      <c r="I173" s="100">
        <f t="shared" ref="I173" si="56">SUM($G173)*H173</f>
        <v>0</v>
      </c>
      <c r="J173" s="96">
        <v>0</v>
      </c>
      <c r="K173" s="100">
        <f t="shared" ref="K173" si="57">SUM($G173)*J173</f>
        <v>0</v>
      </c>
      <c r="L173" s="96">
        <v>0</v>
      </c>
      <c r="M173" s="100">
        <f t="shared" ref="M173" si="58">SUM($G173)*L173</f>
        <v>0</v>
      </c>
      <c r="N173" s="96">
        <v>0</v>
      </c>
      <c r="O173" s="100">
        <f t="shared" ref="O173" si="59">SUM($G173)*N173</f>
        <v>0</v>
      </c>
      <c r="P173" s="96">
        <v>0</v>
      </c>
      <c r="Q173" s="100">
        <f t="shared" ref="Q173" si="60">SUM($G173)*P173</f>
        <v>0</v>
      </c>
      <c r="R173" s="96">
        <v>0</v>
      </c>
      <c r="S173" s="100">
        <f t="shared" ref="S173" si="61">SUM($G173)*R173</f>
        <v>0</v>
      </c>
      <c r="T173" s="96">
        <v>0</v>
      </c>
      <c r="U173" s="100">
        <f t="shared" ref="U173" si="62">SUM($G173)*T173</f>
        <v>0</v>
      </c>
      <c r="V173" s="98">
        <v>1</v>
      </c>
      <c r="W173" s="87">
        <f t="shared" ref="W173" si="63">SUM($G173)*V173</f>
        <v>0</v>
      </c>
    </row>
    <row r="174" spans="1:23">
      <c r="A174" s="66"/>
      <c r="B174" s="261"/>
      <c r="C174" s="85"/>
      <c r="D174" s="85"/>
      <c r="E174" s="86"/>
      <c r="F174" s="87"/>
      <c r="G174" s="87"/>
      <c r="H174" s="96"/>
      <c r="I174" s="100"/>
      <c r="J174" s="96"/>
      <c r="K174" s="100"/>
      <c r="L174" s="96"/>
      <c r="M174" s="100"/>
      <c r="N174" s="96"/>
      <c r="O174" s="100"/>
      <c r="P174" s="96"/>
      <c r="Q174" s="100"/>
      <c r="R174" s="96"/>
      <c r="S174" s="100"/>
      <c r="T174" s="96"/>
      <c r="U174" s="100"/>
      <c r="V174" s="98"/>
      <c r="W174" s="87"/>
    </row>
    <row r="175" spans="1:23" ht="25.5">
      <c r="A175" s="66" t="s">
        <v>14</v>
      </c>
      <c r="B175" s="261" t="s">
        <v>248</v>
      </c>
      <c r="C175" s="85"/>
      <c r="D175" s="85" t="s">
        <v>68</v>
      </c>
      <c r="E175" s="86"/>
      <c r="F175" s="87"/>
      <c r="G175" s="87"/>
      <c r="H175" s="96">
        <v>0</v>
      </c>
      <c r="I175" s="100">
        <f t="shared" ref="I175" si="64">SUM($G175)*H175</f>
        <v>0</v>
      </c>
      <c r="J175" s="96">
        <v>0</v>
      </c>
      <c r="K175" s="100">
        <f t="shared" ref="K175" si="65">SUM($G175)*J175</f>
        <v>0</v>
      </c>
      <c r="L175" s="96">
        <v>0</v>
      </c>
      <c r="M175" s="100">
        <f t="shared" ref="M175" si="66">SUM($G175)*L175</f>
        <v>0</v>
      </c>
      <c r="N175" s="96">
        <v>0</v>
      </c>
      <c r="O175" s="100">
        <f t="shared" ref="O175" si="67">SUM($G175)*N175</f>
        <v>0</v>
      </c>
      <c r="P175" s="96">
        <v>0</v>
      </c>
      <c r="Q175" s="100">
        <f t="shared" ref="Q175" si="68">SUM($G175)*P175</f>
        <v>0</v>
      </c>
      <c r="R175" s="96">
        <v>0</v>
      </c>
      <c r="S175" s="100">
        <f t="shared" ref="S175" si="69">SUM($G175)*R175</f>
        <v>0</v>
      </c>
      <c r="T175" s="96">
        <v>0</v>
      </c>
      <c r="U175" s="100">
        <f t="shared" ref="U175" si="70">SUM($G175)*T175</f>
        <v>0</v>
      </c>
      <c r="V175" s="98">
        <v>1</v>
      </c>
      <c r="W175" s="87">
        <f t="shared" ref="W175" si="71">SUM($G175)*V175</f>
        <v>0</v>
      </c>
    </row>
    <row r="176" spans="1:23">
      <c r="A176" s="66"/>
      <c r="B176" s="261"/>
      <c r="C176" s="85"/>
      <c r="D176" s="85"/>
      <c r="E176" s="86"/>
      <c r="F176" s="87"/>
      <c r="G176" s="87"/>
      <c r="H176" s="96"/>
      <c r="I176" s="97"/>
      <c r="J176" s="96"/>
      <c r="K176" s="97"/>
      <c r="L176" s="96"/>
      <c r="M176" s="97"/>
      <c r="N176" s="96"/>
      <c r="O176" s="97"/>
      <c r="P176" s="96"/>
      <c r="Q176" s="97"/>
      <c r="R176" s="96"/>
      <c r="S176" s="97"/>
      <c r="T176" s="96"/>
      <c r="U176" s="97"/>
      <c r="V176" s="98"/>
      <c r="W176" s="99"/>
    </row>
    <row r="177" spans="1:23" ht="25.5">
      <c r="A177" s="66" t="s">
        <v>14</v>
      </c>
      <c r="B177" s="261" t="s">
        <v>382</v>
      </c>
      <c r="C177" s="85"/>
      <c r="D177" s="85" t="s">
        <v>68</v>
      </c>
      <c r="E177" s="86"/>
      <c r="F177" s="87"/>
      <c r="G177" s="87"/>
      <c r="H177" s="96"/>
      <c r="I177" s="97"/>
      <c r="J177" s="96"/>
      <c r="K177" s="97"/>
      <c r="L177" s="96"/>
      <c r="M177" s="97"/>
      <c r="N177" s="96"/>
      <c r="O177" s="97"/>
      <c r="P177" s="96"/>
      <c r="Q177" s="97"/>
      <c r="R177" s="96"/>
      <c r="S177" s="97"/>
      <c r="T177" s="96"/>
      <c r="U177" s="97"/>
      <c r="V177" s="98"/>
      <c r="W177" s="99"/>
    </row>
    <row r="178" spans="1:23">
      <c r="A178" s="66"/>
      <c r="B178" s="261"/>
      <c r="C178" s="85"/>
      <c r="D178" s="85"/>
      <c r="E178" s="86"/>
      <c r="F178" s="87"/>
      <c r="G178" s="87"/>
      <c r="H178" s="96"/>
      <c r="I178" s="97"/>
      <c r="J178" s="96"/>
      <c r="K178" s="97"/>
      <c r="L178" s="96"/>
      <c r="M178" s="97"/>
      <c r="N178" s="96"/>
      <c r="O178" s="97"/>
      <c r="P178" s="96"/>
      <c r="Q178" s="97"/>
      <c r="R178" s="96"/>
      <c r="S178" s="97"/>
      <c r="T178" s="96"/>
      <c r="U178" s="97"/>
      <c r="V178" s="98"/>
      <c r="W178" s="99"/>
    </row>
    <row r="179" spans="1:23">
      <c r="A179" s="66" t="s">
        <v>14</v>
      </c>
      <c r="B179" s="261" t="s">
        <v>257</v>
      </c>
      <c r="C179" s="85"/>
      <c r="D179" s="85" t="s">
        <v>68</v>
      </c>
      <c r="E179" s="86"/>
      <c r="F179" s="101"/>
      <c r="G179" s="101"/>
      <c r="H179" s="96">
        <v>0</v>
      </c>
      <c r="I179" s="100">
        <f>SUM($G179)*H179</f>
        <v>0</v>
      </c>
      <c r="J179" s="96">
        <v>0</v>
      </c>
      <c r="K179" s="100">
        <f>SUM($G179)*J179</f>
        <v>0</v>
      </c>
      <c r="L179" s="96">
        <v>0</v>
      </c>
      <c r="M179" s="100">
        <f>SUM($G179)*L179</f>
        <v>0</v>
      </c>
      <c r="N179" s="96">
        <v>0</v>
      </c>
      <c r="O179" s="100">
        <f>SUM($G179)*N179</f>
        <v>0</v>
      </c>
      <c r="P179" s="96">
        <v>0</v>
      </c>
      <c r="Q179" s="100">
        <f>SUM($G179)*P179</f>
        <v>0</v>
      </c>
      <c r="R179" s="96">
        <v>0</v>
      </c>
      <c r="S179" s="100">
        <f>SUM($G179)*R179</f>
        <v>0</v>
      </c>
      <c r="T179" s="96">
        <v>0</v>
      </c>
      <c r="U179" s="100">
        <f>SUM($G179)*T179</f>
        <v>0</v>
      </c>
      <c r="V179" s="98">
        <v>1</v>
      </c>
      <c r="W179" s="87">
        <f>SUM($G179)*V179</f>
        <v>0</v>
      </c>
    </row>
    <row r="180" spans="1:23">
      <c r="A180" s="66"/>
      <c r="B180" s="261"/>
      <c r="C180" s="85"/>
      <c r="D180" s="85"/>
      <c r="E180" s="86"/>
      <c r="F180" s="101"/>
      <c r="G180" s="101"/>
      <c r="H180" s="96"/>
      <c r="I180" s="100"/>
      <c r="J180" s="96"/>
      <c r="K180" s="100"/>
      <c r="L180" s="96"/>
      <c r="M180" s="100"/>
      <c r="N180" s="96"/>
      <c r="O180" s="100"/>
      <c r="P180" s="96"/>
      <c r="Q180" s="100"/>
      <c r="R180" s="96"/>
      <c r="S180" s="100"/>
      <c r="T180" s="96"/>
      <c r="U180" s="100"/>
      <c r="V180" s="98"/>
      <c r="W180" s="87"/>
    </row>
    <row r="181" spans="1:23">
      <c r="A181" s="66" t="s">
        <v>14</v>
      </c>
      <c r="B181" s="261" t="s">
        <v>250</v>
      </c>
      <c r="C181" s="85"/>
      <c r="D181" s="85"/>
      <c r="E181" s="86"/>
      <c r="F181" s="87"/>
      <c r="G181" s="87"/>
      <c r="H181" s="96"/>
      <c r="I181" s="97"/>
      <c r="J181" s="96"/>
      <c r="K181" s="97"/>
      <c r="L181" s="96"/>
      <c r="M181" s="97"/>
      <c r="N181" s="96"/>
      <c r="O181" s="97"/>
      <c r="P181" s="96"/>
      <c r="Q181" s="97"/>
      <c r="R181" s="96"/>
      <c r="S181" s="97"/>
      <c r="T181" s="96"/>
      <c r="U181" s="97"/>
      <c r="V181" s="98"/>
      <c r="W181" s="99"/>
    </row>
    <row r="182" spans="1:23">
      <c r="A182" s="66"/>
      <c r="B182" s="261"/>
      <c r="C182" s="85"/>
      <c r="D182" s="85"/>
      <c r="E182" s="86"/>
      <c r="F182" s="101"/>
      <c r="G182" s="101"/>
      <c r="H182" s="96"/>
      <c r="I182" s="100"/>
      <c r="J182" s="96"/>
      <c r="K182" s="100"/>
      <c r="L182" s="96"/>
      <c r="M182" s="100"/>
      <c r="N182" s="96"/>
      <c r="O182" s="100"/>
      <c r="P182" s="96"/>
      <c r="Q182" s="100"/>
      <c r="R182" s="96"/>
      <c r="S182" s="100"/>
      <c r="T182" s="96"/>
      <c r="U182" s="100"/>
      <c r="V182" s="98"/>
      <c r="W182" s="87"/>
    </row>
    <row r="183" spans="1:23" ht="27.95" customHeight="1">
      <c r="A183" s="66" t="s">
        <v>14</v>
      </c>
      <c r="B183" s="261" t="s">
        <v>249</v>
      </c>
      <c r="C183" s="85"/>
      <c r="D183" s="85" t="s">
        <v>68</v>
      </c>
      <c r="E183" s="86"/>
      <c r="F183" s="101"/>
      <c r="G183" s="101"/>
      <c r="H183" s="96">
        <v>0</v>
      </c>
      <c r="I183" s="100">
        <f t="shared" ref="I183" si="72">SUM($G183)*H183</f>
        <v>0</v>
      </c>
      <c r="J183" s="96">
        <v>0</v>
      </c>
      <c r="K183" s="100">
        <f t="shared" ref="K183" si="73">SUM($G183)*J183</f>
        <v>0</v>
      </c>
      <c r="L183" s="96">
        <v>0</v>
      </c>
      <c r="M183" s="100">
        <f t="shared" ref="M183" si="74">SUM($G183)*L183</f>
        <v>0</v>
      </c>
      <c r="N183" s="96">
        <v>0</v>
      </c>
      <c r="O183" s="100">
        <f t="shared" ref="O183" si="75">SUM($G183)*N183</f>
        <v>0</v>
      </c>
      <c r="P183" s="96">
        <v>0</v>
      </c>
      <c r="Q183" s="100">
        <f t="shared" ref="Q183" si="76">SUM($G183)*P183</f>
        <v>0</v>
      </c>
      <c r="R183" s="96">
        <v>0</v>
      </c>
      <c r="S183" s="100">
        <f t="shared" ref="S183" si="77">SUM($G183)*R183</f>
        <v>0</v>
      </c>
      <c r="T183" s="96">
        <v>0</v>
      </c>
      <c r="U183" s="100">
        <f t="shared" ref="U183" si="78">SUM($G183)*T183</f>
        <v>0</v>
      </c>
      <c r="V183" s="98">
        <v>1</v>
      </c>
      <c r="W183" s="87">
        <f t="shared" ref="W183" si="79">SUM($G183)*V183</f>
        <v>0</v>
      </c>
    </row>
    <row r="184" spans="1:23">
      <c r="A184" s="66" t="s">
        <v>14</v>
      </c>
      <c r="B184" s="261" t="s">
        <v>383</v>
      </c>
      <c r="C184" s="85"/>
      <c r="D184" s="85"/>
      <c r="E184" s="86"/>
      <c r="F184" s="101"/>
      <c r="G184" s="101"/>
      <c r="H184" s="96"/>
      <c r="I184" s="100"/>
      <c r="J184" s="96"/>
      <c r="K184" s="100"/>
      <c r="L184" s="96"/>
      <c r="M184" s="100"/>
      <c r="N184" s="96"/>
      <c r="O184" s="100"/>
      <c r="P184" s="96"/>
      <c r="Q184" s="100"/>
      <c r="R184" s="96"/>
      <c r="S184" s="100"/>
      <c r="T184" s="96"/>
      <c r="U184" s="100"/>
      <c r="V184" s="98"/>
      <c r="W184" s="87"/>
    </row>
    <row r="185" spans="1:23">
      <c r="A185" s="66"/>
      <c r="B185" s="261"/>
      <c r="C185" s="85"/>
      <c r="D185" s="85"/>
      <c r="E185" s="86"/>
      <c r="F185" s="101"/>
      <c r="G185" s="101"/>
      <c r="H185" s="96"/>
      <c r="I185" s="100"/>
      <c r="J185" s="96"/>
      <c r="K185" s="100"/>
      <c r="L185" s="96"/>
      <c r="M185" s="100"/>
      <c r="N185" s="96"/>
      <c r="O185" s="100"/>
      <c r="P185" s="96"/>
      <c r="Q185" s="100"/>
      <c r="R185" s="96"/>
      <c r="S185" s="100"/>
      <c r="T185" s="96"/>
      <c r="U185" s="100"/>
      <c r="V185" s="98"/>
      <c r="W185" s="87"/>
    </row>
    <row r="186" spans="1:23">
      <c r="A186" s="66" t="s">
        <v>14</v>
      </c>
      <c r="B186" s="261" t="s">
        <v>251</v>
      </c>
      <c r="C186" s="85"/>
      <c r="D186" s="85" t="s">
        <v>68</v>
      </c>
      <c r="E186" s="86"/>
      <c r="F186" s="101"/>
      <c r="G186" s="101"/>
      <c r="H186" s="96">
        <v>0</v>
      </c>
      <c r="I186" s="100">
        <f>SUM($G186)*H186</f>
        <v>0</v>
      </c>
      <c r="J186" s="96">
        <v>0</v>
      </c>
      <c r="K186" s="100">
        <f>SUM($G186)*J186</f>
        <v>0</v>
      </c>
      <c r="L186" s="96">
        <v>0</v>
      </c>
      <c r="M186" s="100">
        <f>SUM($G186)*L186</f>
        <v>0</v>
      </c>
      <c r="N186" s="96">
        <v>0</v>
      </c>
      <c r="O186" s="100">
        <f>SUM($G186)*N186</f>
        <v>0</v>
      </c>
      <c r="P186" s="96">
        <v>0</v>
      </c>
      <c r="Q186" s="100">
        <f>SUM($G186)*P186</f>
        <v>0</v>
      </c>
      <c r="R186" s="96">
        <v>0</v>
      </c>
      <c r="S186" s="100">
        <f>SUM($G186)*R186</f>
        <v>0</v>
      </c>
      <c r="T186" s="96">
        <v>0</v>
      </c>
      <c r="U186" s="100">
        <f>SUM($G186)*T186</f>
        <v>0</v>
      </c>
      <c r="V186" s="98">
        <v>1</v>
      </c>
      <c r="W186" s="87">
        <f>SUM($G186)*V186</f>
        <v>0</v>
      </c>
    </row>
    <row r="187" spans="1:23">
      <c r="A187" s="66"/>
      <c r="B187" s="261"/>
      <c r="C187" s="85"/>
      <c r="D187" s="85"/>
      <c r="E187" s="86"/>
      <c r="F187" s="101"/>
      <c r="G187" s="101"/>
      <c r="H187" s="96"/>
      <c r="I187" s="100"/>
      <c r="J187" s="96"/>
      <c r="K187" s="100"/>
      <c r="L187" s="96"/>
      <c r="M187" s="100"/>
      <c r="N187" s="96"/>
      <c r="O187" s="100"/>
      <c r="P187" s="96"/>
      <c r="Q187" s="100"/>
      <c r="R187" s="96"/>
      <c r="S187" s="100"/>
      <c r="T187" s="96"/>
      <c r="U187" s="100"/>
      <c r="V187" s="98"/>
      <c r="W187" s="87"/>
    </row>
    <row r="188" spans="1:23">
      <c r="A188" s="66" t="s">
        <v>14</v>
      </c>
      <c r="B188" s="261" t="s">
        <v>267</v>
      </c>
      <c r="C188" s="85"/>
      <c r="D188" s="85" t="s">
        <v>68</v>
      </c>
      <c r="E188" s="86"/>
      <c r="F188" s="101"/>
      <c r="G188" s="101"/>
      <c r="H188" s="96">
        <v>0</v>
      </c>
      <c r="I188" s="100">
        <f>SUM($G188)*H188</f>
        <v>0</v>
      </c>
      <c r="J188" s="96">
        <v>0</v>
      </c>
      <c r="K188" s="100">
        <f>SUM($G188)*J188</f>
        <v>0</v>
      </c>
      <c r="L188" s="96">
        <v>0</v>
      </c>
      <c r="M188" s="100">
        <f>SUM($G188)*L188</f>
        <v>0</v>
      </c>
      <c r="N188" s="96">
        <v>0</v>
      </c>
      <c r="O188" s="100">
        <f>SUM($G188)*N188</f>
        <v>0</v>
      </c>
      <c r="P188" s="96">
        <v>0</v>
      </c>
      <c r="Q188" s="100">
        <f>SUM($G188)*P188</f>
        <v>0</v>
      </c>
      <c r="R188" s="96">
        <v>0</v>
      </c>
      <c r="S188" s="100">
        <f>SUM($G188)*R188</f>
        <v>0</v>
      </c>
      <c r="T188" s="96">
        <v>0</v>
      </c>
      <c r="U188" s="100">
        <f>SUM($G188)*T188</f>
        <v>0</v>
      </c>
      <c r="V188" s="98">
        <v>1</v>
      </c>
      <c r="W188" s="87">
        <f>SUM($G188)*V188</f>
        <v>0</v>
      </c>
    </row>
    <row r="189" spans="1:23">
      <c r="A189" s="66"/>
      <c r="B189" s="261"/>
      <c r="C189" s="85"/>
      <c r="D189" s="85"/>
      <c r="E189" s="86"/>
      <c r="F189" s="101"/>
      <c r="G189" s="101"/>
      <c r="H189" s="96"/>
      <c r="I189" s="100"/>
      <c r="J189" s="96"/>
      <c r="K189" s="100"/>
      <c r="L189" s="96"/>
      <c r="M189" s="100"/>
      <c r="N189" s="96"/>
      <c r="O189" s="100"/>
      <c r="P189" s="96"/>
      <c r="Q189" s="100"/>
      <c r="R189" s="96"/>
      <c r="S189" s="100"/>
      <c r="T189" s="96"/>
      <c r="U189" s="100"/>
      <c r="V189" s="98"/>
      <c r="W189" s="87"/>
    </row>
    <row r="190" spans="1:23" ht="25.5">
      <c r="A190" s="66" t="s">
        <v>14</v>
      </c>
      <c r="B190" s="261" t="s">
        <v>338</v>
      </c>
      <c r="C190" s="85"/>
      <c r="D190" s="85" t="s">
        <v>68</v>
      </c>
      <c r="E190" s="86"/>
      <c r="F190" s="101"/>
      <c r="G190" s="101"/>
      <c r="H190" s="96"/>
      <c r="I190" s="100"/>
      <c r="J190" s="96"/>
      <c r="K190" s="100"/>
      <c r="L190" s="96"/>
      <c r="M190" s="100"/>
      <c r="N190" s="96"/>
      <c r="O190" s="100"/>
      <c r="P190" s="96"/>
      <c r="Q190" s="100"/>
      <c r="R190" s="96"/>
      <c r="S190" s="100"/>
      <c r="T190" s="96"/>
      <c r="U190" s="100"/>
      <c r="V190" s="98"/>
      <c r="W190" s="87"/>
    </row>
    <row r="191" spans="1:23">
      <c r="A191" s="66"/>
      <c r="B191" s="261"/>
      <c r="C191" s="85"/>
      <c r="D191" s="85"/>
      <c r="E191" s="86"/>
      <c r="F191" s="101"/>
      <c r="G191" s="101"/>
      <c r="H191" s="96"/>
      <c r="I191" s="100"/>
      <c r="J191" s="96"/>
      <c r="K191" s="100"/>
      <c r="L191" s="96"/>
      <c r="M191" s="100"/>
      <c r="N191" s="96"/>
      <c r="O191" s="100"/>
      <c r="P191" s="96"/>
      <c r="Q191" s="100"/>
      <c r="R191" s="96"/>
      <c r="S191" s="100"/>
      <c r="T191" s="96"/>
      <c r="U191" s="100"/>
      <c r="V191" s="98"/>
      <c r="W191" s="87"/>
    </row>
    <row r="192" spans="1:23" ht="27.95" customHeight="1">
      <c r="A192" s="66" t="s">
        <v>14</v>
      </c>
      <c r="B192" s="261" t="s">
        <v>339</v>
      </c>
      <c r="C192" s="85"/>
      <c r="D192" s="85" t="s">
        <v>68</v>
      </c>
      <c r="E192" s="86"/>
      <c r="F192" s="101"/>
      <c r="G192" s="101"/>
      <c r="H192" s="96">
        <v>0</v>
      </c>
      <c r="I192" s="100">
        <f>SUM($G192)*H192</f>
        <v>0</v>
      </c>
      <c r="J192" s="96">
        <v>0</v>
      </c>
      <c r="K192" s="100">
        <f>SUM($G192)*J192</f>
        <v>0</v>
      </c>
      <c r="L192" s="96">
        <v>0</v>
      </c>
      <c r="M192" s="100">
        <f>SUM($G192)*L192</f>
        <v>0</v>
      </c>
      <c r="N192" s="96">
        <v>0</v>
      </c>
      <c r="O192" s="100">
        <f>SUM($G192)*N192</f>
        <v>0</v>
      </c>
      <c r="P192" s="96">
        <v>0</v>
      </c>
      <c r="Q192" s="100">
        <f>SUM($G192)*P192</f>
        <v>0</v>
      </c>
      <c r="R192" s="96">
        <v>0</v>
      </c>
      <c r="S192" s="100">
        <f>SUM($G192)*R192</f>
        <v>0</v>
      </c>
      <c r="T192" s="96">
        <v>0</v>
      </c>
      <c r="U192" s="100">
        <f>SUM($G192)*T192</f>
        <v>0</v>
      </c>
      <c r="V192" s="98">
        <v>1</v>
      </c>
      <c r="W192" s="87">
        <f>SUM($G192)*V192</f>
        <v>0</v>
      </c>
    </row>
    <row r="193" spans="1:23">
      <c r="A193" s="66"/>
      <c r="B193" s="261"/>
      <c r="C193" s="85"/>
      <c r="D193" s="85"/>
      <c r="E193" s="86"/>
      <c r="F193" s="101"/>
      <c r="G193" s="101"/>
      <c r="H193" s="96"/>
      <c r="I193" s="100"/>
      <c r="J193" s="96"/>
      <c r="K193" s="100"/>
      <c r="L193" s="96"/>
      <c r="M193" s="100"/>
      <c r="N193" s="96"/>
      <c r="O193" s="100"/>
      <c r="P193" s="96"/>
      <c r="Q193" s="100"/>
      <c r="R193" s="96"/>
      <c r="S193" s="100"/>
      <c r="T193" s="96"/>
      <c r="U193" s="100"/>
      <c r="V193" s="98"/>
      <c r="W193" s="87"/>
    </row>
    <row r="194" spans="1:23" ht="29.1" customHeight="1">
      <c r="A194" s="66" t="s">
        <v>14</v>
      </c>
      <c r="B194" s="261" t="s">
        <v>340</v>
      </c>
      <c r="C194" s="85"/>
      <c r="D194" s="85" t="s">
        <v>68</v>
      </c>
      <c r="E194" s="86"/>
      <c r="F194" s="101"/>
      <c r="G194" s="101"/>
      <c r="H194" s="96">
        <v>0</v>
      </c>
      <c r="I194" s="100">
        <f t="shared" ref="I194" si="80">SUM($G194)*H194</f>
        <v>0</v>
      </c>
      <c r="J194" s="96">
        <v>0</v>
      </c>
      <c r="K194" s="100">
        <f t="shared" ref="K194" si="81">SUM($G194)*J194</f>
        <v>0</v>
      </c>
      <c r="L194" s="96">
        <v>0</v>
      </c>
      <c r="M194" s="100">
        <f t="shared" ref="M194" si="82">SUM($G194)*L194</f>
        <v>0</v>
      </c>
      <c r="N194" s="96">
        <v>0</v>
      </c>
      <c r="O194" s="100">
        <f t="shared" ref="O194" si="83">SUM($G194)*N194</f>
        <v>0</v>
      </c>
      <c r="P194" s="96">
        <v>0</v>
      </c>
      <c r="Q194" s="100">
        <f t="shared" ref="Q194" si="84">SUM($G194)*P194</f>
        <v>0</v>
      </c>
      <c r="R194" s="96">
        <v>0</v>
      </c>
      <c r="S194" s="100">
        <f t="shared" ref="S194" si="85">SUM($G194)*R194</f>
        <v>0</v>
      </c>
      <c r="T194" s="96">
        <v>0</v>
      </c>
      <c r="U194" s="100">
        <f t="shared" ref="U194" si="86">SUM($G194)*T194</f>
        <v>0</v>
      </c>
      <c r="V194" s="98">
        <v>1</v>
      </c>
      <c r="W194" s="87">
        <f t="shared" ref="W194" si="87">SUM($G194)*V194</f>
        <v>0</v>
      </c>
    </row>
    <row r="195" spans="1:23">
      <c r="A195" s="66"/>
      <c r="B195" s="261"/>
      <c r="C195" s="85"/>
      <c r="D195" s="85"/>
      <c r="E195" s="86"/>
      <c r="F195" s="87"/>
      <c r="G195" s="87"/>
      <c r="H195" s="96"/>
      <c r="I195" s="97"/>
      <c r="J195" s="96"/>
      <c r="K195" s="97"/>
      <c r="L195" s="96"/>
      <c r="M195" s="97"/>
      <c r="N195" s="96"/>
      <c r="O195" s="97"/>
      <c r="P195" s="96"/>
      <c r="Q195" s="97"/>
      <c r="R195" s="96"/>
      <c r="S195" s="97"/>
      <c r="T195" s="96"/>
      <c r="U195" s="97"/>
      <c r="V195" s="98"/>
      <c r="W195" s="99"/>
    </row>
    <row r="196" spans="1:23" ht="13.15">
      <c r="A196" s="102">
        <v>3</v>
      </c>
      <c r="B196" s="262" t="s">
        <v>280</v>
      </c>
      <c r="C196" s="103"/>
      <c r="D196" s="103"/>
      <c r="E196" s="103"/>
      <c r="F196" s="103"/>
      <c r="G196" s="103"/>
      <c r="H196" s="103"/>
      <c r="I196" s="103"/>
      <c r="J196" s="103"/>
      <c r="K196" s="103"/>
      <c r="L196" s="103"/>
      <c r="M196" s="103"/>
      <c r="N196" s="103"/>
      <c r="O196" s="103"/>
      <c r="P196" s="103"/>
      <c r="Q196" s="103"/>
      <c r="R196" s="103"/>
      <c r="S196" s="103"/>
      <c r="T196" s="103"/>
      <c r="U196" s="103"/>
      <c r="V196" s="103"/>
      <c r="W196" s="103"/>
    </row>
    <row r="197" spans="1:23" ht="13.15">
      <c r="A197" s="62"/>
      <c r="B197" s="261"/>
      <c r="C197" s="85"/>
      <c r="D197" s="85"/>
      <c r="E197" s="86"/>
      <c r="F197" s="87"/>
      <c r="G197" s="87"/>
      <c r="H197" s="96"/>
      <c r="I197" s="97"/>
      <c r="J197" s="96"/>
      <c r="K197" s="97"/>
      <c r="L197" s="96"/>
      <c r="M197" s="97"/>
      <c r="N197" s="96"/>
      <c r="O197" s="97"/>
      <c r="P197" s="96"/>
      <c r="Q197" s="97"/>
      <c r="R197" s="96"/>
      <c r="S197" s="97"/>
      <c r="T197" s="96"/>
      <c r="U197" s="97"/>
      <c r="V197" s="98"/>
      <c r="W197" s="99"/>
    </row>
    <row r="198" spans="1:23" ht="13.15">
      <c r="A198" s="62"/>
      <c r="B198" s="263" t="s">
        <v>252</v>
      </c>
      <c r="C198" s="85"/>
      <c r="D198" s="85"/>
      <c r="E198" s="86"/>
      <c r="F198" s="87"/>
      <c r="G198" s="87"/>
      <c r="H198" s="96"/>
      <c r="I198" s="97"/>
      <c r="J198" s="96"/>
      <c r="K198" s="97"/>
      <c r="L198" s="96"/>
      <c r="M198" s="97"/>
      <c r="N198" s="96"/>
      <c r="O198" s="97"/>
      <c r="P198" s="96"/>
      <c r="Q198" s="97"/>
      <c r="R198" s="96"/>
      <c r="S198" s="97"/>
      <c r="T198" s="96"/>
      <c r="U198" s="97"/>
      <c r="V198" s="98"/>
      <c r="W198" s="99"/>
    </row>
    <row r="199" spans="1:23" ht="13.15">
      <c r="A199" s="62"/>
      <c r="B199" s="263"/>
      <c r="C199" s="85"/>
      <c r="D199" s="85"/>
      <c r="E199" s="86"/>
      <c r="F199" s="87"/>
      <c r="G199" s="87"/>
      <c r="H199" s="96"/>
      <c r="I199" s="97"/>
      <c r="J199" s="96"/>
      <c r="K199" s="97"/>
      <c r="L199" s="96"/>
      <c r="M199" s="97"/>
      <c r="N199" s="96"/>
      <c r="O199" s="97"/>
      <c r="P199" s="96"/>
      <c r="Q199" s="97"/>
      <c r="R199" s="96"/>
      <c r="S199" s="97"/>
      <c r="T199" s="96"/>
      <c r="U199" s="97"/>
      <c r="V199" s="98"/>
      <c r="W199" s="99"/>
    </row>
    <row r="200" spans="1:23" ht="153.4">
      <c r="A200" s="66">
        <v>3.01</v>
      </c>
      <c r="B200" s="261" t="s">
        <v>341</v>
      </c>
      <c r="C200" s="85"/>
      <c r="D200" s="85" t="s">
        <v>68</v>
      </c>
      <c r="E200" s="86"/>
      <c r="F200" s="87"/>
      <c r="G200" s="87"/>
      <c r="H200" s="96"/>
      <c r="I200" s="97"/>
      <c r="J200" s="96"/>
      <c r="K200" s="97"/>
      <c r="L200" s="96"/>
      <c r="M200" s="97"/>
      <c r="N200" s="96"/>
      <c r="O200" s="97"/>
      <c r="P200" s="96"/>
      <c r="Q200" s="97"/>
      <c r="R200" s="96"/>
      <c r="S200" s="97"/>
      <c r="T200" s="96"/>
      <c r="U200" s="97"/>
      <c r="V200" s="98"/>
      <c r="W200" s="99"/>
    </row>
    <row r="201" spans="1:23">
      <c r="A201" s="66"/>
      <c r="B201" s="261"/>
      <c r="C201" s="85"/>
      <c r="D201" s="85"/>
      <c r="E201" s="86"/>
      <c r="F201" s="87"/>
      <c r="G201" s="87"/>
      <c r="H201" s="96"/>
      <c r="I201" s="97"/>
      <c r="J201" s="96"/>
      <c r="K201" s="97"/>
      <c r="L201" s="96"/>
      <c r="M201" s="97"/>
      <c r="N201" s="96"/>
      <c r="O201" s="97"/>
      <c r="P201" s="96"/>
      <c r="Q201" s="97"/>
      <c r="R201" s="96"/>
      <c r="S201" s="97"/>
      <c r="T201" s="96"/>
      <c r="U201" s="97"/>
      <c r="V201" s="98"/>
      <c r="W201" s="99"/>
    </row>
    <row r="202" spans="1:23">
      <c r="A202" s="66">
        <v>3.02</v>
      </c>
      <c r="B202" s="261" t="s">
        <v>342</v>
      </c>
      <c r="C202" s="85"/>
      <c r="D202" s="85" t="s">
        <v>68</v>
      </c>
      <c r="E202" s="86"/>
      <c r="F202" s="87"/>
      <c r="G202" s="87"/>
      <c r="H202" s="96"/>
      <c r="I202" s="97"/>
      <c r="J202" s="96"/>
      <c r="K202" s="97"/>
      <c r="L202" s="96"/>
      <c r="M202" s="97"/>
      <c r="N202" s="96"/>
      <c r="O202" s="97"/>
      <c r="P202" s="96"/>
      <c r="Q202" s="97"/>
      <c r="R202" s="96"/>
      <c r="S202" s="97"/>
      <c r="T202" s="96"/>
      <c r="U202" s="97"/>
      <c r="V202" s="98"/>
      <c r="W202" s="99"/>
    </row>
    <row r="203" spans="1:23" ht="13.15">
      <c r="A203" s="62"/>
      <c r="B203" s="261"/>
      <c r="C203" s="85"/>
      <c r="D203" s="85"/>
      <c r="E203" s="86"/>
      <c r="F203" s="87"/>
      <c r="G203" s="87"/>
      <c r="H203" s="96"/>
      <c r="I203" s="97"/>
      <c r="J203" s="96"/>
      <c r="K203" s="97"/>
      <c r="L203" s="96"/>
      <c r="M203" s="97"/>
      <c r="N203" s="96"/>
      <c r="O203" s="97"/>
      <c r="P203" s="96"/>
      <c r="Q203" s="97"/>
      <c r="R203" s="96"/>
      <c r="S203" s="97"/>
      <c r="T203" s="96"/>
      <c r="U203" s="97"/>
      <c r="V203" s="98"/>
      <c r="W203" s="99"/>
    </row>
    <row r="204" spans="1:23">
      <c r="A204" s="66">
        <v>3.03</v>
      </c>
      <c r="B204" s="261" t="s">
        <v>343</v>
      </c>
      <c r="C204" s="85"/>
      <c r="D204" s="85" t="s">
        <v>68</v>
      </c>
      <c r="E204" s="86"/>
      <c r="F204" s="87"/>
      <c r="G204" s="87"/>
      <c r="H204" s="96"/>
      <c r="I204" s="97"/>
      <c r="J204" s="96"/>
      <c r="K204" s="97"/>
      <c r="L204" s="96"/>
      <c r="M204" s="97"/>
      <c r="N204" s="96"/>
      <c r="O204" s="97"/>
      <c r="P204" s="96"/>
      <c r="Q204" s="97"/>
      <c r="R204" s="96"/>
      <c r="S204" s="97"/>
      <c r="T204" s="96"/>
      <c r="U204" s="97"/>
      <c r="V204" s="98"/>
      <c r="W204" s="99"/>
    </row>
    <row r="205" spans="1:23">
      <c r="A205" s="66"/>
      <c r="B205" s="261"/>
      <c r="C205" s="85"/>
      <c r="D205" s="85"/>
      <c r="E205" s="86"/>
      <c r="F205" s="87"/>
      <c r="G205" s="87"/>
      <c r="H205" s="96"/>
      <c r="I205" s="97"/>
      <c r="J205" s="96"/>
      <c r="K205" s="97"/>
      <c r="L205" s="96"/>
      <c r="M205" s="97"/>
      <c r="N205" s="96"/>
      <c r="O205" s="97"/>
      <c r="P205" s="96"/>
      <c r="Q205" s="97"/>
      <c r="R205" s="96"/>
      <c r="S205" s="97"/>
      <c r="T205" s="96"/>
      <c r="U205" s="97"/>
      <c r="V205" s="98"/>
      <c r="W205" s="99"/>
    </row>
    <row r="206" spans="1:23">
      <c r="A206" s="66">
        <v>3.04</v>
      </c>
      <c r="B206" s="261" t="s">
        <v>344</v>
      </c>
      <c r="C206" s="85"/>
      <c r="D206" s="85" t="s">
        <v>68</v>
      </c>
      <c r="E206" s="86"/>
      <c r="F206" s="87"/>
      <c r="G206" s="87"/>
      <c r="H206" s="96"/>
      <c r="I206" s="97"/>
      <c r="J206" s="96"/>
      <c r="K206" s="97"/>
      <c r="L206" s="96"/>
      <c r="M206" s="97"/>
      <c r="N206" s="96"/>
      <c r="O206" s="97"/>
      <c r="P206" s="96"/>
      <c r="Q206" s="97"/>
      <c r="R206" s="96"/>
      <c r="S206" s="97"/>
      <c r="T206" s="96"/>
      <c r="U206" s="97"/>
      <c r="V206" s="98"/>
      <c r="W206" s="99"/>
    </row>
    <row r="207" spans="1:23" ht="13.15">
      <c r="A207" s="62"/>
      <c r="B207" s="261"/>
      <c r="C207" s="85"/>
      <c r="D207" s="85"/>
      <c r="E207" s="86"/>
      <c r="F207" s="87"/>
      <c r="G207" s="87"/>
      <c r="H207" s="96"/>
      <c r="I207" s="97"/>
      <c r="J207" s="96"/>
      <c r="K207" s="97"/>
      <c r="L207" s="96"/>
      <c r="M207" s="97"/>
      <c r="N207" s="96"/>
      <c r="O207" s="97"/>
      <c r="P207" s="96"/>
      <c r="Q207" s="97"/>
      <c r="R207" s="96"/>
      <c r="S207" s="97"/>
      <c r="T207" s="96"/>
      <c r="U207" s="97"/>
      <c r="V207" s="98"/>
      <c r="W207" s="99"/>
    </row>
    <row r="208" spans="1:23">
      <c r="A208" s="66">
        <v>3.05</v>
      </c>
      <c r="B208" s="261" t="s">
        <v>345</v>
      </c>
      <c r="C208" s="85"/>
      <c r="D208" s="85" t="s">
        <v>68</v>
      </c>
      <c r="E208" s="86"/>
      <c r="F208" s="87"/>
      <c r="G208" s="87"/>
      <c r="H208" s="96"/>
      <c r="I208" s="97"/>
      <c r="J208" s="96"/>
      <c r="K208" s="97"/>
      <c r="L208" s="96"/>
      <c r="M208" s="97"/>
      <c r="N208" s="96"/>
      <c r="O208" s="97"/>
      <c r="P208" s="96"/>
      <c r="Q208" s="97"/>
      <c r="R208" s="96"/>
      <c r="S208" s="97"/>
      <c r="T208" s="96"/>
      <c r="U208" s="97"/>
      <c r="V208" s="98"/>
      <c r="W208" s="99"/>
    </row>
    <row r="209" spans="1:23">
      <c r="A209" s="66"/>
      <c r="B209" s="261"/>
      <c r="C209" s="85"/>
      <c r="D209" s="85"/>
      <c r="E209" s="86"/>
      <c r="F209" s="87"/>
      <c r="G209" s="87"/>
      <c r="H209" s="96"/>
      <c r="I209" s="97"/>
      <c r="J209" s="96"/>
      <c r="K209" s="97"/>
      <c r="L209" s="96"/>
      <c r="M209" s="97"/>
      <c r="N209" s="96"/>
      <c r="O209" s="97"/>
      <c r="P209" s="96"/>
      <c r="Q209" s="97"/>
      <c r="R209" s="96"/>
      <c r="S209" s="97"/>
      <c r="T209" s="96"/>
      <c r="U209" s="97"/>
      <c r="V209" s="98"/>
      <c r="W209" s="99"/>
    </row>
    <row r="210" spans="1:23">
      <c r="A210" s="66">
        <v>3.06</v>
      </c>
      <c r="B210" s="261" t="s">
        <v>346</v>
      </c>
      <c r="C210" s="85"/>
      <c r="D210" s="85" t="s">
        <v>68</v>
      </c>
      <c r="E210" s="86"/>
      <c r="F210" s="87"/>
      <c r="G210" s="87"/>
      <c r="H210" s="96"/>
      <c r="I210" s="97"/>
      <c r="J210" s="96"/>
      <c r="K210" s="97"/>
      <c r="L210" s="96"/>
      <c r="M210" s="97"/>
      <c r="N210" s="96"/>
      <c r="O210" s="97"/>
      <c r="P210" s="96"/>
      <c r="Q210" s="97"/>
      <c r="R210" s="96"/>
      <c r="S210" s="97"/>
      <c r="T210" s="96"/>
      <c r="U210" s="97"/>
      <c r="V210" s="98"/>
      <c r="W210" s="99"/>
    </row>
    <row r="211" spans="1:23" ht="13.15">
      <c r="A211" s="62"/>
      <c r="B211" s="261"/>
      <c r="C211" s="85"/>
      <c r="D211" s="85"/>
      <c r="E211" s="86"/>
      <c r="F211" s="87"/>
      <c r="G211" s="87"/>
      <c r="H211" s="96"/>
      <c r="I211" s="97"/>
      <c r="J211" s="96"/>
      <c r="K211" s="97"/>
      <c r="L211" s="96"/>
      <c r="M211" s="97"/>
      <c r="N211" s="96"/>
      <c r="O211" s="97"/>
      <c r="P211" s="96"/>
      <c r="Q211" s="97"/>
      <c r="R211" s="96"/>
      <c r="S211" s="97"/>
      <c r="T211" s="96"/>
      <c r="U211" s="97"/>
      <c r="V211" s="98"/>
      <c r="W211" s="99"/>
    </row>
    <row r="212" spans="1:23">
      <c r="A212" s="66">
        <v>3.07</v>
      </c>
      <c r="B212" s="261" t="s">
        <v>347</v>
      </c>
      <c r="C212" s="85"/>
      <c r="D212" s="85" t="s">
        <v>68</v>
      </c>
      <c r="E212" s="86"/>
      <c r="F212" s="87"/>
      <c r="G212" s="87"/>
      <c r="H212" s="96"/>
      <c r="I212" s="97"/>
      <c r="J212" s="96"/>
      <c r="K212" s="97"/>
      <c r="L212" s="96"/>
      <c r="M212" s="97"/>
      <c r="N212" s="96"/>
      <c r="O212" s="97"/>
      <c r="P212" s="96"/>
      <c r="Q212" s="97"/>
      <c r="R212" s="96"/>
      <c r="S212" s="97"/>
      <c r="T212" s="96"/>
      <c r="U212" s="97"/>
      <c r="V212" s="98"/>
      <c r="W212" s="99"/>
    </row>
    <row r="213" spans="1:23">
      <c r="A213" s="66"/>
      <c r="B213" s="261"/>
      <c r="C213" s="85"/>
      <c r="D213" s="85"/>
      <c r="E213" s="86"/>
      <c r="F213" s="87"/>
      <c r="G213" s="87"/>
      <c r="H213" s="96"/>
      <c r="I213" s="97"/>
      <c r="J213" s="96"/>
      <c r="K213" s="97"/>
      <c r="L213" s="96"/>
      <c r="M213" s="97"/>
      <c r="N213" s="96"/>
      <c r="O213" s="97"/>
      <c r="P213" s="96"/>
      <c r="Q213" s="97"/>
      <c r="R213" s="96"/>
      <c r="S213" s="97"/>
      <c r="T213" s="96"/>
      <c r="U213" s="97"/>
      <c r="V213" s="98"/>
      <c r="W213" s="99"/>
    </row>
    <row r="214" spans="1:23">
      <c r="A214" s="66">
        <v>3.08</v>
      </c>
      <c r="B214" s="261" t="s">
        <v>348</v>
      </c>
      <c r="C214" s="85"/>
      <c r="D214" s="85" t="s">
        <v>68</v>
      </c>
      <c r="E214" s="86"/>
      <c r="F214" s="87"/>
      <c r="G214" s="87"/>
      <c r="H214" s="96"/>
      <c r="I214" s="97"/>
      <c r="J214" s="96"/>
      <c r="K214" s="97"/>
      <c r="L214" s="96"/>
      <c r="M214" s="97"/>
      <c r="N214" s="96"/>
      <c r="O214" s="97"/>
      <c r="P214" s="96"/>
      <c r="Q214" s="97"/>
      <c r="R214" s="96"/>
      <c r="S214" s="97"/>
      <c r="T214" s="96"/>
      <c r="U214" s="97"/>
      <c r="V214" s="98"/>
      <c r="W214" s="99"/>
    </row>
    <row r="215" spans="1:23" ht="13.15">
      <c r="A215" s="62"/>
      <c r="B215" s="261"/>
      <c r="C215" s="85"/>
      <c r="D215" s="85"/>
      <c r="E215" s="86"/>
      <c r="F215" s="87"/>
      <c r="G215" s="87"/>
      <c r="H215" s="96"/>
      <c r="I215" s="97"/>
      <c r="J215" s="96"/>
      <c r="K215" s="97"/>
      <c r="L215" s="96"/>
      <c r="M215" s="97"/>
      <c r="N215" s="96"/>
      <c r="O215" s="97"/>
      <c r="P215" s="96"/>
      <c r="Q215" s="97"/>
      <c r="R215" s="96"/>
      <c r="S215" s="97"/>
      <c r="T215" s="96"/>
      <c r="U215" s="97"/>
      <c r="V215" s="98"/>
      <c r="W215" s="99"/>
    </row>
    <row r="216" spans="1:23">
      <c r="A216" s="66">
        <v>3.09</v>
      </c>
      <c r="B216" s="261" t="s">
        <v>349</v>
      </c>
      <c r="C216" s="85"/>
      <c r="D216" s="85" t="s">
        <v>68</v>
      </c>
      <c r="E216" s="86"/>
      <c r="F216" s="87"/>
      <c r="G216" s="87"/>
      <c r="H216" s="96"/>
      <c r="I216" s="97"/>
      <c r="J216" s="96"/>
      <c r="K216" s="97"/>
      <c r="L216" s="96"/>
      <c r="M216" s="97"/>
      <c r="N216" s="96"/>
      <c r="O216" s="97"/>
      <c r="P216" s="96"/>
      <c r="Q216" s="97"/>
      <c r="R216" s="96"/>
      <c r="S216" s="97"/>
      <c r="T216" s="96"/>
      <c r="U216" s="97"/>
      <c r="V216" s="98"/>
      <c r="W216" s="99"/>
    </row>
    <row r="217" spans="1:23">
      <c r="A217" s="66"/>
      <c r="B217" s="261"/>
      <c r="C217" s="85"/>
      <c r="D217" s="85"/>
      <c r="E217" s="86"/>
      <c r="F217" s="87"/>
      <c r="G217" s="87"/>
      <c r="H217" s="96"/>
      <c r="I217" s="97"/>
      <c r="J217" s="96"/>
      <c r="K217" s="97"/>
      <c r="L217" s="96"/>
      <c r="M217" s="97"/>
      <c r="N217" s="96"/>
      <c r="O217" s="97"/>
      <c r="P217" s="96"/>
      <c r="Q217" s="97"/>
      <c r="R217" s="96"/>
      <c r="S217" s="97"/>
      <c r="T217" s="96"/>
      <c r="U217" s="97"/>
      <c r="V217" s="98"/>
      <c r="W217" s="99"/>
    </row>
    <row r="218" spans="1:23">
      <c r="A218" s="66">
        <v>3.1</v>
      </c>
      <c r="B218" s="261" t="s">
        <v>350</v>
      </c>
      <c r="C218" s="85"/>
      <c r="D218" s="85" t="s">
        <v>68</v>
      </c>
      <c r="E218" s="86"/>
      <c r="F218" s="87"/>
      <c r="G218" s="87"/>
      <c r="H218" s="96"/>
      <c r="I218" s="97"/>
      <c r="J218" s="96"/>
      <c r="K218" s="97"/>
      <c r="L218" s="96"/>
      <c r="M218" s="97"/>
      <c r="N218" s="96"/>
      <c r="O218" s="97"/>
      <c r="P218" s="96"/>
      <c r="Q218" s="97"/>
      <c r="R218" s="96"/>
      <c r="S218" s="97"/>
      <c r="T218" s="96"/>
      <c r="U218" s="97"/>
      <c r="V218" s="98"/>
      <c r="W218" s="99"/>
    </row>
    <row r="219" spans="1:23" ht="13.15">
      <c r="A219" s="62"/>
      <c r="B219" s="261"/>
      <c r="C219" s="85"/>
      <c r="D219" s="85"/>
      <c r="E219" s="86"/>
      <c r="F219" s="87"/>
      <c r="G219" s="87"/>
      <c r="H219" s="96"/>
      <c r="I219" s="97"/>
      <c r="J219" s="96"/>
      <c r="K219" s="97"/>
      <c r="L219" s="96"/>
      <c r="M219" s="97"/>
      <c r="N219" s="96"/>
      <c r="O219" s="97"/>
      <c r="P219" s="96"/>
      <c r="Q219" s="97"/>
      <c r="R219" s="96"/>
      <c r="S219" s="97"/>
      <c r="T219" s="96"/>
      <c r="U219" s="97"/>
      <c r="V219" s="98"/>
      <c r="W219" s="99"/>
    </row>
    <row r="220" spans="1:23">
      <c r="A220" s="66">
        <v>3.11</v>
      </c>
      <c r="B220" s="261" t="s">
        <v>351</v>
      </c>
      <c r="C220" s="85"/>
      <c r="D220" s="85" t="s">
        <v>68</v>
      </c>
      <c r="E220" s="86"/>
      <c r="F220" s="87"/>
      <c r="G220" s="87"/>
      <c r="H220" s="96"/>
      <c r="I220" s="97"/>
      <c r="J220" s="96"/>
      <c r="K220" s="97"/>
      <c r="L220" s="96"/>
      <c r="M220" s="97"/>
      <c r="N220" s="96"/>
      <c r="O220" s="97"/>
      <c r="P220" s="96"/>
      <c r="Q220" s="97"/>
      <c r="R220" s="96"/>
      <c r="S220" s="97"/>
      <c r="T220" s="96"/>
      <c r="U220" s="97"/>
      <c r="V220" s="98"/>
      <c r="W220" s="99"/>
    </row>
    <row r="221" spans="1:23">
      <c r="A221" s="66"/>
      <c r="B221" s="261"/>
      <c r="C221" s="85"/>
      <c r="D221" s="85"/>
      <c r="E221" s="86"/>
      <c r="F221" s="87"/>
      <c r="G221" s="87"/>
      <c r="H221" s="96"/>
      <c r="I221" s="97"/>
      <c r="J221" s="96"/>
      <c r="K221" s="97"/>
      <c r="L221" s="96"/>
      <c r="M221" s="97"/>
      <c r="N221" s="96"/>
      <c r="O221" s="97"/>
      <c r="P221" s="96"/>
      <c r="Q221" s="97"/>
      <c r="R221" s="96"/>
      <c r="S221" s="97"/>
      <c r="T221" s="96"/>
      <c r="U221" s="97"/>
      <c r="V221" s="98"/>
      <c r="W221" s="99"/>
    </row>
    <row r="222" spans="1:23">
      <c r="A222" s="66">
        <v>3.12</v>
      </c>
      <c r="B222" s="261" t="s">
        <v>352</v>
      </c>
      <c r="C222" s="85"/>
      <c r="D222" s="85" t="s">
        <v>68</v>
      </c>
      <c r="E222" s="86"/>
      <c r="F222" s="87"/>
      <c r="G222" s="87"/>
      <c r="H222" s="96"/>
      <c r="I222" s="97"/>
      <c r="J222" s="96"/>
      <c r="K222" s="97"/>
      <c r="L222" s="96"/>
      <c r="M222" s="97"/>
      <c r="N222" s="96"/>
      <c r="O222" s="97"/>
      <c r="P222" s="96"/>
      <c r="Q222" s="97"/>
      <c r="R222" s="96"/>
      <c r="S222" s="97"/>
      <c r="T222" s="96"/>
      <c r="U222" s="97"/>
      <c r="V222" s="98"/>
      <c r="W222" s="99"/>
    </row>
    <row r="223" spans="1:23" ht="13.15">
      <c r="A223" s="62"/>
      <c r="B223" s="261"/>
      <c r="C223" s="85"/>
      <c r="D223" s="85"/>
      <c r="E223" s="86"/>
      <c r="F223" s="87"/>
      <c r="G223" s="87"/>
      <c r="H223" s="96"/>
      <c r="I223" s="97"/>
      <c r="J223" s="96"/>
      <c r="K223" s="97"/>
      <c r="L223" s="96"/>
      <c r="M223" s="97"/>
      <c r="N223" s="96"/>
      <c r="O223" s="97"/>
      <c r="P223" s="96"/>
      <c r="Q223" s="97"/>
      <c r="R223" s="96"/>
      <c r="S223" s="97"/>
      <c r="T223" s="96"/>
      <c r="U223" s="97"/>
      <c r="V223" s="98"/>
      <c r="W223" s="99"/>
    </row>
    <row r="224" spans="1:23">
      <c r="A224" s="66">
        <v>3.13</v>
      </c>
      <c r="B224" s="261" t="s">
        <v>353</v>
      </c>
      <c r="C224" s="85"/>
      <c r="D224" s="85" t="s">
        <v>68</v>
      </c>
      <c r="E224" s="86"/>
      <c r="F224" s="87"/>
      <c r="G224" s="87"/>
      <c r="H224" s="96"/>
      <c r="I224" s="97"/>
      <c r="J224" s="96"/>
      <c r="K224" s="97"/>
      <c r="L224" s="96"/>
      <c r="M224" s="97"/>
      <c r="N224" s="96"/>
      <c r="O224" s="97"/>
      <c r="P224" s="96"/>
      <c r="Q224" s="97"/>
      <c r="R224" s="96"/>
      <c r="S224" s="97"/>
      <c r="T224" s="96"/>
      <c r="U224" s="97"/>
      <c r="V224" s="98"/>
      <c r="W224" s="99"/>
    </row>
    <row r="225" spans="1:23">
      <c r="A225" s="66"/>
      <c r="B225" s="261"/>
      <c r="C225" s="85"/>
      <c r="D225" s="85"/>
      <c r="E225" s="86"/>
      <c r="F225" s="87"/>
      <c r="G225" s="87"/>
      <c r="H225" s="96"/>
      <c r="I225" s="97"/>
      <c r="J225" s="96"/>
      <c r="K225" s="97"/>
      <c r="L225" s="96"/>
      <c r="M225" s="97"/>
      <c r="N225" s="96"/>
      <c r="O225" s="97"/>
      <c r="P225" s="96"/>
      <c r="Q225" s="97"/>
      <c r="R225" s="96"/>
      <c r="S225" s="97"/>
      <c r="T225" s="96"/>
      <c r="U225" s="97"/>
      <c r="V225" s="98"/>
      <c r="W225" s="99"/>
    </row>
    <row r="226" spans="1:23">
      <c r="A226" s="66">
        <v>3.14</v>
      </c>
      <c r="B226" s="261" t="s">
        <v>354</v>
      </c>
      <c r="C226" s="85"/>
      <c r="D226" s="85" t="s">
        <v>68</v>
      </c>
      <c r="E226" s="86"/>
      <c r="F226" s="87"/>
      <c r="G226" s="87"/>
      <c r="H226" s="96"/>
      <c r="I226" s="97"/>
      <c r="J226" s="96"/>
      <c r="K226" s="97"/>
      <c r="L226" s="96"/>
      <c r="M226" s="97"/>
      <c r="N226" s="96"/>
      <c r="O226" s="97"/>
      <c r="P226" s="96"/>
      <c r="Q226" s="97"/>
      <c r="R226" s="96"/>
      <c r="S226" s="97"/>
      <c r="T226" s="96"/>
      <c r="U226" s="97"/>
      <c r="V226" s="98"/>
      <c r="W226" s="99"/>
    </row>
    <row r="227" spans="1:23" ht="13.15">
      <c r="A227" s="62"/>
      <c r="B227" s="261"/>
      <c r="C227" s="85"/>
      <c r="D227" s="85"/>
      <c r="E227" s="86"/>
      <c r="F227" s="87"/>
      <c r="G227" s="87"/>
      <c r="H227" s="96"/>
      <c r="I227" s="97"/>
      <c r="J227" s="96"/>
      <c r="K227" s="97"/>
      <c r="L227" s="96"/>
      <c r="M227" s="97"/>
      <c r="N227" s="96"/>
      <c r="O227" s="97"/>
      <c r="P227" s="96"/>
      <c r="Q227" s="97"/>
      <c r="R227" s="96"/>
      <c r="S227" s="97"/>
      <c r="T227" s="96"/>
      <c r="U227" s="97"/>
      <c r="V227" s="98"/>
      <c r="W227" s="99"/>
    </row>
    <row r="228" spans="1:23">
      <c r="A228" s="66">
        <v>3.15</v>
      </c>
      <c r="B228" s="261" t="s">
        <v>355</v>
      </c>
      <c r="C228" s="85"/>
      <c r="D228" s="85" t="s">
        <v>68</v>
      </c>
      <c r="E228" s="86"/>
      <c r="F228" s="87"/>
      <c r="G228" s="87"/>
      <c r="H228" s="96"/>
      <c r="I228" s="97"/>
      <c r="J228" s="96"/>
      <c r="K228" s="97"/>
      <c r="L228" s="96"/>
      <c r="M228" s="97"/>
      <c r="N228" s="96"/>
      <c r="O228" s="97"/>
      <c r="P228" s="96"/>
      <c r="Q228" s="97"/>
      <c r="R228" s="96"/>
      <c r="S228" s="97"/>
      <c r="T228" s="96"/>
      <c r="U228" s="97"/>
      <c r="V228" s="98"/>
      <c r="W228" s="99"/>
    </row>
    <row r="229" spans="1:23">
      <c r="A229" s="66"/>
      <c r="B229" s="261"/>
      <c r="C229" s="85"/>
      <c r="D229" s="85"/>
      <c r="E229" s="86"/>
      <c r="F229" s="87"/>
      <c r="G229" s="87"/>
      <c r="H229" s="96"/>
      <c r="I229" s="97"/>
      <c r="J229" s="96"/>
      <c r="K229" s="97"/>
      <c r="L229" s="96"/>
      <c r="M229" s="97"/>
      <c r="N229" s="96"/>
      <c r="O229" s="97"/>
      <c r="P229" s="96"/>
      <c r="Q229" s="97"/>
      <c r="R229" s="96"/>
      <c r="S229" s="97"/>
      <c r="T229" s="96"/>
      <c r="U229" s="97"/>
      <c r="V229" s="98"/>
      <c r="W229" s="99"/>
    </row>
    <row r="230" spans="1:23">
      <c r="A230" s="66">
        <v>3.16</v>
      </c>
      <c r="B230" s="261" t="s">
        <v>356</v>
      </c>
      <c r="C230" s="85"/>
      <c r="D230" s="85" t="s">
        <v>68</v>
      </c>
      <c r="E230" s="86"/>
      <c r="F230" s="87"/>
      <c r="G230" s="87"/>
      <c r="H230" s="96"/>
      <c r="I230" s="97"/>
      <c r="J230" s="96"/>
      <c r="K230" s="97"/>
      <c r="L230" s="96"/>
      <c r="M230" s="97"/>
      <c r="N230" s="96"/>
      <c r="O230" s="97"/>
      <c r="P230" s="96"/>
      <c r="Q230" s="97"/>
      <c r="R230" s="96"/>
      <c r="S230" s="97"/>
      <c r="T230" s="96"/>
      <c r="U230" s="97"/>
      <c r="V230" s="98"/>
      <c r="W230" s="99"/>
    </row>
    <row r="231" spans="1:23" ht="13.15">
      <c r="A231" s="62"/>
      <c r="B231" s="261"/>
      <c r="C231" s="85"/>
      <c r="D231" s="85"/>
      <c r="E231" s="86"/>
      <c r="F231" s="87"/>
      <c r="G231" s="87"/>
      <c r="H231" s="96"/>
      <c r="I231" s="97"/>
      <c r="J231" s="96"/>
      <c r="K231" s="97"/>
      <c r="L231" s="96"/>
      <c r="M231" s="97"/>
      <c r="N231" s="96"/>
      <c r="O231" s="97"/>
      <c r="P231" s="96"/>
      <c r="Q231" s="97"/>
      <c r="R231" s="96"/>
      <c r="S231" s="97"/>
      <c r="T231" s="96"/>
      <c r="U231" s="97"/>
      <c r="V231" s="98"/>
      <c r="W231" s="99"/>
    </row>
    <row r="232" spans="1:23">
      <c r="A232" s="66">
        <v>3.17</v>
      </c>
      <c r="B232" s="261" t="s">
        <v>357</v>
      </c>
      <c r="C232" s="85"/>
      <c r="D232" s="85" t="s">
        <v>68</v>
      </c>
      <c r="E232" s="86"/>
      <c r="F232" s="87"/>
      <c r="G232" s="87"/>
      <c r="H232" s="96"/>
      <c r="I232" s="97"/>
      <c r="J232" s="96"/>
      <c r="K232" s="97"/>
      <c r="L232" s="96"/>
      <c r="M232" s="97"/>
      <c r="N232" s="96"/>
      <c r="O232" s="97"/>
      <c r="P232" s="96"/>
      <c r="Q232" s="97"/>
      <c r="R232" s="96"/>
      <c r="S232" s="97"/>
      <c r="T232" s="96"/>
      <c r="U232" s="97"/>
      <c r="V232" s="98"/>
      <c r="W232" s="99"/>
    </row>
    <row r="233" spans="1:23">
      <c r="A233" s="66"/>
      <c r="B233" s="261"/>
      <c r="C233" s="85"/>
      <c r="D233" s="85"/>
      <c r="E233" s="86"/>
      <c r="F233" s="87"/>
      <c r="G233" s="87"/>
      <c r="H233" s="96"/>
      <c r="I233" s="97"/>
      <c r="J233" s="96"/>
      <c r="K233" s="97"/>
      <c r="L233" s="96"/>
      <c r="M233" s="97"/>
      <c r="N233" s="96"/>
      <c r="O233" s="97"/>
      <c r="P233" s="96"/>
      <c r="Q233" s="97"/>
      <c r="R233" s="96"/>
      <c r="S233" s="97"/>
      <c r="T233" s="96"/>
      <c r="U233" s="97"/>
      <c r="V233" s="98"/>
      <c r="W233" s="99"/>
    </row>
    <row r="234" spans="1:23">
      <c r="A234" s="66">
        <v>3.18</v>
      </c>
      <c r="B234" s="261" t="s">
        <v>358</v>
      </c>
      <c r="C234" s="85"/>
      <c r="D234" s="85" t="s">
        <v>68</v>
      </c>
      <c r="E234" s="86"/>
      <c r="F234" s="87"/>
      <c r="G234" s="87"/>
      <c r="H234" s="96"/>
      <c r="I234" s="97"/>
      <c r="J234" s="96"/>
      <c r="K234" s="97"/>
      <c r="L234" s="96"/>
      <c r="M234" s="97"/>
      <c r="N234" s="96"/>
      <c r="O234" s="97"/>
      <c r="P234" s="96"/>
      <c r="Q234" s="97"/>
      <c r="R234" s="96"/>
      <c r="S234" s="97"/>
      <c r="T234" s="96"/>
      <c r="U234" s="97"/>
      <c r="V234" s="98"/>
      <c r="W234" s="99"/>
    </row>
    <row r="235" spans="1:23" ht="13.15">
      <c r="A235" s="62"/>
      <c r="B235" s="261"/>
      <c r="C235" s="85"/>
      <c r="D235" s="85"/>
      <c r="E235" s="86"/>
      <c r="F235" s="87"/>
      <c r="G235" s="87"/>
      <c r="H235" s="96"/>
      <c r="I235" s="97"/>
      <c r="J235" s="96"/>
      <c r="K235" s="97"/>
      <c r="L235" s="96"/>
      <c r="M235" s="97"/>
      <c r="N235" s="96"/>
      <c r="O235" s="97"/>
      <c r="P235" s="96"/>
      <c r="Q235" s="97"/>
      <c r="R235" s="96"/>
      <c r="S235" s="97"/>
      <c r="T235" s="96"/>
      <c r="U235" s="97"/>
      <c r="V235" s="98"/>
      <c r="W235" s="99"/>
    </row>
    <row r="236" spans="1:23">
      <c r="A236" s="66">
        <v>3.19</v>
      </c>
      <c r="B236" s="261" t="s">
        <v>359</v>
      </c>
      <c r="C236" s="85"/>
      <c r="D236" s="85" t="s">
        <v>68</v>
      </c>
      <c r="E236" s="86"/>
      <c r="F236" s="87"/>
      <c r="G236" s="87"/>
      <c r="H236" s="96"/>
      <c r="I236" s="97"/>
      <c r="J236" s="96"/>
      <c r="K236" s="97"/>
      <c r="L236" s="96"/>
      <c r="M236" s="97"/>
      <c r="N236" s="96"/>
      <c r="O236" s="97"/>
      <c r="P236" s="96"/>
      <c r="Q236" s="97"/>
      <c r="R236" s="96"/>
      <c r="S236" s="97"/>
      <c r="T236" s="96"/>
      <c r="U236" s="97"/>
      <c r="V236" s="98"/>
      <c r="W236" s="99"/>
    </row>
    <row r="237" spans="1:23">
      <c r="A237" s="66"/>
      <c r="B237" s="261"/>
      <c r="C237" s="85"/>
      <c r="D237" s="85"/>
      <c r="E237" s="86"/>
      <c r="F237" s="87"/>
      <c r="G237" s="87"/>
      <c r="H237" s="96"/>
      <c r="I237" s="97"/>
      <c r="J237" s="96"/>
      <c r="K237" s="97"/>
      <c r="L237" s="96"/>
      <c r="M237" s="97"/>
      <c r="N237" s="96"/>
      <c r="O237" s="97"/>
      <c r="P237" s="96"/>
      <c r="Q237" s="97"/>
      <c r="R237" s="96"/>
      <c r="S237" s="97"/>
      <c r="T237" s="96"/>
      <c r="U237" s="97"/>
      <c r="V237" s="98"/>
      <c r="W237" s="99"/>
    </row>
    <row r="238" spans="1:23">
      <c r="A238" s="66">
        <v>3.2</v>
      </c>
      <c r="B238" s="261" t="s">
        <v>360</v>
      </c>
      <c r="C238" s="85"/>
      <c r="D238" s="85" t="s">
        <v>68</v>
      </c>
      <c r="E238" s="86"/>
      <c r="F238" s="87"/>
      <c r="G238" s="87"/>
      <c r="H238" s="96"/>
      <c r="I238" s="97"/>
      <c r="J238" s="96"/>
      <c r="K238" s="97"/>
      <c r="L238" s="96"/>
      <c r="M238" s="97"/>
      <c r="N238" s="96"/>
      <c r="O238" s="97"/>
      <c r="P238" s="96"/>
      <c r="Q238" s="97"/>
      <c r="R238" s="96"/>
      <c r="S238" s="97"/>
      <c r="T238" s="96"/>
      <c r="U238" s="97"/>
      <c r="V238" s="98"/>
      <c r="W238" s="99"/>
    </row>
    <row r="239" spans="1:23" ht="13.15">
      <c r="A239" s="62"/>
      <c r="B239" s="261"/>
      <c r="C239" s="85"/>
      <c r="D239" s="85"/>
      <c r="E239" s="86"/>
      <c r="F239" s="87"/>
      <c r="G239" s="87"/>
      <c r="H239" s="96"/>
      <c r="I239" s="97"/>
      <c r="J239" s="96"/>
      <c r="K239" s="97"/>
      <c r="L239" s="96"/>
      <c r="M239" s="97"/>
      <c r="N239" s="96"/>
      <c r="O239" s="97"/>
      <c r="P239" s="96"/>
      <c r="Q239" s="97"/>
      <c r="R239" s="96"/>
      <c r="S239" s="97"/>
      <c r="T239" s="96"/>
      <c r="U239" s="97"/>
      <c r="V239" s="98"/>
      <c r="W239" s="99"/>
    </row>
    <row r="240" spans="1:23">
      <c r="A240" s="66">
        <v>3.21</v>
      </c>
      <c r="B240" s="261" t="s">
        <v>361</v>
      </c>
      <c r="C240" s="85"/>
      <c r="D240" s="85" t="s">
        <v>68</v>
      </c>
      <c r="E240" s="86"/>
      <c r="F240" s="87"/>
      <c r="G240" s="87"/>
      <c r="H240" s="96"/>
      <c r="I240" s="97"/>
      <c r="J240" s="96"/>
      <c r="K240" s="97"/>
      <c r="L240" s="96"/>
      <c r="M240" s="97"/>
      <c r="N240" s="96"/>
      <c r="O240" s="97"/>
      <c r="P240" s="96"/>
      <c r="Q240" s="97"/>
      <c r="R240" s="96"/>
      <c r="S240" s="97"/>
      <c r="T240" s="96"/>
      <c r="U240" s="97"/>
      <c r="V240" s="98"/>
      <c r="W240" s="99"/>
    </row>
    <row r="241" spans="1:23">
      <c r="A241" s="66"/>
      <c r="B241" s="261"/>
      <c r="C241" s="85"/>
      <c r="D241" s="85"/>
      <c r="E241" s="86"/>
      <c r="F241" s="87"/>
      <c r="G241" s="87"/>
      <c r="H241" s="96"/>
      <c r="I241" s="97"/>
      <c r="J241" s="96"/>
      <c r="K241" s="97"/>
      <c r="L241" s="96"/>
      <c r="M241" s="97"/>
      <c r="N241" s="96"/>
      <c r="O241" s="97"/>
      <c r="P241" s="96"/>
      <c r="Q241" s="97"/>
      <c r="R241" s="96"/>
      <c r="S241" s="97"/>
      <c r="T241" s="96"/>
      <c r="U241" s="97"/>
      <c r="V241" s="98"/>
      <c r="W241" s="99"/>
    </row>
    <row r="242" spans="1:23">
      <c r="A242" s="66">
        <v>3.22</v>
      </c>
      <c r="B242" s="261" t="s">
        <v>362</v>
      </c>
      <c r="C242" s="85"/>
      <c r="D242" s="85" t="s">
        <v>68</v>
      </c>
      <c r="E242" s="86"/>
      <c r="F242" s="87"/>
      <c r="G242" s="87"/>
      <c r="H242" s="96"/>
      <c r="I242" s="97"/>
      <c r="J242" s="96"/>
      <c r="K242" s="97"/>
      <c r="L242" s="96"/>
      <c r="M242" s="97"/>
      <c r="N242" s="96"/>
      <c r="O242" s="97"/>
      <c r="P242" s="96"/>
      <c r="Q242" s="97"/>
      <c r="R242" s="96"/>
      <c r="S242" s="97"/>
      <c r="T242" s="96"/>
      <c r="U242" s="97"/>
      <c r="V242" s="98"/>
      <c r="W242" s="99"/>
    </row>
    <row r="243" spans="1:23" ht="13.15">
      <c r="A243" s="62"/>
      <c r="B243" s="261"/>
      <c r="C243" s="85"/>
      <c r="D243" s="85"/>
      <c r="E243" s="86"/>
      <c r="F243" s="87"/>
      <c r="G243" s="87"/>
      <c r="H243" s="96"/>
      <c r="I243" s="97"/>
      <c r="J243" s="96"/>
      <c r="K243" s="97"/>
      <c r="L243" s="96"/>
      <c r="M243" s="97"/>
      <c r="N243" s="96"/>
      <c r="O243" s="97"/>
      <c r="P243" s="96"/>
      <c r="Q243" s="97"/>
      <c r="R243" s="96"/>
      <c r="S243" s="97"/>
      <c r="T243" s="96"/>
      <c r="U243" s="97"/>
      <c r="V243" s="98"/>
      <c r="W243" s="99"/>
    </row>
    <row r="244" spans="1:23">
      <c r="A244" s="66">
        <v>3.23</v>
      </c>
      <c r="B244" s="261" t="s">
        <v>363</v>
      </c>
      <c r="C244" s="85"/>
      <c r="D244" s="85" t="s">
        <v>68</v>
      </c>
      <c r="E244" s="86"/>
      <c r="F244" s="87"/>
      <c r="G244" s="87"/>
      <c r="H244" s="96"/>
      <c r="I244" s="97"/>
      <c r="J244" s="96"/>
      <c r="K244" s="97"/>
      <c r="L244" s="96"/>
      <c r="M244" s="97"/>
      <c r="N244" s="96"/>
      <c r="O244" s="97"/>
      <c r="P244" s="96"/>
      <c r="Q244" s="97"/>
      <c r="R244" s="96"/>
      <c r="S244" s="97"/>
      <c r="T244" s="96"/>
      <c r="U244" s="97"/>
      <c r="V244" s="98"/>
      <c r="W244" s="99"/>
    </row>
    <row r="245" spans="1:23">
      <c r="A245" s="66"/>
      <c r="B245" s="261"/>
      <c r="C245" s="280"/>
      <c r="D245" s="85"/>
      <c r="E245" s="281"/>
      <c r="F245" s="282"/>
      <c r="G245" s="282"/>
      <c r="H245" s="283"/>
      <c r="I245" s="282"/>
      <c r="J245" s="283"/>
      <c r="K245" s="282"/>
      <c r="L245" s="283"/>
      <c r="M245" s="282"/>
      <c r="N245" s="283"/>
      <c r="O245" s="282"/>
      <c r="P245" s="283"/>
      <c r="Q245" s="282"/>
      <c r="R245" s="283"/>
      <c r="S245" s="282"/>
      <c r="T245" s="283"/>
      <c r="U245" s="282"/>
      <c r="V245" s="283"/>
      <c r="W245" s="282"/>
    </row>
    <row r="246" spans="1:23" ht="51.4">
      <c r="A246" s="66">
        <v>3.24</v>
      </c>
      <c r="B246" s="261" t="s">
        <v>384</v>
      </c>
      <c r="C246" s="280">
        <v>1</v>
      </c>
      <c r="D246" s="284" t="s">
        <v>61</v>
      </c>
      <c r="E246" s="281"/>
      <c r="F246" s="319">
        <v>10000</v>
      </c>
      <c r="G246" s="282"/>
      <c r="H246" s="283"/>
      <c r="I246" s="282"/>
      <c r="J246" s="283"/>
      <c r="K246" s="282"/>
      <c r="L246" s="283"/>
      <c r="M246" s="282"/>
      <c r="N246" s="283"/>
      <c r="O246" s="282"/>
      <c r="P246" s="283"/>
      <c r="Q246" s="282"/>
      <c r="R246" s="283"/>
      <c r="S246" s="282"/>
      <c r="T246" s="283"/>
      <c r="U246" s="282"/>
      <c r="V246" s="283"/>
      <c r="W246" s="282"/>
    </row>
    <row r="247" spans="1:23" ht="13.15">
      <c r="A247" s="62"/>
      <c r="B247" s="263"/>
      <c r="C247" s="85"/>
      <c r="D247" s="85"/>
      <c r="E247" s="86"/>
      <c r="F247" s="87"/>
      <c r="G247" s="87"/>
      <c r="H247" s="96"/>
      <c r="I247" s="97"/>
      <c r="J247" s="96"/>
      <c r="K247" s="97"/>
      <c r="L247" s="96"/>
      <c r="M247" s="97"/>
      <c r="N247" s="96"/>
      <c r="O247" s="97"/>
      <c r="P247" s="96"/>
      <c r="Q247" s="97"/>
      <c r="R247" s="96"/>
      <c r="S247" s="97"/>
      <c r="T247" s="96"/>
      <c r="U247" s="97"/>
      <c r="V247" s="98"/>
      <c r="W247" s="99"/>
    </row>
    <row r="248" spans="1:23" ht="13.15">
      <c r="A248" s="102">
        <v>4</v>
      </c>
      <c r="B248" s="262" t="s">
        <v>5</v>
      </c>
      <c r="C248" s="103"/>
      <c r="D248" s="103"/>
      <c r="E248" s="103" t="s">
        <v>253</v>
      </c>
      <c r="F248" s="103"/>
      <c r="G248" s="103"/>
      <c r="H248" s="103"/>
      <c r="I248" s="103"/>
      <c r="J248" s="103"/>
      <c r="K248" s="103"/>
      <c r="L248" s="103"/>
      <c r="M248" s="103"/>
      <c r="N248" s="103"/>
      <c r="O248" s="103"/>
      <c r="P248" s="103"/>
      <c r="Q248" s="103"/>
      <c r="R248" s="103"/>
      <c r="S248" s="103"/>
      <c r="T248" s="103"/>
      <c r="U248" s="103"/>
      <c r="V248" s="103"/>
      <c r="W248" s="103"/>
    </row>
    <row r="249" spans="1:23">
      <c r="A249" s="66"/>
      <c r="B249" s="261"/>
      <c r="C249" s="85"/>
      <c r="D249" s="85"/>
      <c r="E249" s="86"/>
      <c r="F249" s="87"/>
      <c r="G249" s="87"/>
      <c r="H249" s="96"/>
      <c r="I249" s="97"/>
      <c r="J249" s="96"/>
      <c r="K249" s="97"/>
      <c r="L249" s="96"/>
      <c r="M249" s="97"/>
      <c r="N249" s="96"/>
      <c r="O249" s="97"/>
      <c r="P249" s="96"/>
      <c r="Q249" s="97"/>
      <c r="R249" s="96"/>
      <c r="S249" s="97"/>
      <c r="T249" s="96"/>
      <c r="U249" s="97"/>
      <c r="V249" s="98"/>
      <c r="W249" s="99"/>
    </row>
    <row r="250" spans="1:23" ht="13.15">
      <c r="A250" s="66"/>
      <c r="B250" s="263" t="s">
        <v>254</v>
      </c>
      <c r="C250" s="85"/>
      <c r="D250" s="85"/>
      <c r="E250" s="86"/>
      <c r="F250" s="87"/>
      <c r="G250" s="87"/>
      <c r="H250" s="96">
        <v>0</v>
      </c>
      <c r="I250" s="100">
        <f>SUM($G250)*H250</f>
        <v>0</v>
      </c>
      <c r="J250" s="96">
        <v>0</v>
      </c>
      <c r="K250" s="100">
        <f>SUM($G250)*J250</f>
        <v>0</v>
      </c>
      <c r="L250" s="96">
        <v>0</v>
      </c>
      <c r="M250" s="100">
        <f>SUM($G250)*L250</f>
        <v>0</v>
      </c>
      <c r="N250" s="96">
        <v>0</v>
      </c>
      <c r="O250" s="100">
        <f>SUM($G250)*N250</f>
        <v>0</v>
      </c>
      <c r="P250" s="96">
        <v>0</v>
      </c>
      <c r="Q250" s="100">
        <f>SUM($G250)*P250</f>
        <v>0</v>
      </c>
      <c r="R250" s="96">
        <v>0</v>
      </c>
      <c r="S250" s="100">
        <f>SUM($G250)*R250</f>
        <v>0</v>
      </c>
      <c r="T250" s="96">
        <v>0</v>
      </c>
      <c r="U250" s="100">
        <f>SUM($G250)*T250</f>
        <v>0</v>
      </c>
      <c r="V250" s="98">
        <v>1</v>
      </c>
      <c r="W250" s="87">
        <f>SUM($G250)*V250</f>
        <v>0</v>
      </c>
    </row>
    <row r="251" spans="1:23" ht="13.15">
      <c r="A251" s="66"/>
      <c r="B251" s="263"/>
      <c r="C251" s="85"/>
      <c r="D251" s="85"/>
      <c r="E251" s="86"/>
      <c r="F251" s="87"/>
      <c r="G251" s="87"/>
      <c r="H251" s="96"/>
      <c r="I251" s="100"/>
      <c r="J251" s="96"/>
      <c r="K251" s="100"/>
      <c r="L251" s="96"/>
      <c r="M251" s="100"/>
      <c r="N251" s="96"/>
      <c r="O251" s="100"/>
      <c r="P251" s="96"/>
      <c r="Q251" s="100"/>
      <c r="R251" s="96"/>
      <c r="S251" s="100"/>
      <c r="T251" s="96"/>
      <c r="U251" s="100"/>
      <c r="V251" s="98"/>
      <c r="W251" s="87"/>
    </row>
    <row r="252" spans="1:23" ht="63.75">
      <c r="A252" s="66">
        <v>4.01</v>
      </c>
      <c r="B252" s="261" t="s">
        <v>259</v>
      </c>
      <c r="C252" s="85"/>
      <c r="D252" s="85" t="s">
        <v>68</v>
      </c>
      <c r="E252" s="86"/>
      <c r="F252" s="87"/>
      <c r="G252" s="87"/>
      <c r="H252" s="96"/>
      <c r="I252" s="97"/>
      <c r="J252" s="96"/>
      <c r="K252" s="97"/>
      <c r="L252" s="96"/>
      <c r="M252" s="97"/>
      <c r="N252" s="96"/>
      <c r="O252" s="97"/>
      <c r="P252" s="96"/>
      <c r="Q252" s="97"/>
      <c r="R252" s="96"/>
      <c r="S252" s="97"/>
      <c r="T252" s="96"/>
      <c r="U252" s="97"/>
      <c r="V252" s="98"/>
      <c r="W252" s="99"/>
    </row>
    <row r="253" spans="1:23">
      <c r="A253" s="66"/>
      <c r="B253" s="261"/>
      <c r="C253" s="85"/>
      <c r="D253" s="85"/>
      <c r="E253" s="86"/>
      <c r="F253" s="87"/>
      <c r="G253" s="87"/>
      <c r="H253" s="96"/>
      <c r="I253" s="97"/>
      <c r="J253" s="96"/>
      <c r="K253" s="97"/>
      <c r="L253" s="96"/>
      <c r="M253" s="97"/>
      <c r="N253" s="96"/>
      <c r="O253" s="97"/>
      <c r="P253" s="96"/>
      <c r="Q253" s="97"/>
      <c r="R253" s="96"/>
      <c r="S253" s="97"/>
      <c r="T253" s="96"/>
      <c r="U253" s="97"/>
      <c r="V253" s="98"/>
      <c r="W253" s="99"/>
    </row>
    <row r="254" spans="1:23" ht="255">
      <c r="A254" s="66">
        <v>4.0199999999999996</v>
      </c>
      <c r="B254" s="261" t="s">
        <v>446</v>
      </c>
      <c r="C254" s="85"/>
      <c r="D254" s="85" t="s">
        <v>68</v>
      </c>
      <c r="E254" s="86"/>
      <c r="F254" s="87"/>
      <c r="G254" s="87"/>
      <c r="H254" s="96"/>
      <c r="I254" s="97"/>
      <c r="J254" s="96"/>
      <c r="K254" s="97"/>
      <c r="L254" s="96"/>
      <c r="M254" s="97"/>
      <c r="N254" s="96"/>
      <c r="O254" s="97"/>
      <c r="P254" s="96"/>
      <c r="Q254" s="97"/>
      <c r="R254" s="96"/>
      <c r="S254" s="97"/>
      <c r="T254" s="96"/>
      <c r="U254" s="97"/>
      <c r="V254" s="98"/>
      <c r="W254" s="99"/>
    </row>
    <row r="255" spans="1:23">
      <c r="A255" s="66"/>
      <c r="B255" s="261"/>
      <c r="C255" s="85"/>
      <c r="D255" s="85"/>
      <c r="E255" s="86"/>
      <c r="F255" s="87"/>
      <c r="G255" s="87"/>
      <c r="H255" s="96"/>
      <c r="I255" s="97"/>
      <c r="J255" s="96"/>
      <c r="K255" s="97"/>
      <c r="L255" s="96"/>
      <c r="M255" s="97"/>
      <c r="N255" s="96"/>
      <c r="O255" s="97"/>
      <c r="P255" s="96"/>
      <c r="Q255" s="97"/>
      <c r="R255" s="96"/>
      <c r="S255" s="97"/>
      <c r="T255" s="96"/>
      <c r="U255" s="97"/>
      <c r="V255" s="98"/>
      <c r="W255" s="99"/>
    </row>
    <row r="256" spans="1:23">
      <c r="A256" s="66">
        <v>4.03</v>
      </c>
      <c r="B256" s="261" t="s">
        <v>438</v>
      </c>
      <c r="C256" s="85"/>
      <c r="D256" s="85" t="s">
        <v>68</v>
      </c>
      <c r="E256" s="86"/>
      <c r="F256" s="87"/>
      <c r="G256" s="87"/>
      <c r="H256" s="96"/>
      <c r="I256" s="97"/>
      <c r="J256" s="96"/>
      <c r="K256" s="97"/>
      <c r="L256" s="96"/>
      <c r="M256" s="97"/>
      <c r="N256" s="96"/>
      <c r="O256" s="97"/>
      <c r="P256" s="96"/>
      <c r="Q256" s="97"/>
      <c r="R256" s="96"/>
      <c r="S256" s="97"/>
      <c r="T256" s="96"/>
      <c r="U256" s="97"/>
      <c r="V256" s="98"/>
      <c r="W256" s="99"/>
    </row>
    <row r="257" spans="1:23">
      <c r="A257" s="66"/>
      <c r="B257" s="261"/>
      <c r="C257" s="85"/>
      <c r="D257" s="85"/>
      <c r="E257" s="86"/>
      <c r="F257" s="87"/>
      <c r="G257" s="87"/>
      <c r="H257" s="96"/>
      <c r="I257" s="97"/>
      <c r="J257" s="96"/>
      <c r="K257" s="97"/>
      <c r="L257" s="96"/>
      <c r="M257" s="97"/>
      <c r="N257" s="96"/>
      <c r="O257" s="97"/>
      <c r="P257" s="96"/>
      <c r="Q257" s="97"/>
      <c r="R257" s="96"/>
      <c r="S257" s="97"/>
      <c r="T257" s="96"/>
      <c r="U257" s="97"/>
      <c r="V257" s="98"/>
      <c r="W257" s="99"/>
    </row>
    <row r="258" spans="1:23" ht="76.5">
      <c r="A258" s="66">
        <v>4.04</v>
      </c>
      <c r="B258" s="261" t="s">
        <v>447</v>
      </c>
      <c r="C258" s="85"/>
      <c r="D258" s="85" t="s">
        <v>68</v>
      </c>
      <c r="E258" s="86"/>
      <c r="F258" s="87"/>
      <c r="G258" s="87"/>
      <c r="H258" s="96"/>
      <c r="I258" s="97"/>
      <c r="J258" s="96"/>
      <c r="K258" s="97"/>
      <c r="L258" s="96"/>
      <c r="M258" s="97"/>
      <c r="N258" s="96"/>
      <c r="O258" s="97"/>
      <c r="P258" s="96"/>
      <c r="Q258" s="97"/>
      <c r="R258" s="96"/>
      <c r="S258" s="97"/>
      <c r="T258" s="96"/>
      <c r="U258" s="97"/>
      <c r="V258" s="98"/>
      <c r="W258" s="99"/>
    </row>
    <row r="259" spans="1:23">
      <c r="A259" s="66"/>
      <c r="B259" s="261"/>
      <c r="C259" s="85"/>
      <c r="D259" s="85"/>
      <c r="E259" s="86"/>
      <c r="F259" s="87"/>
      <c r="G259" s="87"/>
      <c r="H259" s="96"/>
      <c r="I259" s="97"/>
      <c r="J259" s="96"/>
      <c r="K259" s="97"/>
      <c r="L259" s="96"/>
      <c r="M259" s="97"/>
      <c r="N259" s="96"/>
      <c r="O259" s="97"/>
      <c r="P259" s="96"/>
      <c r="Q259" s="97"/>
      <c r="R259" s="96"/>
      <c r="S259" s="97"/>
      <c r="T259" s="96"/>
      <c r="U259" s="97"/>
      <c r="V259" s="98"/>
      <c r="W259" s="99"/>
    </row>
    <row r="260" spans="1:23" ht="139.5" customHeight="1">
      <c r="A260" s="66">
        <v>4.05</v>
      </c>
      <c r="B260" s="261" t="s">
        <v>456</v>
      </c>
      <c r="C260" s="85"/>
      <c r="D260" s="85" t="s">
        <v>271</v>
      </c>
      <c r="E260" s="86"/>
      <c r="F260" s="87"/>
      <c r="G260" s="87"/>
      <c r="H260" s="96"/>
      <c r="I260" s="97"/>
      <c r="J260" s="96"/>
      <c r="K260" s="97"/>
      <c r="L260" s="96"/>
      <c r="M260" s="97"/>
      <c r="N260" s="96"/>
      <c r="O260" s="97"/>
      <c r="P260" s="96"/>
      <c r="Q260" s="97"/>
      <c r="R260" s="96"/>
      <c r="S260" s="97"/>
      <c r="T260" s="96"/>
      <c r="U260" s="97"/>
      <c r="V260" s="98"/>
      <c r="W260" s="99"/>
    </row>
    <row r="261" spans="1:23" ht="13.15">
      <c r="A261" s="66"/>
      <c r="B261" s="261"/>
      <c r="C261" s="85"/>
      <c r="D261" s="85"/>
      <c r="E261" s="86"/>
      <c r="F261" s="71"/>
      <c r="G261" s="71"/>
      <c r="H261" s="96">
        <v>0</v>
      </c>
      <c r="I261" s="100">
        <f>SUM($G261)*H261</f>
        <v>0</v>
      </c>
      <c r="J261" s="96">
        <v>0</v>
      </c>
      <c r="K261" s="100">
        <f>SUM($G261)*J261</f>
        <v>0</v>
      </c>
      <c r="L261" s="96">
        <v>0</v>
      </c>
      <c r="M261" s="100">
        <f>SUM($G261)*L261</f>
        <v>0</v>
      </c>
      <c r="N261" s="96">
        <v>0</v>
      </c>
      <c r="O261" s="100">
        <f>SUM($G261)*N261</f>
        <v>0</v>
      </c>
      <c r="P261" s="96">
        <v>0</v>
      </c>
      <c r="Q261" s="100">
        <f>SUM($G261)*P261</f>
        <v>0</v>
      </c>
      <c r="R261" s="96">
        <v>0</v>
      </c>
      <c r="S261" s="100">
        <f>SUM($G261)*R261</f>
        <v>0</v>
      </c>
      <c r="T261" s="96">
        <v>0</v>
      </c>
      <c r="U261" s="100">
        <f>SUM($G261)*T261</f>
        <v>0</v>
      </c>
      <c r="V261" s="98">
        <v>1</v>
      </c>
      <c r="W261" s="87">
        <f>SUM($G261)*V261</f>
        <v>0</v>
      </c>
    </row>
    <row r="262" spans="1:23" ht="13.15">
      <c r="A262" s="66"/>
      <c r="B262" s="263" t="s">
        <v>255</v>
      </c>
      <c r="C262" s="85"/>
      <c r="D262" s="85"/>
      <c r="E262" s="86"/>
      <c r="F262" s="87"/>
      <c r="G262" s="87"/>
      <c r="H262" s="96"/>
      <c r="I262" s="97"/>
      <c r="J262" s="96"/>
      <c r="K262" s="97"/>
      <c r="L262" s="96"/>
      <c r="M262" s="97"/>
      <c r="N262" s="96"/>
      <c r="O262" s="97"/>
      <c r="P262" s="96"/>
      <c r="Q262" s="97"/>
      <c r="R262" s="96"/>
      <c r="S262" s="97"/>
      <c r="T262" s="96"/>
      <c r="U262" s="97"/>
      <c r="V262" s="98"/>
      <c r="W262" s="99"/>
    </row>
    <row r="263" spans="1:23" ht="13.15">
      <c r="A263" s="66"/>
      <c r="B263" s="263"/>
      <c r="C263" s="85"/>
      <c r="D263" s="85"/>
      <c r="E263" s="86"/>
      <c r="F263" s="87"/>
      <c r="G263" s="87"/>
      <c r="H263" s="96"/>
      <c r="I263" s="97"/>
      <c r="J263" s="96"/>
      <c r="K263" s="97"/>
      <c r="L263" s="96"/>
      <c r="M263" s="97"/>
      <c r="N263" s="96"/>
      <c r="O263" s="97"/>
      <c r="P263" s="96"/>
      <c r="Q263" s="97"/>
      <c r="R263" s="96"/>
      <c r="S263" s="97"/>
      <c r="T263" s="96"/>
      <c r="U263" s="97"/>
      <c r="V263" s="98"/>
      <c r="W263" s="99"/>
    </row>
    <row r="264" spans="1:23" ht="153">
      <c r="A264" s="66">
        <v>4.0599999999999996</v>
      </c>
      <c r="B264" s="261" t="s">
        <v>441</v>
      </c>
      <c r="C264" s="85"/>
      <c r="D264" s="85" t="s">
        <v>271</v>
      </c>
      <c r="E264" s="86"/>
      <c r="F264" s="87"/>
      <c r="G264" s="87"/>
      <c r="H264" s="96"/>
      <c r="I264" s="97"/>
      <c r="J264" s="96"/>
      <c r="K264" s="97"/>
      <c r="L264" s="96"/>
      <c r="M264" s="97"/>
      <c r="N264" s="96"/>
      <c r="O264" s="97"/>
      <c r="P264" s="96"/>
      <c r="Q264" s="97"/>
      <c r="R264" s="96"/>
      <c r="S264" s="97"/>
      <c r="T264" s="96"/>
      <c r="U264" s="97"/>
      <c r="V264" s="98"/>
      <c r="W264" s="99"/>
    </row>
    <row r="265" spans="1:23">
      <c r="A265" s="66"/>
      <c r="B265" s="261"/>
      <c r="C265" s="85"/>
      <c r="D265" s="85"/>
      <c r="E265" s="86"/>
      <c r="F265" s="87"/>
      <c r="G265" s="87"/>
      <c r="H265" s="96">
        <v>0</v>
      </c>
      <c r="I265" s="100">
        <f>SUM($G265)*H265</f>
        <v>0</v>
      </c>
      <c r="J265" s="96">
        <v>0</v>
      </c>
      <c r="K265" s="100">
        <f>SUM($G265)*J265</f>
        <v>0</v>
      </c>
      <c r="L265" s="96">
        <v>0</v>
      </c>
      <c r="M265" s="100">
        <f>SUM($G265)*L265</f>
        <v>0</v>
      </c>
      <c r="N265" s="96">
        <v>0</v>
      </c>
      <c r="O265" s="100">
        <f>SUM($G265)*N265</f>
        <v>0</v>
      </c>
      <c r="P265" s="96">
        <v>0</v>
      </c>
      <c r="Q265" s="100">
        <f>SUM($G265)*P265</f>
        <v>0</v>
      </c>
      <c r="R265" s="96">
        <v>0</v>
      </c>
      <c r="S265" s="100">
        <f>SUM($G265)*R265</f>
        <v>0</v>
      </c>
      <c r="T265" s="96">
        <v>0</v>
      </c>
      <c r="U265" s="100">
        <f>SUM($G265)*T265</f>
        <v>0</v>
      </c>
      <c r="V265" s="98">
        <v>1</v>
      </c>
      <c r="W265" s="87">
        <f>SUM($G265)*V265</f>
        <v>0</v>
      </c>
    </row>
    <row r="266" spans="1:23" ht="140.25">
      <c r="A266" s="66">
        <v>4.07</v>
      </c>
      <c r="B266" s="261" t="s">
        <v>385</v>
      </c>
      <c r="C266" s="85"/>
      <c r="D266" s="85" t="s">
        <v>271</v>
      </c>
      <c r="E266" s="86"/>
      <c r="F266" s="87"/>
      <c r="G266" s="87"/>
      <c r="H266" s="96"/>
      <c r="I266" s="97"/>
      <c r="J266" s="96"/>
      <c r="K266" s="97"/>
      <c r="L266" s="96"/>
      <c r="M266" s="97"/>
      <c r="N266" s="96"/>
      <c r="O266" s="97"/>
      <c r="P266" s="96"/>
      <c r="Q266" s="97"/>
      <c r="R266" s="96"/>
      <c r="S266" s="97"/>
      <c r="T266" s="96"/>
      <c r="U266" s="97"/>
      <c r="V266" s="98"/>
      <c r="W266" s="99"/>
    </row>
    <row r="267" spans="1:23">
      <c r="A267" s="66"/>
      <c r="B267" s="261"/>
      <c r="C267" s="85"/>
      <c r="D267" s="85"/>
      <c r="E267" s="86"/>
      <c r="F267" s="87"/>
      <c r="G267" s="87"/>
      <c r="H267" s="96"/>
      <c r="I267" s="97"/>
      <c r="J267" s="96"/>
      <c r="K267" s="97"/>
      <c r="L267" s="96"/>
      <c r="M267" s="97"/>
      <c r="N267" s="96"/>
      <c r="O267" s="97"/>
      <c r="P267" s="96"/>
      <c r="Q267" s="97"/>
      <c r="R267" s="96"/>
      <c r="S267" s="97"/>
      <c r="T267" s="96"/>
      <c r="U267" s="97"/>
      <c r="V267" s="98"/>
      <c r="W267" s="99"/>
    </row>
    <row r="268" spans="1:23" ht="178.5">
      <c r="A268" s="66">
        <v>4.08</v>
      </c>
      <c r="B268" s="261" t="s">
        <v>386</v>
      </c>
      <c r="C268" s="85"/>
      <c r="D268" s="85" t="s">
        <v>68</v>
      </c>
      <c r="E268" s="86"/>
      <c r="F268" s="87"/>
      <c r="G268" s="87"/>
      <c r="H268" s="96"/>
      <c r="I268" s="97"/>
      <c r="J268" s="96"/>
      <c r="K268" s="97"/>
      <c r="L268" s="96"/>
      <c r="M268" s="97"/>
      <c r="N268" s="96"/>
      <c r="O268" s="97"/>
      <c r="P268" s="96"/>
      <c r="Q268" s="97"/>
      <c r="R268" s="96"/>
      <c r="S268" s="97"/>
      <c r="T268" s="96"/>
      <c r="U268" s="97"/>
      <c r="V268" s="98"/>
      <c r="W268" s="99"/>
    </row>
    <row r="269" spans="1:23">
      <c r="A269" s="66"/>
      <c r="B269" s="261"/>
      <c r="C269" s="85"/>
      <c r="D269" s="85"/>
      <c r="E269" s="86"/>
      <c r="F269" s="87"/>
      <c r="G269" s="87"/>
      <c r="H269" s="96"/>
      <c r="I269" s="97"/>
      <c r="J269" s="96"/>
      <c r="K269" s="97"/>
      <c r="L269" s="96"/>
      <c r="M269" s="97"/>
      <c r="N269" s="96"/>
      <c r="O269" s="97"/>
      <c r="P269" s="96"/>
      <c r="Q269" s="97"/>
      <c r="R269" s="96"/>
      <c r="S269" s="97"/>
      <c r="T269" s="96"/>
      <c r="U269" s="97"/>
      <c r="V269" s="98"/>
      <c r="W269" s="99"/>
    </row>
    <row r="270" spans="1:23" ht="13.15">
      <c r="A270" s="66"/>
      <c r="B270" s="263" t="s">
        <v>256</v>
      </c>
      <c r="C270" s="85"/>
      <c r="D270" s="85"/>
      <c r="E270" s="86"/>
      <c r="F270" s="87"/>
      <c r="G270" s="87"/>
      <c r="H270" s="96"/>
      <c r="I270" s="97"/>
      <c r="J270" s="96"/>
      <c r="K270" s="97"/>
      <c r="L270" s="96"/>
      <c r="M270" s="97"/>
      <c r="N270" s="96"/>
      <c r="O270" s="97"/>
      <c r="P270" s="96"/>
      <c r="Q270" s="97"/>
      <c r="R270" s="96"/>
      <c r="S270" s="97"/>
      <c r="T270" s="96"/>
      <c r="U270" s="97"/>
      <c r="V270" s="98"/>
      <c r="W270" s="99"/>
    </row>
    <row r="271" spans="1:23">
      <c r="A271" s="66"/>
      <c r="B271" s="261"/>
      <c r="C271" s="85"/>
      <c r="D271" s="85"/>
      <c r="E271" s="86"/>
      <c r="F271" s="87"/>
      <c r="G271" s="87"/>
      <c r="H271" s="96"/>
      <c r="I271" s="97"/>
      <c r="J271" s="96"/>
      <c r="K271" s="97"/>
      <c r="L271" s="96"/>
      <c r="M271" s="97"/>
      <c r="N271" s="96"/>
      <c r="O271" s="97"/>
      <c r="P271" s="96"/>
      <c r="Q271" s="97"/>
      <c r="R271" s="96"/>
      <c r="S271" s="97"/>
      <c r="T271" s="96"/>
      <c r="U271" s="97"/>
      <c r="V271" s="98"/>
      <c r="W271" s="99"/>
    </row>
    <row r="272" spans="1:23" ht="242.25">
      <c r="A272" s="66">
        <v>4.09</v>
      </c>
      <c r="B272" s="261" t="s">
        <v>439</v>
      </c>
      <c r="C272" s="85"/>
      <c r="D272" s="85" t="s">
        <v>271</v>
      </c>
      <c r="E272" s="86"/>
      <c r="F272" s="87"/>
      <c r="G272" s="87"/>
      <c r="H272" s="96">
        <v>0</v>
      </c>
      <c r="I272" s="100">
        <f>SUM($G272)*H272</f>
        <v>0</v>
      </c>
      <c r="J272" s="96">
        <v>0</v>
      </c>
      <c r="K272" s="100">
        <f>SUM($G272)*J272</f>
        <v>0</v>
      </c>
      <c r="L272" s="96">
        <v>0</v>
      </c>
      <c r="M272" s="100">
        <f>SUM($G272)*L272</f>
        <v>0</v>
      </c>
      <c r="N272" s="96">
        <v>0</v>
      </c>
      <c r="O272" s="100">
        <f>SUM($G272)*N272</f>
        <v>0</v>
      </c>
      <c r="P272" s="96">
        <v>0</v>
      </c>
      <c r="Q272" s="100">
        <f>SUM($G272)*P272</f>
        <v>0</v>
      </c>
      <c r="R272" s="96">
        <v>0</v>
      </c>
      <c r="S272" s="100">
        <f>SUM($G272)*R272</f>
        <v>0</v>
      </c>
      <c r="T272" s="96">
        <v>0</v>
      </c>
      <c r="U272" s="100">
        <f>SUM($G272)*T272</f>
        <v>0</v>
      </c>
      <c r="V272" s="98">
        <v>0</v>
      </c>
      <c r="W272" s="87">
        <f>SUM($G272)*V272</f>
        <v>0</v>
      </c>
    </row>
    <row r="273" spans="1:23">
      <c r="A273" s="66"/>
      <c r="B273" s="261"/>
      <c r="C273" s="85"/>
      <c r="D273" s="85"/>
      <c r="E273" s="86"/>
      <c r="F273" s="87"/>
      <c r="G273" s="87"/>
      <c r="H273" s="96"/>
      <c r="I273" s="97"/>
      <c r="J273" s="96"/>
      <c r="K273" s="97"/>
      <c r="L273" s="96"/>
      <c r="M273" s="97"/>
      <c r="N273" s="96"/>
      <c r="O273" s="97"/>
      <c r="P273" s="96"/>
      <c r="Q273" s="97"/>
      <c r="R273" s="96"/>
      <c r="S273" s="97"/>
      <c r="T273" s="96"/>
      <c r="U273" s="97"/>
      <c r="V273" s="98"/>
      <c r="W273" s="99"/>
    </row>
    <row r="274" spans="1:23" ht="216.75">
      <c r="A274" s="66">
        <v>4.0999999999999996</v>
      </c>
      <c r="B274" s="261" t="s">
        <v>440</v>
      </c>
      <c r="C274" s="85"/>
      <c r="D274" s="85" t="s">
        <v>68</v>
      </c>
      <c r="E274" s="86"/>
      <c r="F274" s="87"/>
      <c r="G274" s="87"/>
      <c r="H274" s="96">
        <v>0</v>
      </c>
      <c r="I274" s="100">
        <f>SUM($G274)*H274</f>
        <v>0</v>
      </c>
      <c r="J274" s="96">
        <v>0</v>
      </c>
      <c r="K274" s="100">
        <f>SUM($G274)*J274</f>
        <v>0</v>
      </c>
      <c r="L274" s="96">
        <v>0</v>
      </c>
      <c r="M274" s="100">
        <f>SUM($G274)*L274</f>
        <v>0</v>
      </c>
      <c r="N274" s="96">
        <v>0</v>
      </c>
      <c r="O274" s="100">
        <f>SUM($G274)*N274</f>
        <v>0</v>
      </c>
      <c r="P274" s="96">
        <v>0</v>
      </c>
      <c r="Q274" s="100">
        <f>SUM($G274)*P274</f>
        <v>0</v>
      </c>
      <c r="R274" s="96">
        <v>0</v>
      </c>
      <c r="S274" s="100">
        <f>SUM($G274)*R274</f>
        <v>0</v>
      </c>
      <c r="T274" s="96">
        <v>0</v>
      </c>
      <c r="U274" s="100">
        <f>SUM($G274)*T274</f>
        <v>0</v>
      </c>
      <c r="V274" s="98">
        <v>0</v>
      </c>
      <c r="W274" s="87">
        <f>SUM($G274)*V274</f>
        <v>0</v>
      </c>
    </row>
    <row r="275" spans="1:23">
      <c r="A275" s="66"/>
      <c r="B275" s="261"/>
      <c r="C275" s="85"/>
      <c r="D275" s="85"/>
      <c r="E275" s="86"/>
      <c r="F275" s="87"/>
      <c r="G275" s="87"/>
      <c r="H275" s="96"/>
      <c r="I275" s="97"/>
      <c r="J275" s="96"/>
      <c r="K275" s="97"/>
      <c r="L275" s="96"/>
      <c r="M275" s="97"/>
      <c r="N275" s="96"/>
      <c r="O275" s="97"/>
      <c r="P275" s="96"/>
      <c r="Q275" s="97"/>
      <c r="R275" s="96"/>
      <c r="S275" s="97"/>
      <c r="T275" s="96"/>
      <c r="U275" s="97"/>
      <c r="V275" s="98"/>
      <c r="W275" s="99"/>
    </row>
    <row r="276" spans="1:23" ht="114.75">
      <c r="A276" s="66">
        <v>4.1100000000000003</v>
      </c>
      <c r="B276" s="261" t="s">
        <v>387</v>
      </c>
      <c r="C276" s="85"/>
      <c r="D276" s="85" t="s">
        <v>271</v>
      </c>
      <c r="E276" s="86"/>
      <c r="F276" s="87"/>
      <c r="G276" s="87"/>
      <c r="H276" s="96"/>
      <c r="I276" s="97"/>
      <c r="J276" s="96"/>
      <c r="K276" s="97"/>
      <c r="L276" s="96"/>
      <c r="M276" s="97"/>
      <c r="N276" s="96"/>
      <c r="O276" s="97"/>
      <c r="P276" s="96"/>
      <c r="Q276" s="97"/>
      <c r="R276" s="96"/>
      <c r="S276" s="97"/>
      <c r="T276" s="96"/>
      <c r="U276" s="97"/>
      <c r="V276" s="98"/>
      <c r="W276" s="99"/>
    </row>
    <row r="277" spans="1:23">
      <c r="A277" s="66"/>
      <c r="B277" s="261"/>
      <c r="C277" s="85"/>
      <c r="D277" s="85"/>
      <c r="E277" s="86"/>
      <c r="F277" s="87"/>
      <c r="G277" s="87"/>
      <c r="H277" s="96"/>
      <c r="I277" s="97"/>
      <c r="J277" s="96"/>
      <c r="K277" s="97"/>
      <c r="L277" s="96"/>
      <c r="M277" s="97"/>
      <c r="N277" s="96"/>
      <c r="O277" s="97"/>
      <c r="P277" s="96"/>
      <c r="Q277" s="97"/>
      <c r="R277" s="96"/>
      <c r="S277" s="97"/>
      <c r="T277" s="96"/>
      <c r="U277" s="97"/>
      <c r="V277" s="98"/>
      <c r="W277" s="99"/>
    </row>
    <row r="278" spans="1:23" ht="89.25">
      <c r="A278" s="66">
        <v>4.12</v>
      </c>
      <c r="B278" s="261" t="s">
        <v>388</v>
      </c>
      <c r="C278" s="85"/>
      <c r="D278" s="85" t="s">
        <v>270</v>
      </c>
      <c r="E278" s="86"/>
      <c r="F278" s="87"/>
      <c r="G278" s="87"/>
      <c r="H278" s="96"/>
      <c r="I278" s="97"/>
      <c r="J278" s="96"/>
      <c r="K278" s="97"/>
      <c r="L278" s="96"/>
      <c r="M278" s="97"/>
      <c r="N278" s="96"/>
      <c r="O278" s="97"/>
      <c r="P278" s="96"/>
      <c r="Q278" s="97"/>
      <c r="R278" s="96"/>
      <c r="S278" s="97"/>
      <c r="T278" s="96"/>
      <c r="U278" s="97"/>
      <c r="V278" s="98"/>
      <c r="W278" s="99"/>
    </row>
    <row r="279" spans="1:23">
      <c r="A279" s="66"/>
      <c r="B279" s="261"/>
      <c r="C279" s="85"/>
      <c r="D279" s="85"/>
      <c r="E279" s="86"/>
      <c r="F279" s="87"/>
      <c r="G279" s="87"/>
      <c r="H279" s="96"/>
      <c r="I279" s="97"/>
      <c r="J279" s="96"/>
      <c r="K279" s="97"/>
      <c r="L279" s="96"/>
      <c r="M279" s="97"/>
      <c r="N279" s="96"/>
      <c r="O279" s="97"/>
      <c r="P279" s="96"/>
      <c r="Q279" s="97"/>
      <c r="R279" s="96"/>
      <c r="S279" s="97"/>
      <c r="T279" s="96"/>
      <c r="U279" s="97"/>
      <c r="V279" s="98"/>
      <c r="W279" s="99"/>
    </row>
    <row r="280" spans="1:23" ht="127.5">
      <c r="A280" s="66">
        <v>4.13</v>
      </c>
      <c r="B280" s="261" t="s">
        <v>389</v>
      </c>
      <c r="C280" s="85"/>
      <c r="D280" s="85" t="s">
        <v>68</v>
      </c>
      <c r="E280" s="86"/>
      <c r="F280" s="87"/>
      <c r="G280" s="87"/>
      <c r="H280" s="96"/>
      <c r="I280" s="97"/>
      <c r="J280" s="96"/>
      <c r="K280" s="97"/>
      <c r="L280" s="96"/>
      <c r="M280" s="97"/>
      <c r="N280" s="96"/>
      <c r="O280" s="97"/>
      <c r="P280" s="96"/>
      <c r="Q280" s="97"/>
      <c r="R280" s="96"/>
      <c r="S280" s="97"/>
      <c r="T280" s="96"/>
      <c r="U280" s="97"/>
      <c r="V280" s="98"/>
      <c r="W280" s="99"/>
    </row>
    <row r="281" spans="1:23">
      <c r="A281" s="66"/>
      <c r="B281" s="261"/>
      <c r="C281" s="85"/>
      <c r="D281" s="85"/>
      <c r="E281" s="86"/>
      <c r="F281" s="87"/>
      <c r="G281" s="87"/>
      <c r="H281" s="96">
        <v>0</v>
      </c>
      <c r="I281" s="100">
        <f>SUM($G281)*H281</f>
        <v>0</v>
      </c>
      <c r="J281" s="96">
        <v>0</v>
      </c>
      <c r="K281" s="100">
        <f>SUM($G281)*J281</f>
        <v>0</v>
      </c>
      <c r="L281" s="96">
        <v>0</v>
      </c>
      <c r="M281" s="100">
        <f>SUM($G281)*L281</f>
        <v>0</v>
      </c>
      <c r="N281" s="96">
        <v>0</v>
      </c>
      <c r="O281" s="100">
        <f>SUM($G281)*N281</f>
        <v>0</v>
      </c>
      <c r="P281" s="96">
        <v>0</v>
      </c>
      <c r="Q281" s="100">
        <f>SUM($G281)*P281</f>
        <v>0</v>
      </c>
      <c r="R281" s="96">
        <v>0</v>
      </c>
      <c r="S281" s="100">
        <f>SUM($G281)*R281</f>
        <v>0</v>
      </c>
      <c r="T281" s="96">
        <v>0</v>
      </c>
      <c r="U281" s="100">
        <f>SUM($G281)*T281</f>
        <v>0</v>
      </c>
      <c r="V281" s="98">
        <v>0</v>
      </c>
      <c r="W281" s="87">
        <f>SUM($G281)*V281</f>
        <v>0</v>
      </c>
    </row>
    <row r="282" spans="1:23" ht="13.15">
      <c r="A282" s="66"/>
      <c r="B282" s="263" t="s">
        <v>91</v>
      </c>
      <c r="C282" s="85"/>
      <c r="D282" s="85"/>
      <c r="E282" s="86"/>
      <c r="F282" s="87"/>
      <c r="G282" s="87"/>
      <c r="H282" s="96"/>
      <c r="I282" s="97"/>
      <c r="J282" s="96"/>
      <c r="K282" s="97"/>
      <c r="L282" s="96"/>
      <c r="M282" s="97"/>
      <c r="N282" s="96"/>
      <c r="O282" s="97"/>
      <c r="P282" s="96"/>
      <c r="Q282" s="97"/>
      <c r="R282" s="96"/>
      <c r="S282" s="97"/>
      <c r="T282" s="96"/>
      <c r="U282" s="97"/>
      <c r="V282" s="98"/>
      <c r="W282" s="99"/>
    </row>
    <row r="283" spans="1:23">
      <c r="A283" s="66"/>
      <c r="B283" s="261"/>
      <c r="C283" s="85"/>
      <c r="D283" s="85"/>
      <c r="E283" s="86"/>
      <c r="F283" s="87"/>
      <c r="G283" s="87"/>
      <c r="H283" s="96"/>
      <c r="I283" s="97"/>
      <c r="J283" s="96"/>
      <c r="K283" s="97"/>
      <c r="L283" s="96"/>
      <c r="M283" s="97"/>
      <c r="N283" s="96"/>
      <c r="O283" s="97"/>
      <c r="P283" s="96"/>
      <c r="Q283" s="97"/>
      <c r="R283" s="96"/>
      <c r="S283" s="97"/>
      <c r="T283" s="96"/>
      <c r="U283" s="97"/>
      <c r="V283" s="98"/>
      <c r="W283" s="99"/>
    </row>
    <row r="284" spans="1:23" ht="102">
      <c r="A284" s="66">
        <v>4.1399999999999997</v>
      </c>
      <c r="B284" s="261" t="s">
        <v>390</v>
      </c>
      <c r="C284" s="85"/>
      <c r="D284" s="85" t="s">
        <v>270</v>
      </c>
      <c r="E284" s="86"/>
      <c r="F284" s="87"/>
      <c r="G284" s="87"/>
      <c r="H284" s="96">
        <v>0</v>
      </c>
      <c r="I284" s="100">
        <f>SUM($G284)*H284</f>
        <v>0</v>
      </c>
      <c r="J284" s="96">
        <v>0</v>
      </c>
      <c r="K284" s="100">
        <f>SUM($G284)*J284</f>
        <v>0</v>
      </c>
      <c r="L284" s="96">
        <v>0</v>
      </c>
      <c r="M284" s="100">
        <f>SUM($G284)*L284</f>
        <v>0</v>
      </c>
      <c r="N284" s="96">
        <v>0</v>
      </c>
      <c r="O284" s="100">
        <f>SUM($G284)*N284</f>
        <v>0</v>
      </c>
      <c r="P284" s="96">
        <v>0</v>
      </c>
      <c r="Q284" s="100">
        <f>SUM($G284)*P284</f>
        <v>0</v>
      </c>
      <c r="R284" s="96">
        <v>0</v>
      </c>
      <c r="S284" s="100">
        <f>SUM($G284)*R284</f>
        <v>0</v>
      </c>
      <c r="T284" s="96">
        <v>0</v>
      </c>
      <c r="U284" s="100">
        <f>SUM($G284)*T284</f>
        <v>0</v>
      </c>
      <c r="V284" s="98">
        <v>1</v>
      </c>
      <c r="W284" s="87">
        <f>SUM($G284)*V284</f>
        <v>0</v>
      </c>
    </row>
    <row r="285" spans="1:23">
      <c r="A285" s="66"/>
      <c r="B285" s="261"/>
      <c r="C285" s="85"/>
      <c r="D285" s="85"/>
      <c r="E285" s="86"/>
      <c r="F285" s="87"/>
      <c r="G285" s="87"/>
      <c r="H285" s="96"/>
      <c r="I285" s="97"/>
      <c r="J285" s="96"/>
      <c r="K285" s="97"/>
      <c r="L285" s="96"/>
      <c r="M285" s="97"/>
      <c r="N285" s="96"/>
      <c r="O285" s="97"/>
      <c r="P285" s="96"/>
      <c r="Q285" s="97"/>
      <c r="R285" s="96"/>
      <c r="S285" s="97"/>
      <c r="T285" s="96"/>
      <c r="U285" s="97"/>
      <c r="V285" s="98"/>
      <c r="W285" s="99"/>
    </row>
    <row r="286" spans="1:23" ht="140.25">
      <c r="A286" s="66">
        <v>4.1500000000000004</v>
      </c>
      <c r="B286" s="261" t="s">
        <v>442</v>
      </c>
      <c r="C286" s="85"/>
      <c r="D286" s="85" t="s">
        <v>270</v>
      </c>
      <c r="E286" s="86"/>
      <c r="F286" s="87"/>
      <c r="G286" s="87"/>
      <c r="H286" s="96">
        <v>0</v>
      </c>
      <c r="I286" s="100">
        <f>SUM($G286)*H286</f>
        <v>0</v>
      </c>
      <c r="J286" s="96">
        <v>0</v>
      </c>
      <c r="K286" s="100">
        <f>SUM($G286)*J286</f>
        <v>0</v>
      </c>
      <c r="L286" s="96">
        <v>0</v>
      </c>
      <c r="M286" s="100">
        <f>SUM($G286)*L286</f>
        <v>0</v>
      </c>
      <c r="N286" s="96">
        <v>0</v>
      </c>
      <c r="O286" s="100">
        <f>SUM($G286)*N286</f>
        <v>0</v>
      </c>
      <c r="P286" s="96">
        <v>0</v>
      </c>
      <c r="Q286" s="100">
        <f>SUM($G286)*P286</f>
        <v>0</v>
      </c>
      <c r="R286" s="96">
        <v>0</v>
      </c>
      <c r="S286" s="100">
        <f>SUM($G286)*R286</f>
        <v>0</v>
      </c>
      <c r="T286" s="96">
        <v>0</v>
      </c>
      <c r="U286" s="100">
        <f>SUM($G286)*T286</f>
        <v>0</v>
      </c>
      <c r="V286" s="98">
        <v>0</v>
      </c>
      <c r="W286" s="87">
        <f>SUM($G286)*V286</f>
        <v>0</v>
      </c>
    </row>
    <row r="287" spans="1:23">
      <c r="A287" s="66"/>
      <c r="B287" s="261"/>
      <c r="C287" s="85"/>
      <c r="D287" s="85"/>
      <c r="E287" s="86"/>
      <c r="F287" s="87"/>
      <c r="G287" s="87"/>
      <c r="H287" s="96"/>
      <c r="I287" s="100"/>
      <c r="J287" s="96"/>
      <c r="K287" s="100"/>
      <c r="L287" s="96"/>
      <c r="M287" s="100"/>
      <c r="N287" s="96"/>
      <c r="O287" s="100"/>
      <c r="P287" s="96"/>
      <c r="Q287" s="100"/>
      <c r="R287" s="96"/>
      <c r="S287" s="100"/>
      <c r="T287" s="96"/>
      <c r="U287" s="100"/>
      <c r="V287" s="98"/>
      <c r="W287" s="87"/>
    </row>
    <row r="288" spans="1:23" ht="51">
      <c r="A288" s="66">
        <v>4.16</v>
      </c>
      <c r="B288" s="265" t="s">
        <v>455</v>
      </c>
      <c r="C288" s="85"/>
      <c r="D288" s="85" t="s">
        <v>68</v>
      </c>
      <c r="E288" s="86"/>
      <c r="F288" s="87"/>
      <c r="G288" s="87"/>
      <c r="H288" s="96">
        <v>0</v>
      </c>
      <c r="I288" s="100">
        <f>SUM($G288)*H288</f>
        <v>0</v>
      </c>
      <c r="J288" s="96">
        <v>0</v>
      </c>
      <c r="K288" s="100">
        <f>SUM($G288)*J288</f>
        <v>0</v>
      </c>
      <c r="L288" s="96">
        <v>0</v>
      </c>
      <c r="M288" s="100">
        <f>SUM($G288)*L288</f>
        <v>0</v>
      </c>
      <c r="N288" s="96">
        <v>0</v>
      </c>
      <c r="O288" s="100">
        <f>SUM($G288)*N288</f>
        <v>0</v>
      </c>
      <c r="P288" s="96">
        <v>0</v>
      </c>
      <c r="Q288" s="100">
        <f>SUM($G288)*P288</f>
        <v>0</v>
      </c>
      <c r="R288" s="96">
        <v>0</v>
      </c>
      <c r="S288" s="100">
        <f>SUM($G288)*R288</f>
        <v>0</v>
      </c>
      <c r="T288" s="96">
        <v>0</v>
      </c>
      <c r="U288" s="100">
        <f>SUM($G288)*T288</f>
        <v>0</v>
      </c>
      <c r="V288" s="98">
        <v>1</v>
      </c>
      <c r="W288" s="87">
        <f>SUM($G288)*V288</f>
        <v>0</v>
      </c>
    </row>
    <row r="289" spans="1:23">
      <c r="A289" s="66"/>
      <c r="B289" s="261"/>
      <c r="C289" s="85"/>
      <c r="D289" s="85"/>
      <c r="E289" s="86"/>
      <c r="F289" s="87"/>
      <c r="G289" s="87"/>
      <c r="H289" s="96"/>
      <c r="I289" s="97"/>
      <c r="J289" s="96"/>
      <c r="K289" s="97"/>
      <c r="L289" s="96"/>
      <c r="M289" s="97"/>
      <c r="N289" s="96"/>
      <c r="O289" s="97"/>
      <c r="P289" s="96"/>
      <c r="Q289" s="97"/>
      <c r="R289" s="96"/>
      <c r="S289" s="97"/>
      <c r="T289" s="96"/>
      <c r="U289" s="97"/>
      <c r="V289" s="98"/>
      <c r="W289" s="99"/>
    </row>
    <row r="290" spans="1:23" ht="13.15">
      <c r="A290" s="102">
        <v>5</v>
      </c>
      <c r="B290" s="262" t="s">
        <v>31</v>
      </c>
      <c r="C290" s="103"/>
      <c r="D290" s="103"/>
      <c r="E290" s="103"/>
      <c r="F290" s="103"/>
      <c r="G290" s="103"/>
      <c r="H290" s="103"/>
      <c r="I290" s="103"/>
      <c r="J290" s="103"/>
      <c r="K290" s="103"/>
      <c r="L290" s="103"/>
      <c r="M290" s="103"/>
      <c r="N290" s="103"/>
      <c r="O290" s="103"/>
      <c r="P290" s="103"/>
      <c r="Q290" s="103"/>
      <c r="R290" s="103"/>
      <c r="S290" s="103"/>
      <c r="T290" s="103"/>
      <c r="U290" s="103"/>
      <c r="V290" s="103"/>
      <c r="W290" s="103"/>
    </row>
    <row r="291" spans="1:23" ht="13.15">
      <c r="A291" s="62"/>
      <c r="B291" s="261"/>
      <c r="C291" s="85"/>
      <c r="D291" s="85"/>
      <c r="E291" s="86"/>
      <c r="F291" s="87"/>
      <c r="G291" s="87"/>
      <c r="H291" s="96"/>
      <c r="I291" s="97"/>
      <c r="J291" s="96"/>
      <c r="K291" s="97"/>
      <c r="L291" s="96"/>
      <c r="M291" s="97"/>
      <c r="N291" s="96"/>
      <c r="O291" s="97"/>
      <c r="P291" s="96"/>
      <c r="Q291" s="97"/>
      <c r="R291" s="96"/>
      <c r="S291" s="97"/>
      <c r="T291" s="96"/>
      <c r="U291" s="97"/>
      <c r="V291" s="98"/>
      <c r="W291" s="99"/>
    </row>
    <row r="292" spans="1:23" ht="49.9" customHeight="1">
      <c r="A292" s="66">
        <v>5.01</v>
      </c>
      <c r="B292" s="261" t="s">
        <v>364</v>
      </c>
      <c r="C292" s="85"/>
      <c r="D292" s="85" t="s">
        <v>271</v>
      </c>
      <c r="E292" s="86"/>
      <c r="F292" s="87"/>
      <c r="G292" s="87"/>
      <c r="H292" s="96">
        <v>0</v>
      </c>
      <c r="I292" s="100">
        <f>SUM($G292)*H292</f>
        <v>0</v>
      </c>
      <c r="J292" s="96">
        <v>0</v>
      </c>
      <c r="K292" s="100">
        <f>SUM($G292)*J292</f>
        <v>0</v>
      </c>
      <c r="L292" s="96">
        <v>0</v>
      </c>
      <c r="M292" s="100">
        <f>SUM($G292)*L292</f>
        <v>0</v>
      </c>
      <c r="N292" s="96">
        <v>0</v>
      </c>
      <c r="O292" s="100">
        <f>SUM($G292)*N292</f>
        <v>0</v>
      </c>
      <c r="P292" s="96">
        <v>0</v>
      </c>
      <c r="Q292" s="100">
        <f>SUM($G292)*P292</f>
        <v>0</v>
      </c>
      <c r="R292" s="96">
        <v>0</v>
      </c>
      <c r="S292" s="100">
        <f>SUM($G292)*R292</f>
        <v>0</v>
      </c>
      <c r="T292" s="96">
        <v>0</v>
      </c>
      <c r="U292" s="100">
        <f>SUM($G292)*T292</f>
        <v>0</v>
      </c>
      <c r="V292" s="98">
        <v>1</v>
      </c>
      <c r="W292" s="87">
        <f>SUM($G292)*V292</f>
        <v>0</v>
      </c>
    </row>
    <row r="293" spans="1:23" ht="13.15">
      <c r="A293" s="62"/>
      <c r="B293" s="261"/>
      <c r="C293" s="85"/>
      <c r="D293" s="85"/>
      <c r="E293" s="86"/>
      <c r="F293" s="87"/>
      <c r="G293" s="87"/>
      <c r="H293" s="96"/>
      <c r="I293" s="97"/>
      <c r="J293" s="96"/>
      <c r="K293" s="97"/>
      <c r="L293" s="96"/>
      <c r="M293" s="97"/>
      <c r="N293" s="96"/>
      <c r="O293" s="97"/>
      <c r="P293" s="96"/>
      <c r="Q293" s="97"/>
      <c r="R293" s="96"/>
      <c r="S293" s="97"/>
      <c r="T293" s="96"/>
      <c r="U293" s="97"/>
      <c r="V293" s="98"/>
      <c r="W293" s="99"/>
    </row>
    <row r="294" spans="1:23" ht="89.65">
      <c r="A294" s="66">
        <v>5.0199999999999996</v>
      </c>
      <c r="B294" s="261" t="s">
        <v>443</v>
      </c>
      <c r="C294" s="85"/>
      <c r="D294" s="68" t="s">
        <v>298</v>
      </c>
      <c r="E294" s="86"/>
      <c r="F294" s="87"/>
      <c r="G294" s="87"/>
      <c r="H294" s="96"/>
      <c r="I294" s="97"/>
      <c r="J294" s="96"/>
      <c r="K294" s="97"/>
      <c r="L294" s="96"/>
      <c r="M294" s="97"/>
      <c r="N294" s="96"/>
      <c r="O294" s="97"/>
      <c r="P294" s="96"/>
      <c r="Q294" s="97"/>
      <c r="R294" s="96"/>
      <c r="S294" s="97"/>
      <c r="T294" s="96"/>
      <c r="U294" s="97"/>
      <c r="V294" s="98"/>
      <c r="W294" s="99"/>
    </row>
    <row r="295" spans="1:23">
      <c r="A295" s="66"/>
      <c r="B295" s="261"/>
      <c r="C295" s="85"/>
      <c r="D295" s="85"/>
      <c r="E295" s="86"/>
      <c r="F295" s="87"/>
      <c r="G295" s="87"/>
      <c r="H295" s="96"/>
      <c r="I295" s="97"/>
      <c r="J295" s="96"/>
      <c r="K295" s="97"/>
      <c r="L295" s="96"/>
      <c r="M295" s="97"/>
      <c r="N295" s="96"/>
      <c r="O295" s="97"/>
      <c r="P295" s="96"/>
      <c r="Q295" s="97"/>
      <c r="R295" s="96"/>
      <c r="S295" s="97"/>
      <c r="T295" s="96"/>
      <c r="U295" s="97"/>
      <c r="V295" s="98"/>
      <c r="W295" s="99"/>
    </row>
    <row r="296" spans="1:23" ht="76.5">
      <c r="A296" s="66">
        <v>5.03</v>
      </c>
      <c r="B296" s="261" t="s">
        <v>391</v>
      </c>
      <c r="C296" s="85"/>
      <c r="D296" s="85" t="s">
        <v>68</v>
      </c>
      <c r="E296" s="86"/>
      <c r="F296" s="87"/>
      <c r="G296" s="87"/>
      <c r="H296" s="96"/>
      <c r="I296" s="97"/>
      <c r="J296" s="96"/>
      <c r="K296" s="97"/>
      <c r="L296" s="96"/>
      <c r="M296" s="97"/>
      <c r="N296" s="96"/>
      <c r="O296" s="97"/>
      <c r="P296" s="96"/>
      <c r="Q296" s="97"/>
      <c r="R296" s="96"/>
      <c r="S296" s="97"/>
      <c r="T296" s="96"/>
      <c r="U296" s="97"/>
      <c r="V296" s="98"/>
      <c r="W296" s="99"/>
    </row>
    <row r="297" spans="1:23">
      <c r="A297" s="66"/>
      <c r="B297" s="261"/>
      <c r="C297" s="85"/>
      <c r="D297" s="85"/>
      <c r="E297" s="86"/>
      <c r="F297" s="87"/>
      <c r="G297" s="87"/>
      <c r="H297" s="96"/>
      <c r="I297" s="97"/>
      <c r="J297" s="96"/>
      <c r="K297" s="97"/>
      <c r="L297" s="96"/>
      <c r="M297" s="97"/>
      <c r="N297" s="96"/>
      <c r="O297" s="97"/>
      <c r="P297" s="96"/>
      <c r="Q297" s="97"/>
      <c r="R297" s="96"/>
      <c r="S297" s="97"/>
      <c r="T297" s="96"/>
      <c r="U297" s="97"/>
      <c r="V297" s="98"/>
      <c r="W297" s="99"/>
    </row>
    <row r="298" spans="1:23" ht="96.75" customHeight="1">
      <c r="A298" s="66">
        <v>5.04</v>
      </c>
      <c r="B298" s="261" t="s">
        <v>392</v>
      </c>
      <c r="C298" s="316"/>
      <c r="D298" s="85" t="s">
        <v>270</v>
      </c>
      <c r="E298" s="86"/>
      <c r="F298" s="87"/>
      <c r="G298" s="87"/>
      <c r="H298" s="96"/>
      <c r="I298" s="97"/>
      <c r="J298" s="96"/>
      <c r="K298" s="97"/>
      <c r="L298" s="96"/>
      <c r="M298" s="97"/>
      <c r="N298" s="96"/>
      <c r="O298" s="97"/>
      <c r="P298" s="96"/>
      <c r="Q298" s="97"/>
      <c r="R298" s="96"/>
      <c r="S298" s="97"/>
      <c r="T298" s="96"/>
      <c r="U298" s="97"/>
      <c r="V298" s="98"/>
      <c r="W298" s="99"/>
    </row>
    <row r="299" spans="1:23" ht="13.15">
      <c r="A299" s="66"/>
      <c r="B299" s="263"/>
      <c r="C299" s="85"/>
      <c r="D299" s="85"/>
      <c r="E299" s="86"/>
      <c r="F299" s="87"/>
      <c r="G299" s="87"/>
      <c r="H299" s="96"/>
      <c r="I299" s="97"/>
      <c r="J299" s="96"/>
      <c r="K299" s="97"/>
      <c r="L299" s="96"/>
      <c r="M299" s="97"/>
      <c r="N299" s="96"/>
      <c r="O299" s="97"/>
      <c r="P299" s="96"/>
      <c r="Q299" s="97"/>
      <c r="R299" s="96"/>
      <c r="S299" s="97"/>
      <c r="T299" s="96"/>
      <c r="U299" s="97"/>
      <c r="V299" s="98"/>
      <c r="W299" s="99"/>
    </row>
    <row r="300" spans="1:23" ht="191.25">
      <c r="A300" s="66">
        <v>5.05</v>
      </c>
      <c r="B300" s="261" t="s">
        <v>393</v>
      </c>
      <c r="C300" s="85"/>
      <c r="D300" s="85" t="s">
        <v>271</v>
      </c>
      <c r="E300" s="86"/>
      <c r="F300" s="87"/>
      <c r="G300" s="87"/>
      <c r="H300" s="96"/>
      <c r="I300" s="100"/>
      <c r="J300" s="96"/>
      <c r="K300" s="100"/>
      <c r="L300" s="96"/>
      <c r="M300" s="100"/>
      <c r="N300" s="96"/>
      <c r="O300" s="100"/>
      <c r="P300" s="96"/>
      <c r="Q300" s="100"/>
      <c r="R300" s="96"/>
      <c r="S300" s="100"/>
      <c r="T300" s="96"/>
      <c r="U300" s="100"/>
      <c r="V300" s="98"/>
      <c r="W300" s="87"/>
    </row>
    <row r="301" spans="1:23">
      <c r="A301" s="66"/>
      <c r="B301" s="261"/>
      <c r="C301" s="85"/>
      <c r="D301" s="85"/>
      <c r="E301" s="86"/>
      <c r="F301" s="87"/>
      <c r="G301" s="87"/>
      <c r="H301" s="96"/>
      <c r="I301" s="97"/>
      <c r="J301" s="96"/>
      <c r="K301" s="97"/>
      <c r="L301" s="96"/>
      <c r="M301" s="97"/>
      <c r="N301" s="96"/>
      <c r="O301" s="97"/>
      <c r="P301" s="96"/>
      <c r="Q301" s="97"/>
      <c r="R301" s="96"/>
      <c r="S301" s="97"/>
      <c r="T301" s="96"/>
      <c r="U301" s="97"/>
      <c r="V301" s="98"/>
      <c r="W301" s="99"/>
    </row>
    <row r="302" spans="1:23" ht="216.75">
      <c r="A302" s="66">
        <v>5.0599999999999996</v>
      </c>
      <c r="B302" s="261" t="s">
        <v>394</v>
      </c>
      <c r="C302" s="85"/>
      <c r="D302" s="85" t="s">
        <v>271</v>
      </c>
      <c r="E302" s="86"/>
      <c r="F302" s="87"/>
      <c r="G302" s="87"/>
      <c r="H302" s="96"/>
      <c r="I302" s="100"/>
      <c r="J302" s="96"/>
      <c r="K302" s="100"/>
      <c r="L302" s="96"/>
      <c r="M302" s="100"/>
      <c r="N302" s="96"/>
      <c r="O302" s="100"/>
      <c r="P302" s="96"/>
      <c r="Q302" s="100"/>
      <c r="R302" s="96"/>
      <c r="S302" s="100"/>
      <c r="T302" s="96"/>
      <c r="U302" s="100"/>
      <c r="V302" s="98"/>
      <c r="W302" s="87"/>
    </row>
    <row r="303" spans="1:23">
      <c r="A303" s="66"/>
      <c r="B303" s="261"/>
      <c r="C303" s="85"/>
      <c r="D303" s="85"/>
      <c r="E303" s="86"/>
      <c r="F303" s="87"/>
      <c r="G303" s="87"/>
      <c r="H303" s="96"/>
      <c r="I303" s="100"/>
      <c r="J303" s="96"/>
      <c r="K303" s="100"/>
      <c r="L303" s="96"/>
      <c r="M303" s="100"/>
      <c r="N303" s="96"/>
      <c r="O303" s="100"/>
      <c r="P303" s="96"/>
      <c r="Q303" s="100"/>
      <c r="R303" s="96"/>
      <c r="S303" s="100"/>
      <c r="T303" s="96"/>
      <c r="U303" s="100"/>
      <c r="V303" s="98"/>
      <c r="W303" s="87"/>
    </row>
    <row r="304" spans="1:23" ht="178.5">
      <c r="A304" s="66">
        <v>5.07</v>
      </c>
      <c r="B304" s="261" t="s">
        <v>395</v>
      </c>
      <c r="C304" s="85"/>
      <c r="D304" s="85" t="s">
        <v>271</v>
      </c>
      <c r="E304" s="86"/>
      <c r="F304" s="87"/>
      <c r="G304" s="87"/>
      <c r="H304" s="96"/>
      <c r="I304" s="100"/>
      <c r="J304" s="96"/>
      <c r="K304" s="100"/>
      <c r="L304" s="96"/>
      <c r="M304" s="100"/>
      <c r="N304" s="96"/>
      <c r="O304" s="100"/>
      <c r="P304" s="96"/>
      <c r="Q304" s="100"/>
      <c r="R304" s="96"/>
      <c r="S304" s="100"/>
      <c r="T304" s="96"/>
      <c r="U304" s="100"/>
      <c r="V304" s="98"/>
      <c r="W304" s="87"/>
    </row>
    <row r="305" spans="1:23">
      <c r="A305" s="66"/>
      <c r="B305" s="261"/>
      <c r="C305" s="85"/>
      <c r="D305" s="85"/>
      <c r="E305" s="86"/>
      <c r="F305" s="87"/>
      <c r="G305" s="87"/>
      <c r="H305" s="96"/>
      <c r="I305" s="97"/>
      <c r="J305" s="96"/>
      <c r="K305" s="97"/>
      <c r="L305" s="96"/>
      <c r="M305" s="97"/>
      <c r="N305" s="96"/>
      <c r="O305" s="97"/>
      <c r="P305" s="96"/>
      <c r="Q305" s="97"/>
      <c r="R305" s="96"/>
      <c r="S305" s="97"/>
      <c r="T305" s="96"/>
      <c r="U305" s="97"/>
      <c r="V305" s="98"/>
      <c r="W305" s="99"/>
    </row>
    <row r="306" spans="1:23" ht="13.15">
      <c r="A306" s="102">
        <v>6</v>
      </c>
      <c r="B306" s="262" t="s">
        <v>66</v>
      </c>
      <c r="C306" s="103"/>
      <c r="D306" s="103"/>
      <c r="E306" s="103"/>
      <c r="F306" s="103"/>
      <c r="G306" s="103"/>
      <c r="H306" s="103"/>
      <c r="I306" s="103"/>
      <c r="J306" s="103"/>
      <c r="K306" s="103"/>
      <c r="L306" s="103"/>
      <c r="M306" s="103"/>
      <c r="N306" s="103"/>
      <c r="O306" s="103"/>
      <c r="P306" s="103"/>
      <c r="Q306" s="103"/>
      <c r="R306" s="103"/>
      <c r="S306" s="103"/>
      <c r="T306" s="103"/>
      <c r="U306" s="103"/>
      <c r="V306" s="103"/>
      <c r="W306" s="103"/>
    </row>
    <row r="307" spans="1:23" ht="12.4" customHeight="1">
      <c r="A307" s="66"/>
      <c r="B307" s="263"/>
      <c r="C307" s="85"/>
      <c r="D307" s="85"/>
      <c r="E307" s="86"/>
      <c r="F307" s="87"/>
      <c r="G307" s="87"/>
      <c r="H307" s="96"/>
      <c r="I307" s="97"/>
      <c r="J307" s="96"/>
      <c r="K307" s="97"/>
      <c r="L307" s="96"/>
      <c r="M307" s="97"/>
      <c r="N307" s="96"/>
      <c r="O307" s="97"/>
      <c r="P307" s="96"/>
      <c r="Q307" s="97"/>
      <c r="R307" s="96"/>
      <c r="S307" s="97"/>
      <c r="T307" s="96"/>
      <c r="U307" s="97"/>
      <c r="V307" s="98"/>
      <c r="W307" s="99"/>
    </row>
    <row r="308" spans="1:23" ht="51">
      <c r="A308" s="66">
        <v>6.01</v>
      </c>
      <c r="B308" s="261" t="s">
        <v>365</v>
      </c>
      <c r="C308" s="85"/>
      <c r="D308" s="85" t="s">
        <v>68</v>
      </c>
      <c r="E308" s="86"/>
      <c r="F308" s="87"/>
      <c r="G308" s="87"/>
      <c r="H308" s="96"/>
      <c r="I308" s="97"/>
      <c r="J308" s="96"/>
      <c r="K308" s="97"/>
      <c r="L308" s="96"/>
      <c r="M308" s="97"/>
      <c r="N308" s="96"/>
      <c r="O308" s="97"/>
      <c r="P308" s="96"/>
      <c r="Q308" s="97"/>
      <c r="R308" s="96"/>
      <c r="S308" s="97"/>
      <c r="T308" s="96"/>
      <c r="U308" s="97"/>
      <c r="V308" s="98"/>
      <c r="W308" s="99"/>
    </row>
    <row r="309" spans="1:23">
      <c r="A309" s="66"/>
      <c r="B309" s="261"/>
      <c r="C309" s="85"/>
      <c r="D309" s="85"/>
      <c r="E309" s="86"/>
      <c r="F309" s="87"/>
      <c r="G309" s="87"/>
      <c r="H309" s="96"/>
      <c r="I309" s="97"/>
      <c r="J309" s="96"/>
      <c r="K309" s="97"/>
      <c r="L309" s="96"/>
      <c r="M309" s="97"/>
      <c r="N309" s="96"/>
      <c r="O309" s="97"/>
      <c r="P309" s="96"/>
      <c r="Q309" s="97"/>
      <c r="R309" s="96"/>
      <c r="S309" s="97"/>
      <c r="T309" s="96"/>
      <c r="U309" s="97"/>
      <c r="V309" s="98"/>
      <c r="W309" s="99"/>
    </row>
    <row r="310" spans="1:23" ht="38.65">
      <c r="A310" s="66">
        <v>6.02</v>
      </c>
      <c r="B310" s="261" t="s">
        <v>457</v>
      </c>
      <c r="C310" s="85">
        <v>4</v>
      </c>
      <c r="D310" s="68" t="s">
        <v>61</v>
      </c>
      <c r="E310" s="86">
        <v>300</v>
      </c>
      <c r="F310" s="71">
        <f>SUM(E310*C310)</f>
        <v>1200</v>
      </c>
      <c r="G310" s="87"/>
      <c r="H310" s="96"/>
      <c r="I310" s="97"/>
      <c r="J310" s="96"/>
      <c r="K310" s="97"/>
      <c r="L310" s="96"/>
      <c r="M310" s="97"/>
      <c r="N310" s="96"/>
      <c r="O310" s="97"/>
      <c r="P310" s="96"/>
      <c r="Q310" s="97"/>
      <c r="R310" s="96"/>
      <c r="S310" s="97"/>
      <c r="T310" s="96"/>
      <c r="U310" s="97"/>
      <c r="V310" s="98"/>
      <c r="W310" s="99"/>
    </row>
    <row r="311" spans="1:23" ht="12.4" customHeight="1">
      <c r="A311" s="66"/>
      <c r="B311" s="263"/>
      <c r="C311" s="85"/>
      <c r="D311" s="85"/>
      <c r="E311" s="86"/>
      <c r="F311" s="87"/>
      <c r="G311" s="87"/>
      <c r="H311" s="96"/>
      <c r="I311" s="97"/>
      <c r="J311" s="96"/>
      <c r="K311" s="97"/>
      <c r="L311" s="96"/>
      <c r="M311" s="97"/>
      <c r="N311" s="96"/>
      <c r="O311" s="97"/>
      <c r="P311" s="96"/>
      <c r="Q311" s="97"/>
      <c r="R311" s="96"/>
      <c r="S311" s="97"/>
      <c r="T311" s="96"/>
      <c r="U311" s="97"/>
      <c r="V311" s="98"/>
      <c r="W311" s="99"/>
    </row>
    <row r="312" spans="1:23" ht="204">
      <c r="A312" s="66">
        <v>6.03</v>
      </c>
      <c r="B312" s="261" t="s">
        <v>396</v>
      </c>
      <c r="C312" s="85">
        <v>17</v>
      </c>
      <c r="D312" s="85" t="s">
        <v>461</v>
      </c>
      <c r="E312" s="86"/>
      <c r="F312" s="87"/>
      <c r="G312" s="87"/>
      <c r="H312" s="96"/>
      <c r="I312" s="97"/>
      <c r="J312" s="96"/>
      <c r="K312" s="97"/>
      <c r="L312" s="96"/>
      <c r="M312" s="97"/>
      <c r="N312" s="96"/>
      <c r="O312" s="97"/>
      <c r="P312" s="96"/>
      <c r="Q312" s="97"/>
      <c r="R312" s="96"/>
      <c r="S312" s="97"/>
      <c r="T312" s="96"/>
      <c r="U312" s="97"/>
      <c r="V312" s="98"/>
      <c r="W312" s="99"/>
    </row>
    <row r="313" spans="1:23">
      <c r="A313" s="66"/>
      <c r="B313" s="261"/>
      <c r="C313" s="85"/>
      <c r="D313" s="85"/>
      <c r="E313" s="86"/>
      <c r="F313" s="87"/>
      <c r="G313" s="87"/>
      <c r="H313" s="96"/>
      <c r="I313" s="100"/>
      <c r="J313" s="96"/>
      <c r="K313" s="100"/>
      <c r="L313" s="96"/>
      <c r="M313" s="100"/>
      <c r="N313" s="96"/>
      <c r="O313" s="100"/>
      <c r="P313" s="96"/>
      <c r="Q313" s="100"/>
      <c r="R313" s="96"/>
      <c r="S313" s="100"/>
      <c r="T313" s="96"/>
      <c r="U313" s="100"/>
      <c r="V313" s="98"/>
      <c r="W313" s="87"/>
    </row>
    <row r="314" spans="1:23" ht="89.25">
      <c r="A314" s="66">
        <v>6.04</v>
      </c>
      <c r="B314" s="261" t="s">
        <v>458</v>
      </c>
      <c r="C314" s="85"/>
      <c r="D314" s="85" t="s">
        <v>270</v>
      </c>
      <c r="E314" s="86"/>
      <c r="F314" s="87"/>
      <c r="G314" s="87"/>
      <c r="H314" s="96"/>
      <c r="I314" s="100"/>
      <c r="J314" s="96"/>
      <c r="K314" s="100"/>
      <c r="L314" s="96"/>
      <c r="M314" s="100"/>
      <c r="N314" s="96"/>
      <c r="O314" s="100"/>
      <c r="P314" s="96"/>
      <c r="Q314" s="100"/>
      <c r="R314" s="96"/>
      <c r="S314" s="100"/>
      <c r="T314" s="96"/>
      <c r="U314" s="100"/>
      <c r="V314" s="98"/>
      <c r="W314" s="87"/>
    </row>
    <row r="315" spans="1:23">
      <c r="A315" s="66"/>
      <c r="B315" s="261"/>
      <c r="C315" s="85"/>
      <c r="D315" s="85"/>
      <c r="E315" s="86"/>
      <c r="F315" s="87"/>
      <c r="G315" s="87"/>
      <c r="H315" s="96"/>
      <c r="I315" s="100"/>
      <c r="J315" s="96"/>
      <c r="K315" s="100"/>
      <c r="L315" s="96"/>
      <c r="M315" s="100"/>
      <c r="N315" s="96"/>
      <c r="O315" s="100"/>
      <c r="P315" s="96"/>
      <c r="Q315" s="100"/>
      <c r="R315" s="96"/>
      <c r="S315" s="100"/>
      <c r="T315" s="96"/>
      <c r="U315" s="100"/>
      <c r="V315" s="98"/>
      <c r="W315" s="87"/>
    </row>
    <row r="316" spans="1:23" ht="13.15">
      <c r="A316" s="102">
        <v>7</v>
      </c>
      <c r="B316" s="262" t="s">
        <v>67</v>
      </c>
      <c r="C316" s="103"/>
      <c r="D316" s="103"/>
      <c r="E316" s="103"/>
      <c r="F316" s="103"/>
      <c r="G316" s="103"/>
      <c r="H316" s="103"/>
      <c r="I316" s="103"/>
      <c r="J316" s="103"/>
      <c r="K316" s="103"/>
      <c r="L316" s="103"/>
      <c r="M316" s="103"/>
      <c r="N316" s="103"/>
      <c r="O316" s="103"/>
      <c r="P316" s="103"/>
      <c r="Q316" s="103"/>
      <c r="R316" s="103"/>
      <c r="S316" s="103"/>
      <c r="T316" s="103"/>
      <c r="U316" s="103"/>
      <c r="V316" s="103"/>
      <c r="W316" s="103"/>
    </row>
    <row r="317" spans="1:23">
      <c r="A317" s="66"/>
      <c r="B317" s="261"/>
      <c r="C317" s="85"/>
      <c r="D317" s="85"/>
      <c r="E317" s="86"/>
      <c r="F317" s="87"/>
      <c r="G317" s="87"/>
      <c r="H317" s="96"/>
      <c r="I317" s="97"/>
      <c r="J317" s="96"/>
      <c r="K317" s="97"/>
      <c r="L317" s="96"/>
      <c r="M317" s="97"/>
      <c r="N317" s="96"/>
      <c r="O317" s="97"/>
      <c r="P317" s="96"/>
      <c r="Q317" s="97"/>
      <c r="R317" s="96"/>
      <c r="S317" s="97"/>
      <c r="T317" s="96"/>
      <c r="U317" s="97"/>
      <c r="V317" s="98"/>
      <c r="W317" s="99"/>
    </row>
    <row r="318" spans="1:23" ht="102">
      <c r="A318" s="66">
        <v>7.01</v>
      </c>
      <c r="B318" s="181" t="s">
        <v>366</v>
      </c>
      <c r="C318" s="85"/>
      <c r="D318" s="85" t="s">
        <v>68</v>
      </c>
      <c r="E318" s="86"/>
      <c r="F318" s="87"/>
      <c r="G318" s="87"/>
      <c r="H318" s="96"/>
      <c r="I318" s="97"/>
      <c r="J318" s="96"/>
      <c r="K318" s="97"/>
      <c r="L318" s="96"/>
      <c r="M318" s="97"/>
      <c r="N318" s="96"/>
      <c r="O318" s="97"/>
      <c r="P318" s="96"/>
      <c r="Q318" s="97"/>
      <c r="R318" s="96"/>
      <c r="S318" s="97"/>
      <c r="T318" s="96"/>
      <c r="U318" s="97"/>
      <c r="V318" s="98"/>
      <c r="W318" s="99"/>
    </row>
    <row r="319" spans="1:23">
      <c r="A319" s="66"/>
      <c r="B319" s="261"/>
      <c r="C319" s="85"/>
      <c r="D319" s="85"/>
      <c r="E319" s="86"/>
      <c r="F319" s="87"/>
      <c r="G319" s="87"/>
      <c r="H319" s="96"/>
      <c r="I319" s="97"/>
      <c r="J319" s="96"/>
      <c r="K319" s="97"/>
      <c r="L319" s="96"/>
      <c r="M319" s="97"/>
      <c r="N319" s="96"/>
      <c r="O319" s="97"/>
      <c r="P319" s="96"/>
      <c r="Q319" s="97"/>
      <c r="R319" s="96"/>
      <c r="S319" s="97"/>
      <c r="T319" s="96"/>
      <c r="U319" s="97"/>
      <c r="V319" s="98"/>
      <c r="W319" s="99"/>
    </row>
    <row r="320" spans="1:23" ht="140.25">
      <c r="A320" s="66">
        <v>7.02</v>
      </c>
      <c r="B320" s="261" t="s">
        <v>397</v>
      </c>
      <c r="C320" s="85">
        <v>3</v>
      </c>
      <c r="D320" s="85" t="s">
        <v>461</v>
      </c>
      <c r="E320" s="86"/>
      <c r="F320" s="87"/>
      <c r="G320" s="87"/>
      <c r="H320" s="96"/>
      <c r="I320" s="100"/>
      <c r="J320" s="96"/>
      <c r="K320" s="100"/>
      <c r="L320" s="96"/>
      <c r="M320" s="100"/>
      <c r="N320" s="96"/>
      <c r="O320" s="100"/>
      <c r="P320" s="96"/>
      <c r="Q320" s="100"/>
      <c r="R320" s="96"/>
      <c r="S320" s="100"/>
      <c r="T320" s="96"/>
      <c r="U320" s="100"/>
      <c r="V320" s="98"/>
      <c r="W320" s="87"/>
    </row>
    <row r="321" spans="1:23">
      <c r="A321" s="66"/>
      <c r="B321" s="261"/>
      <c r="C321" s="85"/>
      <c r="D321" s="85"/>
      <c r="E321" s="86"/>
      <c r="F321" s="87"/>
      <c r="G321" s="87"/>
      <c r="H321" s="96"/>
      <c r="I321" s="97"/>
      <c r="J321" s="96"/>
      <c r="K321" s="97"/>
      <c r="L321" s="96"/>
      <c r="M321" s="97"/>
      <c r="N321" s="96"/>
      <c r="O321" s="97"/>
      <c r="P321" s="96"/>
      <c r="Q321" s="97"/>
      <c r="R321" s="96"/>
      <c r="S321" s="97"/>
      <c r="T321" s="96"/>
      <c r="U321" s="97"/>
      <c r="V321" s="98"/>
      <c r="W321" s="99"/>
    </row>
    <row r="322" spans="1:23" ht="140.25">
      <c r="A322" s="66">
        <v>7.03</v>
      </c>
      <c r="B322" s="261" t="s">
        <v>398</v>
      </c>
      <c r="C322" s="85">
        <v>1</v>
      </c>
      <c r="D322" s="85" t="s">
        <v>461</v>
      </c>
      <c r="E322" s="86"/>
      <c r="F322" s="87"/>
      <c r="G322" s="87"/>
      <c r="H322" s="96"/>
      <c r="I322" s="97"/>
      <c r="J322" s="96"/>
      <c r="K322" s="97"/>
      <c r="L322" s="96"/>
      <c r="M322" s="97"/>
      <c r="N322" s="96"/>
      <c r="O322" s="97"/>
      <c r="P322" s="96"/>
      <c r="Q322" s="97"/>
      <c r="R322" s="96"/>
      <c r="S322" s="97"/>
      <c r="T322" s="96"/>
      <c r="U322" s="97"/>
      <c r="V322" s="98"/>
      <c r="W322" s="99"/>
    </row>
    <row r="323" spans="1:23">
      <c r="A323" s="66"/>
      <c r="B323" s="261"/>
      <c r="C323" s="85"/>
      <c r="D323" s="85"/>
      <c r="E323" s="86"/>
      <c r="F323" s="87"/>
      <c r="G323" s="87"/>
      <c r="H323" s="96"/>
      <c r="I323" s="97"/>
      <c r="J323" s="96"/>
      <c r="K323" s="97"/>
      <c r="L323" s="96"/>
      <c r="M323" s="97"/>
      <c r="N323" s="96"/>
      <c r="O323" s="97"/>
      <c r="P323" s="96"/>
      <c r="Q323" s="97"/>
      <c r="R323" s="96"/>
      <c r="S323" s="97"/>
      <c r="T323" s="96"/>
      <c r="U323" s="97"/>
      <c r="V323" s="98"/>
      <c r="W323" s="99"/>
    </row>
    <row r="324" spans="1:23" ht="140.25">
      <c r="A324" s="66">
        <v>7.04</v>
      </c>
      <c r="B324" s="261" t="s">
        <v>399</v>
      </c>
      <c r="C324" s="85">
        <v>1</v>
      </c>
      <c r="D324" s="85" t="s">
        <v>461</v>
      </c>
      <c r="E324" s="86"/>
      <c r="F324" s="87"/>
      <c r="G324" s="87"/>
      <c r="H324" s="96"/>
      <c r="I324" s="100"/>
      <c r="J324" s="96"/>
      <c r="K324" s="100"/>
      <c r="L324" s="96"/>
      <c r="M324" s="100"/>
      <c r="N324" s="96"/>
      <c r="O324" s="100"/>
      <c r="P324" s="96"/>
      <c r="Q324" s="100"/>
      <c r="R324" s="96"/>
      <c r="S324" s="100"/>
      <c r="T324" s="96"/>
      <c r="U324" s="100"/>
      <c r="V324" s="98"/>
      <c r="W324" s="87"/>
    </row>
    <row r="325" spans="1:23">
      <c r="A325" s="66"/>
      <c r="B325" s="261"/>
      <c r="C325" s="85"/>
      <c r="D325" s="85"/>
      <c r="E325" s="86"/>
      <c r="F325" s="87"/>
      <c r="G325" s="87"/>
      <c r="H325" s="96"/>
      <c r="I325" s="97"/>
      <c r="J325" s="96"/>
      <c r="K325" s="97"/>
      <c r="L325" s="96"/>
      <c r="M325" s="97"/>
      <c r="N325" s="96"/>
      <c r="O325" s="97"/>
      <c r="P325" s="96"/>
      <c r="Q325" s="97"/>
      <c r="R325" s="96"/>
      <c r="S325" s="97"/>
      <c r="T325" s="96"/>
      <c r="U325" s="97"/>
      <c r="V325" s="98"/>
      <c r="W325" s="99"/>
    </row>
    <row r="326" spans="1:23" ht="38.25">
      <c r="A326" s="66">
        <v>7.05</v>
      </c>
      <c r="B326" s="261" t="s">
        <v>268</v>
      </c>
      <c r="C326" s="85">
        <v>1</v>
      </c>
      <c r="D326" s="85" t="s">
        <v>461</v>
      </c>
      <c r="E326" s="86"/>
      <c r="F326" s="87"/>
      <c r="G326" s="87"/>
      <c r="H326" s="96"/>
      <c r="I326" s="100"/>
      <c r="J326" s="96"/>
      <c r="K326" s="100"/>
      <c r="L326" s="96"/>
      <c r="M326" s="100"/>
      <c r="N326" s="96"/>
      <c r="O326" s="100"/>
      <c r="P326" s="96"/>
      <c r="Q326" s="100"/>
      <c r="R326" s="96"/>
      <c r="S326" s="100"/>
      <c r="T326" s="96"/>
      <c r="U326" s="100"/>
      <c r="V326" s="98"/>
      <c r="W326" s="87"/>
    </row>
    <row r="327" spans="1:23">
      <c r="A327" s="66"/>
      <c r="B327" s="261"/>
      <c r="C327" s="85"/>
      <c r="D327" s="85"/>
      <c r="E327" s="86"/>
      <c r="F327" s="87"/>
      <c r="G327" s="87"/>
      <c r="H327" s="96"/>
      <c r="I327" s="97"/>
      <c r="J327" s="96"/>
      <c r="K327" s="97"/>
      <c r="L327" s="96"/>
      <c r="M327" s="97"/>
      <c r="N327" s="96"/>
      <c r="O327" s="97"/>
      <c r="P327" s="96"/>
      <c r="Q327" s="97"/>
      <c r="R327" s="96"/>
      <c r="S327" s="97"/>
      <c r="T327" s="96"/>
      <c r="U327" s="97"/>
      <c r="V327" s="98"/>
      <c r="W327" s="99"/>
    </row>
    <row r="328" spans="1:23" ht="204">
      <c r="A328" s="66">
        <v>7.06</v>
      </c>
      <c r="B328" s="261" t="s">
        <v>400</v>
      </c>
      <c r="C328" s="316">
        <v>1</v>
      </c>
      <c r="D328" s="85" t="s">
        <v>68</v>
      </c>
      <c r="E328" s="86"/>
      <c r="F328" s="87"/>
      <c r="G328" s="87"/>
      <c r="H328" s="96"/>
      <c r="I328" s="97"/>
      <c r="J328" s="96"/>
      <c r="K328" s="97"/>
      <c r="L328" s="96"/>
      <c r="M328" s="97"/>
      <c r="N328" s="96"/>
      <c r="O328" s="97"/>
      <c r="P328" s="96"/>
      <c r="Q328" s="97"/>
      <c r="R328" s="96"/>
      <c r="S328" s="97"/>
      <c r="T328" s="96"/>
      <c r="U328" s="97"/>
      <c r="V328" s="98"/>
      <c r="W328" s="99"/>
    </row>
    <row r="329" spans="1:23">
      <c r="A329" s="66"/>
      <c r="B329" s="261"/>
      <c r="C329" s="85"/>
      <c r="D329" s="85"/>
      <c r="E329" s="86"/>
      <c r="F329" s="87"/>
      <c r="G329" s="87"/>
      <c r="H329" s="96"/>
      <c r="I329" s="97"/>
      <c r="J329" s="96"/>
      <c r="K329" s="97"/>
      <c r="L329" s="96"/>
      <c r="M329" s="97"/>
      <c r="N329" s="96"/>
      <c r="O329" s="97"/>
      <c r="P329" s="96"/>
      <c r="Q329" s="97"/>
      <c r="R329" s="96"/>
      <c r="S329" s="97"/>
      <c r="T329" s="96"/>
      <c r="U329" s="97"/>
      <c r="V329" s="98"/>
      <c r="W329" s="99"/>
    </row>
    <row r="330" spans="1:23" ht="25.5">
      <c r="A330" s="66">
        <v>7.07</v>
      </c>
      <c r="B330" s="261" t="s">
        <v>367</v>
      </c>
      <c r="C330" s="315">
        <v>4</v>
      </c>
      <c r="D330" s="85" t="s">
        <v>461</v>
      </c>
      <c r="E330" s="86"/>
      <c r="F330" s="87"/>
      <c r="G330" s="87"/>
      <c r="H330" s="96">
        <v>0</v>
      </c>
      <c r="I330" s="100">
        <f>SUM($G330)*H330</f>
        <v>0</v>
      </c>
      <c r="J330" s="96">
        <v>0</v>
      </c>
      <c r="K330" s="100">
        <f>SUM($G330)*J330</f>
        <v>0</v>
      </c>
      <c r="L330" s="96">
        <v>0</v>
      </c>
      <c r="M330" s="100">
        <f>SUM($G330)*L330</f>
        <v>0</v>
      </c>
      <c r="N330" s="96">
        <v>0</v>
      </c>
      <c r="O330" s="100">
        <f>SUM($G330)*N330</f>
        <v>0</v>
      </c>
      <c r="P330" s="96">
        <v>0</v>
      </c>
      <c r="Q330" s="100">
        <f>SUM($G330)*P330</f>
        <v>0</v>
      </c>
      <c r="R330" s="96">
        <v>0</v>
      </c>
      <c r="S330" s="100">
        <f>SUM($G330)*R330</f>
        <v>0</v>
      </c>
      <c r="T330" s="96">
        <v>0</v>
      </c>
      <c r="U330" s="100">
        <f>SUM($G330)*T330</f>
        <v>0</v>
      </c>
      <c r="V330" s="98">
        <v>1</v>
      </c>
      <c r="W330" s="87">
        <f>SUM($G330)*V330</f>
        <v>0</v>
      </c>
    </row>
    <row r="331" spans="1:23">
      <c r="A331" s="66"/>
      <c r="B331" s="261"/>
      <c r="C331" s="85"/>
      <c r="D331" s="85"/>
      <c r="E331" s="86"/>
      <c r="F331" s="87"/>
      <c r="G331" s="87"/>
      <c r="H331" s="96"/>
      <c r="I331" s="97"/>
      <c r="J331" s="96"/>
      <c r="K331" s="97"/>
      <c r="L331" s="96"/>
      <c r="M331" s="97"/>
      <c r="N331" s="96"/>
      <c r="O331" s="97"/>
      <c r="P331" s="96"/>
      <c r="Q331" s="97"/>
      <c r="R331" s="96"/>
      <c r="S331" s="97"/>
      <c r="T331" s="96"/>
      <c r="U331" s="97"/>
      <c r="V331" s="98"/>
      <c r="W331" s="99"/>
    </row>
    <row r="332" spans="1:23" ht="13.15">
      <c r="A332" s="102">
        <v>8</v>
      </c>
      <c r="B332" s="262" t="s">
        <v>69</v>
      </c>
      <c r="C332" s="103"/>
      <c r="D332" s="103"/>
      <c r="E332" s="103"/>
      <c r="F332" s="103"/>
      <c r="G332" s="103"/>
      <c r="H332" s="103"/>
      <c r="I332" s="103"/>
      <c r="J332" s="103"/>
      <c r="K332" s="103"/>
      <c r="L332" s="103"/>
      <c r="M332" s="103"/>
      <c r="N332" s="103"/>
      <c r="O332" s="103"/>
      <c r="P332" s="103"/>
      <c r="Q332" s="103"/>
      <c r="R332" s="103"/>
      <c r="S332" s="103"/>
      <c r="T332" s="103"/>
      <c r="U332" s="103"/>
      <c r="V332" s="103"/>
      <c r="W332" s="103"/>
    </row>
    <row r="333" spans="1:23">
      <c r="A333" s="66"/>
      <c r="B333" s="261"/>
      <c r="C333" s="85"/>
      <c r="D333" s="85"/>
      <c r="E333" s="86"/>
      <c r="F333" s="87"/>
      <c r="G333" s="87"/>
      <c r="H333" s="96"/>
      <c r="I333" s="97"/>
      <c r="J333" s="96"/>
      <c r="K333" s="97"/>
      <c r="L333" s="96"/>
      <c r="M333" s="97"/>
      <c r="N333" s="96"/>
      <c r="O333" s="97"/>
      <c r="P333" s="96"/>
      <c r="Q333" s="97"/>
      <c r="R333" s="96"/>
      <c r="S333" s="97"/>
      <c r="T333" s="96"/>
      <c r="U333" s="97"/>
      <c r="V333" s="98"/>
      <c r="W333" s="99"/>
    </row>
    <row r="334" spans="1:23" ht="13.15">
      <c r="A334" s="66"/>
      <c r="B334" s="263" t="s">
        <v>299</v>
      </c>
      <c r="C334" s="85"/>
      <c r="D334" s="85"/>
      <c r="E334" s="86"/>
      <c r="F334" s="87"/>
      <c r="G334" s="87"/>
      <c r="H334" s="96"/>
      <c r="I334" s="97"/>
      <c r="J334" s="96"/>
      <c r="K334" s="97"/>
      <c r="L334" s="96"/>
      <c r="M334" s="97"/>
      <c r="N334" s="96"/>
      <c r="O334" s="97"/>
      <c r="P334" s="96"/>
      <c r="Q334" s="97"/>
      <c r="R334" s="96"/>
      <c r="S334" s="97"/>
      <c r="T334" s="96"/>
      <c r="U334" s="97"/>
      <c r="V334" s="98"/>
      <c r="W334" s="99"/>
    </row>
    <row r="335" spans="1:23">
      <c r="A335" s="66"/>
      <c r="B335" s="261"/>
      <c r="C335" s="85"/>
      <c r="D335" s="85"/>
      <c r="E335" s="86"/>
      <c r="F335" s="87"/>
      <c r="G335" s="87"/>
      <c r="H335" s="96"/>
      <c r="I335" s="97"/>
      <c r="J335" s="96"/>
      <c r="K335" s="97"/>
      <c r="L335" s="96"/>
      <c r="M335" s="97"/>
      <c r="N335" s="96"/>
      <c r="O335" s="97"/>
      <c r="P335" s="96"/>
      <c r="Q335" s="97"/>
      <c r="R335" s="96"/>
      <c r="S335" s="97"/>
      <c r="T335" s="96"/>
      <c r="U335" s="97"/>
      <c r="V335" s="98"/>
      <c r="W335" s="99"/>
    </row>
    <row r="336" spans="1:23" ht="25.5">
      <c r="A336" s="66">
        <v>8.01</v>
      </c>
      <c r="B336" s="261" t="s">
        <v>300</v>
      </c>
      <c r="C336" s="85"/>
      <c r="D336" s="85" t="s">
        <v>271</v>
      </c>
      <c r="E336" s="86"/>
      <c r="F336" s="87"/>
      <c r="G336" s="87"/>
      <c r="H336" s="96">
        <v>0</v>
      </c>
      <c r="I336" s="100">
        <f>SUM($G336)*H336</f>
        <v>0</v>
      </c>
      <c r="J336" s="96">
        <v>0</v>
      </c>
      <c r="K336" s="100">
        <f>SUM($G336)*J336</f>
        <v>0</v>
      </c>
      <c r="L336" s="96">
        <v>0</v>
      </c>
      <c r="M336" s="100">
        <f>SUM($G336)*L336</f>
        <v>0</v>
      </c>
      <c r="N336" s="96">
        <v>0</v>
      </c>
      <c r="O336" s="100">
        <f>SUM($G336)*N336</f>
        <v>0</v>
      </c>
      <c r="P336" s="96">
        <v>0</v>
      </c>
      <c r="Q336" s="100">
        <f>SUM($G336)*P336</f>
        <v>0</v>
      </c>
      <c r="R336" s="96">
        <v>0</v>
      </c>
      <c r="S336" s="100">
        <f>SUM($G336)*R336</f>
        <v>0</v>
      </c>
      <c r="T336" s="96">
        <v>0</v>
      </c>
      <c r="U336" s="100">
        <f>SUM($G336)*T336</f>
        <v>0</v>
      </c>
      <c r="V336" s="98">
        <v>1</v>
      </c>
      <c r="W336" s="87">
        <f>SUM($G336)*V336</f>
        <v>0</v>
      </c>
    </row>
    <row r="337" spans="1:23">
      <c r="A337" s="66"/>
      <c r="B337" s="261"/>
      <c r="C337" s="85"/>
      <c r="D337" s="85"/>
      <c r="E337" s="86"/>
      <c r="F337" s="87"/>
      <c r="G337" s="87"/>
      <c r="H337" s="96"/>
      <c r="I337" s="100"/>
      <c r="J337" s="96"/>
      <c r="K337" s="100"/>
      <c r="L337" s="96"/>
      <c r="M337" s="100"/>
      <c r="N337" s="96"/>
      <c r="O337" s="100"/>
      <c r="P337" s="96"/>
      <c r="Q337" s="100"/>
      <c r="R337" s="96"/>
      <c r="S337" s="100"/>
      <c r="T337" s="96"/>
      <c r="U337" s="100"/>
      <c r="V337" s="98"/>
      <c r="W337" s="87"/>
    </row>
    <row r="338" spans="1:23" ht="153">
      <c r="A338" s="66">
        <v>8.02</v>
      </c>
      <c r="B338" s="261" t="s">
        <v>448</v>
      </c>
      <c r="C338" s="85"/>
      <c r="D338" s="85" t="s">
        <v>271</v>
      </c>
      <c r="E338" s="86"/>
      <c r="F338" s="87"/>
      <c r="G338" s="87"/>
      <c r="H338" s="96">
        <v>0</v>
      </c>
      <c r="I338" s="100">
        <f>SUM($G338)*H338</f>
        <v>0</v>
      </c>
      <c r="J338" s="96">
        <v>0</v>
      </c>
      <c r="K338" s="100">
        <f>SUM($G338)*J338</f>
        <v>0</v>
      </c>
      <c r="L338" s="96">
        <v>0</v>
      </c>
      <c r="M338" s="100">
        <f>SUM($G338)*L338</f>
        <v>0</v>
      </c>
      <c r="N338" s="96">
        <v>0</v>
      </c>
      <c r="O338" s="100">
        <f>SUM($G338)*N338</f>
        <v>0</v>
      </c>
      <c r="P338" s="96">
        <v>0</v>
      </c>
      <c r="Q338" s="100">
        <f>SUM($G338)*P338</f>
        <v>0</v>
      </c>
      <c r="R338" s="96">
        <v>0</v>
      </c>
      <c r="S338" s="100">
        <f>SUM($G338)*R338</f>
        <v>0</v>
      </c>
      <c r="T338" s="96">
        <v>0</v>
      </c>
      <c r="U338" s="100">
        <f>SUM($G338)*T338</f>
        <v>0</v>
      </c>
      <c r="V338" s="98">
        <v>1</v>
      </c>
      <c r="W338" s="87">
        <f>SUM($G338)*V338</f>
        <v>0</v>
      </c>
    </row>
    <row r="339" spans="1:23">
      <c r="A339" s="66"/>
      <c r="B339" s="261"/>
      <c r="C339" s="85"/>
      <c r="D339" s="85"/>
      <c r="E339" s="86"/>
      <c r="F339" s="87"/>
      <c r="G339" s="87"/>
      <c r="H339" s="96"/>
      <c r="I339" s="100"/>
      <c r="J339" s="96"/>
      <c r="K339" s="100"/>
      <c r="L339" s="96"/>
      <c r="M339" s="100"/>
      <c r="N339" s="96"/>
      <c r="O339" s="100"/>
      <c r="P339" s="96"/>
      <c r="Q339" s="100"/>
      <c r="R339" s="96"/>
      <c r="S339" s="100"/>
      <c r="T339" s="96"/>
      <c r="U339" s="100"/>
      <c r="V339" s="98"/>
      <c r="W339" s="87"/>
    </row>
    <row r="340" spans="1:23" ht="178.5">
      <c r="A340" s="66">
        <v>8.0299999999999994</v>
      </c>
      <c r="B340" s="261" t="s">
        <v>368</v>
      </c>
      <c r="C340" s="85"/>
      <c r="D340" s="85" t="s">
        <v>271</v>
      </c>
      <c r="E340" s="86"/>
      <c r="F340" s="87"/>
      <c r="G340" s="87"/>
      <c r="H340" s="96">
        <v>0</v>
      </c>
      <c r="I340" s="100">
        <f>SUM($G340)*H340</f>
        <v>0</v>
      </c>
      <c r="J340" s="96">
        <v>0</v>
      </c>
      <c r="K340" s="100">
        <f>SUM($G340)*J340</f>
        <v>0</v>
      </c>
      <c r="L340" s="96">
        <v>0</v>
      </c>
      <c r="M340" s="100">
        <f>SUM($G340)*L340</f>
        <v>0</v>
      </c>
      <c r="N340" s="96">
        <v>0</v>
      </c>
      <c r="O340" s="100">
        <f>SUM($G340)*N340</f>
        <v>0</v>
      </c>
      <c r="P340" s="96">
        <v>0</v>
      </c>
      <c r="Q340" s="100">
        <f>SUM($G340)*P340</f>
        <v>0</v>
      </c>
      <c r="R340" s="96">
        <v>0</v>
      </c>
      <c r="S340" s="100">
        <f>SUM($G340)*R340</f>
        <v>0</v>
      </c>
      <c r="T340" s="96">
        <v>0</v>
      </c>
      <c r="U340" s="100">
        <f>SUM($G340)*T340</f>
        <v>0</v>
      </c>
      <c r="V340" s="98">
        <v>1</v>
      </c>
      <c r="W340" s="87">
        <f>SUM($G340)*V340</f>
        <v>0</v>
      </c>
    </row>
    <row r="341" spans="1:23">
      <c r="A341" s="66"/>
      <c r="B341" s="264"/>
      <c r="C341" s="85"/>
      <c r="D341" s="85"/>
      <c r="E341" s="86"/>
      <c r="F341" s="87"/>
      <c r="G341" s="87"/>
      <c r="H341" s="96"/>
      <c r="I341" s="97"/>
      <c r="J341" s="96"/>
      <c r="K341" s="97"/>
      <c r="L341" s="96"/>
      <c r="M341" s="97"/>
      <c r="N341" s="96"/>
      <c r="O341" s="97"/>
      <c r="P341" s="96"/>
      <c r="Q341" s="97"/>
      <c r="R341" s="96"/>
      <c r="S341" s="97"/>
      <c r="T341" s="96"/>
      <c r="U341" s="97"/>
      <c r="V341" s="98"/>
      <c r="W341" s="99"/>
    </row>
    <row r="342" spans="1:23" ht="89.25">
      <c r="A342" s="66">
        <v>8.0399999999999991</v>
      </c>
      <c r="B342" s="261" t="s">
        <v>301</v>
      </c>
      <c r="C342" s="85"/>
      <c r="D342" s="85" t="s">
        <v>270</v>
      </c>
      <c r="E342" s="86"/>
      <c r="F342" s="87"/>
      <c r="G342" s="87"/>
      <c r="H342" s="96">
        <v>0</v>
      </c>
      <c r="I342" s="100">
        <f>SUM($G342)*H342</f>
        <v>0</v>
      </c>
      <c r="J342" s="96">
        <v>0</v>
      </c>
      <c r="K342" s="100">
        <f>SUM($G342)*J342</f>
        <v>0</v>
      </c>
      <c r="L342" s="96">
        <v>0</v>
      </c>
      <c r="M342" s="100">
        <f>SUM($G342)*L342</f>
        <v>0</v>
      </c>
      <c r="N342" s="96">
        <v>0</v>
      </c>
      <c r="O342" s="100">
        <f>SUM($G342)*N342</f>
        <v>0</v>
      </c>
      <c r="P342" s="96">
        <v>0</v>
      </c>
      <c r="Q342" s="100">
        <f>SUM($G342)*P342</f>
        <v>0</v>
      </c>
      <c r="R342" s="96">
        <v>0</v>
      </c>
      <c r="S342" s="100">
        <f>SUM($G342)*R342</f>
        <v>0</v>
      </c>
      <c r="T342" s="96">
        <v>0</v>
      </c>
      <c r="U342" s="100">
        <f>SUM($G342)*T342</f>
        <v>0</v>
      </c>
      <c r="V342" s="98">
        <v>1</v>
      </c>
      <c r="W342" s="87">
        <f>SUM($G342)*V342</f>
        <v>0</v>
      </c>
    </row>
    <row r="343" spans="1:23">
      <c r="A343" s="66"/>
      <c r="B343" s="261"/>
      <c r="C343" s="85"/>
      <c r="D343" s="85"/>
      <c r="E343" s="86"/>
      <c r="F343" s="87"/>
      <c r="G343" s="87"/>
      <c r="H343" s="96"/>
      <c r="I343" s="100"/>
      <c r="J343" s="96"/>
      <c r="K343" s="100"/>
      <c r="L343" s="96"/>
      <c r="M343" s="100"/>
      <c r="N343" s="96"/>
      <c r="O343" s="100"/>
      <c r="P343" s="96"/>
      <c r="Q343" s="100"/>
      <c r="R343" s="96"/>
      <c r="S343" s="100"/>
      <c r="T343" s="96"/>
      <c r="U343" s="100"/>
      <c r="V343" s="98"/>
      <c r="W343" s="87"/>
    </row>
    <row r="344" spans="1:23" ht="165.75">
      <c r="A344" s="66">
        <v>8.0500000000000007</v>
      </c>
      <c r="B344" s="261" t="s">
        <v>459</v>
      </c>
      <c r="C344" s="85"/>
      <c r="D344" s="85" t="s">
        <v>270</v>
      </c>
      <c r="E344" s="86"/>
      <c r="F344" s="87"/>
      <c r="G344" s="87"/>
      <c r="H344" s="96"/>
      <c r="I344" s="100"/>
      <c r="J344" s="96"/>
      <c r="K344" s="100"/>
      <c r="L344" s="96"/>
      <c r="M344" s="100"/>
      <c r="N344" s="96"/>
      <c r="O344" s="100"/>
      <c r="P344" s="96"/>
      <c r="Q344" s="100"/>
      <c r="R344" s="96"/>
      <c r="S344" s="100"/>
      <c r="T344" s="96"/>
      <c r="U344" s="100"/>
      <c r="V344" s="98"/>
      <c r="W344" s="87"/>
    </row>
    <row r="345" spans="1:23">
      <c r="A345" s="66"/>
      <c r="B345" s="261"/>
      <c r="C345" s="85"/>
      <c r="D345" s="85"/>
      <c r="E345" s="86"/>
      <c r="F345" s="87"/>
      <c r="G345" s="87"/>
      <c r="H345" s="96"/>
      <c r="I345" s="100"/>
      <c r="J345" s="96"/>
      <c r="K345" s="100"/>
      <c r="L345" s="96"/>
      <c r="M345" s="100"/>
      <c r="N345" s="96"/>
      <c r="O345" s="100"/>
      <c r="P345" s="96"/>
      <c r="Q345" s="100"/>
      <c r="R345" s="96"/>
      <c r="S345" s="100"/>
      <c r="T345" s="96"/>
      <c r="U345" s="100"/>
      <c r="V345" s="98"/>
      <c r="W345" s="87"/>
    </row>
    <row r="346" spans="1:23" ht="127.5">
      <c r="A346" s="66">
        <v>8.06</v>
      </c>
      <c r="B346" s="261" t="s">
        <v>433</v>
      </c>
      <c r="C346" s="85"/>
      <c r="D346" s="85" t="s">
        <v>270</v>
      </c>
      <c r="E346" s="86"/>
      <c r="F346" s="87"/>
      <c r="G346" s="87"/>
      <c r="H346" s="96"/>
      <c r="I346" s="100"/>
      <c r="J346" s="96"/>
      <c r="K346" s="100"/>
      <c r="L346" s="96"/>
      <c r="M346" s="100"/>
      <c r="N346" s="96"/>
      <c r="O346" s="100"/>
      <c r="P346" s="96"/>
      <c r="Q346" s="100"/>
      <c r="R346" s="96"/>
      <c r="S346" s="100"/>
      <c r="T346" s="96"/>
      <c r="U346" s="100"/>
      <c r="V346" s="98"/>
      <c r="W346" s="87"/>
    </row>
    <row r="347" spans="1:23">
      <c r="A347" s="66"/>
      <c r="B347" s="261"/>
      <c r="C347" s="85"/>
      <c r="D347" s="85"/>
      <c r="E347" s="86"/>
      <c r="F347" s="87"/>
      <c r="G347" s="87"/>
      <c r="H347" s="96"/>
      <c r="I347" s="100"/>
      <c r="J347" s="96"/>
      <c r="K347" s="100"/>
      <c r="L347" s="96"/>
      <c r="M347" s="100"/>
      <c r="N347" s="96"/>
      <c r="O347" s="100"/>
      <c r="P347" s="96"/>
      <c r="Q347" s="100"/>
      <c r="R347" s="96"/>
      <c r="S347" s="100"/>
      <c r="T347" s="96"/>
      <c r="U347" s="100"/>
      <c r="V347" s="98"/>
      <c r="W347" s="87"/>
    </row>
    <row r="348" spans="1:23" ht="38.25">
      <c r="A348" s="66">
        <v>8.07</v>
      </c>
      <c r="B348" s="261" t="s">
        <v>432</v>
      </c>
      <c r="C348" s="85"/>
      <c r="D348" s="85" t="s">
        <v>68</v>
      </c>
      <c r="E348" s="86"/>
      <c r="F348" s="87"/>
      <c r="G348" s="87"/>
      <c r="H348" s="96"/>
      <c r="I348" s="100"/>
      <c r="J348" s="96"/>
      <c r="K348" s="100"/>
      <c r="L348" s="96"/>
      <c r="M348" s="100"/>
      <c r="N348" s="96"/>
      <c r="O348" s="100"/>
      <c r="P348" s="96"/>
      <c r="Q348" s="100"/>
      <c r="R348" s="96"/>
      <c r="S348" s="100"/>
      <c r="T348" s="96"/>
      <c r="U348" s="100"/>
      <c r="V348" s="98"/>
      <c r="W348" s="87"/>
    </row>
    <row r="349" spans="1:23">
      <c r="A349" s="66"/>
      <c r="B349" s="261"/>
      <c r="C349" s="85"/>
      <c r="D349" s="85"/>
      <c r="E349" s="86"/>
      <c r="F349" s="87"/>
      <c r="G349" s="87"/>
      <c r="H349" s="96"/>
      <c r="I349" s="100"/>
      <c r="J349" s="96"/>
      <c r="K349" s="100"/>
      <c r="L349" s="96"/>
      <c r="M349" s="100"/>
      <c r="N349" s="96"/>
      <c r="O349" s="100"/>
      <c r="P349" s="96"/>
      <c r="Q349" s="100"/>
      <c r="R349" s="96"/>
      <c r="S349" s="100"/>
      <c r="T349" s="96"/>
      <c r="U349" s="100"/>
      <c r="V349" s="98"/>
      <c r="W349" s="87"/>
    </row>
    <row r="350" spans="1:23" ht="89.25">
      <c r="A350" s="66">
        <v>8.08</v>
      </c>
      <c r="B350" s="261" t="s">
        <v>302</v>
      </c>
      <c r="C350" s="85"/>
      <c r="D350" s="85" t="s">
        <v>68</v>
      </c>
      <c r="E350" s="86"/>
      <c r="F350" s="87"/>
      <c r="G350" s="87"/>
      <c r="H350" s="96">
        <v>0</v>
      </c>
      <c r="I350" s="100">
        <f>SUM($G350)*H350</f>
        <v>0</v>
      </c>
      <c r="J350" s="96">
        <v>0</v>
      </c>
      <c r="K350" s="100">
        <f>SUM($G350)*J350</f>
        <v>0</v>
      </c>
      <c r="L350" s="96">
        <v>0</v>
      </c>
      <c r="M350" s="100">
        <f>SUM($G350)*L350</f>
        <v>0</v>
      </c>
      <c r="N350" s="96">
        <v>0</v>
      </c>
      <c r="O350" s="100">
        <f>SUM($G350)*N350</f>
        <v>0</v>
      </c>
      <c r="P350" s="96">
        <v>0</v>
      </c>
      <c r="Q350" s="100">
        <f>SUM($G350)*P350</f>
        <v>0</v>
      </c>
      <c r="R350" s="96">
        <v>0</v>
      </c>
      <c r="S350" s="100">
        <f>SUM($G350)*R350</f>
        <v>0</v>
      </c>
      <c r="T350" s="96">
        <v>0</v>
      </c>
      <c r="U350" s="100">
        <f>SUM($G350)*T350</f>
        <v>0</v>
      </c>
      <c r="V350" s="98">
        <v>1</v>
      </c>
      <c r="W350" s="87">
        <f>SUM($G350)*V350</f>
        <v>0</v>
      </c>
    </row>
    <row r="351" spans="1:23">
      <c r="A351" s="66"/>
      <c r="B351" s="261"/>
      <c r="C351" s="85"/>
      <c r="D351" s="85"/>
      <c r="E351" s="86"/>
      <c r="F351" s="87"/>
      <c r="G351" s="87"/>
      <c r="H351" s="96"/>
      <c r="I351" s="100"/>
      <c r="J351" s="96"/>
      <c r="K351" s="100"/>
      <c r="L351" s="96"/>
      <c r="M351" s="100"/>
      <c r="N351" s="96"/>
      <c r="O351" s="100"/>
      <c r="P351" s="96"/>
      <c r="Q351" s="100"/>
      <c r="R351" s="96"/>
      <c r="S351" s="100"/>
      <c r="T351" s="96"/>
      <c r="U351" s="100"/>
      <c r="V351" s="98"/>
      <c r="W351" s="87"/>
    </row>
    <row r="352" spans="1:23" ht="13.15">
      <c r="A352" s="66"/>
      <c r="B352" s="263" t="s">
        <v>235</v>
      </c>
      <c r="C352" s="85"/>
      <c r="D352" s="85"/>
      <c r="E352" s="86"/>
      <c r="F352" s="87"/>
      <c r="G352" s="87"/>
      <c r="H352" s="96"/>
      <c r="I352" s="100"/>
      <c r="J352" s="96"/>
      <c r="K352" s="100"/>
      <c r="L352" s="96"/>
      <c r="M352" s="100"/>
      <c r="N352" s="96"/>
      <c r="O352" s="100"/>
      <c r="P352" s="96"/>
      <c r="Q352" s="100"/>
      <c r="R352" s="96"/>
      <c r="S352" s="100"/>
      <c r="T352" s="96"/>
      <c r="U352" s="100"/>
      <c r="V352" s="98"/>
      <c r="W352" s="87"/>
    </row>
    <row r="353" spans="1:23">
      <c r="A353" s="66"/>
      <c r="B353" s="261"/>
      <c r="C353" s="85"/>
      <c r="D353" s="85"/>
      <c r="E353" s="86"/>
      <c r="F353" s="87"/>
      <c r="G353" s="87"/>
      <c r="H353" s="96"/>
      <c r="I353" s="97"/>
      <c r="J353" s="96"/>
      <c r="K353" s="97"/>
      <c r="L353" s="96"/>
      <c r="M353" s="97"/>
      <c r="N353" s="96"/>
      <c r="O353" s="97"/>
      <c r="P353" s="96"/>
      <c r="Q353" s="97"/>
      <c r="R353" s="96"/>
      <c r="S353" s="97"/>
      <c r="T353" s="96"/>
      <c r="U353" s="97"/>
      <c r="V353" s="98"/>
      <c r="W353" s="99"/>
    </row>
    <row r="354" spans="1:23" ht="38.25">
      <c r="A354" s="66">
        <v>8.09</v>
      </c>
      <c r="B354" s="261" t="s">
        <v>449</v>
      </c>
      <c r="C354" s="85"/>
      <c r="D354" s="85" t="s">
        <v>270</v>
      </c>
      <c r="E354" s="86"/>
      <c r="F354" s="87"/>
      <c r="G354" s="87"/>
      <c r="H354" s="96">
        <v>0</v>
      </c>
      <c r="I354" s="100">
        <f>SUM($G354)*H354</f>
        <v>0</v>
      </c>
      <c r="J354" s="96">
        <v>0</v>
      </c>
      <c r="K354" s="100">
        <f>SUM($G354)*J354</f>
        <v>0</v>
      </c>
      <c r="L354" s="96">
        <v>0</v>
      </c>
      <c r="M354" s="100">
        <f>SUM($G354)*L354</f>
        <v>0</v>
      </c>
      <c r="N354" s="96">
        <v>0</v>
      </c>
      <c r="O354" s="100">
        <f>SUM($G354)*N354</f>
        <v>0</v>
      </c>
      <c r="P354" s="96">
        <v>0</v>
      </c>
      <c r="Q354" s="100">
        <f>SUM($G354)*P354</f>
        <v>0</v>
      </c>
      <c r="R354" s="96">
        <v>0</v>
      </c>
      <c r="S354" s="100">
        <f>SUM($G354)*R354</f>
        <v>0</v>
      </c>
      <c r="T354" s="96">
        <v>0</v>
      </c>
      <c r="U354" s="100">
        <f>SUM($G354)*T354</f>
        <v>0</v>
      </c>
      <c r="V354" s="98">
        <v>1</v>
      </c>
      <c r="W354" s="87">
        <f>SUM($G354)*V354</f>
        <v>0</v>
      </c>
    </row>
    <row r="355" spans="1:23">
      <c r="A355" s="66"/>
      <c r="B355" s="261"/>
      <c r="C355" s="85"/>
      <c r="D355" s="85"/>
      <c r="E355" s="86"/>
      <c r="F355" s="87"/>
      <c r="G355" s="87"/>
      <c r="H355" s="96"/>
      <c r="I355" s="100"/>
      <c r="J355" s="96"/>
      <c r="K355" s="100"/>
      <c r="L355" s="96"/>
      <c r="M355" s="100"/>
      <c r="N355" s="96"/>
      <c r="O355" s="100"/>
      <c r="P355" s="96"/>
      <c r="Q355" s="100"/>
      <c r="R355" s="96"/>
      <c r="S355" s="100"/>
      <c r="T355" s="96"/>
      <c r="U355" s="100"/>
      <c r="V355" s="98"/>
      <c r="W355" s="87"/>
    </row>
    <row r="356" spans="1:23" ht="89.25">
      <c r="A356" s="66">
        <v>8.1</v>
      </c>
      <c r="B356" s="261" t="s">
        <v>444</v>
      </c>
      <c r="C356" s="85"/>
      <c r="D356" s="85" t="s">
        <v>270</v>
      </c>
      <c r="E356" s="86"/>
      <c r="F356" s="87"/>
      <c r="G356" s="87"/>
      <c r="H356" s="96"/>
      <c r="I356" s="100"/>
      <c r="J356" s="96"/>
      <c r="K356" s="100"/>
      <c r="L356" s="96"/>
      <c r="M356" s="100"/>
      <c r="N356" s="96"/>
      <c r="O356" s="100"/>
      <c r="P356" s="96"/>
      <c r="Q356" s="100"/>
      <c r="R356" s="96"/>
      <c r="S356" s="100"/>
      <c r="T356" s="96"/>
      <c r="U356" s="100"/>
      <c r="V356" s="98"/>
      <c r="W356" s="87"/>
    </row>
    <row r="357" spans="1:23">
      <c r="A357" s="66"/>
      <c r="B357" s="261"/>
      <c r="C357" s="85"/>
      <c r="D357" s="85"/>
      <c r="E357" s="86"/>
      <c r="F357" s="87"/>
      <c r="G357" s="87"/>
      <c r="H357" s="96"/>
      <c r="I357" s="100"/>
      <c r="J357" s="96"/>
      <c r="K357" s="100"/>
      <c r="L357" s="96"/>
      <c r="M357" s="100"/>
      <c r="N357" s="96"/>
      <c r="O357" s="100"/>
      <c r="P357" s="96"/>
      <c r="Q357" s="100"/>
      <c r="R357" s="96"/>
      <c r="S357" s="100"/>
      <c r="T357" s="96"/>
      <c r="U357" s="100"/>
      <c r="V357" s="98"/>
      <c r="W357" s="87"/>
    </row>
    <row r="358" spans="1:23" ht="38.25">
      <c r="A358" s="66">
        <v>8.11</v>
      </c>
      <c r="B358" s="261" t="s">
        <v>445</v>
      </c>
      <c r="C358" s="85">
        <v>3</v>
      </c>
      <c r="D358" s="85" t="s">
        <v>270</v>
      </c>
      <c r="E358" s="86"/>
      <c r="F358" s="87"/>
      <c r="G358" s="87"/>
      <c r="H358" s="96"/>
      <c r="I358" s="100"/>
      <c r="J358" s="96"/>
      <c r="K358" s="100"/>
      <c r="L358" s="96"/>
      <c r="M358" s="100"/>
      <c r="N358" s="96"/>
      <c r="O358" s="100"/>
      <c r="P358" s="96"/>
      <c r="Q358" s="100"/>
      <c r="R358" s="96"/>
      <c r="S358" s="100"/>
      <c r="T358" s="96"/>
      <c r="U358" s="100"/>
      <c r="V358" s="98"/>
      <c r="W358" s="87"/>
    </row>
    <row r="359" spans="1:23">
      <c r="A359" s="66"/>
      <c r="B359" s="261"/>
      <c r="C359" s="85"/>
      <c r="D359" s="85"/>
      <c r="E359" s="86"/>
      <c r="F359" s="87"/>
      <c r="G359" s="87"/>
      <c r="H359" s="96"/>
      <c r="I359" s="100"/>
      <c r="J359" s="96"/>
      <c r="K359" s="100"/>
      <c r="L359" s="96"/>
      <c r="M359" s="100"/>
      <c r="N359" s="96"/>
      <c r="O359" s="100"/>
      <c r="P359" s="96"/>
      <c r="Q359" s="100"/>
      <c r="R359" s="96"/>
      <c r="S359" s="100"/>
      <c r="T359" s="96"/>
      <c r="U359" s="100"/>
      <c r="V359" s="98"/>
      <c r="W359" s="87"/>
    </row>
    <row r="360" spans="1:23" ht="63.75">
      <c r="A360" s="66">
        <v>8.1199999999999992</v>
      </c>
      <c r="B360" s="261" t="s">
        <v>450</v>
      </c>
      <c r="C360" s="85"/>
      <c r="D360" s="85" t="s">
        <v>275</v>
      </c>
      <c r="E360" s="86"/>
      <c r="F360" s="87"/>
      <c r="G360" s="87"/>
      <c r="H360" s="96"/>
      <c r="I360" s="100"/>
      <c r="J360" s="96"/>
      <c r="K360" s="100"/>
      <c r="L360" s="96"/>
      <c r="M360" s="100"/>
      <c r="N360" s="96"/>
      <c r="O360" s="100"/>
      <c r="P360" s="96"/>
      <c r="Q360" s="100"/>
      <c r="R360" s="96"/>
      <c r="S360" s="100"/>
      <c r="T360" s="96"/>
      <c r="U360" s="100"/>
      <c r="V360" s="98"/>
      <c r="W360" s="87"/>
    </row>
    <row r="361" spans="1:23">
      <c r="A361" s="66"/>
      <c r="B361" s="261"/>
      <c r="C361" s="85"/>
      <c r="D361" s="85"/>
      <c r="E361" s="86"/>
      <c r="F361" s="87"/>
      <c r="G361" s="87"/>
      <c r="H361" s="96"/>
      <c r="I361" s="100"/>
      <c r="J361" s="96"/>
      <c r="K361" s="100"/>
      <c r="L361" s="96"/>
      <c r="M361" s="100"/>
      <c r="N361" s="96"/>
      <c r="O361" s="100"/>
      <c r="P361" s="96"/>
      <c r="Q361" s="100"/>
      <c r="R361" s="96"/>
      <c r="S361" s="100"/>
      <c r="T361" s="96"/>
      <c r="U361" s="100"/>
      <c r="V361" s="98"/>
      <c r="W361" s="87"/>
    </row>
    <row r="362" spans="1:23" ht="13.15">
      <c r="A362" s="66"/>
      <c r="B362" s="263" t="s">
        <v>234</v>
      </c>
      <c r="C362" s="85"/>
      <c r="D362" s="85"/>
      <c r="E362" s="86"/>
      <c r="F362" s="87"/>
      <c r="G362" s="87"/>
      <c r="H362" s="96"/>
      <c r="I362" s="100"/>
      <c r="J362" s="96"/>
      <c r="K362" s="100"/>
      <c r="L362" s="96"/>
      <c r="M362" s="100"/>
      <c r="N362" s="96"/>
      <c r="O362" s="100"/>
      <c r="P362" s="96"/>
      <c r="Q362" s="100"/>
      <c r="R362" s="96"/>
      <c r="S362" s="100"/>
      <c r="T362" s="96"/>
      <c r="U362" s="100"/>
      <c r="V362" s="98"/>
      <c r="W362" s="87"/>
    </row>
    <row r="363" spans="1:23">
      <c r="A363" s="66"/>
      <c r="B363" s="261"/>
      <c r="C363" s="85"/>
      <c r="D363" s="85"/>
      <c r="E363" s="86"/>
      <c r="F363" s="87"/>
      <c r="G363" s="87"/>
      <c r="H363" s="96"/>
      <c r="I363" s="100"/>
      <c r="J363" s="96"/>
      <c r="K363" s="100"/>
      <c r="L363" s="96"/>
      <c r="M363" s="100"/>
      <c r="N363" s="96"/>
      <c r="O363" s="100"/>
      <c r="P363" s="96"/>
      <c r="Q363" s="100"/>
      <c r="R363" s="96"/>
      <c r="S363" s="100"/>
      <c r="T363" s="96"/>
      <c r="U363" s="100"/>
      <c r="V363" s="98"/>
      <c r="W363" s="87"/>
    </row>
    <row r="364" spans="1:23" ht="76.5">
      <c r="A364" s="66">
        <v>8.1300000000000008</v>
      </c>
      <c r="B364" s="261" t="s">
        <v>401</v>
      </c>
      <c r="C364" s="85">
        <v>1</v>
      </c>
      <c r="D364" s="85" t="s">
        <v>68</v>
      </c>
      <c r="E364" s="86"/>
      <c r="F364" s="87"/>
      <c r="G364" s="87"/>
      <c r="H364" s="96">
        <v>0</v>
      </c>
      <c r="I364" s="100">
        <f>SUM($G364)*H364</f>
        <v>0</v>
      </c>
      <c r="J364" s="96">
        <v>0</v>
      </c>
      <c r="K364" s="100">
        <f>SUM($G364)*J364</f>
        <v>0</v>
      </c>
      <c r="L364" s="96">
        <v>0</v>
      </c>
      <c r="M364" s="100">
        <f>SUM($G364)*L364</f>
        <v>0</v>
      </c>
      <c r="N364" s="96">
        <v>0</v>
      </c>
      <c r="O364" s="100">
        <f>SUM($G364)*N364</f>
        <v>0</v>
      </c>
      <c r="P364" s="96">
        <v>0</v>
      </c>
      <c r="Q364" s="100">
        <f>SUM($G364)*P364</f>
        <v>0</v>
      </c>
      <c r="R364" s="96">
        <v>0</v>
      </c>
      <c r="S364" s="100">
        <f>SUM($G364)*R364</f>
        <v>0</v>
      </c>
      <c r="T364" s="96">
        <v>0</v>
      </c>
      <c r="U364" s="100">
        <f>SUM($G364)*T364</f>
        <v>0</v>
      </c>
      <c r="V364" s="98">
        <v>1</v>
      </c>
      <c r="W364" s="87">
        <f>SUM($G364)*V364</f>
        <v>0</v>
      </c>
    </row>
    <row r="365" spans="1:23">
      <c r="A365" s="66"/>
      <c r="B365" s="261"/>
      <c r="C365" s="85"/>
      <c r="D365" s="85"/>
      <c r="E365" s="86"/>
      <c r="F365" s="87"/>
      <c r="G365" s="87"/>
      <c r="H365" s="96"/>
      <c r="I365" s="100"/>
      <c r="J365" s="96"/>
      <c r="K365" s="100"/>
      <c r="L365" s="96"/>
      <c r="M365" s="100"/>
      <c r="N365" s="96"/>
      <c r="O365" s="100"/>
      <c r="P365" s="96"/>
      <c r="Q365" s="100"/>
      <c r="R365" s="96"/>
      <c r="S365" s="100"/>
      <c r="T365" s="96"/>
      <c r="U365" s="100"/>
      <c r="V365" s="98"/>
      <c r="W365" s="87"/>
    </row>
    <row r="366" spans="1:23" ht="76.5">
      <c r="A366" s="66">
        <v>8.14</v>
      </c>
      <c r="B366" s="261" t="s">
        <v>451</v>
      </c>
      <c r="C366" s="85"/>
      <c r="D366" s="85" t="s">
        <v>270</v>
      </c>
      <c r="E366" s="86"/>
      <c r="F366" s="87"/>
      <c r="G366" s="87"/>
      <c r="H366" s="96"/>
      <c r="I366" s="100"/>
      <c r="J366" s="96"/>
      <c r="K366" s="100"/>
      <c r="L366" s="96"/>
      <c r="M366" s="100"/>
      <c r="N366" s="96"/>
      <c r="O366" s="100"/>
      <c r="P366" s="96"/>
      <c r="Q366" s="100"/>
      <c r="R366" s="96"/>
      <c r="S366" s="100"/>
      <c r="T366" s="96"/>
      <c r="U366" s="100"/>
      <c r="V366" s="98"/>
      <c r="W366" s="87"/>
    </row>
    <row r="367" spans="1:23">
      <c r="A367" s="66"/>
      <c r="B367" s="261"/>
      <c r="C367" s="85"/>
      <c r="D367" s="85"/>
      <c r="E367" s="86"/>
      <c r="F367" s="87"/>
      <c r="G367" s="87"/>
      <c r="H367" s="96"/>
      <c r="I367" s="97"/>
      <c r="J367" s="96"/>
      <c r="K367" s="97"/>
      <c r="L367" s="96"/>
      <c r="M367" s="97"/>
      <c r="N367" s="96"/>
      <c r="O367" s="97"/>
      <c r="P367" s="96"/>
      <c r="Q367" s="97"/>
      <c r="R367" s="96"/>
      <c r="S367" s="97"/>
      <c r="T367" s="96"/>
      <c r="U367" s="97"/>
      <c r="V367" s="98"/>
      <c r="W367" s="99"/>
    </row>
    <row r="368" spans="1:23" ht="13.15">
      <c r="A368" s="102">
        <v>9</v>
      </c>
      <c r="B368" s="262" t="s">
        <v>70</v>
      </c>
      <c r="C368" s="103"/>
      <c r="D368" s="103"/>
      <c r="E368" s="103"/>
      <c r="F368" s="103"/>
      <c r="G368" s="103"/>
      <c r="H368" s="103"/>
      <c r="I368" s="103"/>
      <c r="J368" s="103"/>
      <c r="K368" s="103"/>
      <c r="L368" s="103"/>
      <c r="M368" s="103"/>
      <c r="N368" s="103"/>
      <c r="O368" s="103"/>
      <c r="P368" s="103"/>
      <c r="Q368" s="103"/>
      <c r="R368" s="103"/>
      <c r="S368" s="103"/>
      <c r="T368" s="103"/>
      <c r="U368" s="103"/>
      <c r="V368" s="103"/>
      <c r="W368" s="103"/>
    </row>
    <row r="369" spans="1:25" ht="13.15">
      <c r="A369" s="62"/>
      <c r="B369" s="263"/>
      <c r="C369" s="85"/>
      <c r="D369" s="85"/>
      <c r="E369" s="86"/>
      <c r="F369" s="87"/>
      <c r="G369" s="87"/>
      <c r="H369" s="96"/>
      <c r="I369" s="97"/>
      <c r="J369" s="96"/>
      <c r="K369" s="97"/>
      <c r="L369" s="96"/>
      <c r="M369" s="97"/>
      <c r="N369" s="96"/>
      <c r="O369" s="97"/>
      <c r="P369" s="96"/>
      <c r="Q369" s="97"/>
      <c r="R369" s="96"/>
      <c r="S369" s="97"/>
      <c r="T369" s="96"/>
      <c r="U369" s="97"/>
      <c r="V369" s="98"/>
      <c r="W369" s="99"/>
    </row>
    <row r="370" spans="1:25" ht="51">
      <c r="A370" s="66">
        <v>9.01</v>
      </c>
      <c r="B370" s="261" t="s">
        <v>402</v>
      </c>
      <c r="C370" s="85"/>
      <c r="D370" s="85" t="s">
        <v>68</v>
      </c>
      <c r="E370" s="86"/>
      <c r="F370" s="87"/>
      <c r="G370" s="87"/>
      <c r="H370" s="96"/>
      <c r="I370" s="100"/>
      <c r="J370" s="96"/>
      <c r="K370" s="100"/>
      <c r="L370" s="96"/>
      <c r="M370" s="100"/>
      <c r="N370" s="96"/>
      <c r="O370" s="100"/>
      <c r="P370" s="96"/>
      <c r="Q370" s="100"/>
      <c r="R370" s="96"/>
      <c r="S370" s="100"/>
      <c r="T370" s="96"/>
      <c r="U370" s="100"/>
      <c r="V370" s="98"/>
      <c r="W370" s="87"/>
    </row>
    <row r="371" spans="1:25">
      <c r="A371" s="66"/>
      <c r="B371" s="261"/>
      <c r="C371" s="85"/>
      <c r="D371" s="85"/>
      <c r="E371" s="86"/>
      <c r="F371" s="87"/>
      <c r="G371" s="87"/>
      <c r="H371" s="96"/>
      <c r="I371" s="100"/>
      <c r="J371" s="96"/>
      <c r="K371" s="100"/>
      <c r="L371" s="96"/>
      <c r="M371" s="100"/>
      <c r="N371" s="96"/>
      <c r="O371" s="100"/>
      <c r="P371" s="96"/>
      <c r="Q371" s="100"/>
      <c r="R371" s="96"/>
      <c r="S371" s="100"/>
      <c r="T371" s="96"/>
      <c r="U371" s="100"/>
      <c r="V371" s="98"/>
      <c r="W371" s="87"/>
    </row>
    <row r="372" spans="1:25" ht="153.4">
      <c r="A372" s="66">
        <v>9.02</v>
      </c>
      <c r="B372" s="261" t="s">
        <v>403</v>
      </c>
      <c r="C372" s="85"/>
      <c r="D372" s="68" t="s">
        <v>298</v>
      </c>
      <c r="E372" s="86"/>
      <c r="F372" s="87"/>
      <c r="G372" s="71"/>
      <c r="H372" s="96"/>
      <c r="I372" s="100"/>
      <c r="J372" s="96"/>
      <c r="K372" s="100"/>
      <c r="L372" s="96"/>
      <c r="M372" s="100"/>
      <c r="N372" s="96"/>
      <c r="O372" s="100"/>
      <c r="P372" s="96"/>
      <c r="Q372" s="100"/>
      <c r="R372" s="96"/>
      <c r="S372" s="100"/>
      <c r="T372" s="96"/>
      <c r="U372" s="100"/>
      <c r="V372" s="98"/>
      <c r="W372" s="87"/>
    </row>
    <row r="373" spans="1:25" ht="13.15">
      <c r="A373" s="66"/>
      <c r="B373" s="261"/>
      <c r="C373" s="85"/>
      <c r="D373" s="85"/>
      <c r="E373" s="86"/>
      <c r="F373" s="87"/>
      <c r="G373" s="71"/>
      <c r="H373" s="96"/>
      <c r="I373" s="100"/>
      <c r="J373" s="96"/>
      <c r="K373" s="100"/>
      <c r="L373" s="96"/>
      <c r="M373" s="100"/>
      <c r="N373" s="96"/>
      <c r="O373" s="100"/>
      <c r="P373" s="96"/>
      <c r="Q373" s="100"/>
      <c r="R373" s="96"/>
      <c r="S373" s="100"/>
      <c r="T373" s="96"/>
      <c r="U373" s="100"/>
      <c r="V373" s="98"/>
      <c r="W373" s="87"/>
    </row>
    <row r="374" spans="1:25" ht="127.5">
      <c r="A374" s="66">
        <v>9.0299999999999994</v>
      </c>
      <c r="B374" s="261" t="s">
        <v>276</v>
      </c>
      <c r="C374" s="85">
        <v>1</v>
      </c>
      <c r="D374" s="85" t="s">
        <v>271</v>
      </c>
      <c r="E374" s="86"/>
      <c r="F374" s="87"/>
      <c r="G374" s="71"/>
      <c r="H374" s="96"/>
      <c r="I374" s="100"/>
      <c r="J374" s="96"/>
      <c r="K374" s="100"/>
      <c r="L374" s="96"/>
      <c r="M374" s="100"/>
      <c r="N374" s="96"/>
      <c r="O374" s="100"/>
      <c r="P374" s="96"/>
      <c r="Q374" s="100"/>
      <c r="R374" s="96"/>
      <c r="S374" s="100"/>
      <c r="T374" s="96"/>
      <c r="U374" s="100"/>
      <c r="V374" s="98"/>
      <c r="W374" s="87"/>
    </row>
    <row r="375" spans="1:25">
      <c r="A375" s="66"/>
      <c r="B375" s="261"/>
      <c r="C375" s="85"/>
      <c r="D375" s="85"/>
      <c r="E375" s="86"/>
      <c r="F375" s="87"/>
      <c r="G375" s="87"/>
      <c r="H375" s="96"/>
      <c r="I375" s="97"/>
      <c r="J375" s="96"/>
      <c r="K375" s="97"/>
      <c r="L375" s="96"/>
      <c r="M375" s="97"/>
      <c r="N375" s="96"/>
      <c r="O375" s="97"/>
      <c r="P375" s="96"/>
      <c r="Q375" s="97"/>
      <c r="R375" s="96"/>
      <c r="S375" s="97"/>
      <c r="T375" s="96"/>
      <c r="U375" s="97"/>
      <c r="V375" s="98"/>
      <c r="W375" s="99"/>
    </row>
    <row r="376" spans="1:25" ht="140.25">
      <c r="A376" s="66">
        <v>9.0399999999999991</v>
      </c>
      <c r="B376" s="261" t="s">
        <v>404</v>
      </c>
      <c r="C376" s="85">
        <v>167.1</v>
      </c>
      <c r="D376" s="85" t="s">
        <v>271</v>
      </c>
      <c r="E376" s="86"/>
      <c r="F376" s="87"/>
      <c r="G376" s="71"/>
      <c r="H376" s="96"/>
      <c r="I376" s="100"/>
      <c r="J376" s="96"/>
      <c r="K376" s="100"/>
      <c r="L376" s="96"/>
      <c r="M376" s="100"/>
      <c r="N376" s="96"/>
      <c r="O376" s="100"/>
      <c r="P376" s="96"/>
      <c r="Q376" s="100"/>
      <c r="R376" s="96"/>
      <c r="S376" s="100"/>
      <c r="T376" s="96"/>
      <c r="U376" s="100"/>
      <c r="V376" s="98"/>
      <c r="W376" s="87"/>
    </row>
    <row r="377" spans="1:25" ht="13.15">
      <c r="A377" s="66"/>
      <c r="B377" s="261"/>
      <c r="C377" s="85"/>
      <c r="D377" s="85"/>
      <c r="E377" s="86"/>
      <c r="F377" s="87"/>
      <c r="G377" s="71"/>
      <c r="H377" s="96"/>
      <c r="I377" s="100"/>
      <c r="J377" s="96"/>
      <c r="K377" s="100"/>
      <c r="L377" s="96"/>
      <c r="M377" s="100"/>
      <c r="N377" s="96"/>
      <c r="O377" s="100"/>
      <c r="P377" s="96"/>
      <c r="Q377" s="100"/>
      <c r="R377" s="96"/>
      <c r="S377" s="100"/>
      <c r="T377" s="96"/>
      <c r="U377" s="100"/>
      <c r="V377" s="98"/>
      <c r="W377" s="87"/>
    </row>
    <row r="378" spans="1:25" ht="117" customHeight="1">
      <c r="A378" s="66">
        <v>9.0500000000000007</v>
      </c>
      <c r="B378" s="261" t="s">
        <v>405</v>
      </c>
      <c r="C378" s="85">
        <v>198.3</v>
      </c>
      <c r="D378" s="85" t="s">
        <v>271</v>
      </c>
      <c r="E378" s="86"/>
      <c r="F378" s="87"/>
      <c r="G378" s="71"/>
      <c r="H378" s="96"/>
      <c r="I378" s="100"/>
      <c r="J378" s="96"/>
      <c r="K378" s="100"/>
      <c r="L378" s="96"/>
      <c r="M378" s="100"/>
      <c r="N378" s="96"/>
      <c r="O378" s="100"/>
      <c r="P378" s="96"/>
      <c r="Q378" s="100"/>
      <c r="R378" s="96"/>
      <c r="S378" s="100"/>
      <c r="T378" s="96"/>
      <c r="U378" s="100"/>
      <c r="V378" s="98"/>
      <c r="W378" s="87"/>
    </row>
    <row r="379" spans="1:25" ht="13.15">
      <c r="A379" s="62"/>
      <c r="B379" s="261"/>
      <c r="C379" s="85"/>
      <c r="D379" s="85"/>
      <c r="E379" s="86"/>
      <c r="F379" s="87"/>
      <c r="G379" s="87"/>
      <c r="H379" s="96"/>
      <c r="I379" s="97"/>
      <c r="J379" s="96"/>
      <c r="K379" s="97"/>
      <c r="L379" s="96"/>
      <c r="M379" s="97"/>
      <c r="N379" s="96"/>
      <c r="O379" s="97"/>
      <c r="P379" s="96"/>
      <c r="Q379" s="97"/>
      <c r="R379" s="96"/>
      <c r="S379" s="97"/>
      <c r="T379" s="96"/>
      <c r="U379" s="97"/>
      <c r="V379" s="98"/>
      <c r="W379" s="99"/>
    </row>
    <row r="380" spans="1:25" ht="140.25">
      <c r="A380" s="66">
        <v>9.06</v>
      </c>
      <c r="B380" s="261" t="s">
        <v>406</v>
      </c>
      <c r="C380" s="85">
        <v>23.3</v>
      </c>
      <c r="D380" s="85" t="s">
        <v>271</v>
      </c>
      <c r="E380" s="86"/>
      <c r="F380" s="87"/>
      <c r="G380" s="87"/>
      <c r="H380" s="96"/>
      <c r="I380" s="97"/>
      <c r="J380" s="96"/>
      <c r="K380" s="97"/>
      <c r="L380" s="96"/>
      <c r="M380" s="97"/>
      <c r="N380" s="96"/>
      <c r="O380" s="97"/>
      <c r="P380" s="96"/>
      <c r="Q380" s="97"/>
      <c r="R380" s="96"/>
      <c r="S380" s="97"/>
      <c r="T380" s="96"/>
      <c r="U380" s="97"/>
      <c r="V380" s="98"/>
      <c r="W380" s="99"/>
    </row>
    <row r="381" spans="1:25">
      <c r="A381" s="66"/>
      <c r="B381" s="261"/>
      <c r="C381" s="85"/>
      <c r="D381" s="85"/>
      <c r="E381" s="86"/>
      <c r="F381" s="87"/>
      <c r="G381" s="87"/>
      <c r="H381" s="96"/>
      <c r="I381" s="97"/>
      <c r="J381" s="96"/>
      <c r="K381" s="97"/>
      <c r="L381" s="96"/>
      <c r="M381" s="97"/>
      <c r="N381" s="96"/>
      <c r="O381" s="97"/>
      <c r="P381" s="96"/>
      <c r="Q381" s="97"/>
      <c r="R381" s="96"/>
      <c r="S381" s="97"/>
      <c r="T381" s="96"/>
      <c r="U381" s="97"/>
      <c r="V381" s="98"/>
      <c r="W381" s="99"/>
    </row>
    <row r="382" spans="1:25" ht="127.5">
      <c r="A382" s="66">
        <v>9.07</v>
      </c>
      <c r="B382" s="261" t="s">
        <v>407</v>
      </c>
      <c r="C382" s="85">
        <v>25.4</v>
      </c>
      <c r="D382" s="85" t="s">
        <v>271</v>
      </c>
      <c r="E382" s="86"/>
      <c r="F382" s="71"/>
      <c r="G382" s="71"/>
      <c r="H382" s="96"/>
      <c r="I382" s="100"/>
      <c r="J382" s="96"/>
      <c r="K382" s="100"/>
      <c r="L382" s="96"/>
      <c r="M382" s="100"/>
      <c r="N382" s="96"/>
      <c r="O382" s="100"/>
      <c r="P382" s="96"/>
      <c r="Q382" s="100"/>
      <c r="R382" s="96"/>
      <c r="S382" s="100"/>
      <c r="T382" s="96"/>
      <c r="U382" s="100"/>
      <c r="V382" s="98"/>
      <c r="W382" s="87"/>
    </row>
    <row r="383" spans="1:25" ht="13.15">
      <c r="A383" s="66"/>
      <c r="B383" s="261"/>
      <c r="C383" s="85"/>
      <c r="D383" s="85"/>
      <c r="E383" s="86"/>
      <c r="F383" s="71"/>
      <c r="G383" s="71"/>
      <c r="H383" s="96"/>
      <c r="I383" s="100"/>
      <c r="J383" s="96"/>
      <c r="K383" s="100"/>
      <c r="L383" s="96"/>
      <c r="M383" s="100"/>
      <c r="N383" s="96"/>
      <c r="O383" s="100"/>
      <c r="P383" s="96"/>
      <c r="Q383" s="100"/>
      <c r="R383" s="96"/>
      <c r="S383" s="100"/>
      <c r="T383" s="96"/>
      <c r="U383" s="100"/>
      <c r="V383" s="98"/>
      <c r="W383" s="87"/>
    </row>
    <row r="384" spans="1:25" ht="240.75" customHeight="1">
      <c r="A384" s="66">
        <v>9.08</v>
      </c>
      <c r="B384" s="261" t="s">
        <v>408</v>
      </c>
      <c r="C384" s="85">
        <v>129.5</v>
      </c>
      <c r="D384" s="85" t="s">
        <v>271</v>
      </c>
      <c r="E384" s="86"/>
      <c r="F384" s="71"/>
      <c r="G384" s="71"/>
      <c r="H384" s="96"/>
      <c r="I384" s="100"/>
      <c r="J384" s="96"/>
      <c r="K384" s="100"/>
      <c r="L384" s="96"/>
      <c r="M384" s="100"/>
      <c r="N384" s="96"/>
      <c r="O384" s="100"/>
      <c r="P384" s="96"/>
      <c r="Q384" s="100"/>
      <c r="R384" s="96"/>
      <c r="S384" s="100"/>
      <c r="T384" s="96"/>
      <c r="U384" s="100"/>
      <c r="V384" s="98"/>
      <c r="W384" s="87"/>
      <c r="Y384" s="2" t="s">
        <v>253</v>
      </c>
    </row>
    <row r="385" spans="1:23">
      <c r="A385" s="66"/>
      <c r="B385" s="261"/>
      <c r="C385" s="85"/>
      <c r="D385" s="85"/>
      <c r="E385" s="86"/>
      <c r="F385" s="87"/>
      <c r="G385" s="87"/>
      <c r="H385" s="96"/>
      <c r="I385" s="97"/>
      <c r="J385" s="96"/>
      <c r="K385" s="97"/>
      <c r="L385" s="96"/>
      <c r="M385" s="97"/>
      <c r="N385" s="96"/>
      <c r="O385" s="97"/>
      <c r="P385" s="96"/>
      <c r="Q385" s="97"/>
      <c r="R385" s="96"/>
      <c r="S385" s="97"/>
      <c r="T385" s="96"/>
      <c r="U385" s="97"/>
      <c r="V385" s="98"/>
      <c r="W385" s="99"/>
    </row>
    <row r="386" spans="1:23" ht="13.15">
      <c r="A386" s="102">
        <v>10</v>
      </c>
      <c r="B386" s="262" t="s">
        <v>71</v>
      </c>
      <c r="C386" s="103"/>
      <c r="D386" s="103"/>
      <c r="E386" s="103"/>
      <c r="F386" s="103"/>
      <c r="G386" s="103"/>
      <c r="H386" s="103"/>
      <c r="I386" s="103"/>
      <c r="J386" s="103"/>
      <c r="K386" s="103"/>
      <c r="L386" s="103"/>
      <c r="M386" s="103"/>
      <c r="N386" s="103"/>
      <c r="O386" s="103"/>
      <c r="P386" s="103"/>
      <c r="Q386" s="103"/>
      <c r="R386" s="103"/>
      <c r="S386" s="103"/>
      <c r="T386" s="103"/>
      <c r="U386" s="103"/>
      <c r="V386" s="103"/>
      <c r="W386" s="103"/>
    </row>
    <row r="387" spans="1:23" ht="13.15">
      <c r="A387" s="66"/>
      <c r="B387" s="263"/>
      <c r="C387" s="85"/>
      <c r="D387" s="85"/>
      <c r="E387" s="86"/>
      <c r="F387" s="87"/>
      <c r="G387" s="87"/>
      <c r="H387" s="96"/>
      <c r="I387" s="97"/>
      <c r="J387" s="96"/>
      <c r="K387" s="97"/>
      <c r="L387" s="96"/>
      <c r="M387" s="97"/>
      <c r="N387" s="96"/>
      <c r="O387" s="97"/>
      <c r="P387" s="96"/>
      <c r="Q387" s="97"/>
      <c r="R387" s="96"/>
      <c r="S387" s="97"/>
      <c r="T387" s="96"/>
      <c r="U387" s="97"/>
      <c r="V387" s="98"/>
      <c r="W387" s="99"/>
    </row>
    <row r="388" spans="1:23" ht="64.150000000000006">
      <c r="A388" s="66">
        <v>10.01</v>
      </c>
      <c r="B388" s="261" t="s">
        <v>409</v>
      </c>
      <c r="C388" s="85"/>
      <c r="D388" s="68" t="s">
        <v>298</v>
      </c>
      <c r="E388" s="86"/>
      <c r="F388" s="87"/>
      <c r="G388" s="87"/>
      <c r="H388" s="96"/>
      <c r="I388" s="97"/>
      <c r="J388" s="96"/>
      <c r="K388" s="97"/>
      <c r="L388" s="96"/>
      <c r="M388" s="97"/>
      <c r="N388" s="96"/>
      <c r="O388" s="97"/>
      <c r="P388" s="96"/>
      <c r="Q388" s="97"/>
      <c r="R388" s="96"/>
      <c r="S388" s="97"/>
      <c r="T388" s="96"/>
      <c r="U388" s="97"/>
      <c r="V388" s="98"/>
      <c r="W388" s="99"/>
    </row>
    <row r="389" spans="1:23" ht="13.15">
      <c r="A389" s="66"/>
      <c r="B389" s="263"/>
      <c r="C389" s="85"/>
      <c r="D389" s="85"/>
      <c r="E389" s="86"/>
      <c r="F389" s="87"/>
      <c r="G389" s="87"/>
      <c r="H389" s="96"/>
      <c r="I389" s="97"/>
      <c r="J389" s="96"/>
      <c r="K389" s="97"/>
      <c r="L389" s="96"/>
      <c r="M389" s="97"/>
      <c r="N389" s="96"/>
      <c r="O389" s="97"/>
      <c r="P389" s="96"/>
      <c r="Q389" s="97"/>
      <c r="R389" s="96"/>
      <c r="S389" s="97"/>
      <c r="T389" s="96"/>
      <c r="U389" s="97"/>
      <c r="V389" s="98"/>
      <c r="W389" s="99"/>
    </row>
    <row r="390" spans="1:23" ht="178.5">
      <c r="A390" s="66">
        <v>10.02</v>
      </c>
      <c r="B390" s="261" t="s">
        <v>410</v>
      </c>
      <c r="C390" s="85" t="s">
        <v>253</v>
      </c>
      <c r="D390" s="85" t="s">
        <v>271</v>
      </c>
      <c r="E390" s="86"/>
      <c r="F390" s="87"/>
      <c r="G390" s="87"/>
      <c r="H390" s="96"/>
      <c r="I390" s="97"/>
      <c r="J390" s="96"/>
      <c r="K390" s="97"/>
      <c r="L390" s="96"/>
      <c r="M390" s="97"/>
      <c r="N390" s="96"/>
      <c r="O390" s="97"/>
      <c r="P390" s="96"/>
      <c r="Q390" s="97"/>
      <c r="R390" s="96"/>
      <c r="S390" s="97"/>
      <c r="T390" s="96"/>
      <c r="U390" s="97"/>
      <c r="V390" s="98"/>
      <c r="W390" s="99"/>
    </row>
    <row r="391" spans="1:23" ht="13.15">
      <c r="A391" s="66"/>
      <c r="B391" s="263"/>
      <c r="C391" s="85"/>
      <c r="D391" s="85"/>
      <c r="E391" s="86"/>
      <c r="F391" s="87"/>
      <c r="G391" s="87"/>
      <c r="H391" s="96"/>
      <c r="I391" s="97"/>
      <c r="J391" s="96"/>
      <c r="K391" s="97"/>
      <c r="L391" s="96"/>
      <c r="M391" s="97"/>
      <c r="N391" s="96"/>
      <c r="O391" s="97"/>
      <c r="P391" s="96"/>
      <c r="Q391" s="97"/>
      <c r="R391" s="96"/>
      <c r="S391" s="97"/>
      <c r="T391" s="96"/>
      <c r="U391" s="97"/>
      <c r="V391" s="98"/>
      <c r="W391" s="99"/>
    </row>
    <row r="392" spans="1:23" ht="140.25">
      <c r="A392" s="66">
        <v>10.029999999999999</v>
      </c>
      <c r="B392" s="261" t="s">
        <v>411</v>
      </c>
      <c r="C392" s="85"/>
      <c r="D392" s="85" t="s">
        <v>271</v>
      </c>
      <c r="E392" s="86"/>
      <c r="F392" s="87"/>
      <c r="G392" s="87"/>
      <c r="H392" s="96"/>
      <c r="I392" s="100"/>
      <c r="J392" s="96"/>
      <c r="K392" s="100"/>
      <c r="L392" s="96"/>
      <c r="M392" s="100"/>
      <c r="N392" s="96"/>
      <c r="O392" s="100"/>
      <c r="P392" s="96"/>
      <c r="Q392" s="100"/>
      <c r="R392" s="96"/>
      <c r="S392" s="100"/>
      <c r="T392" s="96"/>
      <c r="U392" s="100"/>
      <c r="V392" s="98"/>
      <c r="W392" s="87"/>
    </row>
    <row r="393" spans="1:23">
      <c r="A393" s="66"/>
      <c r="B393" s="261"/>
      <c r="C393" s="85"/>
      <c r="D393" s="85"/>
      <c r="E393" s="86"/>
      <c r="F393" s="87"/>
      <c r="G393" s="87"/>
      <c r="H393" s="96"/>
      <c r="I393" s="100"/>
      <c r="J393" s="96"/>
      <c r="K393" s="100"/>
      <c r="L393" s="96"/>
      <c r="M393" s="100"/>
      <c r="N393" s="96"/>
      <c r="O393" s="100"/>
      <c r="P393" s="96"/>
      <c r="Q393" s="100"/>
      <c r="R393" s="96"/>
      <c r="S393" s="100"/>
      <c r="T393" s="96"/>
      <c r="U393" s="100"/>
      <c r="V393" s="98"/>
      <c r="W393" s="87"/>
    </row>
    <row r="394" spans="1:23" ht="216.75">
      <c r="A394" s="66">
        <v>10.039999999999999</v>
      </c>
      <c r="B394" s="261" t="s">
        <v>412</v>
      </c>
      <c r="C394" s="85"/>
      <c r="D394" s="85" t="s">
        <v>271</v>
      </c>
      <c r="E394" s="86"/>
      <c r="F394" s="87"/>
      <c r="G394" s="87"/>
      <c r="H394" s="96"/>
      <c r="I394" s="100"/>
      <c r="J394" s="96"/>
      <c r="K394" s="100"/>
      <c r="L394" s="96"/>
      <c r="M394" s="100"/>
      <c r="N394" s="96"/>
      <c r="O394" s="100"/>
      <c r="P394" s="96"/>
      <c r="Q394" s="100"/>
      <c r="R394" s="96"/>
      <c r="S394" s="100"/>
      <c r="T394" s="96"/>
      <c r="U394" s="100"/>
      <c r="V394" s="98"/>
      <c r="W394" s="87"/>
    </row>
    <row r="395" spans="1:23">
      <c r="A395" s="66"/>
      <c r="B395" s="261"/>
      <c r="C395" s="85"/>
      <c r="D395" s="85"/>
      <c r="E395" s="86"/>
      <c r="F395" s="87"/>
      <c r="G395" s="87"/>
      <c r="H395" s="96"/>
      <c r="I395" s="100"/>
      <c r="J395" s="96"/>
      <c r="K395" s="100"/>
      <c r="L395" s="96"/>
      <c r="M395" s="100"/>
      <c r="N395" s="96"/>
      <c r="O395" s="100"/>
      <c r="P395" s="96"/>
      <c r="Q395" s="100"/>
      <c r="R395" s="96"/>
      <c r="S395" s="100"/>
      <c r="T395" s="96"/>
      <c r="U395" s="100"/>
      <c r="V395" s="98"/>
      <c r="W395" s="87"/>
    </row>
    <row r="396" spans="1:23" ht="114.75">
      <c r="A396" s="66">
        <v>10.050000000000001</v>
      </c>
      <c r="B396" s="261" t="s">
        <v>413</v>
      </c>
      <c r="C396" s="85"/>
      <c r="D396" s="85" t="s">
        <v>271</v>
      </c>
      <c r="E396" s="86"/>
      <c r="F396" s="87"/>
      <c r="G396" s="87"/>
      <c r="H396" s="96"/>
      <c r="I396" s="100"/>
      <c r="J396" s="96"/>
      <c r="K396" s="100"/>
      <c r="L396" s="96"/>
      <c r="M396" s="100"/>
      <c r="N396" s="96"/>
      <c r="O396" s="100"/>
      <c r="P396" s="96"/>
      <c r="Q396" s="100"/>
      <c r="R396" s="96"/>
      <c r="S396" s="100"/>
      <c r="T396" s="96"/>
      <c r="U396" s="100"/>
      <c r="V396" s="98"/>
      <c r="W396" s="87"/>
    </row>
    <row r="397" spans="1:23">
      <c r="A397" s="66"/>
      <c r="B397" s="261"/>
      <c r="C397" s="85"/>
      <c r="D397" s="85"/>
      <c r="E397" s="86"/>
      <c r="F397" s="87"/>
      <c r="G397" s="87"/>
      <c r="H397" s="96"/>
      <c r="I397" s="100"/>
      <c r="J397" s="96"/>
      <c r="K397" s="100"/>
      <c r="L397" s="96"/>
      <c r="M397" s="100"/>
      <c r="N397" s="96"/>
      <c r="O397" s="100"/>
      <c r="P397" s="96"/>
      <c r="Q397" s="100"/>
      <c r="R397" s="96"/>
      <c r="S397" s="100"/>
      <c r="T397" s="96"/>
      <c r="U397" s="100"/>
      <c r="V397" s="98"/>
      <c r="W397" s="87"/>
    </row>
    <row r="398" spans="1:23" ht="63.75">
      <c r="A398" s="66">
        <v>10.06</v>
      </c>
      <c r="B398" s="261" t="s">
        <v>460</v>
      </c>
      <c r="C398" s="85"/>
      <c r="D398" s="85" t="s">
        <v>270</v>
      </c>
      <c r="E398" s="86"/>
      <c r="F398" s="87"/>
      <c r="G398" s="87"/>
      <c r="H398" s="96"/>
      <c r="I398" s="100"/>
      <c r="J398" s="96"/>
      <c r="K398" s="100"/>
      <c r="L398" s="96"/>
      <c r="M398" s="100"/>
      <c r="N398" s="96"/>
      <c r="O398" s="100"/>
      <c r="P398" s="96"/>
      <c r="Q398" s="100"/>
      <c r="R398" s="96"/>
      <c r="S398" s="100"/>
      <c r="T398" s="96"/>
      <c r="U398" s="100"/>
      <c r="V398" s="98"/>
      <c r="W398" s="87"/>
    </row>
    <row r="399" spans="1:23">
      <c r="A399" s="66"/>
      <c r="B399" s="261"/>
      <c r="C399" s="85"/>
      <c r="D399" s="85"/>
      <c r="E399" s="86"/>
      <c r="F399" s="87" t="s">
        <v>253</v>
      </c>
      <c r="G399" s="87"/>
      <c r="H399" s="96"/>
      <c r="I399" s="97"/>
      <c r="J399" s="96"/>
      <c r="K399" s="97"/>
      <c r="L399" s="96"/>
      <c r="M399" s="97"/>
      <c r="N399" s="96"/>
      <c r="O399" s="97"/>
      <c r="P399" s="96"/>
      <c r="Q399" s="97"/>
      <c r="R399" s="96"/>
      <c r="S399" s="97"/>
      <c r="T399" s="96"/>
      <c r="U399" s="97"/>
      <c r="V399" s="98"/>
      <c r="W399" s="99"/>
    </row>
    <row r="400" spans="1:23" ht="178.5">
      <c r="A400" s="66">
        <v>10.07</v>
      </c>
      <c r="B400" s="261" t="s">
        <v>414</v>
      </c>
      <c r="C400" s="85"/>
      <c r="D400" s="39" t="s">
        <v>271</v>
      </c>
      <c r="E400" s="86"/>
      <c r="F400" s="87"/>
      <c r="G400" s="87"/>
      <c r="H400" s="96"/>
      <c r="I400" s="100"/>
      <c r="J400" s="96"/>
      <c r="K400" s="100"/>
      <c r="L400" s="96"/>
      <c r="M400" s="100"/>
      <c r="N400" s="96"/>
      <c r="O400" s="100"/>
      <c r="P400" s="96"/>
      <c r="Q400" s="100"/>
      <c r="R400" s="96"/>
      <c r="S400" s="100"/>
      <c r="T400" s="96"/>
      <c r="U400" s="100"/>
      <c r="V400" s="98"/>
      <c r="W400" s="87"/>
    </row>
    <row r="401" spans="1:23">
      <c r="A401" s="66"/>
      <c r="B401" s="261"/>
      <c r="C401" s="85"/>
      <c r="D401" s="85"/>
      <c r="E401" s="86"/>
      <c r="F401" s="87"/>
      <c r="G401" s="87"/>
      <c r="H401" s="96"/>
      <c r="I401" s="100"/>
      <c r="J401" s="96"/>
      <c r="K401" s="100"/>
      <c r="L401" s="96"/>
      <c r="M401" s="100"/>
      <c r="N401" s="96"/>
      <c r="O401" s="100"/>
      <c r="P401" s="96"/>
      <c r="Q401" s="100"/>
      <c r="R401" s="96"/>
      <c r="S401" s="100"/>
      <c r="T401" s="96"/>
      <c r="U401" s="100"/>
      <c r="V401" s="98"/>
      <c r="W401" s="87"/>
    </row>
    <row r="402" spans="1:23" ht="13.15">
      <c r="A402" s="102">
        <v>11</v>
      </c>
      <c r="B402" s="262" t="s">
        <v>72</v>
      </c>
      <c r="C402" s="103"/>
      <c r="D402" s="103"/>
      <c r="E402" s="103"/>
      <c r="F402" s="103"/>
      <c r="G402" s="103"/>
      <c r="H402" s="103"/>
      <c r="I402" s="103"/>
      <c r="J402" s="103"/>
      <c r="K402" s="103"/>
      <c r="L402" s="103"/>
      <c r="M402" s="103"/>
      <c r="N402" s="103"/>
      <c r="O402" s="103"/>
      <c r="P402" s="103"/>
      <c r="Q402" s="103"/>
      <c r="R402" s="103"/>
      <c r="S402" s="103"/>
      <c r="T402" s="103"/>
      <c r="U402" s="103"/>
      <c r="V402" s="103"/>
      <c r="W402" s="103"/>
    </row>
    <row r="403" spans="1:23" ht="13.15">
      <c r="A403" s="62"/>
      <c r="B403" s="263"/>
      <c r="C403" s="85"/>
      <c r="D403" s="85"/>
      <c r="E403" s="86"/>
      <c r="F403" s="87"/>
      <c r="G403" s="87"/>
      <c r="H403" s="96"/>
      <c r="I403" s="97"/>
      <c r="J403" s="96"/>
      <c r="K403" s="97"/>
      <c r="L403" s="96"/>
      <c r="M403" s="97"/>
      <c r="N403" s="96"/>
      <c r="O403" s="97"/>
      <c r="P403" s="96"/>
      <c r="Q403" s="97"/>
      <c r="R403" s="96"/>
      <c r="S403" s="97"/>
      <c r="T403" s="96"/>
      <c r="U403" s="97"/>
      <c r="V403" s="98"/>
      <c r="W403" s="99"/>
    </row>
    <row r="404" spans="1:23" ht="13.15">
      <c r="A404" s="62"/>
      <c r="B404" s="263" t="s">
        <v>272</v>
      </c>
      <c r="C404" s="85"/>
      <c r="D404" s="85"/>
      <c r="E404" s="86"/>
      <c r="F404" s="87"/>
      <c r="G404" s="87"/>
      <c r="H404" s="96"/>
      <c r="I404" s="97"/>
      <c r="J404" s="96"/>
      <c r="K404" s="97"/>
      <c r="L404" s="96"/>
      <c r="M404" s="97"/>
      <c r="N404" s="96"/>
      <c r="O404" s="97"/>
      <c r="P404" s="96"/>
      <c r="Q404" s="97"/>
      <c r="R404" s="96"/>
      <c r="S404" s="97"/>
      <c r="T404" s="96"/>
      <c r="U404" s="97"/>
      <c r="V404" s="98"/>
      <c r="W404" s="99"/>
    </row>
    <row r="405" spans="1:23">
      <c r="A405" s="66"/>
      <c r="B405" s="261"/>
      <c r="C405" s="85"/>
      <c r="D405" s="85"/>
      <c r="E405" s="86"/>
      <c r="F405" s="87"/>
      <c r="G405" s="87"/>
      <c r="H405" s="96"/>
      <c r="I405" s="97"/>
      <c r="J405" s="96"/>
      <c r="K405" s="97"/>
      <c r="L405" s="96"/>
      <c r="M405" s="97"/>
      <c r="N405" s="96"/>
      <c r="O405" s="97"/>
      <c r="P405" s="96"/>
      <c r="Q405" s="97"/>
      <c r="R405" s="96"/>
      <c r="S405" s="97"/>
      <c r="T405" s="96"/>
      <c r="U405" s="97"/>
      <c r="V405" s="98"/>
      <c r="W405" s="99"/>
    </row>
    <row r="406" spans="1:23" ht="13.15">
      <c r="A406" s="102">
        <v>12</v>
      </c>
      <c r="B406" s="262" t="s">
        <v>73</v>
      </c>
      <c r="C406" s="103"/>
      <c r="D406" s="103"/>
      <c r="E406" s="103"/>
      <c r="F406" s="103"/>
      <c r="G406" s="103"/>
      <c r="H406" s="103"/>
      <c r="I406" s="103"/>
      <c r="J406" s="103"/>
      <c r="K406" s="103"/>
      <c r="L406" s="103"/>
      <c r="M406" s="103"/>
      <c r="N406" s="103"/>
      <c r="O406" s="103"/>
      <c r="P406" s="103"/>
      <c r="Q406" s="103"/>
      <c r="R406" s="103"/>
      <c r="S406" s="103"/>
      <c r="T406" s="103"/>
      <c r="U406" s="103"/>
      <c r="V406" s="103"/>
      <c r="W406" s="103"/>
    </row>
    <row r="407" spans="1:23" ht="13.15">
      <c r="A407" s="66"/>
      <c r="B407" s="263"/>
      <c r="C407" s="85"/>
      <c r="D407" s="85"/>
      <c r="E407" s="86"/>
      <c r="F407" s="87"/>
      <c r="G407" s="87"/>
      <c r="H407" s="96"/>
      <c r="I407" s="97"/>
      <c r="J407" s="96"/>
      <c r="K407" s="97"/>
      <c r="L407" s="96"/>
      <c r="M407" s="97"/>
      <c r="N407" s="96"/>
      <c r="O407" s="97"/>
      <c r="P407" s="96"/>
      <c r="Q407" s="97"/>
      <c r="R407" s="96"/>
      <c r="S407" s="97"/>
      <c r="T407" s="96"/>
      <c r="U407" s="97"/>
      <c r="V407" s="98"/>
      <c r="W407" s="99"/>
    </row>
    <row r="408" spans="1:23" ht="76.5">
      <c r="A408" s="66">
        <v>12.01</v>
      </c>
      <c r="B408" s="261" t="s">
        <v>258</v>
      </c>
      <c r="C408" s="85"/>
      <c r="D408" s="85" t="s">
        <v>68</v>
      </c>
      <c r="E408" s="86"/>
      <c r="F408" s="87"/>
      <c r="G408" s="87"/>
      <c r="H408" s="96"/>
      <c r="I408" s="97"/>
      <c r="J408" s="96"/>
      <c r="K408" s="97"/>
      <c r="L408" s="96"/>
      <c r="M408" s="97"/>
      <c r="N408" s="96"/>
      <c r="O408" s="97"/>
      <c r="P408" s="96"/>
      <c r="Q408" s="97"/>
      <c r="R408" s="96"/>
      <c r="S408" s="97"/>
      <c r="T408" s="96"/>
      <c r="U408" s="97"/>
      <c r="V408" s="98"/>
      <c r="W408" s="99"/>
    </row>
    <row r="409" spans="1:23">
      <c r="A409" s="66"/>
      <c r="B409" s="261"/>
      <c r="C409" s="85"/>
      <c r="D409" s="85"/>
      <c r="E409" s="86"/>
      <c r="F409" s="87"/>
      <c r="G409" s="87"/>
      <c r="H409" s="96"/>
      <c r="I409" s="97"/>
      <c r="J409" s="96"/>
      <c r="K409" s="97"/>
      <c r="L409" s="96"/>
      <c r="M409" s="97"/>
      <c r="N409" s="96"/>
      <c r="O409" s="97"/>
      <c r="P409" s="96"/>
      <c r="Q409" s="97"/>
      <c r="R409" s="96"/>
      <c r="S409" s="97"/>
      <c r="T409" s="96"/>
      <c r="U409" s="97"/>
      <c r="V409" s="98"/>
      <c r="W409" s="99"/>
    </row>
    <row r="410" spans="1:23" ht="102">
      <c r="A410" s="66">
        <v>12.02</v>
      </c>
      <c r="B410" s="261" t="s">
        <v>303</v>
      </c>
      <c r="C410" s="85">
        <v>2</v>
      </c>
      <c r="D410" s="85" t="s">
        <v>461</v>
      </c>
      <c r="E410" s="86"/>
      <c r="F410" s="87"/>
      <c r="G410" s="87"/>
      <c r="H410" s="96"/>
      <c r="I410" s="100"/>
      <c r="J410" s="96"/>
      <c r="K410" s="100"/>
      <c r="L410" s="96"/>
      <c r="M410" s="100"/>
      <c r="N410" s="96"/>
      <c r="O410" s="100"/>
      <c r="P410" s="96"/>
      <c r="Q410" s="100"/>
      <c r="R410" s="96"/>
      <c r="S410" s="100"/>
      <c r="T410" s="96"/>
      <c r="U410" s="100"/>
      <c r="V410" s="98"/>
      <c r="W410" s="87"/>
    </row>
    <row r="411" spans="1:23">
      <c r="A411" s="66"/>
      <c r="B411" s="261"/>
      <c r="C411" s="85"/>
      <c r="D411" s="85"/>
      <c r="E411" s="86"/>
      <c r="F411" s="87"/>
      <c r="G411" s="87"/>
      <c r="H411" s="96">
        <v>0</v>
      </c>
      <c r="I411" s="100">
        <f>SUM($G411)*H411</f>
        <v>0</v>
      </c>
      <c r="J411" s="96">
        <v>0</v>
      </c>
      <c r="K411" s="100">
        <f>SUM($G411)*J411</f>
        <v>0</v>
      </c>
      <c r="L411" s="96">
        <v>0</v>
      </c>
      <c r="M411" s="100">
        <f>SUM($G411)*L411</f>
        <v>0</v>
      </c>
      <c r="N411" s="96">
        <v>0</v>
      </c>
      <c r="O411" s="100">
        <f>SUM($G411)*N411</f>
        <v>0</v>
      </c>
      <c r="P411" s="96">
        <v>0</v>
      </c>
      <c r="Q411" s="100">
        <f>SUM($G411)*P411</f>
        <v>0</v>
      </c>
      <c r="R411" s="96">
        <v>0</v>
      </c>
      <c r="S411" s="100">
        <f>SUM($G411)*R411</f>
        <v>0</v>
      </c>
      <c r="T411" s="96">
        <v>0</v>
      </c>
      <c r="U411" s="100">
        <f>SUM($G411)*T411</f>
        <v>0</v>
      </c>
      <c r="V411" s="98">
        <v>1</v>
      </c>
      <c r="W411" s="87">
        <f>SUM($G411)*V411</f>
        <v>0</v>
      </c>
    </row>
    <row r="412" spans="1:23" ht="114.75">
      <c r="A412" s="66">
        <v>12.03</v>
      </c>
      <c r="B412" s="261" t="s">
        <v>304</v>
      </c>
      <c r="C412" s="85">
        <v>5</v>
      </c>
      <c r="D412" s="85" t="s">
        <v>461</v>
      </c>
      <c r="E412" s="86"/>
      <c r="F412" s="87"/>
      <c r="G412" s="87"/>
      <c r="H412" s="96"/>
      <c r="I412" s="97"/>
      <c r="J412" s="96"/>
      <c r="K412" s="97"/>
      <c r="L412" s="96"/>
      <c r="M412" s="97"/>
      <c r="N412" s="96"/>
      <c r="O412" s="97"/>
      <c r="P412" s="96"/>
      <c r="Q412" s="97"/>
      <c r="R412" s="96"/>
      <c r="S412" s="97"/>
      <c r="T412" s="96"/>
      <c r="U412" s="97"/>
      <c r="V412" s="98"/>
      <c r="W412" s="99"/>
    </row>
    <row r="413" spans="1:23">
      <c r="A413" s="66"/>
      <c r="B413" s="261"/>
      <c r="C413" s="85"/>
      <c r="D413" s="85"/>
      <c r="E413" s="86"/>
      <c r="F413" s="87"/>
      <c r="G413" s="87"/>
      <c r="H413" s="96">
        <v>0</v>
      </c>
      <c r="I413" s="100">
        <f>SUM($G413)*H413</f>
        <v>0</v>
      </c>
      <c r="J413" s="96">
        <v>0</v>
      </c>
      <c r="K413" s="100">
        <f>SUM($G413)*J413</f>
        <v>0</v>
      </c>
      <c r="L413" s="96">
        <v>0</v>
      </c>
      <c r="M413" s="100">
        <f>SUM($G413)*L413</f>
        <v>0</v>
      </c>
      <c r="N413" s="96">
        <v>0</v>
      </c>
      <c r="O413" s="100">
        <f>SUM($G413)*N413</f>
        <v>0</v>
      </c>
      <c r="P413" s="96">
        <v>0</v>
      </c>
      <c r="Q413" s="100">
        <f>SUM($G413)*P413</f>
        <v>0</v>
      </c>
      <c r="R413" s="96">
        <v>0</v>
      </c>
      <c r="S413" s="100">
        <f>SUM($G413)*R413</f>
        <v>0</v>
      </c>
      <c r="T413" s="96">
        <v>0</v>
      </c>
      <c r="U413" s="100">
        <f>SUM($G413)*T413</f>
        <v>0</v>
      </c>
      <c r="V413" s="98">
        <v>1</v>
      </c>
      <c r="W413" s="87">
        <f>SUM($G413)*V413</f>
        <v>0</v>
      </c>
    </row>
    <row r="414" spans="1:23" ht="89.25">
      <c r="A414" s="66">
        <v>12.04</v>
      </c>
      <c r="B414" s="261" t="s">
        <v>305</v>
      </c>
      <c r="C414" s="85">
        <v>10</v>
      </c>
      <c r="D414" s="85" t="s">
        <v>461</v>
      </c>
      <c r="E414" s="86"/>
      <c r="F414" s="87"/>
      <c r="G414" s="87"/>
      <c r="H414" s="96"/>
      <c r="I414" s="97"/>
      <c r="J414" s="96"/>
      <c r="K414" s="97"/>
      <c r="L414" s="96"/>
      <c r="M414" s="97"/>
      <c r="N414" s="96"/>
      <c r="O414" s="97"/>
      <c r="P414" s="96"/>
      <c r="Q414" s="97"/>
      <c r="R414" s="96"/>
      <c r="S414" s="97"/>
      <c r="T414" s="96"/>
      <c r="U414" s="97"/>
      <c r="V414" s="98"/>
      <c r="W414" s="99"/>
    </row>
    <row r="415" spans="1:23">
      <c r="A415" s="66"/>
      <c r="B415" s="261"/>
      <c r="C415" s="85"/>
      <c r="D415" s="1"/>
      <c r="E415" s="86"/>
      <c r="F415" s="87"/>
      <c r="G415" s="87"/>
      <c r="H415" s="96">
        <v>0</v>
      </c>
      <c r="I415" s="100">
        <f>SUM($G415)*H415</f>
        <v>0</v>
      </c>
      <c r="J415" s="96">
        <v>0</v>
      </c>
      <c r="K415" s="100">
        <f>SUM($G415)*J415</f>
        <v>0</v>
      </c>
      <c r="L415" s="96">
        <v>0</v>
      </c>
      <c r="M415" s="100">
        <f>SUM($G415)*L415</f>
        <v>0</v>
      </c>
      <c r="N415" s="96">
        <v>0</v>
      </c>
      <c r="O415" s="100">
        <f>SUM($G415)*N415</f>
        <v>0</v>
      </c>
      <c r="P415" s="96">
        <v>0</v>
      </c>
      <c r="Q415" s="100">
        <f>SUM($G415)*P415</f>
        <v>0</v>
      </c>
      <c r="R415" s="96">
        <v>0</v>
      </c>
      <c r="S415" s="100">
        <f>SUM($G415)*R415</f>
        <v>0</v>
      </c>
      <c r="T415" s="96">
        <v>0</v>
      </c>
      <c r="U415" s="100">
        <f>SUM($G415)*T415</f>
        <v>0</v>
      </c>
      <c r="V415" s="98">
        <v>1</v>
      </c>
      <c r="W415" s="87">
        <f>SUM($G415)*V415</f>
        <v>0</v>
      </c>
    </row>
    <row r="416" spans="1:23" ht="76.5">
      <c r="A416" s="66">
        <v>12.05</v>
      </c>
      <c r="B416" s="261" t="s">
        <v>306</v>
      </c>
      <c r="C416" s="85">
        <v>3</v>
      </c>
      <c r="D416" s="85" t="s">
        <v>461</v>
      </c>
      <c r="E416" s="86"/>
      <c r="F416" s="87"/>
      <c r="G416" s="87"/>
      <c r="H416" s="96"/>
      <c r="I416" s="97"/>
      <c r="J416" s="96"/>
      <c r="K416" s="97"/>
      <c r="L416" s="96"/>
      <c r="M416" s="97"/>
      <c r="N416" s="96"/>
      <c r="O416" s="97"/>
      <c r="P416" s="96"/>
      <c r="Q416" s="97"/>
      <c r="R416" s="96"/>
      <c r="S416" s="97"/>
      <c r="T416" s="96"/>
      <c r="U416" s="97"/>
      <c r="V416" s="98"/>
      <c r="W416" s="99"/>
    </row>
    <row r="417" spans="1:23">
      <c r="A417" s="66"/>
      <c r="B417" s="261"/>
      <c r="C417" s="85"/>
      <c r="D417" s="85"/>
      <c r="E417" s="86"/>
      <c r="F417" s="87"/>
      <c r="G417" s="87"/>
      <c r="H417" s="96">
        <v>0</v>
      </c>
      <c r="I417" s="100">
        <f>SUM($G417)*H417</f>
        <v>0</v>
      </c>
      <c r="J417" s="96">
        <v>0</v>
      </c>
      <c r="K417" s="100">
        <f>SUM($G417)*J417</f>
        <v>0</v>
      </c>
      <c r="L417" s="96">
        <v>0</v>
      </c>
      <c r="M417" s="100">
        <f>SUM($G417)*L417</f>
        <v>0</v>
      </c>
      <c r="N417" s="96">
        <v>0</v>
      </c>
      <c r="O417" s="100">
        <f>SUM($G417)*N417</f>
        <v>0</v>
      </c>
      <c r="P417" s="96">
        <v>0</v>
      </c>
      <c r="Q417" s="100">
        <f>SUM($G417)*P417</f>
        <v>0</v>
      </c>
      <c r="R417" s="96">
        <v>0</v>
      </c>
      <c r="S417" s="100">
        <f>SUM($G417)*R417</f>
        <v>0</v>
      </c>
      <c r="T417" s="96">
        <v>0</v>
      </c>
      <c r="U417" s="100">
        <f>SUM($G417)*T417</f>
        <v>0</v>
      </c>
      <c r="V417" s="98">
        <v>1</v>
      </c>
      <c r="W417" s="87">
        <f>SUM($G417)*V417</f>
        <v>0</v>
      </c>
    </row>
    <row r="418" spans="1:23" ht="89.25">
      <c r="A418" s="66">
        <v>12.06</v>
      </c>
      <c r="B418" s="261" t="s">
        <v>307</v>
      </c>
      <c r="C418" s="85">
        <v>7</v>
      </c>
      <c r="D418" s="85" t="s">
        <v>461</v>
      </c>
      <c r="E418" s="86"/>
      <c r="F418" s="87"/>
      <c r="G418" s="87"/>
      <c r="H418" s="96"/>
      <c r="I418" s="97"/>
      <c r="J418" s="96"/>
      <c r="K418" s="97"/>
      <c r="L418" s="96"/>
      <c r="M418" s="97"/>
      <c r="N418" s="96"/>
      <c r="O418" s="97"/>
      <c r="P418" s="96"/>
      <c r="Q418" s="97"/>
      <c r="R418" s="96"/>
      <c r="S418" s="97"/>
      <c r="T418" s="96"/>
      <c r="U418" s="97"/>
      <c r="V418" s="98"/>
      <c r="W418" s="99"/>
    </row>
    <row r="419" spans="1:23">
      <c r="A419" s="66"/>
      <c r="B419" s="261"/>
      <c r="C419" s="85"/>
      <c r="D419" s="85"/>
      <c r="E419" s="86"/>
      <c r="F419" s="87"/>
      <c r="G419" s="87"/>
      <c r="H419" s="96">
        <v>0</v>
      </c>
      <c r="I419" s="100">
        <f>SUM($G419)*H419</f>
        <v>0</v>
      </c>
      <c r="J419" s="96">
        <v>0</v>
      </c>
      <c r="K419" s="100">
        <f>SUM($G419)*J419</f>
        <v>0</v>
      </c>
      <c r="L419" s="96">
        <v>0</v>
      </c>
      <c r="M419" s="100">
        <f>SUM($G419)*L419</f>
        <v>0</v>
      </c>
      <c r="N419" s="96">
        <v>0</v>
      </c>
      <c r="O419" s="100">
        <f>SUM($G419)*N419</f>
        <v>0</v>
      </c>
      <c r="P419" s="96">
        <v>0</v>
      </c>
      <c r="Q419" s="100">
        <f>SUM($G419)*P419</f>
        <v>0</v>
      </c>
      <c r="R419" s="96">
        <v>0</v>
      </c>
      <c r="S419" s="100">
        <f>SUM($G419)*R419</f>
        <v>0</v>
      </c>
      <c r="T419" s="96">
        <v>0</v>
      </c>
      <c r="U419" s="100">
        <f>SUM($G419)*T419</f>
        <v>0</v>
      </c>
      <c r="V419" s="98">
        <v>1</v>
      </c>
      <c r="W419" s="87">
        <f>SUM($G419)*V419</f>
        <v>0</v>
      </c>
    </row>
    <row r="420" spans="1:23" ht="89.25">
      <c r="A420" s="66">
        <v>12.07</v>
      </c>
      <c r="B420" s="261" t="s">
        <v>308</v>
      </c>
      <c r="C420" s="85">
        <v>1</v>
      </c>
      <c r="D420" s="85" t="s">
        <v>461</v>
      </c>
      <c r="E420" s="86"/>
      <c r="F420" s="87"/>
      <c r="G420" s="87"/>
      <c r="H420" s="96"/>
      <c r="I420" s="97"/>
      <c r="J420" s="96"/>
      <c r="K420" s="97"/>
      <c r="L420" s="96"/>
      <c r="M420" s="97"/>
      <c r="N420" s="96"/>
      <c r="O420" s="97"/>
      <c r="P420" s="96"/>
      <c r="Q420" s="97"/>
      <c r="R420" s="96"/>
      <c r="S420" s="97"/>
      <c r="T420" s="96"/>
      <c r="U420" s="97"/>
      <c r="V420" s="98"/>
      <c r="W420" s="99"/>
    </row>
    <row r="421" spans="1:23">
      <c r="A421" s="66"/>
      <c r="B421" s="261"/>
      <c r="C421" s="85"/>
      <c r="D421" s="85"/>
      <c r="E421" s="86"/>
      <c r="F421" s="87"/>
      <c r="G421" s="87"/>
      <c r="H421" s="96">
        <v>0</v>
      </c>
      <c r="I421" s="100">
        <f>SUM($G421)*H421</f>
        <v>0</v>
      </c>
      <c r="J421" s="96">
        <v>0</v>
      </c>
      <c r="K421" s="100">
        <f>SUM($G421)*J421</f>
        <v>0</v>
      </c>
      <c r="L421" s="96">
        <v>0</v>
      </c>
      <c r="M421" s="100">
        <f>SUM($G421)*L421</f>
        <v>0</v>
      </c>
      <c r="N421" s="96">
        <v>0</v>
      </c>
      <c r="O421" s="100">
        <f>SUM($G421)*N421</f>
        <v>0</v>
      </c>
      <c r="P421" s="96">
        <v>0</v>
      </c>
      <c r="Q421" s="100">
        <f>SUM($G421)*P421</f>
        <v>0</v>
      </c>
      <c r="R421" s="96">
        <v>0</v>
      </c>
      <c r="S421" s="100">
        <f>SUM($G421)*R421</f>
        <v>0</v>
      </c>
      <c r="T421" s="96">
        <v>0</v>
      </c>
      <c r="U421" s="100">
        <f>SUM($G421)*T421</f>
        <v>0</v>
      </c>
      <c r="V421" s="98">
        <v>1</v>
      </c>
      <c r="W421" s="87">
        <f>SUM($G421)*V421</f>
        <v>0</v>
      </c>
    </row>
    <row r="422" spans="1:23" ht="76.5">
      <c r="A422" s="66">
        <v>12.08</v>
      </c>
      <c r="B422" s="261" t="s">
        <v>309</v>
      </c>
      <c r="C422" s="85">
        <v>1</v>
      </c>
      <c r="D422" s="85" t="s">
        <v>461</v>
      </c>
      <c r="E422" s="86"/>
      <c r="F422" s="87"/>
      <c r="G422" s="87"/>
      <c r="H422" s="96">
        <v>0</v>
      </c>
      <c r="I422" s="100">
        <f>SUM($G422)*H422</f>
        <v>0</v>
      </c>
      <c r="J422" s="96">
        <v>0</v>
      </c>
      <c r="K422" s="100">
        <f>SUM($G422)*J422</f>
        <v>0</v>
      </c>
      <c r="L422" s="96">
        <v>0</v>
      </c>
      <c r="M422" s="100">
        <f>SUM($G422)*L422</f>
        <v>0</v>
      </c>
      <c r="N422" s="96">
        <v>0</v>
      </c>
      <c r="O422" s="100">
        <f>SUM($G422)*N422</f>
        <v>0</v>
      </c>
      <c r="P422" s="96">
        <v>0</v>
      </c>
      <c r="Q422" s="100">
        <f>SUM($G422)*P422</f>
        <v>0</v>
      </c>
      <c r="R422" s="96">
        <v>0</v>
      </c>
      <c r="S422" s="100">
        <f>SUM($G422)*R422</f>
        <v>0</v>
      </c>
      <c r="T422" s="96">
        <v>0</v>
      </c>
      <c r="U422" s="100">
        <f>SUM($G422)*T422</f>
        <v>0</v>
      </c>
      <c r="V422" s="98">
        <v>1</v>
      </c>
      <c r="W422" s="87">
        <f>SUM($G422)*V422</f>
        <v>0</v>
      </c>
    </row>
    <row r="423" spans="1:23">
      <c r="A423" s="66"/>
      <c r="B423" s="261"/>
      <c r="C423" s="85"/>
      <c r="D423" s="85"/>
      <c r="E423" s="86"/>
      <c r="F423" s="87"/>
      <c r="G423" s="87"/>
      <c r="H423" s="96">
        <v>0</v>
      </c>
      <c r="I423" s="100">
        <f>SUM($G423)*H423</f>
        <v>0</v>
      </c>
      <c r="J423" s="96">
        <v>0</v>
      </c>
      <c r="K423" s="100">
        <f>SUM($G423)*J423</f>
        <v>0</v>
      </c>
      <c r="L423" s="96">
        <v>0</v>
      </c>
      <c r="M423" s="100">
        <f>SUM($G423)*L423</f>
        <v>0</v>
      </c>
      <c r="N423" s="96">
        <v>0</v>
      </c>
      <c r="O423" s="100">
        <f>SUM($G423)*N423</f>
        <v>0</v>
      </c>
      <c r="P423" s="96">
        <v>0</v>
      </c>
      <c r="Q423" s="100">
        <f>SUM($G423)*P423</f>
        <v>0</v>
      </c>
      <c r="R423" s="96">
        <v>0</v>
      </c>
      <c r="S423" s="100">
        <f>SUM($G423)*R423</f>
        <v>0</v>
      </c>
      <c r="T423" s="96">
        <v>0</v>
      </c>
      <c r="U423" s="100">
        <f>SUM($G423)*T423</f>
        <v>0</v>
      </c>
      <c r="V423" s="98">
        <v>1</v>
      </c>
      <c r="W423" s="87">
        <f>SUM($G423)*V423</f>
        <v>0</v>
      </c>
    </row>
    <row r="424" spans="1:23" ht="165.75">
      <c r="A424" s="66">
        <v>12.09</v>
      </c>
      <c r="B424" s="261" t="s">
        <v>310</v>
      </c>
      <c r="C424" s="85">
        <v>29</v>
      </c>
      <c r="D424" s="85" t="s">
        <v>461</v>
      </c>
      <c r="E424" s="86"/>
      <c r="F424" s="87"/>
      <c r="G424" s="87"/>
      <c r="H424" s="96"/>
      <c r="I424" s="97"/>
      <c r="J424" s="96"/>
      <c r="K424" s="97"/>
      <c r="L424" s="96"/>
      <c r="M424" s="97"/>
      <c r="N424" s="96"/>
      <c r="O424" s="97"/>
      <c r="P424" s="96"/>
      <c r="Q424" s="97"/>
      <c r="R424" s="96"/>
      <c r="S424" s="97"/>
      <c r="T424" s="96"/>
      <c r="U424" s="97"/>
      <c r="V424" s="98"/>
      <c r="W424" s="99"/>
    </row>
    <row r="425" spans="1:23">
      <c r="A425" s="66"/>
      <c r="B425" s="261"/>
      <c r="C425" s="85"/>
      <c r="D425" s="85"/>
      <c r="E425" s="86"/>
      <c r="F425" s="87"/>
      <c r="G425" s="87"/>
      <c r="H425" s="96"/>
      <c r="I425" s="97"/>
      <c r="J425" s="96"/>
      <c r="K425" s="97"/>
      <c r="L425" s="96"/>
      <c r="M425" s="97"/>
      <c r="N425" s="96"/>
      <c r="O425" s="97"/>
      <c r="P425" s="96"/>
      <c r="Q425" s="97"/>
      <c r="R425" s="96"/>
      <c r="S425" s="97"/>
      <c r="T425" s="96"/>
      <c r="U425" s="97"/>
      <c r="V425" s="98"/>
      <c r="W425" s="99"/>
    </row>
    <row r="426" spans="1:23" ht="38.25">
      <c r="A426" s="66">
        <v>12.1</v>
      </c>
      <c r="B426" s="261" t="s">
        <v>415</v>
      </c>
      <c r="C426" s="85">
        <v>1</v>
      </c>
      <c r="D426" s="85" t="s">
        <v>68</v>
      </c>
      <c r="E426" s="86"/>
      <c r="F426" s="87"/>
      <c r="G426" s="87"/>
      <c r="H426" s="96"/>
      <c r="I426" s="97"/>
      <c r="J426" s="96"/>
      <c r="K426" s="97"/>
      <c r="L426" s="96"/>
      <c r="M426" s="97"/>
      <c r="N426" s="96"/>
      <c r="O426" s="97"/>
      <c r="P426" s="96"/>
      <c r="Q426" s="97"/>
      <c r="R426" s="96"/>
      <c r="S426" s="97"/>
      <c r="T426" s="96"/>
      <c r="U426" s="97"/>
      <c r="V426" s="98"/>
      <c r="W426" s="99"/>
    </row>
    <row r="427" spans="1:23">
      <c r="A427" s="66"/>
      <c r="B427" s="261"/>
      <c r="C427" s="85"/>
      <c r="D427" s="85"/>
      <c r="E427" s="86"/>
      <c r="F427" s="87"/>
      <c r="G427" s="87"/>
      <c r="H427" s="96">
        <v>0</v>
      </c>
      <c r="I427" s="100">
        <f>SUM($G427)*H427</f>
        <v>0</v>
      </c>
      <c r="J427" s="96">
        <v>0</v>
      </c>
      <c r="K427" s="100">
        <f>SUM($G427)*J427</f>
        <v>0</v>
      </c>
      <c r="L427" s="96">
        <v>0</v>
      </c>
      <c r="M427" s="100">
        <f>SUM($G427)*L427</f>
        <v>0</v>
      </c>
      <c r="N427" s="96">
        <v>0</v>
      </c>
      <c r="O427" s="100">
        <f>SUM($G427)*N427</f>
        <v>0</v>
      </c>
      <c r="P427" s="96">
        <v>0</v>
      </c>
      <c r="Q427" s="100">
        <f>SUM($G427)*P427</f>
        <v>0</v>
      </c>
      <c r="R427" s="96">
        <v>0</v>
      </c>
      <c r="S427" s="100">
        <f>SUM($G427)*R427</f>
        <v>0</v>
      </c>
      <c r="T427" s="96">
        <v>0</v>
      </c>
      <c r="U427" s="100">
        <f>SUM($G427)*T427</f>
        <v>0</v>
      </c>
      <c r="V427" s="98">
        <v>1</v>
      </c>
      <c r="W427" s="87">
        <f>SUM($G427)*V427</f>
        <v>0</v>
      </c>
    </row>
    <row r="428" spans="1:23" ht="13.15">
      <c r="A428" s="102">
        <v>13</v>
      </c>
      <c r="B428" s="262" t="s">
        <v>74</v>
      </c>
      <c r="C428" s="103"/>
      <c r="D428" s="103"/>
      <c r="E428" s="103"/>
      <c r="F428" s="103"/>
      <c r="G428" s="103"/>
      <c r="H428" s="103"/>
      <c r="I428" s="103"/>
      <c r="J428" s="103"/>
      <c r="K428" s="103"/>
      <c r="L428" s="103"/>
      <c r="M428" s="103"/>
      <c r="N428" s="103"/>
      <c r="O428" s="103"/>
      <c r="P428" s="103"/>
      <c r="Q428" s="103"/>
      <c r="R428" s="103"/>
      <c r="S428" s="103"/>
      <c r="T428" s="103"/>
      <c r="U428" s="103"/>
      <c r="V428" s="103"/>
      <c r="W428" s="103"/>
    </row>
    <row r="429" spans="1:23">
      <c r="A429" s="66"/>
      <c r="B429" s="261"/>
      <c r="C429" s="85"/>
      <c r="D429" s="85"/>
      <c r="E429" s="86"/>
      <c r="F429" s="87"/>
      <c r="G429" s="87"/>
      <c r="H429" s="96"/>
      <c r="I429" s="97"/>
      <c r="J429" s="96"/>
      <c r="K429" s="97"/>
      <c r="L429" s="96"/>
      <c r="M429" s="97"/>
      <c r="N429" s="96"/>
      <c r="O429" s="97"/>
      <c r="P429" s="96"/>
      <c r="Q429" s="97"/>
      <c r="R429" s="96"/>
      <c r="S429" s="97"/>
      <c r="T429" s="96"/>
      <c r="U429" s="97"/>
      <c r="V429" s="98"/>
      <c r="W429" s="99"/>
    </row>
    <row r="430" spans="1:23" ht="38.25">
      <c r="A430" s="66">
        <v>13.01</v>
      </c>
      <c r="B430" s="261" t="s">
        <v>377</v>
      </c>
      <c r="C430" s="85"/>
      <c r="D430" s="85" t="s">
        <v>270</v>
      </c>
      <c r="E430" s="86"/>
      <c r="F430" s="87"/>
      <c r="G430" s="87"/>
      <c r="H430" s="96">
        <v>0</v>
      </c>
      <c r="I430" s="100">
        <f>SUM($G430)*H430</f>
        <v>0</v>
      </c>
      <c r="J430" s="96">
        <v>0</v>
      </c>
      <c r="K430" s="100">
        <f>SUM($G430)*J430</f>
        <v>0</v>
      </c>
      <c r="L430" s="96">
        <v>0</v>
      </c>
      <c r="M430" s="100">
        <f>SUM($G430)*L430</f>
        <v>0</v>
      </c>
      <c r="N430" s="96">
        <v>0</v>
      </c>
      <c r="O430" s="100">
        <f>SUM($G430)*N430</f>
        <v>0</v>
      </c>
      <c r="P430" s="96">
        <v>0</v>
      </c>
      <c r="Q430" s="100">
        <f>SUM($G430)*P430</f>
        <v>0</v>
      </c>
      <c r="R430" s="96">
        <v>0</v>
      </c>
      <c r="S430" s="100">
        <f>SUM($G430)*R430</f>
        <v>0</v>
      </c>
      <c r="T430" s="96">
        <v>0</v>
      </c>
      <c r="U430" s="100">
        <f>SUM($G430)*T430</f>
        <v>0</v>
      </c>
      <c r="V430" s="98">
        <v>1</v>
      </c>
      <c r="W430" s="87">
        <f>SUM($G430)*V430</f>
        <v>0</v>
      </c>
    </row>
    <row r="431" spans="1:23">
      <c r="A431" s="66"/>
      <c r="B431" s="261"/>
      <c r="C431" s="85"/>
      <c r="D431" s="85"/>
      <c r="E431" s="86"/>
      <c r="F431" s="87"/>
      <c r="G431" s="87"/>
      <c r="H431" s="96"/>
      <c r="I431" s="97"/>
      <c r="J431" s="96"/>
      <c r="K431" s="97"/>
      <c r="L431" s="96"/>
      <c r="M431" s="97"/>
      <c r="N431" s="96"/>
      <c r="O431" s="97"/>
      <c r="P431" s="96"/>
      <c r="Q431" s="97"/>
      <c r="R431" s="96"/>
      <c r="S431" s="97"/>
      <c r="T431" s="96"/>
      <c r="U431" s="97"/>
      <c r="V431" s="98"/>
      <c r="W431" s="99"/>
    </row>
    <row r="432" spans="1:23" ht="38.25">
      <c r="A432" s="66">
        <v>13.02</v>
      </c>
      <c r="B432" s="261" t="s">
        <v>424</v>
      </c>
      <c r="C432" s="85"/>
      <c r="D432" s="85" t="s">
        <v>270</v>
      </c>
      <c r="E432" s="86"/>
      <c r="F432" s="87"/>
      <c r="G432" s="87"/>
      <c r="H432" s="96">
        <v>0</v>
      </c>
      <c r="I432" s="100">
        <f>SUM($G432)*H432</f>
        <v>0</v>
      </c>
      <c r="J432" s="96">
        <v>0</v>
      </c>
      <c r="K432" s="100">
        <f>SUM($G432)*J432</f>
        <v>0</v>
      </c>
      <c r="L432" s="96">
        <v>0</v>
      </c>
      <c r="M432" s="100">
        <f>SUM($G432)*L432</f>
        <v>0</v>
      </c>
      <c r="N432" s="96">
        <v>0</v>
      </c>
      <c r="O432" s="100">
        <f>SUM($G432)*N432</f>
        <v>0</v>
      </c>
      <c r="P432" s="96">
        <v>0</v>
      </c>
      <c r="Q432" s="100">
        <f>SUM($G432)*P432</f>
        <v>0</v>
      </c>
      <c r="R432" s="96">
        <v>0</v>
      </c>
      <c r="S432" s="100">
        <f>SUM($G432)*R432</f>
        <v>0</v>
      </c>
      <c r="T432" s="96">
        <v>0</v>
      </c>
      <c r="U432" s="100">
        <f>SUM($G432)*T432</f>
        <v>0</v>
      </c>
      <c r="V432" s="98">
        <v>1</v>
      </c>
      <c r="W432" s="87">
        <f>SUM($G432)*V432</f>
        <v>0</v>
      </c>
    </row>
    <row r="433" spans="1:23">
      <c r="A433" s="66"/>
      <c r="B433" s="261"/>
      <c r="C433" s="85"/>
      <c r="D433" s="85"/>
      <c r="E433" s="86"/>
      <c r="F433" s="87"/>
      <c r="G433" s="87"/>
      <c r="H433" s="96"/>
      <c r="I433" s="100"/>
      <c r="J433" s="96"/>
      <c r="K433" s="100"/>
      <c r="L433" s="96"/>
      <c r="M433" s="100"/>
      <c r="N433" s="96"/>
      <c r="O433" s="100"/>
      <c r="P433" s="96"/>
      <c r="Q433" s="100"/>
      <c r="R433" s="96"/>
      <c r="S433" s="100"/>
      <c r="T433" s="96"/>
      <c r="U433" s="100"/>
      <c r="V433" s="98"/>
      <c r="W433" s="87"/>
    </row>
    <row r="434" spans="1:23" ht="38.25">
      <c r="A434" s="66">
        <v>13.03</v>
      </c>
      <c r="B434" s="261" t="s">
        <v>425</v>
      </c>
      <c r="C434" s="85"/>
      <c r="D434" s="85" t="s">
        <v>426</v>
      </c>
      <c r="E434" s="86"/>
      <c r="F434" s="87"/>
      <c r="G434" s="87"/>
      <c r="H434" s="96"/>
      <c r="I434" s="100"/>
      <c r="J434" s="96"/>
      <c r="K434" s="100"/>
      <c r="L434" s="96"/>
      <c r="M434" s="100"/>
      <c r="N434" s="96"/>
      <c r="O434" s="100"/>
      <c r="P434" s="96"/>
      <c r="Q434" s="100"/>
      <c r="R434" s="96"/>
      <c r="S434" s="100"/>
      <c r="T434" s="96"/>
      <c r="U434" s="100"/>
      <c r="V434" s="98"/>
      <c r="W434" s="87"/>
    </row>
    <row r="435" spans="1:23">
      <c r="A435" s="66"/>
      <c r="B435" s="261"/>
      <c r="C435" s="85"/>
      <c r="D435" s="85"/>
      <c r="E435" s="86"/>
      <c r="F435" s="87"/>
      <c r="G435" s="87"/>
      <c r="H435" s="96"/>
      <c r="I435" s="100"/>
      <c r="J435" s="96"/>
      <c r="K435" s="100"/>
      <c r="L435" s="96"/>
      <c r="M435" s="100"/>
      <c r="N435" s="96"/>
      <c r="O435" s="100"/>
      <c r="P435" s="96"/>
      <c r="Q435" s="100"/>
      <c r="R435" s="96"/>
      <c r="S435" s="100"/>
      <c r="T435" s="96"/>
      <c r="U435" s="100"/>
      <c r="V435" s="98"/>
      <c r="W435" s="87"/>
    </row>
    <row r="436" spans="1:23" ht="76.900000000000006">
      <c r="A436" s="66">
        <v>13.04</v>
      </c>
      <c r="B436" s="261" t="s">
        <v>427</v>
      </c>
      <c r="C436" s="85">
        <v>50</v>
      </c>
      <c r="D436" s="68" t="s">
        <v>298</v>
      </c>
      <c r="E436" s="86"/>
      <c r="F436" s="87"/>
      <c r="G436" s="87"/>
      <c r="H436" s="96"/>
      <c r="I436" s="100"/>
      <c r="J436" s="96"/>
      <c r="K436" s="100"/>
      <c r="L436" s="96"/>
      <c r="M436" s="100"/>
      <c r="N436" s="96"/>
      <c r="O436" s="100"/>
      <c r="P436" s="96"/>
      <c r="Q436" s="100"/>
      <c r="R436" s="96"/>
      <c r="S436" s="100"/>
      <c r="T436" s="96"/>
      <c r="U436" s="100"/>
      <c r="V436" s="98"/>
      <c r="W436" s="87"/>
    </row>
    <row r="437" spans="1:23">
      <c r="A437" s="66"/>
      <c r="B437" s="261"/>
      <c r="C437" s="85"/>
      <c r="D437" s="85"/>
      <c r="E437" s="86"/>
      <c r="F437" s="87"/>
      <c r="G437" s="87"/>
      <c r="H437" s="96"/>
      <c r="I437" s="100"/>
      <c r="J437" s="96"/>
      <c r="K437" s="100"/>
      <c r="L437" s="96"/>
      <c r="M437" s="100"/>
      <c r="N437" s="96"/>
      <c r="O437" s="100"/>
      <c r="P437" s="96"/>
      <c r="Q437" s="100"/>
      <c r="R437" s="96"/>
      <c r="S437" s="100"/>
      <c r="T437" s="96"/>
      <c r="U437" s="100"/>
      <c r="V437" s="98"/>
      <c r="W437" s="87"/>
    </row>
    <row r="438" spans="1:23" ht="76.5">
      <c r="A438" s="66">
        <v>13.05</v>
      </c>
      <c r="B438" s="261" t="s">
        <v>431</v>
      </c>
      <c r="C438" s="85"/>
      <c r="D438" s="85" t="s">
        <v>462</v>
      </c>
      <c r="E438" s="86"/>
      <c r="F438" s="87"/>
      <c r="G438" s="87"/>
      <c r="H438" s="96"/>
      <c r="I438" s="100"/>
      <c r="J438" s="96"/>
      <c r="K438" s="100"/>
      <c r="L438" s="96"/>
      <c r="M438" s="100"/>
      <c r="N438" s="96"/>
      <c r="O438" s="100"/>
      <c r="P438" s="96"/>
      <c r="Q438" s="100"/>
      <c r="R438" s="96"/>
      <c r="S438" s="100"/>
      <c r="T438" s="96"/>
      <c r="U438" s="100"/>
      <c r="V438" s="98"/>
      <c r="W438" s="87"/>
    </row>
    <row r="439" spans="1:23">
      <c r="A439" s="66"/>
      <c r="B439" s="261"/>
      <c r="C439" s="85"/>
      <c r="D439" s="85"/>
      <c r="E439" s="86"/>
      <c r="F439" s="87"/>
      <c r="G439" s="87"/>
      <c r="H439" s="96"/>
      <c r="I439" s="100"/>
      <c r="J439" s="96"/>
      <c r="K439" s="100"/>
      <c r="L439" s="96"/>
      <c r="M439" s="100"/>
      <c r="N439" s="96"/>
      <c r="O439" s="100"/>
      <c r="P439" s="96"/>
      <c r="Q439" s="100"/>
      <c r="R439" s="96"/>
      <c r="S439" s="100"/>
      <c r="T439" s="96"/>
      <c r="U439" s="100"/>
      <c r="V439" s="98"/>
      <c r="W439" s="87"/>
    </row>
    <row r="440" spans="1:23" ht="13.15">
      <c r="A440" s="66"/>
      <c r="B440" s="263" t="s">
        <v>238</v>
      </c>
      <c r="C440" s="85"/>
      <c r="D440" s="85"/>
      <c r="E440" s="86"/>
      <c r="F440" s="87"/>
      <c r="G440" s="87"/>
      <c r="H440" s="96"/>
      <c r="I440" s="97"/>
      <c r="J440" s="96"/>
      <c r="K440" s="97"/>
      <c r="L440" s="96"/>
      <c r="M440" s="97"/>
      <c r="N440" s="96"/>
      <c r="O440" s="97"/>
      <c r="P440" s="96"/>
      <c r="Q440" s="97"/>
      <c r="R440" s="96"/>
      <c r="S440" s="97"/>
      <c r="T440" s="96"/>
      <c r="U440" s="97"/>
      <c r="V440" s="98"/>
      <c r="W440" s="99"/>
    </row>
    <row r="441" spans="1:23">
      <c r="A441" s="66"/>
      <c r="B441" s="261"/>
      <c r="C441" s="85"/>
      <c r="D441" s="85"/>
      <c r="E441" s="86"/>
      <c r="F441" s="87"/>
      <c r="G441" s="87"/>
      <c r="H441" s="96"/>
      <c r="I441" s="97"/>
      <c r="J441" s="96"/>
      <c r="K441" s="97"/>
      <c r="L441" s="96"/>
      <c r="M441" s="97"/>
      <c r="N441" s="96"/>
      <c r="O441" s="97"/>
      <c r="P441" s="96"/>
      <c r="Q441" s="97"/>
      <c r="R441" s="96"/>
      <c r="S441" s="97"/>
      <c r="T441" s="96"/>
      <c r="U441" s="97"/>
      <c r="V441" s="98"/>
      <c r="W441" s="99"/>
    </row>
    <row r="442" spans="1:23" ht="76.5">
      <c r="A442" s="66">
        <v>13.06</v>
      </c>
      <c r="B442" s="261" t="s">
        <v>463</v>
      </c>
      <c r="C442" s="85"/>
      <c r="D442" s="85" t="s">
        <v>271</v>
      </c>
      <c r="E442" s="86"/>
      <c r="F442" s="87"/>
      <c r="G442" s="87"/>
      <c r="H442" s="96"/>
      <c r="I442" s="100"/>
      <c r="J442" s="96"/>
      <c r="K442" s="100"/>
      <c r="L442" s="96"/>
      <c r="M442" s="100"/>
      <c r="N442" s="96"/>
      <c r="O442" s="100"/>
      <c r="P442" s="96"/>
      <c r="Q442" s="100"/>
      <c r="R442" s="96"/>
      <c r="S442" s="100"/>
      <c r="T442" s="96"/>
      <c r="U442" s="100"/>
      <c r="V442" s="98"/>
      <c r="W442" s="87"/>
    </row>
    <row r="443" spans="1:23">
      <c r="A443" s="66"/>
      <c r="B443" s="261"/>
      <c r="C443" s="85"/>
      <c r="D443" s="85"/>
      <c r="E443" s="86"/>
      <c r="F443" s="87"/>
      <c r="G443" s="87"/>
      <c r="H443" s="96"/>
      <c r="I443" s="100"/>
      <c r="J443" s="96"/>
      <c r="K443" s="100"/>
      <c r="L443" s="96"/>
      <c r="M443" s="100"/>
      <c r="N443" s="96"/>
      <c r="O443" s="100"/>
      <c r="P443" s="96"/>
      <c r="Q443" s="100"/>
      <c r="R443" s="96"/>
      <c r="S443" s="100"/>
      <c r="T443" s="96"/>
      <c r="U443" s="100"/>
      <c r="V443" s="98"/>
      <c r="W443" s="87"/>
    </row>
    <row r="444" spans="1:23" ht="63.75">
      <c r="A444" s="66">
        <v>13.07</v>
      </c>
      <c r="B444" s="261" t="s">
        <v>311</v>
      </c>
      <c r="C444" s="85">
        <v>9</v>
      </c>
      <c r="D444" s="85" t="s">
        <v>461</v>
      </c>
      <c r="E444" s="86"/>
      <c r="F444" s="87"/>
      <c r="G444" s="87"/>
      <c r="H444" s="96">
        <v>0</v>
      </c>
      <c r="I444" s="100">
        <f>SUM($G444)*H444</f>
        <v>0</v>
      </c>
      <c r="J444" s="96">
        <v>0</v>
      </c>
      <c r="K444" s="100">
        <f>SUM($G444)*J444</f>
        <v>0</v>
      </c>
      <c r="L444" s="96">
        <v>0</v>
      </c>
      <c r="M444" s="100">
        <f>SUM($G444)*L444</f>
        <v>0</v>
      </c>
      <c r="N444" s="96">
        <v>0</v>
      </c>
      <c r="O444" s="100">
        <f>SUM($G444)*N444</f>
        <v>0</v>
      </c>
      <c r="P444" s="96">
        <v>0</v>
      </c>
      <c r="Q444" s="100">
        <f>SUM($G444)*P444</f>
        <v>0</v>
      </c>
      <c r="R444" s="96">
        <v>0</v>
      </c>
      <c r="S444" s="100">
        <f>SUM($G444)*R444</f>
        <v>0</v>
      </c>
      <c r="T444" s="96">
        <v>0</v>
      </c>
      <c r="U444" s="100">
        <f>SUM($G444)*T444</f>
        <v>0</v>
      </c>
      <c r="V444" s="98">
        <v>1</v>
      </c>
      <c r="W444" s="87">
        <f>SUM($G444)*V444</f>
        <v>0</v>
      </c>
    </row>
    <row r="445" spans="1:23">
      <c r="A445" s="66"/>
      <c r="B445" s="261"/>
      <c r="C445" s="85"/>
      <c r="D445" s="85"/>
      <c r="E445" s="86"/>
      <c r="F445" s="87"/>
      <c r="G445" s="87"/>
      <c r="H445" s="96"/>
      <c r="I445" s="100"/>
      <c r="J445" s="96"/>
      <c r="K445" s="100"/>
      <c r="L445" s="96"/>
      <c r="M445" s="100"/>
      <c r="N445" s="96"/>
      <c r="O445" s="100"/>
      <c r="P445" s="96"/>
      <c r="Q445" s="100"/>
      <c r="R445" s="96"/>
      <c r="S445" s="100"/>
      <c r="T445" s="96"/>
      <c r="U445" s="100"/>
      <c r="V445" s="98"/>
      <c r="W445" s="87"/>
    </row>
    <row r="446" spans="1:23" ht="89.25">
      <c r="A446" s="66">
        <v>13.08</v>
      </c>
      <c r="B446" s="261" t="s">
        <v>312</v>
      </c>
      <c r="C446" s="85">
        <v>9</v>
      </c>
      <c r="D446" s="85" t="s">
        <v>461</v>
      </c>
      <c r="E446" s="86"/>
      <c r="F446" s="87"/>
      <c r="G446" s="87"/>
      <c r="H446" s="96">
        <v>0</v>
      </c>
      <c r="I446" s="100">
        <f>SUM($G446)*H446</f>
        <v>0</v>
      </c>
      <c r="J446" s="96">
        <v>0</v>
      </c>
      <c r="K446" s="100">
        <f>SUM($G446)*J446</f>
        <v>0</v>
      </c>
      <c r="L446" s="96">
        <v>0</v>
      </c>
      <c r="M446" s="100">
        <f>SUM($G446)*L446</f>
        <v>0</v>
      </c>
      <c r="N446" s="96">
        <v>0</v>
      </c>
      <c r="O446" s="100">
        <f>SUM($G446)*N446</f>
        <v>0</v>
      </c>
      <c r="P446" s="96">
        <v>0</v>
      </c>
      <c r="Q446" s="100">
        <f>SUM($G446)*P446</f>
        <v>0</v>
      </c>
      <c r="R446" s="96">
        <v>0</v>
      </c>
      <c r="S446" s="100">
        <f>SUM($G446)*R446</f>
        <v>0</v>
      </c>
      <c r="T446" s="96">
        <v>0</v>
      </c>
      <c r="U446" s="100">
        <f>SUM($G446)*T446</f>
        <v>0</v>
      </c>
      <c r="V446" s="98">
        <v>1</v>
      </c>
      <c r="W446" s="87">
        <f>SUM($G446)*V446</f>
        <v>0</v>
      </c>
    </row>
    <row r="447" spans="1:23">
      <c r="A447" s="66"/>
      <c r="B447" s="261"/>
      <c r="C447" s="85"/>
      <c r="D447" s="85"/>
      <c r="E447" s="86"/>
      <c r="F447" s="87"/>
      <c r="G447" s="87"/>
      <c r="H447" s="96"/>
      <c r="I447" s="97"/>
      <c r="J447" s="96"/>
      <c r="K447" s="97"/>
      <c r="L447" s="96"/>
      <c r="M447" s="97"/>
      <c r="N447" s="96"/>
      <c r="O447" s="97"/>
      <c r="P447" s="96"/>
      <c r="Q447" s="97"/>
      <c r="R447" s="96"/>
      <c r="S447" s="97"/>
      <c r="T447" s="96"/>
      <c r="U447" s="97"/>
      <c r="V447" s="98"/>
      <c r="W447" s="99"/>
    </row>
    <row r="448" spans="1:23" ht="63.75">
      <c r="A448" s="66">
        <v>13.09</v>
      </c>
      <c r="B448" s="261" t="s">
        <v>313</v>
      </c>
      <c r="C448" s="85">
        <v>12</v>
      </c>
      <c r="D448" s="85" t="s">
        <v>461</v>
      </c>
      <c r="E448" s="86"/>
      <c r="F448" s="87"/>
      <c r="G448" s="87"/>
      <c r="H448" s="96">
        <v>0</v>
      </c>
      <c r="I448" s="100">
        <f>SUM($G448)*H448</f>
        <v>0</v>
      </c>
      <c r="J448" s="96">
        <v>0</v>
      </c>
      <c r="K448" s="100">
        <f>SUM($G448)*J448</f>
        <v>0</v>
      </c>
      <c r="L448" s="96">
        <v>0</v>
      </c>
      <c r="M448" s="100">
        <f>SUM($G448)*L448</f>
        <v>0</v>
      </c>
      <c r="N448" s="96">
        <v>0</v>
      </c>
      <c r="O448" s="100">
        <f>SUM($G448)*N448</f>
        <v>0</v>
      </c>
      <c r="P448" s="96">
        <v>0</v>
      </c>
      <c r="Q448" s="100">
        <f>SUM($G448)*P448</f>
        <v>0</v>
      </c>
      <c r="R448" s="96">
        <v>0</v>
      </c>
      <c r="S448" s="100">
        <f>SUM($G448)*R448</f>
        <v>0</v>
      </c>
      <c r="T448" s="96">
        <v>0</v>
      </c>
      <c r="U448" s="100">
        <f>SUM($G448)*T448</f>
        <v>0</v>
      </c>
      <c r="V448" s="98">
        <v>1</v>
      </c>
      <c r="W448" s="87">
        <f>SUM($G448)*V448</f>
        <v>0</v>
      </c>
    </row>
    <row r="449" spans="1:23">
      <c r="A449" s="66"/>
      <c r="B449" s="261"/>
      <c r="C449" s="85"/>
      <c r="D449" s="85"/>
      <c r="E449" s="86"/>
      <c r="F449" s="87"/>
      <c r="G449" s="87"/>
      <c r="H449" s="96"/>
      <c r="I449" s="97"/>
      <c r="J449" s="96"/>
      <c r="K449" s="97"/>
      <c r="L449" s="96"/>
      <c r="M449" s="97"/>
      <c r="N449" s="96"/>
      <c r="O449" s="97"/>
      <c r="P449" s="96"/>
      <c r="Q449" s="97"/>
      <c r="R449" s="96"/>
      <c r="S449" s="97"/>
      <c r="T449" s="96"/>
      <c r="U449" s="97"/>
      <c r="V449" s="98"/>
      <c r="W449" s="99"/>
    </row>
    <row r="450" spans="1:23" ht="63.75">
      <c r="A450" s="66">
        <v>13.1</v>
      </c>
      <c r="B450" s="261" t="s">
        <v>277</v>
      </c>
      <c r="C450" s="85">
        <v>12</v>
      </c>
      <c r="D450" s="85" t="s">
        <v>461</v>
      </c>
      <c r="E450" s="86"/>
      <c r="F450" s="87"/>
      <c r="G450" s="87"/>
      <c r="H450" s="96">
        <v>0</v>
      </c>
      <c r="I450" s="100">
        <f>SUM($G450)*H450</f>
        <v>0</v>
      </c>
      <c r="J450" s="96">
        <v>0</v>
      </c>
      <c r="K450" s="100">
        <f>SUM($G450)*J450</f>
        <v>0</v>
      </c>
      <c r="L450" s="96">
        <v>0</v>
      </c>
      <c r="M450" s="100">
        <f>SUM($G450)*L450</f>
        <v>0</v>
      </c>
      <c r="N450" s="96">
        <v>0</v>
      </c>
      <c r="O450" s="100">
        <f>SUM($G450)*N450</f>
        <v>0</v>
      </c>
      <c r="P450" s="96">
        <v>0</v>
      </c>
      <c r="Q450" s="100">
        <f>SUM($G450)*P450</f>
        <v>0</v>
      </c>
      <c r="R450" s="96">
        <v>0</v>
      </c>
      <c r="S450" s="100">
        <f>SUM($G450)*R450</f>
        <v>0</v>
      </c>
      <c r="T450" s="96">
        <v>0</v>
      </c>
      <c r="U450" s="100">
        <f>SUM($G450)*T450</f>
        <v>0</v>
      </c>
      <c r="V450" s="98">
        <v>1</v>
      </c>
      <c r="W450" s="87">
        <f>SUM($G450)*V450</f>
        <v>0</v>
      </c>
    </row>
    <row r="451" spans="1:23">
      <c r="A451" s="66"/>
      <c r="B451" s="261"/>
      <c r="C451" s="85"/>
      <c r="D451" s="85"/>
      <c r="E451" s="86"/>
      <c r="F451" s="87"/>
      <c r="G451" s="87"/>
      <c r="H451" s="96"/>
      <c r="I451" s="97"/>
      <c r="J451" s="96"/>
      <c r="K451" s="97"/>
      <c r="L451" s="96"/>
      <c r="M451" s="97"/>
      <c r="N451" s="96"/>
      <c r="O451" s="97"/>
      <c r="P451" s="96"/>
      <c r="Q451" s="97"/>
      <c r="R451" s="96"/>
      <c r="S451" s="97"/>
      <c r="T451" s="96"/>
      <c r="U451" s="97"/>
      <c r="V451" s="98"/>
      <c r="W451" s="99"/>
    </row>
    <row r="452" spans="1:23" ht="63.75">
      <c r="A452" s="66">
        <v>13.11</v>
      </c>
      <c r="B452" s="261" t="s">
        <v>278</v>
      </c>
      <c r="C452" s="85">
        <v>12</v>
      </c>
      <c r="D452" s="85" t="s">
        <v>461</v>
      </c>
      <c r="E452" s="86"/>
      <c r="F452" s="87"/>
      <c r="G452" s="87"/>
      <c r="H452" s="96">
        <v>0</v>
      </c>
      <c r="I452" s="100">
        <f>SUM($G452)*H452</f>
        <v>0</v>
      </c>
      <c r="J452" s="96">
        <v>0</v>
      </c>
      <c r="K452" s="100">
        <f>SUM($G452)*J452</f>
        <v>0</v>
      </c>
      <c r="L452" s="96">
        <v>0</v>
      </c>
      <c r="M452" s="100">
        <f>SUM($G452)*L452</f>
        <v>0</v>
      </c>
      <c r="N452" s="96">
        <v>0</v>
      </c>
      <c r="O452" s="100">
        <f>SUM($G452)*N452</f>
        <v>0</v>
      </c>
      <c r="P452" s="96">
        <v>0</v>
      </c>
      <c r="Q452" s="100">
        <f>SUM($G452)*P452</f>
        <v>0</v>
      </c>
      <c r="R452" s="96">
        <v>0</v>
      </c>
      <c r="S452" s="100">
        <f>SUM($G452)*R452</f>
        <v>0</v>
      </c>
      <c r="T452" s="96">
        <v>0</v>
      </c>
      <c r="U452" s="100">
        <f>SUM($G452)*T452</f>
        <v>0</v>
      </c>
      <c r="V452" s="98">
        <v>1</v>
      </c>
      <c r="W452" s="87">
        <f>SUM($G452)*V452</f>
        <v>0</v>
      </c>
    </row>
    <row r="453" spans="1:23">
      <c r="A453" s="66"/>
      <c r="B453" s="261"/>
      <c r="C453" s="85"/>
      <c r="D453" s="85"/>
      <c r="E453" s="86"/>
      <c r="F453" s="87"/>
      <c r="G453" s="87"/>
      <c r="H453" s="96"/>
      <c r="I453" s="97"/>
      <c r="J453" s="96"/>
      <c r="K453" s="97"/>
      <c r="L453" s="96"/>
      <c r="M453" s="97"/>
      <c r="N453" s="96"/>
      <c r="O453" s="97"/>
      <c r="P453" s="96"/>
      <c r="Q453" s="97"/>
      <c r="R453" s="96"/>
      <c r="S453" s="97"/>
      <c r="T453" s="96"/>
      <c r="U453" s="97"/>
      <c r="V453" s="98"/>
      <c r="W453" s="99"/>
    </row>
    <row r="454" spans="1:23" ht="39.75" customHeight="1">
      <c r="A454" s="66">
        <v>13.12</v>
      </c>
      <c r="B454" s="261" t="s">
        <v>273</v>
      </c>
      <c r="C454" s="85">
        <v>12</v>
      </c>
      <c r="D454" s="85" t="s">
        <v>461</v>
      </c>
      <c r="E454" s="86"/>
      <c r="F454" s="87"/>
      <c r="G454" s="87"/>
      <c r="H454" s="96"/>
      <c r="I454" s="100"/>
      <c r="J454" s="96"/>
      <c r="K454" s="100"/>
      <c r="L454" s="96"/>
      <c r="M454" s="100"/>
      <c r="N454" s="96"/>
      <c r="O454" s="100"/>
      <c r="P454" s="96"/>
      <c r="Q454" s="100"/>
      <c r="R454" s="96"/>
      <c r="S454" s="100"/>
      <c r="T454" s="96"/>
      <c r="U454" s="100"/>
      <c r="V454" s="98"/>
      <c r="W454" s="87"/>
    </row>
    <row r="455" spans="1:23">
      <c r="A455" s="66"/>
      <c r="B455" s="261"/>
      <c r="C455" s="85"/>
      <c r="D455" s="85"/>
      <c r="E455" s="86"/>
      <c r="F455" s="87"/>
      <c r="G455" s="87"/>
      <c r="H455" s="96"/>
      <c r="I455" s="97"/>
      <c r="J455" s="96"/>
      <c r="K455" s="97"/>
      <c r="L455" s="96"/>
      <c r="M455" s="97"/>
      <c r="N455" s="96"/>
      <c r="O455" s="97"/>
      <c r="P455" s="96"/>
      <c r="Q455" s="97"/>
      <c r="R455" s="96"/>
      <c r="S455" s="97"/>
      <c r="T455" s="96"/>
      <c r="U455" s="97"/>
      <c r="V455" s="98"/>
      <c r="W455" s="99"/>
    </row>
    <row r="456" spans="1:23" ht="89.25">
      <c r="A456" s="66">
        <v>13.13</v>
      </c>
      <c r="B456" s="12" t="s">
        <v>314</v>
      </c>
      <c r="C456" s="85">
        <v>3</v>
      </c>
      <c r="D456" s="85" t="s">
        <v>461</v>
      </c>
      <c r="E456" s="86"/>
      <c r="F456" s="87"/>
      <c r="G456" s="87"/>
      <c r="H456" s="96"/>
      <c r="I456" s="97"/>
      <c r="J456" s="96"/>
      <c r="K456" s="97"/>
      <c r="L456" s="96"/>
      <c r="M456" s="97"/>
      <c r="N456" s="96"/>
      <c r="O456" s="97"/>
      <c r="P456" s="96"/>
      <c r="Q456" s="97"/>
      <c r="R456" s="96"/>
      <c r="S456" s="97"/>
      <c r="T456" s="96"/>
      <c r="U456" s="97"/>
      <c r="V456" s="98"/>
      <c r="W456" s="99"/>
    </row>
    <row r="457" spans="1:23">
      <c r="A457" s="66"/>
      <c r="B457" s="1"/>
      <c r="C457" s="85"/>
      <c r="D457" s="85"/>
      <c r="E457" s="86"/>
      <c r="F457" s="87"/>
      <c r="G457" s="87"/>
      <c r="H457" s="96"/>
      <c r="I457" s="97"/>
      <c r="J457" s="96"/>
      <c r="K457" s="97"/>
      <c r="L457" s="96"/>
      <c r="M457" s="97"/>
      <c r="N457" s="96"/>
      <c r="O457" s="97"/>
      <c r="P457" s="96"/>
      <c r="Q457" s="97"/>
      <c r="R457" s="96"/>
      <c r="S457" s="97"/>
      <c r="T457" s="96"/>
      <c r="U457" s="97"/>
      <c r="V457" s="98"/>
      <c r="W457" s="99"/>
    </row>
    <row r="458" spans="1:23" ht="13.15">
      <c r="A458" s="66"/>
      <c r="B458" s="263" t="s">
        <v>274</v>
      </c>
      <c r="C458" s="85"/>
      <c r="D458" s="85"/>
      <c r="E458" s="86"/>
      <c r="F458" s="87"/>
      <c r="G458" s="87"/>
      <c r="H458" s="96"/>
      <c r="I458" s="97"/>
      <c r="J458" s="96"/>
      <c r="K458" s="97"/>
      <c r="L458" s="96"/>
      <c r="M458" s="97"/>
      <c r="N458" s="96"/>
      <c r="O458" s="97"/>
      <c r="P458" s="96"/>
      <c r="Q458" s="97"/>
      <c r="R458" s="96"/>
      <c r="S458" s="97"/>
      <c r="T458" s="96"/>
      <c r="U458" s="97"/>
      <c r="V458" s="98"/>
      <c r="W458" s="99"/>
    </row>
    <row r="459" spans="1:23" ht="13.15">
      <c r="A459" s="66"/>
      <c r="B459" s="263"/>
      <c r="C459" s="85"/>
      <c r="D459" s="85"/>
      <c r="E459" s="86"/>
      <c r="F459" s="87"/>
      <c r="G459" s="87"/>
      <c r="H459" s="96"/>
      <c r="I459" s="97"/>
      <c r="J459" s="96"/>
      <c r="K459" s="97"/>
      <c r="L459" s="96"/>
      <c r="M459" s="97"/>
      <c r="N459" s="96"/>
      <c r="O459" s="97"/>
      <c r="P459" s="96"/>
      <c r="Q459" s="97"/>
      <c r="R459" s="96"/>
      <c r="S459" s="97"/>
      <c r="T459" s="96"/>
      <c r="U459" s="97"/>
      <c r="V459" s="98"/>
      <c r="W459" s="99"/>
    </row>
    <row r="460" spans="1:23" ht="204">
      <c r="A460" s="66">
        <v>13.14</v>
      </c>
      <c r="B460" s="261" t="s">
        <v>420</v>
      </c>
      <c r="C460" s="85">
        <v>1</v>
      </c>
      <c r="D460" s="85" t="s">
        <v>68</v>
      </c>
      <c r="E460" s="86"/>
      <c r="F460" s="87"/>
      <c r="G460" s="87"/>
      <c r="H460" s="96"/>
      <c r="I460" s="100"/>
      <c r="J460" s="96"/>
      <c r="K460" s="100"/>
      <c r="L460" s="96"/>
      <c r="M460" s="100"/>
      <c r="N460" s="96"/>
      <c r="O460" s="100"/>
      <c r="P460" s="96"/>
      <c r="Q460" s="100"/>
      <c r="R460" s="96"/>
      <c r="S460" s="100"/>
      <c r="T460" s="96"/>
      <c r="U460" s="100"/>
      <c r="V460" s="98"/>
      <c r="W460" s="87"/>
    </row>
    <row r="461" spans="1:23">
      <c r="A461" s="66"/>
      <c r="B461" s="261"/>
      <c r="C461" s="85"/>
      <c r="D461" s="85"/>
      <c r="E461" s="86"/>
      <c r="F461" s="87"/>
      <c r="G461" s="87"/>
      <c r="H461" s="96"/>
      <c r="I461" s="100"/>
      <c r="J461" s="96"/>
      <c r="K461" s="100"/>
      <c r="L461" s="96"/>
      <c r="M461" s="100"/>
      <c r="N461" s="96"/>
      <c r="O461" s="100"/>
      <c r="P461" s="96"/>
      <c r="Q461" s="100"/>
      <c r="R461" s="96"/>
      <c r="S461" s="100"/>
      <c r="T461" s="96"/>
      <c r="U461" s="100"/>
      <c r="V461" s="98"/>
      <c r="W461" s="87"/>
    </row>
    <row r="462" spans="1:23" ht="216.75">
      <c r="A462" s="66">
        <v>13.15</v>
      </c>
      <c r="B462" s="261" t="s">
        <v>421</v>
      </c>
      <c r="C462" s="85">
        <v>1</v>
      </c>
      <c r="D462" s="85" t="s">
        <v>68</v>
      </c>
      <c r="E462" s="86"/>
      <c r="F462" s="87"/>
      <c r="G462" s="87"/>
      <c r="H462" s="96"/>
      <c r="I462" s="100"/>
      <c r="J462" s="96"/>
      <c r="K462" s="100"/>
      <c r="L462" s="96"/>
      <c r="M462" s="100"/>
      <c r="N462" s="96"/>
      <c r="O462" s="100"/>
      <c r="P462" s="96"/>
      <c r="Q462" s="100"/>
      <c r="R462" s="96"/>
      <c r="S462" s="100"/>
      <c r="T462" s="96"/>
      <c r="U462" s="100"/>
      <c r="V462" s="98"/>
      <c r="W462" s="87"/>
    </row>
    <row r="463" spans="1:23">
      <c r="A463" s="66"/>
      <c r="B463" s="261"/>
      <c r="C463" s="85"/>
      <c r="D463" s="85"/>
      <c r="E463" s="86"/>
      <c r="F463" s="87"/>
      <c r="G463" s="87"/>
      <c r="H463" s="96"/>
      <c r="I463" s="100"/>
      <c r="J463" s="96"/>
      <c r="K463" s="100"/>
      <c r="L463" s="96"/>
      <c r="M463" s="100"/>
      <c r="N463" s="96"/>
      <c r="O463" s="100"/>
      <c r="P463" s="96"/>
      <c r="Q463" s="100"/>
      <c r="R463" s="96"/>
      <c r="S463" s="100"/>
      <c r="T463" s="96"/>
      <c r="U463" s="100"/>
      <c r="V463" s="98"/>
      <c r="W463" s="87"/>
    </row>
    <row r="464" spans="1:23" ht="227.25" customHeight="1">
      <c r="A464" s="66">
        <v>13.16</v>
      </c>
      <c r="B464" s="261" t="s">
        <v>422</v>
      </c>
      <c r="C464" s="85">
        <v>1</v>
      </c>
      <c r="D464" s="85" t="s">
        <v>68</v>
      </c>
      <c r="E464" s="86"/>
      <c r="F464" s="87"/>
      <c r="G464" s="87"/>
      <c r="H464" s="96"/>
      <c r="I464" s="100"/>
      <c r="J464" s="96"/>
      <c r="K464" s="100"/>
      <c r="L464" s="96"/>
      <c r="M464" s="100"/>
      <c r="N464" s="96"/>
      <c r="O464" s="100"/>
      <c r="P464" s="96"/>
      <c r="Q464" s="100"/>
      <c r="R464" s="96"/>
      <c r="S464" s="100"/>
      <c r="T464" s="96"/>
      <c r="U464" s="100"/>
      <c r="V464" s="98"/>
      <c r="W464" s="87"/>
    </row>
    <row r="465" spans="1:23">
      <c r="A465" s="66"/>
      <c r="B465" s="261"/>
      <c r="C465" s="85"/>
      <c r="D465" s="85"/>
      <c r="E465" s="86"/>
      <c r="F465" s="87"/>
      <c r="G465" s="87"/>
      <c r="H465" s="96"/>
      <c r="I465" s="100"/>
      <c r="J465" s="96"/>
      <c r="K465" s="100"/>
      <c r="L465" s="96"/>
      <c r="M465" s="100"/>
      <c r="N465" s="96"/>
      <c r="O465" s="100"/>
      <c r="P465" s="96"/>
      <c r="Q465" s="100"/>
      <c r="R465" s="96"/>
      <c r="S465" s="100"/>
      <c r="T465" s="96"/>
      <c r="U465" s="100"/>
      <c r="V465" s="98"/>
      <c r="W465" s="87"/>
    </row>
    <row r="466" spans="1:23" ht="209.25" customHeight="1">
      <c r="A466" s="66">
        <v>13.17</v>
      </c>
      <c r="B466" s="261" t="s">
        <v>423</v>
      </c>
      <c r="C466" s="85">
        <v>1</v>
      </c>
      <c r="D466" s="85" t="s">
        <v>68</v>
      </c>
      <c r="E466" s="86"/>
      <c r="F466" s="87"/>
      <c r="G466" s="87"/>
      <c r="H466" s="96"/>
      <c r="I466" s="100"/>
      <c r="J466" s="96"/>
      <c r="K466" s="100"/>
      <c r="L466" s="96"/>
      <c r="M466" s="100"/>
      <c r="N466" s="96"/>
      <c r="O466" s="100"/>
      <c r="P466" s="96"/>
      <c r="Q466" s="100"/>
      <c r="R466" s="96"/>
      <c r="S466" s="100"/>
      <c r="T466" s="96"/>
      <c r="U466" s="100"/>
      <c r="V466" s="98"/>
      <c r="W466" s="87"/>
    </row>
    <row r="467" spans="1:23">
      <c r="A467" s="66"/>
      <c r="B467" s="261"/>
      <c r="C467" s="85"/>
      <c r="D467" s="85"/>
      <c r="E467" s="86"/>
      <c r="F467" s="87"/>
      <c r="G467" s="87"/>
      <c r="H467" s="96"/>
      <c r="I467" s="100"/>
      <c r="J467" s="96"/>
      <c r="K467" s="100"/>
      <c r="L467" s="96"/>
      <c r="M467" s="100"/>
      <c r="N467" s="96"/>
      <c r="O467" s="100"/>
      <c r="P467" s="96"/>
      <c r="Q467" s="100"/>
      <c r="R467" s="96"/>
      <c r="S467" s="100"/>
      <c r="T467" s="96"/>
      <c r="U467" s="100"/>
      <c r="V467" s="98"/>
      <c r="W467" s="87"/>
    </row>
    <row r="468" spans="1:23" ht="38.25">
      <c r="A468" s="66">
        <v>13.18</v>
      </c>
      <c r="B468" s="261" t="s">
        <v>315</v>
      </c>
      <c r="C468" s="85">
        <v>4</v>
      </c>
      <c r="D468" s="85" t="s">
        <v>68</v>
      </c>
      <c r="E468" s="86"/>
      <c r="F468" s="87"/>
      <c r="G468" s="87"/>
      <c r="H468" s="96"/>
      <c r="I468" s="100"/>
      <c r="J468" s="96"/>
      <c r="K468" s="100"/>
      <c r="L468" s="96"/>
      <c r="M468" s="100"/>
      <c r="N468" s="96"/>
      <c r="O468" s="100"/>
      <c r="P468" s="96"/>
      <c r="Q468" s="100"/>
      <c r="R468" s="96"/>
      <c r="S468" s="100"/>
      <c r="T468" s="96"/>
      <c r="U468" s="100"/>
      <c r="V468" s="98"/>
      <c r="W468" s="87"/>
    </row>
    <row r="469" spans="1:23">
      <c r="A469" s="66"/>
      <c r="B469" s="261"/>
      <c r="C469" s="85"/>
      <c r="D469" s="85"/>
      <c r="E469" s="86"/>
      <c r="F469" s="87"/>
      <c r="G469" s="87"/>
      <c r="H469" s="96"/>
      <c r="I469" s="100"/>
      <c r="J469" s="96"/>
      <c r="K469" s="100"/>
      <c r="L469" s="96"/>
      <c r="M469" s="100"/>
      <c r="N469" s="96"/>
      <c r="O469" s="100"/>
      <c r="P469" s="96"/>
      <c r="Q469" s="100"/>
      <c r="R469" s="96"/>
      <c r="S469" s="100"/>
      <c r="T469" s="96"/>
      <c r="U469" s="100"/>
      <c r="V469" s="98"/>
      <c r="W469" s="87"/>
    </row>
    <row r="470" spans="1:23" ht="38.25">
      <c r="A470" s="66">
        <v>13.19</v>
      </c>
      <c r="B470" s="261" t="s">
        <v>316</v>
      </c>
      <c r="C470" s="85">
        <v>1</v>
      </c>
      <c r="D470" s="85" t="s">
        <v>68</v>
      </c>
      <c r="E470" s="86"/>
      <c r="F470" s="87"/>
      <c r="G470" s="87"/>
      <c r="H470" s="96"/>
      <c r="I470" s="100"/>
      <c r="J470" s="96"/>
      <c r="K470" s="100"/>
      <c r="L470" s="96"/>
      <c r="M470" s="100"/>
      <c r="N470" s="96"/>
      <c r="O470" s="100"/>
      <c r="P470" s="96"/>
      <c r="Q470" s="100"/>
      <c r="R470" s="96"/>
      <c r="S470" s="100"/>
      <c r="T470" s="96"/>
      <c r="U470" s="100"/>
      <c r="V470" s="98"/>
      <c r="W470" s="87"/>
    </row>
    <row r="471" spans="1:23">
      <c r="A471" s="66"/>
      <c r="B471" s="261"/>
      <c r="C471" s="85"/>
      <c r="D471" s="85"/>
      <c r="E471" s="86"/>
      <c r="F471" s="87"/>
      <c r="G471" s="87"/>
      <c r="H471" s="96"/>
      <c r="I471" s="100"/>
      <c r="J471" s="96"/>
      <c r="K471" s="100"/>
      <c r="L471" s="96"/>
      <c r="M471" s="100"/>
      <c r="N471" s="96"/>
      <c r="O471" s="100"/>
      <c r="P471" s="96"/>
      <c r="Q471" s="100"/>
      <c r="R471" s="96"/>
      <c r="S471" s="100"/>
      <c r="T471" s="96"/>
      <c r="U471" s="100"/>
      <c r="V471" s="98"/>
      <c r="W471" s="87"/>
    </row>
    <row r="472" spans="1:23" ht="165.75">
      <c r="A472" s="66">
        <v>13.2</v>
      </c>
      <c r="B472" s="261" t="s">
        <v>416</v>
      </c>
      <c r="C472" s="85"/>
      <c r="D472" s="85" t="s">
        <v>271</v>
      </c>
      <c r="E472" s="86"/>
      <c r="F472" s="87"/>
      <c r="G472" s="87"/>
      <c r="H472" s="96"/>
      <c r="I472" s="100"/>
      <c r="J472" s="96"/>
      <c r="K472" s="100"/>
      <c r="L472" s="96"/>
      <c r="M472" s="100"/>
      <c r="N472" s="96"/>
      <c r="O472" s="100"/>
      <c r="P472" s="96"/>
      <c r="Q472" s="100"/>
      <c r="R472" s="96"/>
      <c r="S472" s="100"/>
      <c r="T472" s="96"/>
      <c r="U472" s="100"/>
      <c r="V472" s="98"/>
      <c r="W472" s="87"/>
    </row>
    <row r="473" spans="1:23">
      <c r="A473" s="66"/>
      <c r="B473" s="261"/>
      <c r="C473" s="85"/>
      <c r="D473" s="85"/>
      <c r="E473" s="86"/>
      <c r="F473" s="87"/>
      <c r="G473" s="87"/>
      <c r="H473" s="96"/>
      <c r="I473" s="100"/>
      <c r="J473" s="96"/>
      <c r="K473" s="100"/>
      <c r="L473" s="96"/>
      <c r="M473" s="100"/>
      <c r="N473" s="96"/>
      <c r="O473" s="100"/>
      <c r="P473" s="96"/>
      <c r="Q473" s="100"/>
      <c r="R473" s="96"/>
      <c r="S473" s="100"/>
      <c r="T473" s="96"/>
      <c r="U473" s="100"/>
      <c r="V473" s="98"/>
      <c r="W473" s="87"/>
    </row>
    <row r="474" spans="1:23" ht="13.15">
      <c r="A474" s="102">
        <v>14</v>
      </c>
      <c r="B474" s="262" t="s">
        <v>32</v>
      </c>
      <c r="C474" s="103"/>
      <c r="D474" s="103"/>
      <c r="E474" s="103"/>
      <c r="F474" s="103"/>
      <c r="G474" s="103"/>
      <c r="H474" s="103"/>
      <c r="I474" s="103"/>
      <c r="J474" s="103"/>
      <c r="K474" s="103"/>
      <c r="L474" s="103"/>
      <c r="M474" s="103"/>
      <c r="N474" s="103"/>
      <c r="O474" s="103"/>
      <c r="P474" s="103"/>
      <c r="Q474" s="103"/>
      <c r="R474" s="103"/>
      <c r="S474" s="103"/>
      <c r="T474" s="103"/>
      <c r="U474" s="103"/>
      <c r="V474" s="103"/>
      <c r="W474" s="103"/>
    </row>
    <row r="475" spans="1:23">
      <c r="A475" s="66"/>
      <c r="B475" s="261"/>
      <c r="C475" s="85"/>
      <c r="D475" s="85"/>
      <c r="E475" s="86"/>
      <c r="F475" s="87"/>
      <c r="G475" s="87"/>
      <c r="H475" s="96"/>
      <c r="I475" s="97"/>
      <c r="J475" s="96"/>
      <c r="K475" s="97"/>
      <c r="L475" s="96"/>
      <c r="M475" s="97"/>
      <c r="N475" s="96"/>
      <c r="O475" s="97"/>
      <c r="P475" s="96"/>
      <c r="Q475" s="97"/>
      <c r="R475" s="96"/>
      <c r="S475" s="97"/>
      <c r="T475" s="96"/>
      <c r="U475" s="97"/>
      <c r="V475" s="98"/>
      <c r="W475" s="99"/>
    </row>
    <row r="476" spans="1:23">
      <c r="A476" s="66"/>
      <c r="B476" s="261"/>
      <c r="C476" s="85"/>
      <c r="D476" s="85"/>
      <c r="E476" s="86"/>
      <c r="F476" s="87"/>
      <c r="G476" s="87"/>
      <c r="H476" s="96">
        <v>0</v>
      </c>
      <c r="I476" s="100">
        <f>SUM($G476)*H476</f>
        <v>0</v>
      </c>
      <c r="J476" s="96">
        <v>0</v>
      </c>
      <c r="K476" s="100">
        <f>SUM($G476)*J476</f>
        <v>0</v>
      </c>
      <c r="L476" s="96">
        <v>0</v>
      </c>
      <c r="M476" s="100">
        <f>SUM($G476)*L476</f>
        <v>0</v>
      </c>
      <c r="N476" s="96">
        <v>0</v>
      </c>
      <c r="O476" s="100">
        <f>SUM($G476)*N476</f>
        <v>0</v>
      </c>
      <c r="P476" s="96">
        <v>0</v>
      </c>
      <c r="Q476" s="100">
        <f>SUM($G476)*P476</f>
        <v>0</v>
      </c>
      <c r="R476" s="96">
        <v>0</v>
      </c>
      <c r="S476" s="100">
        <f>SUM($G476)*R476</f>
        <v>0</v>
      </c>
      <c r="T476" s="96">
        <v>0</v>
      </c>
      <c r="U476" s="100">
        <f>SUM($G476)*T476</f>
        <v>0</v>
      </c>
      <c r="V476" s="98">
        <v>1</v>
      </c>
      <c r="W476" s="87">
        <f>SUM($G476)*V476</f>
        <v>0</v>
      </c>
    </row>
    <row r="477" spans="1:23">
      <c r="A477" s="66"/>
      <c r="B477" s="261"/>
      <c r="C477" s="85"/>
      <c r="D477" s="85"/>
      <c r="E477" s="86"/>
      <c r="F477" s="87"/>
      <c r="G477" s="87"/>
      <c r="H477" s="96"/>
      <c r="I477" s="97"/>
      <c r="J477" s="96"/>
      <c r="K477" s="97"/>
      <c r="L477" s="96"/>
      <c r="M477" s="97"/>
      <c r="N477" s="96"/>
      <c r="O477" s="97"/>
      <c r="P477" s="96"/>
      <c r="Q477" s="97"/>
      <c r="R477" s="96"/>
      <c r="S477" s="97"/>
      <c r="T477" s="96"/>
      <c r="U477" s="97"/>
      <c r="V477" s="98"/>
      <c r="W477" s="99"/>
    </row>
    <row r="478" spans="1:23" ht="13.15">
      <c r="A478" s="102">
        <v>15</v>
      </c>
      <c r="B478" s="262" t="s">
        <v>33</v>
      </c>
      <c r="C478" s="103"/>
      <c r="D478" s="103"/>
      <c r="E478" s="103"/>
      <c r="F478" s="103"/>
      <c r="G478" s="103"/>
      <c r="H478" s="103"/>
      <c r="I478" s="103"/>
      <c r="J478" s="103"/>
      <c r="K478" s="103"/>
      <c r="L478" s="103"/>
      <c r="M478" s="103"/>
      <c r="N478" s="103"/>
      <c r="O478" s="103"/>
      <c r="P478" s="103"/>
      <c r="Q478" s="103"/>
      <c r="R478" s="103"/>
      <c r="S478" s="103"/>
      <c r="T478" s="103"/>
      <c r="U478" s="103"/>
      <c r="V478" s="103"/>
      <c r="W478" s="103"/>
    </row>
    <row r="479" spans="1:23" ht="13.15">
      <c r="A479" s="66"/>
      <c r="B479" s="263"/>
      <c r="C479" s="85"/>
      <c r="D479" s="85"/>
      <c r="E479" s="86"/>
      <c r="F479" s="87"/>
      <c r="G479" s="87"/>
      <c r="H479" s="96"/>
      <c r="I479" s="97"/>
      <c r="J479" s="96"/>
      <c r="K479" s="97"/>
      <c r="L479" s="96"/>
      <c r="M479" s="97"/>
      <c r="N479" s="96"/>
      <c r="O479" s="97"/>
      <c r="P479" s="96"/>
      <c r="Q479" s="97"/>
      <c r="R479" s="96"/>
      <c r="S479" s="97"/>
      <c r="T479" s="96"/>
      <c r="U479" s="97"/>
      <c r="V479" s="98"/>
      <c r="W479" s="99"/>
    </row>
    <row r="480" spans="1:23" ht="89.25">
      <c r="A480" s="66">
        <v>15.01</v>
      </c>
      <c r="B480" s="261" t="s">
        <v>317</v>
      </c>
      <c r="C480" s="85">
        <v>218</v>
      </c>
      <c r="D480" s="85" t="s">
        <v>271</v>
      </c>
      <c r="E480" s="86"/>
      <c r="F480" s="87"/>
      <c r="G480" s="87"/>
      <c r="H480" s="96"/>
      <c r="I480" s="97"/>
      <c r="J480" s="96"/>
      <c r="K480" s="97"/>
      <c r="L480" s="96"/>
      <c r="M480" s="97"/>
      <c r="N480" s="96"/>
      <c r="O480" s="97"/>
      <c r="P480" s="96"/>
      <c r="Q480" s="97"/>
      <c r="R480" s="96"/>
      <c r="S480" s="97"/>
      <c r="T480" s="96"/>
      <c r="U480" s="97"/>
      <c r="V480" s="98"/>
      <c r="W480" s="99"/>
    </row>
    <row r="481" spans="1:23" ht="13.15">
      <c r="A481" s="66"/>
      <c r="B481" s="263"/>
      <c r="C481" s="85"/>
      <c r="D481" s="85"/>
      <c r="E481" s="86"/>
      <c r="F481" s="87"/>
      <c r="G481" s="87"/>
      <c r="H481" s="96"/>
      <c r="I481" s="97"/>
      <c r="J481" s="96"/>
      <c r="K481" s="97"/>
      <c r="L481" s="96"/>
      <c r="M481" s="97"/>
      <c r="N481" s="96"/>
      <c r="O481" s="97"/>
      <c r="P481" s="96"/>
      <c r="Q481" s="97"/>
      <c r="R481" s="96"/>
      <c r="S481" s="97"/>
      <c r="T481" s="96"/>
      <c r="U481" s="97"/>
      <c r="V481" s="98"/>
      <c r="W481" s="99"/>
    </row>
    <row r="482" spans="1:23" ht="63.75">
      <c r="A482" s="66">
        <v>15.02</v>
      </c>
      <c r="B482" s="261" t="s">
        <v>318</v>
      </c>
      <c r="C482" s="85">
        <v>3</v>
      </c>
      <c r="D482" s="85" t="s">
        <v>271</v>
      </c>
      <c r="E482" s="86"/>
      <c r="F482" s="87"/>
      <c r="G482" s="87"/>
      <c r="H482" s="96"/>
      <c r="I482" s="97"/>
      <c r="J482" s="96"/>
      <c r="K482" s="97"/>
      <c r="L482" s="96"/>
      <c r="M482" s="97"/>
      <c r="N482" s="96"/>
      <c r="O482" s="97"/>
      <c r="P482" s="96"/>
      <c r="Q482" s="97"/>
      <c r="R482" s="96"/>
      <c r="S482" s="97"/>
      <c r="T482" s="96"/>
      <c r="U482" s="97"/>
      <c r="V482" s="98"/>
      <c r="W482" s="99"/>
    </row>
    <row r="483" spans="1:23" ht="13.15">
      <c r="A483" s="66"/>
      <c r="B483" s="261"/>
      <c r="C483" s="85"/>
      <c r="D483" s="85"/>
      <c r="E483" s="86"/>
      <c r="F483" s="71"/>
      <c r="G483" s="71"/>
      <c r="H483" s="96"/>
      <c r="I483" s="100"/>
      <c r="J483" s="96"/>
      <c r="K483" s="100"/>
      <c r="L483" s="96"/>
      <c r="M483" s="100"/>
      <c r="N483" s="96"/>
      <c r="O483" s="100"/>
      <c r="P483" s="96"/>
      <c r="Q483" s="100"/>
      <c r="R483" s="96"/>
      <c r="S483" s="100"/>
      <c r="T483" s="96"/>
      <c r="U483" s="100"/>
      <c r="V483" s="98"/>
      <c r="W483" s="87"/>
    </row>
    <row r="484" spans="1:23" ht="89.25">
      <c r="A484" s="66">
        <v>15.03</v>
      </c>
      <c r="B484" s="261" t="s">
        <v>319</v>
      </c>
      <c r="C484" s="85">
        <v>175</v>
      </c>
      <c r="D484" s="85" t="s">
        <v>271</v>
      </c>
      <c r="E484" s="86"/>
      <c r="F484" s="87"/>
      <c r="G484" s="87"/>
      <c r="H484" s="96"/>
      <c r="I484" s="97"/>
      <c r="J484" s="96"/>
      <c r="K484" s="97"/>
      <c r="L484" s="96"/>
      <c r="M484" s="97"/>
      <c r="N484" s="96"/>
      <c r="O484" s="97"/>
      <c r="P484" s="96"/>
      <c r="Q484" s="97"/>
      <c r="R484" s="96"/>
      <c r="S484" s="97"/>
      <c r="T484" s="96"/>
      <c r="U484" s="97"/>
      <c r="V484" s="98"/>
      <c r="W484" s="99"/>
    </row>
    <row r="485" spans="1:23">
      <c r="A485" s="66"/>
      <c r="B485" s="261"/>
      <c r="C485" s="85"/>
      <c r="D485" s="85"/>
      <c r="E485" s="86"/>
      <c r="F485" s="87"/>
      <c r="G485" s="87"/>
      <c r="H485" s="96"/>
      <c r="I485" s="97"/>
      <c r="J485" s="96"/>
      <c r="K485" s="97"/>
      <c r="L485" s="96"/>
      <c r="M485" s="97"/>
      <c r="N485" s="96"/>
      <c r="O485" s="97"/>
      <c r="P485" s="96"/>
      <c r="Q485" s="97"/>
      <c r="R485" s="96"/>
      <c r="S485" s="97"/>
      <c r="T485" s="96"/>
      <c r="U485" s="97"/>
      <c r="V485" s="98"/>
      <c r="W485" s="99"/>
    </row>
    <row r="486" spans="1:23" ht="89.25">
      <c r="A486" s="66">
        <v>15.04</v>
      </c>
      <c r="B486" s="261" t="s">
        <v>417</v>
      </c>
      <c r="C486" s="85">
        <v>84</v>
      </c>
      <c r="D486" s="85" t="s">
        <v>271</v>
      </c>
      <c r="E486" s="86"/>
      <c r="F486" s="71"/>
      <c r="G486" s="71"/>
      <c r="H486" s="96"/>
      <c r="I486" s="100"/>
      <c r="J486" s="96"/>
      <c r="K486" s="100"/>
      <c r="L486" s="96"/>
      <c r="M486" s="100"/>
      <c r="N486" s="96"/>
      <c r="O486" s="100"/>
      <c r="P486" s="96"/>
      <c r="Q486" s="100"/>
      <c r="R486" s="96"/>
      <c r="S486" s="100"/>
      <c r="T486" s="96"/>
      <c r="U486" s="100"/>
      <c r="V486" s="98"/>
      <c r="W486" s="87"/>
    </row>
    <row r="487" spans="1:23" ht="13.15">
      <c r="A487" s="66"/>
      <c r="B487" s="261"/>
      <c r="C487" s="85"/>
      <c r="D487" s="85"/>
      <c r="E487" s="86"/>
      <c r="F487" s="71"/>
      <c r="G487" s="71"/>
      <c r="H487" s="96"/>
      <c r="I487" s="100"/>
      <c r="J487" s="96"/>
      <c r="K487" s="100"/>
      <c r="L487" s="96"/>
      <c r="M487" s="100"/>
      <c r="N487" s="96"/>
      <c r="O487" s="100"/>
      <c r="P487" s="96"/>
      <c r="Q487" s="100"/>
      <c r="R487" s="96"/>
      <c r="S487" s="100"/>
      <c r="T487" s="96"/>
      <c r="U487" s="100"/>
      <c r="V487" s="98"/>
      <c r="W487" s="87"/>
    </row>
    <row r="488" spans="1:23" ht="76.5">
      <c r="A488" s="66">
        <v>15.05</v>
      </c>
      <c r="B488" s="261" t="s">
        <v>320</v>
      </c>
      <c r="C488" s="85">
        <v>7</v>
      </c>
      <c r="D488" s="85" t="s">
        <v>271</v>
      </c>
      <c r="E488" s="86"/>
      <c r="F488" s="87"/>
      <c r="G488" s="87"/>
      <c r="H488" s="96"/>
      <c r="I488" s="97"/>
      <c r="J488" s="96"/>
      <c r="K488" s="97"/>
      <c r="L488" s="96"/>
      <c r="M488" s="97"/>
      <c r="N488" s="96"/>
      <c r="O488" s="97"/>
      <c r="P488" s="96"/>
      <c r="Q488" s="97"/>
      <c r="R488" s="96"/>
      <c r="S488" s="97"/>
      <c r="T488" s="96"/>
      <c r="U488" s="97"/>
      <c r="V488" s="98"/>
      <c r="W488" s="99"/>
    </row>
    <row r="489" spans="1:23" ht="13.15">
      <c r="A489" s="66"/>
      <c r="B489" s="261"/>
      <c r="C489" s="85"/>
      <c r="D489" s="85"/>
      <c r="E489" s="86"/>
      <c r="F489" s="71"/>
      <c r="G489" s="71"/>
      <c r="H489" s="96"/>
      <c r="I489" s="100"/>
      <c r="J489" s="96"/>
      <c r="K489" s="100"/>
      <c r="L489" s="96"/>
      <c r="M489" s="100"/>
      <c r="N489" s="96"/>
      <c r="O489" s="100"/>
      <c r="P489" s="96"/>
      <c r="Q489" s="100"/>
      <c r="R489" s="96"/>
      <c r="S489" s="100"/>
      <c r="T489" s="96"/>
      <c r="U489" s="100"/>
      <c r="V489" s="98"/>
      <c r="W489" s="87"/>
    </row>
    <row r="490" spans="1:23" ht="76.5">
      <c r="A490" s="66">
        <v>15.06</v>
      </c>
      <c r="B490" s="261" t="s">
        <v>321</v>
      </c>
      <c r="C490" s="85">
        <v>124</v>
      </c>
      <c r="D490" s="85" t="s">
        <v>271</v>
      </c>
      <c r="E490" s="86"/>
      <c r="F490" s="71"/>
      <c r="G490" s="71"/>
      <c r="H490" s="96"/>
      <c r="I490" s="100"/>
      <c r="J490" s="96"/>
      <c r="K490" s="100"/>
      <c r="L490" s="96"/>
      <c r="M490" s="100"/>
      <c r="N490" s="96"/>
      <c r="O490" s="100"/>
      <c r="P490" s="96"/>
      <c r="Q490" s="100"/>
      <c r="R490" s="96"/>
      <c r="S490" s="100"/>
      <c r="T490" s="96"/>
      <c r="U490" s="100"/>
      <c r="V490" s="98"/>
      <c r="W490" s="87"/>
    </row>
    <row r="491" spans="1:23">
      <c r="A491" s="66"/>
      <c r="B491" s="261"/>
      <c r="C491" s="85"/>
      <c r="D491" s="85"/>
      <c r="E491" s="86"/>
      <c r="F491" s="87"/>
      <c r="G491" s="87"/>
      <c r="H491" s="96"/>
      <c r="I491" s="97"/>
      <c r="J491" s="96"/>
      <c r="K491" s="97"/>
      <c r="L491" s="96"/>
      <c r="M491" s="97"/>
      <c r="N491" s="96"/>
      <c r="O491" s="97"/>
      <c r="P491" s="96"/>
      <c r="Q491" s="97"/>
      <c r="R491" s="96"/>
      <c r="S491" s="97"/>
      <c r="T491" s="96"/>
      <c r="U491" s="97"/>
      <c r="V491" s="98"/>
      <c r="W491" s="99"/>
    </row>
    <row r="492" spans="1:23" ht="13.15">
      <c r="A492" s="102">
        <v>16</v>
      </c>
      <c r="B492" s="262" t="s">
        <v>281</v>
      </c>
      <c r="C492" s="103"/>
      <c r="D492" s="103"/>
      <c r="E492" s="103"/>
      <c r="F492" s="103"/>
      <c r="G492" s="103"/>
      <c r="H492" s="103"/>
      <c r="I492" s="103"/>
      <c r="J492" s="103"/>
      <c r="K492" s="103"/>
      <c r="L492" s="103"/>
      <c r="M492" s="103"/>
      <c r="N492" s="103"/>
      <c r="O492" s="103"/>
      <c r="P492" s="103"/>
      <c r="Q492" s="103"/>
      <c r="R492" s="103"/>
      <c r="S492" s="103"/>
      <c r="T492" s="103"/>
      <c r="U492" s="103"/>
      <c r="V492" s="103"/>
      <c r="W492" s="103"/>
    </row>
    <row r="493" spans="1:23" ht="13.15">
      <c r="A493" s="66"/>
      <c r="B493" s="263"/>
      <c r="C493" s="85"/>
      <c r="D493" s="85"/>
      <c r="E493" s="86"/>
      <c r="F493" s="87"/>
      <c r="G493" s="87"/>
      <c r="H493" s="96"/>
      <c r="I493" s="97"/>
      <c r="J493" s="96"/>
      <c r="K493" s="97"/>
      <c r="L493" s="96"/>
      <c r="M493" s="97"/>
      <c r="N493" s="96"/>
      <c r="O493" s="97"/>
      <c r="P493" s="96"/>
      <c r="Q493" s="97"/>
      <c r="R493" s="96"/>
      <c r="S493" s="97"/>
      <c r="T493" s="96"/>
      <c r="U493" s="97"/>
      <c r="V493" s="98"/>
      <c r="W493" s="99"/>
    </row>
    <row r="494" spans="1:23" ht="165.75">
      <c r="A494" s="66">
        <v>16.010000000000002</v>
      </c>
      <c r="B494" s="261" t="s">
        <v>452</v>
      </c>
      <c r="C494" s="85"/>
      <c r="D494" s="85" t="s">
        <v>68</v>
      </c>
      <c r="E494" s="86"/>
      <c r="F494" s="87"/>
      <c r="G494" s="87"/>
      <c r="H494" s="96"/>
      <c r="I494" s="97"/>
      <c r="J494" s="96"/>
      <c r="K494" s="97"/>
      <c r="L494" s="96"/>
      <c r="M494" s="97"/>
      <c r="N494" s="96"/>
      <c r="O494" s="97"/>
      <c r="P494" s="96"/>
      <c r="Q494" s="97"/>
      <c r="R494" s="96"/>
      <c r="S494" s="97"/>
      <c r="T494" s="96"/>
      <c r="U494" s="97"/>
      <c r="V494" s="98"/>
      <c r="W494" s="99"/>
    </row>
    <row r="495" spans="1:23" ht="13.15">
      <c r="A495" s="66"/>
      <c r="B495" s="263"/>
      <c r="C495" s="85"/>
      <c r="D495" s="85"/>
      <c r="E495" s="86"/>
      <c r="F495" s="87"/>
      <c r="G495" s="87"/>
      <c r="H495" s="96"/>
      <c r="I495" s="97"/>
      <c r="J495" s="96"/>
      <c r="K495" s="97"/>
      <c r="L495" s="96"/>
      <c r="M495" s="97"/>
      <c r="N495" s="96"/>
      <c r="O495" s="97"/>
      <c r="P495" s="96"/>
      <c r="Q495" s="97"/>
      <c r="R495" s="96"/>
      <c r="S495" s="97"/>
      <c r="T495" s="96"/>
      <c r="U495" s="97"/>
      <c r="V495" s="98"/>
      <c r="W495" s="99"/>
    </row>
    <row r="496" spans="1:23" ht="63.75">
      <c r="A496" s="66">
        <v>16.02</v>
      </c>
      <c r="B496" s="181" t="s">
        <v>282</v>
      </c>
      <c r="C496" s="85"/>
      <c r="D496" s="85" t="s">
        <v>68</v>
      </c>
      <c r="E496" s="86"/>
      <c r="F496" s="87"/>
      <c r="G496" s="87"/>
      <c r="H496" s="96"/>
      <c r="I496" s="97"/>
      <c r="J496" s="96"/>
      <c r="K496" s="97"/>
      <c r="L496" s="96"/>
      <c r="M496" s="97"/>
      <c r="N496" s="96"/>
      <c r="O496" s="97"/>
      <c r="P496" s="96"/>
      <c r="Q496" s="97"/>
      <c r="R496" s="96"/>
      <c r="S496" s="97"/>
      <c r="T496" s="96"/>
      <c r="U496" s="97"/>
      <c r="V496" s="98"/>
      <c r="W496" s="99"/>
    </row>
    <row r="497" spans="1:23">
      <c r="A497" s="66"/>
      <c r="B497" s="181"/>
      <c r="C497" s="85"/>
      <c r="D497" s="85"/>
      <c r="E497" s="86"/>
      <c r="F497" s="87"/>
      <c r="G497" s="87"/>
      <c r="H497" s="96"/>
      <c r="I497" s="97"/>
      <c r="J497" s="96"/>
      <c r="K497" s="97"/>
      <c r="L497" s="96"/>
      <c r="M497" s="97"/>
      <c r="N497" s="96"/>
      <c r="O497" s="97"/>
      <c r="P497" s="96"/>
      <c r="Q497" s="97"/>
      <c r="R497" s="96"/>
      <c r="S497" s="97"/>
      <c r="T497" s="96"/>
      <c r="U497" s="97"/>
      <c r="V497" s="98"/>
      <c r="W497" s="99"/>
    </row>
    <row r="498" spans="1:23">
      <c r="A498" s="66">
        <v>16.03</v>
      </c>
      <c r="B498" s="318" t="s">
        <v>283</v>
      </c>
      <c r="C498" s="85"/>
      <c r="D498" s="85" t="s">
        <v>68</v>
      </c>
      <c r="E498" s="86"/>
      <c r="F498" s="87"/>
      <c r="G498" s="87"/>
      <c r="H498" s="96"/>
      <c r="I498" s="97"/>
      <c r="J498" s="96"/>
      <c r="K498" s="97"/>
      <c r="L498" s="96"/>
      <c r="M498" s="97"/>
      <c r="N498" s="96"/>
      <c r="O498" s="97"/>
      <c r="P498" s="96"/>
      <c r="Q498" s="97"/>
      <c r="R498" s="96"/>
      <c r="S498" s="97"/>
      <c r="T498" s="96"/>
      <c r="U498" s="97"/>
      <c r="V498" s="98"/>
      <c r="W498" s="99"/>
    </row>
    <row r="499" spans="1:23">
      <c r="A499" s="66"/>
      <c r="B499" s="181"/>
      <c r="C499" s="85"/>
      <c r="D499" s="85"/>
      <c r="E499" s="86"/>
      <c r="F499" s="87"/>
      <c r="G499" s="87"/>
      <c r="H499" s="96"/>
      <c r="I499" s="97"/>
      <c r="J499" s="96"/>
      <c r="K499" s="97"/>
      <c r="L499" s="96"/>
      <c r="M499" s="97"/>
      <c r="N499" s="96"/>
      <c r="O499" s="97"/>
      <c r="P499" s="96"/>
      <c r="Q499" s="97"/>
      <c r="R499" s="96"/>
      <c r="S499" s="97"/>
      <c r="T499" s="96"/>
      <c r="U499" s="97"/>
      <c r="V499" s="98"/>
      <c r="W499" s="99"/>
    </row>
    <row r="500" spans="1:23">
      <c r="A500" s="66">
        <v>16.04</v>
      </c>
      <c r="B500" s="318" t="s">
        <v>284</v>
      </c>
      <c r="C500" s="85"/>
      <c r="D500" s="85" t="s">
        <v>68</v>
      </c>
      <c r="E500" s="86"/>
      <c r="F500" s="87"/>
      <c r="G500" s="87"/>
      <c r="H500" s="96"/>
      <c r="I500" s="97"/>
      <c r="J500" s="96"/>
      <c r="K500" s="97"/>
      <c r="L500" s="96"/>
      <c r="M500" s="97"/>
      <c r="N500" s="96"/>
      <c r="O500" s="97"/>
      <c r="P500" s="96"/>
      <c r="Q500" s="97"/>
      <c r="R500" s="96"/>
      <c r="S500" s="97"/>
      <c r="T500" s="96"/>
      <c r="U500" s="97"/>
      <c r="V500" s="98"/>
      <c r="W500" s="99"/>
    </row>
    <row r="501" spans="1:23">
      <c r="A501" s="66"/>
      <c r="B501" s="181"/>
      <c r="C501" s="85"/>
      <c r="D501" s="85"/>
      <c r="E501" s="86"/>
      <c r="F501" s="87"/>
      <c r="G501" s="87"/>
      <c r="H501" s="96"/>
      <c r="I501" s="97"/>
      <c r="J501" s="96"/>
      <c r="K501" s="97"/>
      <c r="L501" s="96"/>
      <c r="M501" s="97"/>
      <c r="N501" s="96"/>
      <c r="O501" s="97"/>
      <c r="P501" s="96"/>
      <c r="Q501" s="97"/>
      <c r="R501" s="96"/>
      <c r="S501" s="97"/>
      <c r="T501" s="96"/>
      <c r="U501" s="97"/>
      <c r="V501" s="98"/>
      <c r="W501" s="99"/>
    </row>
    <row r="502" spans="1:23">
      <c r="A502" s="66">
        <v>16.05</v>
      </c>
      <c r="B502" s="318" t="s">
        <v>285</v>
      </c>
      <c r="C502" s="85"/>
      <c r="D502" s="85" t="s">
        <v>68</v>
      </c>
      <c r="E502" s="86"/>
      <c r="F502" s="87"/>
      <c r="G502" s="87"/>
      <c r="H502" s="96"/>
      <c r="I502" s="97"/>
      <c r="J502" s="96"/>
      <c r="K502" s="97"/>
      <c r="L502" s="96"/>
      <c r="M502" s="97"/>
      <c r="N502" s="96"/>
      <c r="O502" s="97"/>
      <c r="P502" s="96"/>
      <c r="Q502" s="97"/>
      <c r="R502" s="96"/>
      <c r="S502" s="97"/>
      <c r="T502" s="96"/>
      <c r="U502" s="97"/>
      <c r="V502" s="98"/>
      <c r="W502" s="99"/>
    </row>
    <row r="503" spans="1:23">
      <c r="A503" s="66"/>
      <c r="B503" s="181"/>
      <c r="C503" s="85"/>
      <c r="D503" s="85"/>
      <c r="E503" s="86"/>
      <c r="F503" s="87"/>
      <c r="G503" s="87"/>
      <c r="H503" s="96"/>
      <c r="I503" s="97"/>
      <c r="J503" s="96"/>
      <c r="K503" s="97"/>
      <c r="L503" s="96"/>
      <c r="M503" s="97"/>
      <c r="N503" s="96"/>
      <c r="O503" s="97"/>
      <c r="P503" s="96"/>
      <c r="Q503" s="97"/>
      <c r="R503" s="96"/>
      <c r="S503" s="97"/>
      <c r="T503" s="96"/>
      <c r="U503" s="97"/>
      <c r="V503" s="98"/>
      <c r="W503" s="99"/>
    </row>
    <row r="504" spans="1:23">
      <c r="A504" s="66">
        <v>16.059999999999999</v>
      </c>
      <c r="B504" s="318" t="s">
        <v>286</v>
      </c>
      <c r="C504" s="85"/>
      <c r="D504" s="85" t="s">
        <v>68</v>
      </c>
      <c r="E504" s="86"/>
      <c r="F504" s="87"/>
      <c r="G504" s="87"/>
      <c r="H504" s="96"/>
      <c r="I504" s="97"/>
      <c r="J504" s="96"/>
      <c r="K504" s="97"/>
      <c r="L504" s="96"/>
      <c r="M504" s="97"/>
      <c r="N504" s="96"/>
      <c r="O504" s="97"/>
      <c r="P504" s="96"/>
      <c r="Q504" s="97"/>
      <c r="R504" s="96"/>
      <c r="S504" s="97"/>
      <c r="T504" s="96"/>
      <c r="U504" s="97"/>
      <c r="V504" s="98"/>
      <c r="W504" s="99"/>
    </row>
    <row r="505" spans="1:23">
      <c r="A505" s="66"/>
      <c r="B505" s="181"/>
      <c r="C505" s="85"/>
      <c r="D505" s="85"/>
      <c r="E505" s="86"/>
      <c r="F505" s="87"/>
      <c r="G505" s="87"/>
      <c r="H505" s="96"/>
      <c r="I505" s="97"/>
      <c r="J505" s="96"/>
      <c r="K505" s="97"/>
      <c r="L505" s="96"/>
      <c r="M505" s="97"/>
      <c r="N505" s="96"/>
      <c r="O505" s="97"/>
      <c r="P505" s="96"/>
      <c r="Q505" s="97"/>
      <c r="R505" s="96"/>
      <c r="S505" s="97"/>
      <c r="T505" s="96"/>
      <c r="U505" s="97"/>
      <c r="V505" s="98"/>
      <c r="W505" s="99"/>
    </row>
    <row r="506" spans="1:23">
      <c r="A506" s="66">
        <v>16.07</v>
      </c>
      <c r="B506" s="318" t="s">
        <v>287</v>
      </c>
      <c r="C506" s="85"/>
      <c r="D506" s="85" t="s">
        <v>68</v>
      </c>
      <c r="E506" s="86"/>
      <c r="F506" s="87"/>
      <c r="G506" s="87"/>
      <c r="H506" s="96"/>
      <c r="I506" s="97"/>
      <c r="J506" s="96"/>
      <c r="K506" s="97"/>
      <c r="L506" s="96"/>
      <c r="M506" s="97"/>
      <c r="N506" s="96"/>
      <c r="O506" s="97"/>
      <c r="P506" s="96"/>
      <c r="Q506" s="97"/>
      <c r="R506" s="96"/>
      <c r="S506" s="97"/>
      <c r="T506" s="96"/>
      <c r="U506" s="97"/>
      <c r="V506" s="98"/>
      <c r="W506" s="99"/>
    </row>
    <row r="507" spans="1:23">
      <c r="A507" s="66"/>
      <c r="B507" s="181"/>
      <c r="C507" s="85"/>
      <c r="D507" s="85"/>
      <c r="E507" s="86"/>
      <c r="F507" s="87"/>
      <c r="G507" s="87"/>
      <c r="H507" s="96"/>
      <c r="I507" s="97"/>
      <c r="J507" s="96"/>
      <c r="K507" s="97"/>
      <c r="L507" s="96"/>
      <c r="M507" s="97"/>
      <c r="N507" s="96"/>
      <c r="O507" s="97"/>
      <c r="P507" s="96"/>
      <c r="Q507" s="97"/>
      <c r="R507" s="96"/>
      <c r="S507" s="97"/>
      <c r="T507" s="96"/>
      <c r="U507" s="97"/>
      <c r="V507" s="98"/>
      <c r="W507" s="99"/>
    </row>
    <row r="508" spans="1:23">
      <c r="A508" s="66">
        <v>16.079999999999998</v>
      </c>
      <c r="B508" s="318" t="s">
        <v>288</v>
      </c>
      <c r="C508" s="85"/>
      <c r="D508" s="85" t="s">
        <v>68</v>
      </c>
      <c r="E508" s="86"/>
      <c r="F508" s="87"/>
      <c r="G508" s="87"/>
      <c r="H508" s="96"/>
      <c r="I508" s="97"/>
      <c r="J508" s="96"/>
      <c r="K508" s="97"/>
      <c r="L508" s="96"/>
      <c r="M508" s="97"/>
      <c r="N508" s="96"/>
      <c r="O508" s="97"/>
      <c r="P508" s="96"/>
      <c r="Q508" s="97"/>
      <c r="R508" s="96"/>
      <c r="S508" s="97"/>
      <c r="T508" s="96"/>
      <c r="U508" s="97"/>
      <c r="V508" s="98"/>
      <c r="W508" s="99"/>
    </row>
    <row r="509" spans="1:23">
      <c r="A509" s="66"/>
      <c r="B509" s="181"/>
      <c r="C509" s="85"/>
      <c r="D509" s="85"/>
      <c r="E509" s="86"/>
      <c r="F509" s="87"/>
      <c r="G509" s="87"/>
      <c r="H509" s="96"/>
      <c r="I509" s="97"/>
      <c r="J509" s="96"/>
      <c r="K509" s="97"/>
      <c r="L509" s="96"/>
      <c r="M509" s="97"/>
      <c r="N509" s="96"/>
      <c r="O509" s="97"/>
      <c r="P509" s="96"/>
      <c r="Q509" s="97"/>
      <c r="R509" s="96"/>
      <c r="S509" s="97"/>
      <c r="T509" s="96"/>
      <c r="U509" s="97"/>
      <c r="V509" s="98"/>
      <c r="W509" s="99"/>
    </row>
    <row r="510" spans="1:23">
      <c r="A510" s="66">
        <v>16.09</v>
      </c>
      <c r="B510" s="318" t="s">
        <v>289</v>
      </c>
      <c r="C510" s="85"/>
      <c r="D510" s="85" t="s">
        <v>68</v>
      </c>
      <c r="E510" s="86"/>
      <c r="F510" s="87"/>
      <c r="G510" s="87"/>
      <c r="H510" s="96"/>
      <c r="I510" s="97"/>
      <c r="J510" s="96"/>
      <c r="K510" s="97"/>
      <c r="L510" s="96"/>
      <c r="M510" s="97"/>
      <c r="N510" s="96"/>
      <c r="O510" s="97"/>
      <c r="P510" s="96"/>
      <c r="Q510" s="97"/>
      <c r="R510" s="96"/>
      <c r="S510" s="97"/>
      <c r="T510" s="96"/>
      <c r="U510" s="97"/>
      <c r="V510" s="98"/>
      <c r="W510" s="99"/>
    </row>
    <row r="511" spans="1:23">
      <c r="A511" s="66"/>
      <c r="B511" s="181"/>
      <c r="C511" s="85"/>
      <c r="D511" s="85"/>
      <c r="E511" s="86"/>
      <c r="F511" s="87"/>
      <c r="G511" s="87"/>
      <c r="H511" s="96"/>
      <c r="I511" s="97"/>
      <c r="J511" s="96"/>
      <c r="K511" s="97"/>
      <c r="L511" s="96"/>
      <c r="M511" s="97"/>
      <c r="N511" s="96"/>
      <c r="O511" s="97"/>
      <c r="P511" s="96"/>
      <c r="Q511" s="97"/>
      <c r="R511" s="96"/>
      <c r="S511" s="97"/>
      <c r="T511" s="96"/>
      <c r="U511" s="97"/>
      <c r="V511" s="98"/>
      <c r="W511" s="99"/>
    </row>
    <row r="512" spans="1:23">
      <c r="A512" s="66">
        <v>16.100000000000001</v>
      </c>
      <c r="B512" s="318" t="s">
        <v>290</v>
      </c>
      <c r="C512" s="85"/>
      <c r="D512" s="85" t="s">
        <v>68</v>
      </c>
      <c r="E512" s="86"/>
      <c r="F512" s="87"/>
      <c r="G512" s="87"/>
      <c r="H512" s="96"/>
      <c r="I512" s="97"/>
      <c r="J512" s="96"/>
      <c r="K512" s="97"/>
      <c r="L512" s="96"/>
      <c r="M512" s="97"/>
      <c r="N512" s="96"/>
      <c r="O512" s="97"/>
      <c r="P512" s="96"/>
      <c r="Q512" s="97"/>
      <c r="R512" s="96"/>
      <c r="S512" s="97"/>
      <c r="T512" s="96"/>
      <c r="U512" s="97"/>
      <c r="V512" s="98"/>
      <c r="W512" s="99"/>
    </row>
    <row r="513" spans="1:23">
      <c r="A513" s="66"/>
      <c r="B513" s="181"/>
      <c r="C513" s="85"/>
      <c r="D513" s="85"/>
      <c r="E513" s="86"/>
      <c r="F513" s="87"/>
      <c r="G513" s="87"/>
      <c r="H513" s="96"/>
      <c r="I513" s="97"/>
      <c r="J513" s="96"/>
      <c r="K513" s="97"/>
      <c r="L513" s="96"/>
      <c r="M513" s="97"/>
      <c r="N513" s="96"/>
      <c r="O513" s="97"/>
      <c r="P513" s="96"/>
      <c r="Q513" s="97"/>
      <c r="R513" s="96"/>
      <c r="S513" s="97"/>
      <c r="T513" s="96"/>
      <c r="U513" s="97"/>
      <c r="V513" s="98"/>
      <c r="W513" s="99"/>
    </row>
    <row r="514" spans="1:23">
      <c r="A514" s="66">
        <v>16.11</v>
      </c>
      <c r="B514" s="318" t="s">
        <v>291</v>
      </c>
      <c r="C514" s="85"/>
      <c r="D514" s="85" t="s">
        <v>68</v>
      </c>
      <c r="E514" s="86"/>
      <c r="F514" s="87"/>
      <c r="G514" s="87"/>
      <c r="H514" s="96"/>
      <c r="I514" s="97"/>
      <c r="J514" s="96"/>
      <c r="K514" s="97"/>
      <c r="L514" s="96"/>
      <c r="M514" s="97"/>
      <c r="N514" s="96"/>
      <c r="O514" s="97"/>
      <c r="P514" s="96"/>
      <c r="Q514" s="97"/>
      <c r="R514" s="96"/>
      <c r="S514" s="97"/>
      <c r="T514" s="96"/>
      <c r="U514" s="97"/>
      <c r="V514" s="98"/>
      <c r="W514" s="99"/>
    </row>
    <row r="515" spans="1:23">
      <c r="A515" s="66"/>
      <c r="B515" s="181"/>
      <c r="C515" s="85"/>
      <c r="D515" s="85"/>
      <c r="E515" s="86"/>
      <c r="F515" s="87"/>
      <c r="G515" s="87"/>
      <c r="H515" s="96"/>
      <c r="I515" s="97"/>
      <c r="J515" s="96"/>
      <c r="K515" s="97"/>
      <c r="L515" s="96"/>
      <c r="M515" s="97"/>
      <c r="N515" s="96"/>
      <c r="O515" s="97"/>
      <c r="P515" s="96"/>
      <c r="Q515" s="97"/>
      <c r="R515" s="96"/>
      <c r="S515" s="97"/>
      <c r="T515" s="96"/>
      <c r="U515" s="97"/>
      <c r="V515" s="98"/>
      <c r="W515" s="99"/>
    </row>
    <row r="516" spans="1:23">
      <c r="A516" s="66">
        <v>16.12</v>
      </c>
      <c r="B516" s="318" t="s">
        <v>292</v>
      </c>
      <c r="C516" s="85"/>
      <c r="D516" s="85" t="s">
        <v>68</v>
      </c>
      <c r="E516" s="86"/>
      <c r="F516" s="87"/>
      <c r="G516" s="87"/>
      <c r="H516" s="96"/>
      <c r="I516" s="97"/>
      <c r="J516" s="96"/>
      <c r="K516" s="97"/>
      <c r="L516" s="96"/>
      <c r="M516" s="97"/>
      <c r="N516" s="96"/>
      <c r="O516" s="97"/>
      <c r="P516" s="96"/>
      <c r="Q516" s="97"/>
      <c r="R516" s="96"/>
      <c r="S516" s="97"/>
      <c r="T516" s="96"/>
      <c r="U516" s="97"/>
      <c r="V516" s="98"/>
      <c r="W516" s="99"/>
    </row>
    <row r="517" spans="1:23">
      <c r="A517" s="66"/>
      <c r="B517" s="181"/>
      <c r="C517" s="85"/>
      <c r="D517" s="85"/>
      <c r="E517" s="86"/>
      <c r="F517" s="87"/>
      <c r="G517" s="87"/>
      <c r="H517" s="96"/>
      <c r="I517" s="97"/>
      <c r="J517" s="96"/>
      <c r="K517" s="97"/>
      <c r="L517" s="96"/>
      <c r="M517" s="97"/>
      <c r="N517" s="96"/>
      <c r="O517" s="97"/>
      <c r="P517" s="96"/>
      <c r="Q517" s="97"/>
      <c r="R517" s="96"/>
      <c r="S517" s="97"/>
      <c r="T517" s="96"/>
      <c r="U517" s="97"/>
      <c r="V517" s="98"/>
      <c r="W517" s="99"/>
    </row>
    <row r="518" spans="1:23">
      <c r="A518" s="66">
        <v>16.13</v>
      </c>
      <c r="B518" s="318" t="s">
        <v>293</v>
      </c>
      <c r="C518" s="85"/>
      <c r="D518" s="85" t="s">
        <v>68</v>
      </c>
      <c r="E518" s="86"/>
      <c r="F518" s="87"/>
      <c r="G518" s="87"/>
      <c r="H518" s="96"/>
      <c r="I518" s="97"/>
      <c r="J518" s="96"/>
      <c r="K518" s="97"/>
      <c r="L518" s="96"/>
      <c r="M518" s="97"/>
      <c r="N518" s="96"/>
      <c r="O518" s="97"/>
      <c r="P518" s="96"/>
      <c r="Q518" s="97"/>
      <c r="R518" s="96"/>
      <c r="S518" s="97"/>
      <c r="T518" s="96"/>
      <c r="U518" s="97"/>
      <c r="V518" s="98"/>
      <c r="W518" s="99"/>
    </row>
    <row r="519" spans="1:23">
      <c r="A519" s="66"/>
      <c r="B519" s="181"/>
      <c r="C519" s="85"/>
      <c r="D519" s="85"/>
      <c r="E519" s="86"/>
      <c r="F519" s="87"/>
      <c r="G519" s="87"/>
      <c r="H519" s="96"/>
      <c r="I519" s="97"/>
      <c r="J519" s="96"/>
      <c r="K519" s="97"/>
      <c r="L519" s="96"/>
      <c r="M519" s="97"/>
      <c r="N519" s="96"/>
      <c r="O519" s="97"/>
      <c r="P519" s="96"/>
      <c r="Q519" s="97"/>
      <c r="R519" s="96"/>
      <c r="S519" s="97"/>
      <c r="T519" s="96"/>
      <c r="U519" s="97"/>
      <c r="V519" s="98"/>
      <c r="W519" s="99"/>
    </row>
    <row r="520" spans="1:23">
      <c r="A520" s="66">
        <v>16.14</v>
      </c>
      <c r="B520" s="318" t="s">
        <v>294</v>
      </c>
      <c r="C520" s="85"/>
      <c r="D520" s="85" t="s">
        <v>68</v>
      </c>
      <c r="E520" s="86"/>
      <c r="F520" s="87"/>
      <c r="G520" s="87"/>
      <c r="H520" s="96"/>
      <c r="I520" s="97"/>
      <c r="J520" s="96"/>
      <c r="K520" s="97"/>
      <c r="L520" s="96"/>
      <c r="M520" s="97"/>
      <c r="N520" s="96"/>
      <c r="O520" s="97"/>
      <c r="P520" s="96"/>
      <c r="Q520" s="97"/>
      <c r="R520" s="96"/>
      <c r="S520" s="97"/>
      <c r="T520" s="96"/>
      <c r="U520" s="97"/>
      <c r="V520" s="98"/>
      <c r="W520" s="99"/>
    </row>
    <row r="521" spans="1:23">
      <c r="A521" s="66"/>
      <c r="B521" s="181"/>
      <c r="C521" s="85"/>
      <c r="D521" s="85"/>
      <c r="E521" s="86"/>
      <c r="F521" s="87"/>
      <c r="G521" s="87"/>
      <c r="H521" s="96"/>
      <c r="I521" s="97"/>
      <c r="J521" s="96"/>
      <c r="K521" s="97"/>
      <c r="L521" s="96"/>
      <c r="M521" s="97"/>
      <c r="N521" s="96"/>
      <c r="O521" s="97"/>
      <c r="P521" s="96"/>
      <c r="Q521" s="97"/>
      <c r="R521" s="96"/>
      <c r="S521" s="97"/>
      <c r="T521" s="96"/>
      <c r="U521" s="97"/>
      <c r="V521" s="98"/>
      <c r="W521" s="99"/>
    </row>
    <row r="522" spans="1:23">
      <c r="A522" s="66">
        <v>16.149999999999999</v>
      </c>
      <c r="B522" s="318" t="s">
        <v>322</v>
      </c>
      <c r="C522" s="85"/>
      <c r="D522" s="85" t="s">
        <v>68</v>
      </c>
      <c r="E522" s="86"/>
      <c r="F522" s="87"/>
      <c r="G522" s="87"/>
      <c r="H522" s="96"/>
      <c r="I522" s="97"/>
      <c r="J522" s="96"/>
      <c r="K522" s="97"/>
      <c r="L522" s="96"/>
      <c r="M522" s="97"/>
      <c r="N522" s="96"/>
      <c r="O522" s="97"/>
      <c r="P522" s="96"/>
      <c r="Q522" s="97"/>
      <c r="R522" s="96"/>
      <c r="S522" s="97"/>
      <c r="T522" s="96"/>
      <c r="U522" s="97"/>
      <c r="V522" s="98"/>
      <c r="W522" s="99"/>
    </row>
    <row r="523" spans="1:23">
      <c r="A523" s="66"/>
      <c r="B523" s="181"/>
      <c r="C523" s="85"/>
      <c r="D523" s="85"/>
      <c r="E523" s="86"/>
      <c r="F523" s="87"/>
      <c r="G523" s="87"/>
      <c r="H523" s="96"/>
      <c r="I523" s="97"/>
      <c r="J523" s="96"/>
      <c r="K523" s="97"/>
      <c r="L523" s="96"/>
      <c r="M523" s="97"/>
      <c r="N523" s="96"/>
      <c r="O523" s="97"/>
      <c r="P523" s="96"/>
      <c r="Q523" s="97"/>
      <c r="R523" s="96"/>
      <c r="S523" s="97"/>
      <c r="T523" s="96"/>
      <c r="U523" s="97"/>
      <c r="V523" s="98"/>
      <c r="W523" s="99"/>
    </row>
    <row r="524" spans="1:23">
      <c r="A524" s="66">
        <v>16.16</v>
      </c>
      <c r="B524" s="318" t="s">
        <v>295</v>
      </c>
      <c r="C524" s="85"/>
      <c r="D524" s="85" t="s">
        <v>68</v>
      </c>
      <c r="E524" s="86"/>
      <c r="F524" s="87"/>
      <c r="G524" s="87"/>
      <c r="H524" s="96"/>
      <c r="I524" s="97"/>
      <c r="J524" s="96"/>
      <c r="K524" s="97"/>
      <c r="L524" s="96"/>
      <c r="M524" s="97"/>
      <c r="N524" s="96"/>
      <c r="O524" s="97"/>
      <c r="P524" s="96"/>
      <c r="Q524" s="97"/>
      <c r="R524" s="96"/>
      <c r="S524" s="97"/>
      <c r="T524" s="96"/>
      <c r="U524" s="97"/>
      <c r="V524" s="98"/>
      <c r="W524" s="99"/>
    </row>
    <row r="525" spans="1:23">
      <c r="A525" s="66"/>
      <c r="B525" s="181"/>
      <c r="C525" s="85"/>
      <c r="D525" s="85"/>
      <c r="E525" s="86"/>
      <c r="F525" s="87"/>
      <c r="G525" s="87"/>
      <c r="H525" s="96"/>
      <c r="I525" s="97"/>
      <c r="J525" s="96"/>
      <c r="K525" s="97"/>
      <c r="L525" s="96"/>
      <c r="M525" s="97"/>
      <c r="N525" s="96"/>
      <c r="O525" s="97"/>
      <c r="P525" s="96"/>
      <c r="Q525" s="97"/>
      <c r="R525" s="96"/>
      <c r="S525" s="97"/>
      <c r="T525" s="96"/>
      <c r="U525" s="97"/>
      <c r="V525" s="98"/>
      <c r="W525" s="99"/>
    </row>
    <row r="526" spans="1:23">
      <c r="A526" s="66">
        <v>16.170000000000002</v>
      </c>
      <c r="B526" s="318" t="s">
        <v>296</v>
      </c>
      <c r="C526" s="85"/>
      <c r="D526" s="85" t="s">
        <v>68</v>
      </c>
      <c r="E526" s="86"/>
      <c r="F526" s="87"/>
      <c r="G526" s="87"/>
      <c r="H526" s="96"/>
      <c r="I526" s="97"/>
      <c r="J526" s="96"/>
      <c r="K526" s="97"/>
      <c r="L526" s="96"/>
      <c r="M526" s="97"/>
      <c r="N526" s="96"/>
      <c r="O526" s="97"/>
      <c r="P526" s="96"/>
      <c r="Q526" s="97"/>
      <c r="R526" s="96"/>
      <c r="S526" s="97"/>
      <c r="T526" s="96"/>
      <c r="U526" s="97"/>
      <c r="V526" s="98"/>
      <c r="W526" s="99"/>
    </row>
    <row r="527" spans="1:23">
      <c r="A527" s="66"/>
      <c r="B527" s="181"/>
      <c r="C527" s="85"/>
      <c r="D527" s="85"/>
      <c r="E527" s="86"/>
      <c r="F527" s="87"/>
      <c r="G527" s="87"/>
      <c r="H527" s="96"/>
      <c r="I527" s="97"/>
      <c r="J527" s="96"/>
      <c r="K527" s="97"/>
      <c r="L527" s="96"/>
      <c r="M527" s="97"/>
      <c r="N527" s="96"/>
      <c r="O527" s="97"/>
      <c r="P527" s="96"/>
      <c r="Q527" s="97"/>
      <c r="R527" s="96"/>
      <c r="S527" s="97"/>
      <c r="T527" s="96"/>
      <c r="U527" s="97"/>
      <c r="V527" s="98"/>
      <c r="W527" s="99"/>
    </row>
    <row r="528" spans="1:23">
      <c r="A528" s="66">
        <v>16.18</v>
      </c>
      <c r="B528" s="318" t="s">
        <v>297</v>
      </c>
      <c r="C528" s="85"/>
      <c r="D528" s="85" t="s">
        <v>68</v>
      </c>
      <c r="E528" s="86"/>
      <c r="F528" s="87"/>
      <c r="G528" s="87"/>
      <c r="H528" s="96"/>
      <c r="I528" s="97"/>
      <c r="J528" s="96"/>
      <c r="K528" s="97"/>
      <c r="L528" s="96"/>
      <c r="M528" s="97"/>
      <c r="N528" s="96"/>
      <c r="O528" s="97"/>
      <c r="P528" s="96"/>
      <c r="Q528" s="97"/>
      <c r="R528" s="96"/>
      <c r="S528" s="97"/>
      <c r="T528" s="96"/>
      <c r="U528" s="97"/>
      <c r="V528" s="98"/>
      <c r="W528" s="99"/>
    </row>
    <row r="529" spans="1:23">
      <c r="A529" s="66"/>
      <c r="B529" s="181"/>
      <c r="C529" s="85"/>
      <c r="D529" s="85"/>
      <c r="E529" s="86"/>
      <c r="F529" s="87"/>
      <c r="G529" s="87"/>
      <c r="H529" s="96"/>
      <c r="I529" s="97"/>
      <c r="J529" s="96"/>
      <c r="K529" s="97"/>
      <c r="L529" s="96"/>
      <c r="M529" s="97"/>
      <c r="N529" s="96"/>
      <c r="O529" s="97"/>
      <c r="P529" s="96"/>
      <c r="Q529" s="97"/>
      <c r="R529" s="96"/>
      <c r="S529" s="97"/>
      <c r="T529" s="96"/>
      <c r="U529" s="97"/>
      <c r="V529" s="98"/>
      <c r="W529" s="99"/>
    </row>
    <row r="530" spans="1:23">
      <c r="A530" s="66">
        <v>16.190000000000001</v>
      </c>
      <c r="B530" s="181" t="s">
        <v>369</v>
      </c>
      <c r="C530" s="85"/>
      <c r="D530" s="85" t="s">
        <v>68</v>
      </c>
      <c r="E530" s="86"/>
      <c r="F530" s="87"/>
      <c r="G530" s="87"/>
      <c r="H530" s="96"/>
      <c r="I530" s="97"/>
      <c r="J530" s="96"/>
      <c r="K530" s="97"/>
      <c r="L530" s="96"/>
      <c r="M530" s="97"/>
      <c r="N530" s="96"/>
      <c r="O530" s="97"/>
      <c r="P530" s="96"/>
      <c r="Q530" s="97"/>
      <c r="R530" s="96"/>
      <c r="S530" s="97"/>
      <c r="T530" s="96"/>
      <c r="U530" s="97"/>
      <c r="V530" s="98"/>
      <c r="W530" s="99"/>
    </row>
    <row r="531" spans="1:23">
      <c r="A531" s="66"/>
      <c r="B531" s="181"/>
      <c r="C531" s="85"/>
      <c r="D531" s="85"/>
      <c r="E531" s="86"/>
      <c r="F531" s="87"/>
      <c r="G531" s="87"/>
      <c r="H531" s="96"/>
      <c r="I531" s="97"/>
      <c r="J531" s="96"/>
      <c r="K531" s="97"/>
      <c r="L531" s="96"/>
      <c r="M531" s="97"/>
      <c r="N531" s="96"/>
      <c r="O531" s="97"/>
      <c r="P531" s="96"/>
      <c r="Q531" s="97"/>
      <c r="R531" s="96"/>
      <c r="S531" s="97"/>
      <c r="T531" s="96"/>
      <c r="U531" s="97"/>
      <c r="V531" s="98"/>
      <c r="W531" s="99"/>
    </row>
    <row r="532" spans="1:23">
      <c r="A532" s="66">
        <v>16.2</v>
      </c>
      <c r="B532" s="318" t="s">
        <v>370</v>
      </c>
      <c r="C532" s="85"/>
      <c r="D532" s="85" t="s">
        <v>68</v>
      </c>
      <c r="E532" s="86"/>
      <c r="F532" s="87"/>
      <c r="G532" s="87"/>
      <c r="H532" s="96"/>
      <c r="I532" s="97"/>
      <c r="J532" s="96"/>
      <c r="K532" s="97"/>
      <c r="L532" s="96"/>
      <c r="M532" s="97"/>
      <c r="N532" s="96"/>
      <c r="O532" s="97"/>
      <c r="P532" s="96"/>
      <c r="Q532" s="97"/>
      <c r="R532" s="96"/>
      <c r="S532" s="97"/>
      <c r="T532" s="96"/>
      <c r="U532" s="97"/>
      <c r="V532" s="98"/>
      <c r="W532" s="99"/>
    </row>
    <row r="533" spans="1:23">
      <c r="A533" s="66"/>
      <c r="B533" s="181"/>
      <c r="C533" s="85"/>
      <c r="D533" s="85"/>
      <c r="E533" s="86"/>
      <c r="F533" s="87"/>
      <c r="G533" s="87"/>
      <c r="H533" s="96"/>
      <c r="I533" s="97"/>
      <c r="J533" s="96"/>
      <c r="K533" s="97"/>
      <c r="L533" s="96"/>
      <c r="M533" s="97"/>
      <c r="N533" s="96"/>
      <c r="O533" s="97"/>
      <c r="P533" s="96"/>
      <c r="Q533" s="97"/>
      <c r="R533" s="96"/>
      <c r="S533" s="97"/>
      <c r="T533" s="96"/>
      <c r="U533" s="97"/>
      <c r="V533" s="98"/>
      <c r="W533" s="99"/>
    </row>
    <row r="534" spans="1:23">
      <c r="A534" s="66">
        <v>16.21</v>
      </c>
      <c r="B534" s="318" t="s">
        <v>371</v>
      </c>
      <c r="C534" s="85"/>
      <c r="D534" s="85" t="s">
        <v>68</v>
      </c>
      <c r="E534" s="86"/>
      <c r="F534" s="87"/>
      <c r="G534" s="87"/>
      <c r="H534" s="96"/>
      <c r="I534" s="97"/>
      <c r="J534" s="96"/>
      <c r="K534" s="97"/>
      <c r="L534" s="96"/>
      <c r="M534" s="97"/>
      <c r="N534" s="96"/>
      <c r="O534" s="97"/>
      <c r="P534" s="96"/>
      <c r="Q534" s="97"/>
      <c r="R534" s="96"/>
      <c r="S534" s="97"/>
      <c r="T534" s="96"/>
      <c r="U534" s="97"/>
      <c r="V534" s="98"/>
      <c r="W534" s="99"/>
    </row>
    <row r="535" spans="1:23">
      <c r="A535" s="66"/>
      <c r="B535" s="181"/>
      <c r="C535" s="85"/>
      <c r="D535" s="85"/>
      <c r="E535" s="86"/>
      <c r="F535" s="87"/>
      <c r="G535" s="87"/>
      <c r="H535" s="96"/>
      <c r="I535" s="97"/>
      <c r="J535" s="96"/>
      <c r="K535" s="97"/>
      <c r="L535" s="96"/>
      <c r="M535" s="97"/>
      <c r="N535" s="96"/>
      <c r="O535" s="97"/>
      <c r="P535" s="96"/>
      <c r="Q535" s="97"/>
      <c r="R535" s="96"/>
      <c r="S535" s="97"/>
      <c r="T535" s="96"/>
      <c r="U535" s="97"/>
      <c r="V535" s="98"/>
      <c r="W535" s="99"/>
    </row>
    <row r="536" spans="1:23">
      <c r="A536" s="66">
        <v>16.22</v>
      </c>
      <c r="B536" s="318" t="s">
        <v>372</v>
      </c>
      <c r="C536" s="85"/>
      <c r="D536" s="85" t="s">
        <v>68</v>
      </c>
      <c r="E536" s="86"/>
      <c r="F536" s="87"/>
      <c r="G536" s="87"/>
      <c r="H536" s="96"/>
      <c r="I536" s="97"/>
      <c r="J536" s="96"/>
      <c r="K536" s="97"/>
      <c r="L536" s="96"/>
      <c r="M536" s="97"/>
      <c r="N536" s="96"/>
      <c r="O536" s="97"/>
      <c r="P536" s="96"/>
      <c r="Q536" s="97"/>
      <c r="R536" s="96"/>
      <c r="S536" s="97"/>
      <c r="T536" s="96"/>
      <c r="U536" s="97"/>
      <c r="V536" s="98"/>
      <c r="W536" s="99"/>
    </row>
    <row r="537" spans="1:23">
      <c r="A537" s="66"/>
      <c r="B537" s="181"/>
      <c r="C537" s="85"/>
      <c r="D537" s="85"/>
      <c r="E537" s="86"/>
      <c r="F537" s="87"/>
      <c r="G537" s="87"/>
      <c r="H537" s="96"/>
      <c r="I537" s="97"/>
      <c r="J537" s="96"/>
      <c r="K537" s="97"/>
      <c r="L537" s="96"/>
      <c r="M537" s="97"/>
      <c r="N537" s="96"/>
      <c r="O537" s="97"/>
      <c r="P537" s="96"/>
      <c r="Q537" s="97"/>
      <c r="R537" s="96"/>
      <c r="S537" s="97"/>
      <c r="T537" s="96"/>
      <c r="U537" s="97"/>
      <c r="V537" s="98"/>
      <c r="W537" s="99"/>
    </row>
    <row r="538" spans="1:23">
      <c r="A538" s="66">
        <v>16.23</v>
      </c>
      <c r="B538" s="318" t="s">
        <v>373</v>
      </c>
      <c r="C538" s="85"/>
      <c r="D538" s="85" t="s">
        <v>68</v>
      </c>
      <c r="E538" s="86"/>
      <c r="F538" s="87"/>
      <c r="G538" s="87"/>
      <c r="H538" s="96"/>
      <c r="I538" s="100"/>
      <c r="J538" s="96"/>
      <c r="K538" s="100"/>
      <c r="L538" s="96"/>
      <c r="M538" s="100"/>
      <c r="N538" s="96"/>
      <c r="O538" s="100"/>
      <c r="P538" s="96"/>
      <c r="Q538" s="100"/>
      <c r="R538" s="96"/>
      <c r="S538" s="100"/>
      <c r="T538" s="96"/>
      <c r="U538" s="100"/>
      <c r="V538" s="98"/>
      <c r="W538" s="87"/>
    </row>
    <row r="539" spans="1:23">
      <c r="A539" s="66"/>
      <c r="B539" s="318"/>
      <c r="C539" s="85"/>
      <c r="D539" s="85"/>
      <c r="E539" s="86"/>
      <c r="F539" s="87"/>
      <c r="G539" s="87"/>
      <c r="H539" s="96"/>
      <c r="I539" s="100"/>
      <c r="J539" s="96"/>
      <c r="K539" s="100"/>
      <c r="L539" s="96"/>
      <c r="M539" s="100"/>
      <c r="N539" s="96"/>
      <c r="O539" s="100"/>
      <c r="P539" s="96"/>
      <c r="Q539" s="100"/>
      <c r="R539" s="96"/>
      <c r="S539" s="100"/>
      <c r="T539" s="96"/>
      <c r="U539" s="100"/>
      <c r="V539" s="98"/>
      <c r="W539" s="87"/>
    </row>
    <row r="540" spans="1:23">
      <c r="A540" s="66">
        <v>16.239999999999998</v>
      </c>
      <c r="B540" s="318" t="s">
        <v>374</v>
      </c>
      <c r="C540" s="85"/>
      <c r="D540" s="85" t="s">
        <v>68</v>
      </c>
      <c r="E540" s="86"/>
      <c r="F540" s="87"/>
      <c r="G540" s="87"/>
      <c r="H540" s="96"/>
      <c r="I540" s="100"/>
      <c r="J540" s="96"/>
      <c r="K540" s="100"/>
      <c r="L540" s="96"/>
      <c r="M540" s="100"/>
      <c r="N540" s="96"/>
      <c r="O540" s="100"/>
      <c r="P540" s="96"/>
      <c r="Q540" s="100"/>
      <c r="R540" s="96"/>
      <c r="S540" s="100"/>
      <c r="T540" s="96"/>
      <c r="U540" s="100"/>
      <c r="V540" s="98"/>
      <c r="W540" s="87"/>
    </row>
    <row r="541" spans="1:23">
      <c r="A541" s="66"/>
      <c r="B541" s="318"/>
      <c r="C541" s="85"/>
      <c r="D541" s="85"/>
      <c r="E541" s="86"/>
      <c r="F541" s="87"/>
      <c r="G541" s="87"/>
      <c r="H541" s="96"/>
      <c r="I541" s="100"/>
      <c r="J541" s="96"/>
      <c r="K541" s="100"/>
      <c r="L541" s="96"/>
      <c r="M541" s="100"/>
      <c r="N541" s="96"/>
      <c r="O541" s="100"/>
      <c r="P541" s="96"/>
      <c r="Q541" s="100"/>
      <c r="R541" s="96"/>
      <c r="S541" s="100"/>
      <c r="T541" s="96"/>
      <c r="U541" s="100"/>
      <c r="V541" s="98"/>
      <c r="W541" s="87"/>
    </row>
    <row r="542" spans="1:23">
      <c r="A542" s="66">
        <v>16.25</v>
      </c>
      <c r="B542" s="318" t="s">
        <v>375</v>
      </c>
      <c r="C542" s="85"/>
      <c r="D542" s="85" t="s">
        <v>68</v>
      </c>
      <c r="E542" s="86"/>
      <c r="F542" s="87"/>
      <c r="G542" s="87"/>
      <c r="H542" s="96"/>
      <c r="I542" s="100"/>
      <c r="J542" s="96"/>
      <c r="K542" s="100"/>
      <c r="L542" s="96"/>
      <c r="M542" s="100"/>
      <c r="N542" s="96"/>
      <c r="O542" s="100"/>
      <c r="P542" s="96"/>
      <c r="Q542" s="100"/>
      <c r="R542" s="96"/>
      <c r="S542" s="100"/>
      <c r="T542" s="96"/>
      <c r="U542" s="100"/>
      <c r="V542" s="98"/>
      <c r="W542" s="87"/>
    </row>
    <row r="543" spans="1:23">
      <c r="A543" s="66"/>
      <c r="B543" s="318"/>
      <c r="C543" s="85"/>
      <c r="D543" s="85"/>
      <c r="E543" s="86"/>
      <c r="F543" s="87"/>
      <c r="G543" s="87"/>
      <c r="H543" s="96"/>
      <c r="I543" s="100"/>
      <c r="J543" s="96"/>
      <c r="K543" s="100"/>
      <c r="L543" s="96"/>
      <c r="M543" s="100"/>
      <c r="N543" s="96"/>
      <c r="O543" s="100"/>
      <c r="P543" s="96"/>
      <c r="Q543" s="100"/>
      <c r="R543" s="96"/>
      <c r="S543" s="100"/>
      <c r="T543" s="96"/>
      <c r="U543" s="100"/>
      <c r="V543" s="98"/>
      <c r="W543" s="87"/>
    </row>
    <row r="544" spans="1:23">
      <c r="A544" s="66">
        <v>16.260000000000002</v>
      </c>
      <c r="B544" s="318" t="s">
        <v>453</v>
      </c>
      <c r="C544" s="85"/>
      <c r="D544" s="85" t="s">
        <v>68</v>
      </c>
      <c r="E544" s="86"/>
      <c r="F544" s="87"/>
      <c r="G544" s="87"/>
      <c r="H544" s="96"/>
      <c r="I544" s="100"/>
      <c r="J544" s="96"/>
      <c r="K544" s="100"/>
      <c r="L544" s="96"/>
      <c r="M544" s="100"/>
      <c r="N544" s="96"/>
      <c r="O544" s="100"/>
      <c r="P544" s="96"/>
      <c r="Q544" s="100"/>
      <c r="R544" s="96"/>
      <c r="S544" s="100"/>
      <c r="T544" s="96"/>
      <c r="U544" s="100"/>
      <c r="V544" s="98"/>
      <c r="W544" s="87"/>
    </row>
    <row r="545" spans="1:23">
      <c r="A545" s="66"/>
      <c r="B545" s="181"/>
      <c r="C545" s="85"/>
      <c r="D545" s="85"/>
      <c r="E545" s="86"/>
      <c r="F545" s="87"/>
      <c r="G545" s="87"/>
      <c r="H545" s="96"/>
      <c r="I545" s="100"/>
      <c r="J545" s="96"/>
      <c r="K545" s="100"/>
      <c r="L545" s="96"/>
      <c r="M545" s="100"/>
      <c r="N545" s="96"/>
      <c r="O545" s="100"/>
      <c r="P545" s="96"/>
      <c r="Q545" s="100"/>
      <c r="R545" s="96"/>
      <c r="S545" s="100"/>
      <c r="T545" s="96"/>
      <c r="U545" s="100"/>
      <c r="V545" s="98"/>
      <c r="W545" s="87"/>
    </row>
    <row r="546" spans="1:23" ht="25.5">
      <c r="A546" s="66">
        <v>16.2699999999999</v>
      </c>
      <c r="B546" s="318" t="s">
        <v>376</v>
      </c>
      <c r="C546" s="85"/>
      <c r="D546" s="85" t="s">
        <v>68</v>
      </c>
      <c r="E546" s="86"/>
      <c r="F546" s="87"/>
      <c r="G546" s="87"/>
      <c r="H546" s="96"/>
      <c r="I546" s="97"/>
      <c r="J546" s="96"/>
      <c r="K546" s="97"/>
      <c r="L546" s="96"/>
      <c r="M546" s="97"/>
      <c r="N546" s="96"/>
      <c r="O546" s="97"/>
      <c r="P546" s="96"/>
      <c r="Q546" s="97"/>
      <c r="R546" s="96"/>
      <c r="S546" s="97"/>
      <c r="T546" s="96"/>
      <c r="U546" s="97"/>
      <c r="V546" s="98"/>
      <c r="W546" s="99"/>
    </row>
    <row r="547" spans="1:23">
      <c r="A547" s="66"/>
      <c r="B547" s="317"/>
      <c r="C547" s="85"/>
      <c r="D547" s="85"/>
      <c r="E547" s="86"/>
      <c r="F547" s="87"/>
      <c r="G547" s="87"/>
      <c r="H547" s="96"/>
      <c r="I547" s="97"/>
      <c r="J547" s="96"/>
      <c r="K547" s="97"/>
      <c r="L547" s="96"/>
      <c r="M547" s="97"/>
      <c r="N547" s="96"/>
      <c r="O547" s="97"/>
      <c r="P547" s="96"/>
      <c r="Q547" s="97"/>
      <c r="R547" s="96"/>
      <c r="S547" s="97"/>
      <c r="T547" s="96"/>
      <c r="U547" s="97"/>
      <c r="V547" s="98"/>
      <c r="W547" s="99"/>
    </row>
    <row r="548" spans="1:23" ht="13.15">
      <c r="A548" s="102">
        <v>17</v>
      </c>
      <c r="B548" s="262" t="s">
        <v>87</v>
      </c>
      <c r="C548" s="103"/>
      <c r="D548" s="103"/>
      <c r="E548" s="103"/>
      <c r="F548" s="103"/>
      <c r="G548" s="103"/>
      <c r="H548" s="103"/>
      <c r="I548" s="103"/>
      <c r="J548" s="103"/>
      <c r="K548" s="103"/>
      <c r="L548" s="103"/>
      <c r="M548" s="103"/>
      <c r="N548" s="103"/>
      <c r="O548" s="103"/>
      <c r="P548" s="103"/>
      <c r="Q548" s="103"/>
      <c r="R548" s="103"/>
      <c r="S548" s="103"/>
      <c r="T548" s="103"/>
      <c r="U548" s="103"/>
      <c r="V548" s="103"/>
      <c r="W548" s="103"/>
    </row>
    <row r="549" spans="1:23">
      <c r="A549" s="75"/>
      <c r="B549" s="265"/>
      <c r="C549" s="85"/>
      <c r="D549" s="85"/>
      <c r="E549" s="86"/>
      <c r="F549" s="87"/>
      <c r="G549" s="87"/>
      <c r="H549" s="96"/>
      <c r="I549" s="97"/>
      <c r="J549" s="96"/>
      <c r="K549" s="97"/>
      <c r="L549" s="96"/>
      <c r="M549" s="97"/>
      <c r="N549" s="96"/>
      <c r="O549" s="97"/>
      <c r="P549" s="96"/>
      <c r="Q549" s="97"/>
      <c r="R549" s="96"/>
      <c r="S549" s="97"/>
      <c r="T549" s="96"/>
      <c r="U549" s="97"/>
      <c r="V549" s="98"/>
      <c r="W549" s="99"/>
    </row>
    <row r="550" spans="1:23" ht="76.5">
      <c r="A550" s="75">
        <v>17.010000000000002</v>
      </c>
      <c r="B550" s="265" t="s">
        <v>454</v>
      </c>
      <c r="C550" s="85"/>
      <c r="D550" s="85" t="s">
        <v>271</v>
      </c>
      <c r="E550" s="86"/>
      <c r="F550" s="87"/>
      <c r="G550" s="87"/>
      <c r="H550" s="96"/>
      <c r="I550" s="97"/>
      <c r="J550" s="96"/>
      <c r="K550" s="97"/>
      <c r="L550" s="96"/>
      <c r="M550" s="97"/>
      <c r="N550" s="96"/>
      <c r="O550" s="97"/>
      <c r="P550" s="96"/>
      <c r="Q550" s="97"/>
      <c r="R550" s="96"/>
      <c r="S550" s="97"/>
      <c r="T550" s="96"/>
      <c r="U550" s="97"/>
      <c r="V550" s="98"/>
      <c r="W550" s="99"/>
    </row>
    <row r="551" spans="1:23">
      <c r="A551" s="75"/>
      <c r="B551" s="265"/>
      <c r="C551" s="85"/>
      <c r="D551" s="85"/>
      <c r="E551" s="86"/>
      <c r="F551" s="87"/>
      <c r="G551" s="87"/>
      <c r="H551" s="96"/>
      <c r="I551" s="97"/>
      <c r="J551" s="96"/>
      <c r="K551" s="97"/>
      <c r="L551" s="96"/>
      <c r="M551" s="97"/>
      <c r="N551" s="96"/>
      <c r="O551" s="97"/>
      <c r="P551" s="96"/>
      <c r="Q551" s="97"/>
      <c r="R551" s="96"/>
      <c r="S551" s="97"/>
      <c r="T551" s="96"/>
      <c r="U551" s="97"/>
      <c r="V551" s="98"/>
      <c r="W551" s="99"/>
    </row>
    <row r="552" spans="1:23" ht="76.5">
      <c r="A552" s="75">
        <v>17.02</v>
      </c>
      <c r="B552" s="265" t="s">
        <v>323</v>
      </c>
      <c r="C552" s="85"/>
      <c r="D552" s="85" t="s">
        <v>271</v>
      </c>
      <c r="E552" s="86"/>
      <c r="F552" s="87"/>
      <c r="G552" s="87"/>
      <c r="H552" s="96"/>
      <c r="I552" s="97"/>
      <c r="J552" s="96"/>
      <c r="K552" s="97"/>
      <c r="L552" s="96"/>
      <c r="M552" s="97"/>
      <c r="N552" s="96"/>
      <c r="O552" s="97"/>
      <c r="P552" s="96"/>
      <c r="Q552" s="97"/>
      <c r="R552" s="96"/>
      <c r="S552" s="97"/>
      <c r="T552" s="96"/>
      <c r="U552" s="97"/>
      <c r="V552" s="98"/>
      <c r="W552" s="99"/>
    </row>
    <row r="553" spans="1:23">
      <c r="A553" s="75"/>
      <c r="B553" s="265"/>
      <c r="C553" s="85"/>
      <c r="D553" s="85"/>
      <c r="E553" s="86"/>
      <c r="F553" s="87"/>
      <c r="G553" s="87"/>
      <c r="H553" s="96"/>
      <c r="I553" s="97"/>
      <c r="J553" s="96"/>
      <c r="K553" s="97"/>
      <c r="L553" s="96"/>
      <c r="M553" s="97"/>
      <c r="N553" s="96"/>
      <c r="O553" s="97"/>
      <c r="P553" s="96"/>
      <c r="Q553" s="97"/>
      <c r="R553" s="96"/>
      <c r="S553" s="97"/>
      <c r="T553" s="96"/>
      <c r="U553" s="97"/>
      <c r="V553" s="98"/>
      <c r="W553" s="99"/>
    </row>
    <row r="554" spans="1:23" ht="76.5">
      <c r="A554" s="75">
        <v>17.03</v>
      </c>
      <c r="B554" s="265" t="s">
        <v>279</v>
      </c>
      <c r="C554" s="85"/>
      <c r="D554" s="85" t="s">
        <v>271</v>
      </c>
      <c r="E554" s="86"/>
      <c r="F554" s="87"/>
      <c r="G554" s="87"/>
      <c r="H554" s="96"/>
      <c r="I554" s="97"/>
      <c r="J554" s="96"/>
      <c r="K554" s="97"/>
      <c r="L554" s="96"/>
      <c r="M554" s="97"/>
      <c r="N554" s="96"/>
      <c r="O554" s="97"/>
      <c r="P554" s="96"/>
      <c r="Q554" s="97"/>
      <c r="R554" s="96"/>
      <c r="S554" s="97"/>
      <c r="T554" s="96"/>
      <c r="U554" s="97"/>
      <c r="V554" s="98"/>
      <c r="W554" s="99"/>
    </row>
    <row r="555" spans="1:23">
      <c r="A555" s="75"/>
      <c r="B555" s="265"/>
      <c r="C555" s="85"/>
      <c r="D555" s="85"/>
      <c r="E555" s="86"/>
      <c r="F555" s="87"/>
      <c r="G555" s="87"/>
      <c r="H555" s="96"/>
      <c r="I555" s="97"/>
      <c r="J555" s="96"/>
      <c r="K555" s="97"/>
      <c r="L555" s="96"/>
      <c r="M555" s="97"/>
      <c r="N555" s="96"/>
      <c r="O555" s="97"/>
      <c r="P555" s="96"/>
      <c r="Q555" s="97"/>
      <c r="R555" s="96"/>
      <c r="S555" s="97"/>
      <c r="T555" s="96"/>
      <c r="U555" s="97"/>
      <c r="V555" s="98"/>
      <c r="W555" s="99"/>
    </row>
    <row r="556" spans="1:23" ht="76.5">
      <c r="A556" s="75">
        <v>17.04</v>
      </c>
      <c r="B556" s="265" t="s">
        <v>418</v>
      </c>
      <c r="C556" s="85"/>
      <c r="D556" s="85" t="s">
        <v>271</v>
      </c>
      <c r="E556" s="86"/>
      <c r="F556" s="87"/>
      <c r="G556" s="87"/>
      <c r="H556" s="96"/>
      <c r="I556" s="97"/>
      <c r="J556" s="96"/>
      <c r="K556" s="97"/>
      <c r="L556" s="96"/>
      <c r="M556" s="97"/>
      <c r="N556" s="96"/>
      <c r="O556" s="97"/>
      <c r="P556" s="96"/>
      <c r="Q556" s="97"/>
      <c r="R556" s="96"/>
      <c r="S556" s="97"/>
      <c r="T556" s="96"/>
      <c r="U556" s="97"/>
      <c r="V556" s="98"/>
      <c r="W556" s="99"/>
    </row>
    <row r="557" spans="1:23">
      <c r="A557" s="75"/>
      <c r="B557" s="265"/>
      <c r="C557" s="85"/>
      <c r="D557" s="85"/>
      <c r="E557" s="86"/>
      <c r="F557" s="87"/>
      <c r="G557" s="87"/>
      <c r="H557" s="96"/>
      <c r="I557" s="97"/>
      <c r="J557" s="96"/>
      <c r="K557" s="97"/>
      <c r="L557" s="96"/>
      <c r="M557" s="97"/>
      <c r="N557" s="96"/>
      <c r="O557" s="97"/>
      <c r="P557" s="96"/>
      <c r="Q557" s="97"/>
      <c r="R557" s="96"/>
      <c r="S557" s="97"/>
      <c r="T557" s="96"/>
      <c r="U557" s="97"/>
      <c r="V557" s="98"/>
      <c r="W557" s="99"/>
    </row>
    <row r="558" spans="1:23" ht="76.5">
      <c r="A558" s="75">
        <v>17.05</v>
      </c>
      <c r="B558" s="265" t="s">
        <v>324</v>
      </c>
      <c r="C558" s="85"/>
      <c r="D558" s="85" t="s">
        <v>271</v>
      </c>
      <c r="E558" s="86"/>
      <c r="F558" s="87"/>
      <c r="G558" s="87"/>
      <c r="H558" s="96"/>
      <c r="I558" s="97"/>
      <c r="J558" s="96"/>
      <c r="K558" s="97"/>
      <c r="L558" s="96"/>
      <c r="M558" s="97"/>
      <c r="N558" s="96"/>
      <c r="O558" s="97"/>
      <c r="P558" s="96"/>
      <c r="Q558" s="97"/>
      <c r="R558" s="96"/>
      <c r="S558" s="97"/>
      <c r="T558" s="96"/>
      <c r="U558" s="97"/>
      <c r="V558" s="98"/>
      <c r="W558" s="99"/>
    </row>
    <row r="559" spans="1:23">
      <c r="A559" s="75"/>
      <c r="B559" s="265"/>
      <c r="C559" s="85"/>
      <c r="D559" s="85"/>
      <c r="E559" s="86"/>
      <c r="F559" s="87"/>
      <c r="G559" s="87"/>
      <c r="H559" s="96"/>
      <c r="I559" s="97"/>
      <c r="J559" s="96"/>
      <c r="K559" s="97"/>
      <c r="L559" s="96"/>
      <c r="M559" s="97"/>
      <c r="N559" s="96"/>
      <c r="O559" s="97"/>
      <c r="P559" s="96"/>
      <c r="Q559" s="97"/>
      <c r="R559" s="96"/>
      <c r="S559" s="97"/>
      <c r="T559" s="96"/>
      <c r="U559" s="97"/>
      <c r="V559" s="98"/>
      <c r="W559" s="99"/>
    </row>
    <row r="560" spans="1:23" ht="64.150000000000006">
      <c r="A560" s="75">
        <v>17.059999999999999</v>
      </c>
      <c r="B560" s="265" t="s">
        <v>428</v>
      </c>
      <c r="C560" s="85">
        <v>50</v>
      </c>
      <c r="D560" s="68" t="s">
        <v>298</v>
      </c>
      <c r="E560" s="86"/>
      <c r="F560" s="87"/>
      <c r="G560" s="87"/>
      <c r="H560" s="96"/>
      <c r="I560" s="97"/>
      <c r="J560" s="96"/>
      <c r="K560" s="97"/>
      <c r="L560" s="96"/>
      <c r="M560" s="97"/>
      <c r="N560" s="96"/>
      <c r="O560" s="97"/>
      <c r="P560" s="96"/>
      <c r="Q560" s="97"/>
      <c r="R560" s="96"/>
      <c r="S560" s="97"/>
      <c r="T560" s="96"/>
      <c r="U560" s="97"/>
      <c r="V560" s="98"/>
      <c r="W560" s="99"/>
    </row>
    <row r="561" spans="1:23" ht="13.15">
      <c r="A561" s="75"/>
      <c r="B561" s="265"/>
      <c r="C561" s="85"/>
      <c r="D561" s="68"/>
      <c r="E561" s="86"/>
      <c r="F561" s="87"/>
      <c r="G561" s="87"/>
      <c r="H561" s="96"/>
      <c r="I561" s="97"/>
      <c r="J561" s="96"/>
      <c r="K561" s="97"/>
      <c r="L561" s="96"/>
      <c r="M561" s="97"/>
      <c r="N561" s="96"/>
      <c r="O561" s="97"/>
      <c r="P561" s="96"/>
      <c r="Q561" s="97"/>
      <c r="R561" s="96"/>
      <c r="S561" s="97"/>
      <c r="T561" s="96"/>
      <c r="U561" s="97"/>
      <c r="V561" s="98"/>
      <c r="W561" s="99"/>
    </row>
    <row r="562" spans="1:23" ht="51">
      <c r="A562" s="75">
        <v>17.07</v>
      </c>
      <c r="B562" s="265" t="s">
        <v>429</v>
      </c>
      <c r="C562" s="85">
        <v>1</v>
      </c>
      <c r="D562" s="85" t="s">
        <v>271</v>
      </c>
      <c r="E562" s="86"/>
      <c r="F562" s="87"/>
      <c r="G562" s="87"/>
      <c r="H562" s="96"/>
      <c r="I562" s="97"/>
      <c r="J562" s="96"/>
      <c r="K562" s="97"/>
      <c r="L562" s="96"/>
      <c r="M562" s="97"/>
      <c r="N562" s="96"/>
      <c r="O562" s="97"/>
      <c r="P562" s="96"/>
      <c r="Q562" s="97"/>
      <c r="R562" s="96"/>
      <c r="S562" s="97"/>
      <c r="T562" s="96"/>
      <c r="U562" s="97"/>
      <c r="V562" s="98"/>
      <c r="W562" s="99"/>
    </row>
    <row r="563" spans="1:23">
      <c r="A563" s="75"/>
      <c r="B563" s="265"/>
      <c r="C563" s="85"/>
      <c r="D563" s="85"/>
      <c r="E563" s="86"/>
      <c r="F563" s="87"/>
      <c r="G563" s="87"/>
      <c r="H563" s="96"/>
      <c r="I563" s="97"/>
      <c r="J563" s="96"/>
      <c r="K563" s="97"/>
      <c r="L563" s="96"/>
      <c r="M563" s="97"/>
      <c r="N563" s="96"/>
      <c r="O563" s="97"/>
      <c r="P563" s="96"/>
      <c r="Q563" s="97"/>
      <c r="R563" s="96"/>
      <c r="S563" s="97"/>
      <c r="T563" s="96"/>
      <c r="U563" s="97"/>
      <c r="V563" s="98"/>
      <c r="W563" s="99"/>
    </row>
    <row r="564" spans="1:23" ht="13.15">
      <c r="A564" s="102">
        <v>18</v>
      </c>
      <c r="B564" s="262" t="s">
        <v>34</v>
      </c>
      <c r="C564" s="103"/>
      <c r="D564" s="103"/>
      <c r="E564" s="103"/>
      <c r="F564" s="103"/>
      <c r="G564" s="103"/>
      <c r="H564" s="103"/>
      <c r="I564" s="103"/>
      <c r="J564" s="103"/>
      <c r="K564" s="103"/>
      <c r="L564" s="103"/>
      <c r="M564" s="103"/>
      <c r="N564" s="103"/>
      <c r="O564" s="103"/>
      <c r="P564" s="103"/>
      <c r="Q564" s="103"/>
      <c r="R564" s="103"/>
      <c r="S564" s="103"/>
      <c r="T564" s="103"/>
      <c r="U564" s="103"/>
      <c r="V564" s="103"/>
      <c r="W564" s="103"/>
    </row>
    <row r="565" spans="1:23">
      <c r="A565" s="75"/>
      <c r="B565" s="265"/>
      <c r="C565" s="85"/>
      <c r="D565" s="85"/>
      <c r="E565" s="86"/>
      <c r="F565" s="87"/>
      <c r="G565" s="87"/>
      <c r="H565" s="96"/>
      <c r="I565" s="97"/>
      <c r="J565" s="96"/>
      <c r="K565" s="97"/>
      <c r="L565" s="96"/>
      <c r="M565" s="97"/>
      <c r="N565" s="96"/>
      <c r="O565" s="97"/>
      <c r="P565" s="96"/>
      <c r="Q565" s="97"/>
      <c r="R565" s="96"/>
      <c r="S565" s="97"/>
      <c r="T565" s="96"/>
      <c r="U565" s="97"/>
      <c r="V565" s="98"/>
      <c r="W565" s="99"/>
    </row>
    <row r="566" spans="1:23" ht="25.5">
      <c r="A566" s="75">
        <v>18.02</v>
      </c>
      <c r="B566" s="265" t="s">
        <v>239</v>
      </c>
      <c r="C566" s="79"/>
      <c r="D566" s="77" t="s">
        <v>68</v>
      </c>
      <c r="E566" s="78"/>
      <c r="F566" s="87"/>
      <c r="G566" s="87"/>
      <c r="H566" s="96">
        <v>0</v>
      </c>
      <c r="I566" s="100">
        <f>SUM($G566)*H566</f>
        <v>0</v>
      </c>
      <c r="J566" s="96">
        <v>0</v>
      </c>
      <c r="K566" s="100">
        <f>SUM($G566)*J566</f>
        <v>0</v>
      </c>
      <c r="L566" s="96">
        <v>0</v>
      </c>
      <c r="M566" s="100">
        <f>SUM($G566)*L566</f>
        <v>0</v>
      </c>
      <c r="N566" s="96">
        <v>0</v>
      </c>
      <c r="O566" s="100">
        <f>SUM($G566)*N566</f>
        <v>0</v>
      </c>
      <c r="P566" s="96">
        <v>0</v>
      </c>
      <c r="Q566" s="100">
        <f>SUM($G566)*P566</f>
        <v>0</v>
      </c>
      <c r="R566" s="96">
        <v>0</v>
      </c>
      <c r="S566" s="100">
        <f>SUM($G566)*R566</f>
        <v>0</v>
      </c>
      <c r="T566" s="96">
        <v>0</v>
      </c>
      <c r="U566" s="100">
        <f>SUM($G566)*T566</f>
        <v>0</v>
      </c>
      <c r="V566" s="98">
        <v>1</v>
      </c>
      <c r="W566" s="87">
        <f>SUM($G566)*V566</f>
        <v>0</v>
      </c>
    </row>
    <row r="567" spans="1:23">
      <c r="A567" s="75"/>
      <c r="B567" s="265"/>
      <c r="C567" s="79"/>
      <c r="D567" s="77"/>
      <c r="E567" s="78"/>
      <c r="F567" s="87"/>
      <c r="G567" s="87"/>
      <c r="H567" s="96"/>
      <c r="I567" s="97"/>
      <c r="J567" s="96"/>
      <c r="K567" s="97"/>
      <c r="L567" s="96"/>
      <c r="M567" s="97"/>
      <c r="N567" s="96"/>
      <c r="O567" s="97"/>
      <c r="P567" s="96"/>
      <c r="Q567" s="97"/>
      <c r="R567" s="96"/>
      <c r="S567" s="97"/>
      <c r="T567" s="96"/>
      <c r="U567" s="97"/>
      <c r="V567" s="98"/>
      <c r="W567" s="99"/>
    </row>
    <row r="568" spans="1:23" ht="38.25">
      <c r="A568" s="75">
        <v>18.03</v>
      </c>
      <c r="B568" s="265" t="s">
        <v>35</v>
      </c>
      <c r="C568" s="79"/>
      <c r="D568" s="77" t="s">
        <v>68</v>
      </c>
      <c r="E568" s="78"/>
      <c r="F568" s="87"/>
      <c r="G568" s="87"/>
      <c r="H568" s="96">
        <v>0</v>
      </c>
      <c r="I568" s="100">
        <f>SUM($G568)*H568</f>
        <v>0</v>
      </c>
      <c r="J568" s="96">
        <v>0</v>
      </c>
      <c r="K568" s="100">
        <f>SUM($G568)*J568</f>
        <v>0</v>
      </c>
      <c r="L568" s="96">
        <v>0</v>
      </c>
      <c r="M568" s="100">
        <f>SUM($G568)*L568</f>
        <v>0</v>
      </c>
      <c r="N568" s="96">
        <v>0</v>
      </c>
      <c r="O568" s="100">
        <f>SUM($G568)*N568</f>
        <v>0</v>
      </c>
      <c r="P568" s="96">
        <v>0</v>
      </c>
      <c r="Q568" s="100">
        <f>SUM($G568)*P568</f>
        <v>0</v>
      </c>
      <c r="R568" s="96">
        <v>0</v>
      </c>
      <c r="S568" s="100">
        <f>SUM($G568)*R568</f>
        <v>0</v>
      </c>
      <c r="T568" s="96">
        <v>0</v>
      </c>
      <c r="U568" s="100">
        <f>SUM($G568)*T568</f>
        <v>0</v>
      </c>
      <c r="V568" s="98">
        <v>1</v>
      </c>
      <c r="W568" s="87">
        <f>SUM($G568)*V568</f>
        <v>0</v>
      </c>
    </row>
    <row r="569" spans="1:23" ht="13.9" customHeight="1">
      <c r="A569" s="75"/>
      <c r="B569" s="265"/>
      <c r="C569" s="79"/>
      <c r="D569" s="77"/>
      <c r="E569" s="78"/>
      <c r="F569" s="87"/>
      <c r="G569" s="87"/>
      <c r="H569" s="96"/>
      <c r="I569" s="100"/>
      <c r="J569" s="96"/>
      <c r="K569" s="100"/>
      <c r="L569" s="96"/>
      <c r="M569" s="100"/>
      <c r="N569" s="96"/>
      <c r="O569" s="100"/>
      <c r="P569" s="96"/>
      <c r="Q569" s="100"/>
      <c r="R569" s="96"/>
      <c r="S569" s="100"/>
      <c r="T569" s="96"/>
      <c r="U569" s="100"/>
      <c r="V569" s="98"/>
      <c r="W569" s="87"/>
    </row>
    <row r="570" spans="1:23" ht="51">
      <c r="A570" s="75">
        <v>18.04</v>
      </c>
      <c r="B570" s="265" t="s">
        <v>269</v>
      </c>
      <c r="C570" s="79"/>
      <c r="D570" s="77" t="s">
        <v>68</v>
      </c>
      <c r="E570" s="78"/>
      <c r="F570" s="87"/>
      <c r="G570" s="87"/>
      <c r="H570" s="96"/>
      <c r="I570" s="100"/>
      <c r="J570" s="96"/>
      <c r="K570" s="100"/>
      <c r="L570" s="96"/>
      <c r="M570" s="100"/>
      <c r="N570" s="96"/>
      <c r="O570" s="100"/>
      <c r="P570" s="96"/>
      <c r="Q570" s="100"/>
      <c r="R570" s="96"/>
      <c r="S570" s="100"/>
      <c r="T570" s="96"/>
      <c r="U570" s="100"/>
      <c r="V570" s="98"/>
      <c r="W570" s="87"/>
    </row>
    <row r="571" spans="1:23">
      <c r="A571" s="75"/>
      <c r="B571" s="265"/>
      <c r="C571" s="79"/>
      <c r="D571" s="79"/>
      <c r="E571" s="80"/>
      <c r="F571" s="87"/>
      <c r="G571" s="87"/>
      <c r="H571" s="96"/>
      <c r="I571" s="97"/>
      <c r="J571" s="96"/>
      <c r="K571" s="97"/>
      <c r="L571" s="96"/>
      <c r="M571" s="97"/>
      <c r="N571" s="96"/>
      <c r="O571" s="97"/>
      <c r="P571" s="96"/>
      <c r="Q571" s="97"/>
      <c r="R571" s="96"/>
      <c r="S571" s="97"/>
      <c r="T571" s="96"/>
      <c r="U571" s="97"/>
      <c r="V571" s="98"/>
      <c r="W571" s="99"/>
    </row>
    <row r="572" spans="1:23" ht="13.15">
      <c r="A572" s="102">
        <v>19</v>
      </c>
      <c r="B572" s="262" t="s">
        <v>36</v>
      </c>
      <c r="C572" s="103"/>
      <c r="D572" s="103"/>
      <c r="E572" s="103"/>
      <c r="F572" s="103"/>
      <c r="G572" s="103"/>
      <c r="H572" s="103"/>
      <c r="I572" s="103"/>
      <c r="J572" s="103"/>
      <c r="K572" s="103"/>
      <c r="L572" s="103"/>
      <c r="M572" s="103"/>
      <c r="N572" s="103"/>
      <c r="O572" s="103"/>
      <c r="P572" s="103"/>
      <c r="Q572" s="103"/>
      <c r="R572" s="103"/>
      <c r="S572" s="103"/>
      <c r="T572" s="103"/>
      <c r="U572" s="103"/>
      <c r="V572" s="103"/>
      <c r="W572" s="103"/>
    </row>
    <row r="573" spans="1:23">
      <c r="A573" s="75"/>
      <c r="B573" s="265"/>
      <c r="C573" s="79"/>
      <c r="D573" s="79"/>
      <c r="E573" s="80"/>
      <c r="F573" s="87"/>
      <c r="G573" s="87"/>
      <c r="H573" s="96"/>
      <c r="I573" s="97"/>
      <c r="J573" s="96"/>
      <c r="K573" s="97"/>
      <c r="L573" s="96"/>
      <c r="M573" s="97"/>
      <c r="N573" s="96"/>
      <c r="O573" s="97"/>
      <c r="P573" s="96"/>
      <c r="Q573" s="97"/>
      <c r="R573" s="96"/>
      <c r="S573" s="97"/>
      <c r="T573" s="96"/>
      <c r="U573" s="97"/>
      <c r="V573" s="98"/>
      <c r="W573" s="99"/>
    </row>
    <row r="574" spans="1:23" ht="38.25">
      <c r="A574" s="75">
        <v>19.010000000000002</v>
      </c>
      <c r="B574" s="265" t="s">
        <v>37</v>
      </c>
      <c r="C574" s="79"/>
      <c r="D574" s="77" t="s">
        <v>68</v>
      </c>
      <c r="E574" s="80"/>
      <c r="F574" s="87"/>
      <c r="G574" s="87"/>
      <c r="H574" s="96">
        <v>0</v>
      </c>
      <c r="I574" s="100">
        <f>SUM($G574)*H574</f>
        <v>0</v>
      </c>
      <c r="J574" s="96">
        <v>0</v>
      </c>
      <c r="K574" s="100">
        <f>SUM($G574)*J574</f>
        <v>0</v>
      </c>
      <c r="L574" s="96">
        <v>0</v>
      </c>
      <c r="M574" s="100">
        <f>SUM($G574)*L574</f>
        <v>0</v>
      </c>
      <c r="N574" s="96">
        <v>0</v>
      </c>
      <c r="O574" s="100">
        <f>SUM($G574)*N574</f>
        <v>0</v>
      </c>
      <c r="P574" s="96">
        <v>0</v>
      </c>
      <c r="Q574" s="100">
        <f>SUM($G574)*P574</f>
        <v>0</v>
      </c>
      <c r="R574" s="96">
        <v>0</v>
      </c>
      <c r="S574" s="100">
        <f>SUM($G574)*R574</f>
        <v>0</v>
      </c>
      <c r="T574" s="96">
        <v>0</v>
      </c>
      <c r="U574" s="100">
        <f>SUM($G574)*T574</f>
        <v>0</v>
      </c>
      <c r="V574" s="98">
        <v>1</v>
      </c>
      <c r="W574" s="87">
        <f>SUM($G574)*V574</f>
        <v>0</v>
      </c>
    </row>
    <row r="575" spans="1:23">
      <c r="A575" s="75"/>
      <c r="B575" s="265"/>
      <c r="C575" s="79"/>
      <c r="D575" s="79"/>
      <c r="E575" s="80"/>
      <c r="F575" s="87"/>
      <c r="G575" s="87"/>
      <c r="H575" s="96"/>
      <c r="I575" s="100"/>
      <c r="J575" s="96"/>
      <c r="K575" s="100"/>
      <c r="L575" s="96"/>
      <c r="M575" s="100"/>
      <c r="N575" s="96"/>
      <c r="O575" s="100"/>
      <c r="P575" s="96"/>
      <c r="Q575" s="100"/>
      <c r="R575" s="96"/>
      <c r="S575" s="100"/>
      <c r="T575" s="96"/>
      <c r="U575" s="100"/>
      <c r="V575" s="98"/>
      <c r="W575" s="87"/>
    </row>
    <row r="576" spans="1:23" ht="38.25">
      <c r="A576" s="75">
        <v>19.02</v>
      </c>
      <c r="B576" s="265" t="s">
        <v>430</v>
      </c>
      <c r="C576" s="79"/>
      <c r="D576" s="85" t="s">
        <v>68</v>
      </c>
      <c r="E576" s="80"/>
      <c r="F576" s="87"/>
      <c r="G576" s="87"/>
      <c r="H576" s="96"/>
      <c r="I576" s="100"/>
      <c r="J576" s="96"/>
      <c r="K576" s="100"/>
      <c r="L576" s="96"/>
      <c r="M576" s="100"/>
      <c r="N576" s="96"/>
      <c r="O576" s="100"/>
      <c r="P576" s="96"/>
      <c r="Q576" s="100"/>
      <c r="R576" s="96"/>
      <c r="S576" s="100"/>
      <c r="T576" s="96"/>
      <c r="U576" s="100"/>
      <c r="V576" s="98"/>
      <c r="W576" s="87"/>
    </row>
    <row r="577" spans="1:23">
      <c r="A577" s="167"/>
      <c r="B577" s="266"/>
      <c r="C577" s="107"/>
      <c r="D577" s="107"/>
      <c r="E577" s="108"/>
      <c r="F577" s="109"/>
      <c r="G577" s="109"/>
      <c r="H577" s="164"/>
      <c r="I577" s="168"/>
      <c r="J577" s="164"/>
      <c r="K577" s="168"/>
      <c r="L577" s="164"/>
      <c r="M577" s="168"/>
      <c r="N577" s="164"/>
      <c r="O577" s="168"/>
      <c r="P577" s="164"/>
      <c r="Q577" s="168"/>
      <c r="R577" s="164"/>
      <c r="S577" s="168"/>
      <c r="T577" s="164"/>
      <c r="U577" s="168"/>
      <c r="V577" s="166"/>
      <c r="W577" s="169"/>
    </row>
    <row r="578" spans="1:23">
      <c r="A578" s="75"/>
      <c r="B578" s="265"/>
      <c r="C578" s="85"/>
      <c r="D578" s="85"/>
      <c r="E578" s="86"/>
      <c r="F578" s="87"/>
      <c r="G578" s="87"/>
      <c r="H578" s="96"/>
      <c r="I578" s="97"/>
      <c r="J578" s="96"/>
      <c r="K578" s="97"/>
      <c r="L578" s="96"/>
      <c r="M578" s="97"/>
      <c r="N578" s="96"/>
      <c r="O578" s="97"/>
      <c r="P578" s="96"/>
      <c r="Q578" s="97"/>
      <c r="R578" s="96"/>
      <c r="S578" s="97"/>
      <c r="T578" s="96"/>
      <c r="U578" s="97"/>
      <c r="V578" s="98"/>
      <c r="W578" s="99"/>
    </row>
    <row r="579" spans="1:23" ht="13.15">
      <c r="A579" s="75"/>
      <c r="B579" s="267" t="s">
        <v>205</v>
      </c>
      <c r="C579" s="85"/>
      <c r="D579" s="85"/>
      <c r="E579" s="86"/>
      <c r="F579" s="87"/>
      <c r="G579" s="87"/>
      <c r="H579" s="96"/>
      <c r="I579" s="97"/>
      <c r="J579" s="96"/>
      <c r="K579" s="97"/>
      <c r="L579" s="96"/>
      <c r="M579" s="97"/>
      <c r="N579" s="96"/>
      <c r="O579" s="97"/>
      <c r="P579" s="96"/>
      <c r="Q579" s="97"/>
      <c r="R579" s="96"/>
      <c r="S579" s="97"/>
      <c r="T579" s="96"/>
      <c r="U579" s="97"/>
      <c r="V579" s="98"/>
      <c r="W579" s="99"/>
    </row>
    <row r="580" spans="1:23" ht="13.15">
      <c r="A580" s="75"/>
      <c r="B580" s="267"/>
      <c r="C580" s="85"/>
      <c r="D580" s="85"/>
      <c r="E580" s="86"/>
      <c r="F580" s="87"/>
      <c r="G580" s="87"/>
      <c r="H580" s="96"/>
      <c r="I580" s="97"/>
      <c r="J580" s="96"/>
      <c r="K580" s="97"/>
      <c r="L580" s="96"/>
      <c r="M580" s="97"/>
      <c r="N580" s="96"/>
      <c r="O580" s="97"/>
      <c r="P580" s="96"/>
      <c r="Q580" s="97"/>
      <c r="R580" s="96"/>
      <c r="S580" s="97"/>
      <c r="T580" s="96"/>
      <c r="U580" s="97"/>
      <c r="V580" s="98"/>
      <c r="W580" s="99"/>
    </row>
    <row r="581" spans="1:23" ht="13.15">
      <c r="A581" s="102"/>
      <c r="B581" s="262" t="s">
        <v>207</v>
      </c>
      <c r="C581" s="103"/>
      <c r="D581" s="103"/>
      <c r="E581" s="103"/>
      <c r="F581" s="103"/>
      <c r="G581" s="103"/>
      <c r="H581" s="103"/>
      <c r="I581" s="103"/>
      <c r="J581" s="103"/>
      <c r="K581" s="103"/>
      <c r="L581" s="103"/>
      <c r="M581" s="103"/>
      <c r="N581" s="103"/>
      <c r="O581" s="103"/>
      <c r="P581" s="103"/>
      <c r="Q581" s="103"/>
      <c r="R581" s="103"/>
      <c r="S581" s="103"/>
      <c r="T581" s="103"/>
      <c r="U581" s="103"/>
      <c r="V581" s="103"/>
      <c r="W581" s="103"/>
    </row>
    <row r="582" spans="1:23" ht="13.15">
      <c r="A582" s="75"/>
      <c r="B582" s="267"/>
      <c r="C582" s="85"/>
      <c r="D582" s="85"/>
      <c r="E582" s="86"/>
      <c r="F582" s="87"/>
      <c r="G582" s="87"/>
      <c r="H582" s="96"/>
      <c r="I582" s="97"/>
      <c r="J582" s="96"/>
      <c r="K582" s="97"/>
      <c r="L582" s="96"/>
      <c r="M582" s="97"/>
      <c r="N582" s="96"/>
      <c r="O582" s="97"/>
      <c r="P582" s="96"/>
      <c r="Q582" s="97"/>
      <c r="R582" s="96"/>
      <c r="S582" s="97"/>
      <c r="T582" s="96"/>
      <c r="U582" s="97"/>
      <c r="V582" s="98"/>
      <c r="W582" s="99"/>
    </row>
    <row r="583" spans="1:23">
      <c r="A583" s="75"/>
      <c r="B583" s="265"/>
      <c r="C583" s="85"/>
      <c r="D583" s="85"/>
      <c r="E583" s="86"/>
      <c r="F583" s="87"/>
      <c r="G583" s="87"/>
      <c r="H583" s="96"/>
      <c r="I583" s="97"/>
      <c r="J583" s="96"/>
      <c r="K583" s="97"/>
      <c r="L583" s="96"/>
      <c r="M583" s="97"/>
      <c r="N583" s="96"/>
      <c r="O583" s="97"/>
      <c r="P583" s="96"/>
      <c r="Q583" s="97"/>
      <c r="R583" s="96"/>
      <c r="S583" s="97"/>
      <c r="T583" s="96"/>
      <c r="U583" s="97"/>
      <c r="V583" s="98"/>
      <c r="W583" s="99"/>
    </row>
    <row r="584" spans="1:23">
      <c r="A584" s="66">
        <v>1</v>
      </c>
      <c r="B584" s="261" t="s">
        <v>44</v>
      </c>
      <c r="C584" s="85"/>
      <c r="D584" s="85"/>
      <c r="E584" s="86"/>
      <c r="F584" s="87">
        <f>SUM(F6:F150)</f>
        <v>50000</v>
      </c>
      <c r="G584" s="87">
        <f>SUM(G5:G150)</f>
        <v>25000</v>
      </c>
      <c r="H584" s="96"/>
      <c r="I584" s="100">
        <f>SUM(I5:I150)</f>
        <v>0</v>
      </c>
      <c r="J584" s="96"/>
      <c r="K584" s="100">
        <f>SUM(K5:K150)</f>
        <v>0</v>
      </c>
      <c r="L584" s="96"/>
      <c r="M584" s="100">
        <f>SUM(M5:M150)</f>
        <v>0</v>
      </c>
      <c r="N584" s="96"/>
      <c r="O584" s="100">
        <f>SUM(O5:O150)</f>
        <v>0</v>
      </c>
      <c r="P584" s="96"/>
      <c r="Q584" s="100">
        <f>SUM(Q5:Q150)</f>
        <v>0</v>
      </c>
      <c r="R584" s="96"/>
      <c r="S584" s="100">
        <f>SUM(S5:S150)</f>
        <v>0</v>
      </c>
      <c r="T584" s="96"/>
      <c r="U584" s="100">
        <f>SUM(U5:U150)</f>
        <v>0</v>
      </c>
      <c r="V584" s="98"/>
      <c r="W584" s="87">
        <f>SUM(W5:W150)</f>
        <v>25000</v>
      </c>
    </row>
    <row r="585" spans="1:23">
      <c r="A585" s="66">
        <v>2</v>
      </c>
      <c r="B585" s="261" t="s">
        <v>52</v>
      </c>
      <c r="C585" s="85"/>
      <c r="D585" s="85"/>
      <c r="E585" s="86"/>
      <c r="F585" s="87">
        <f>SUM(F152:F195)</f>
        <v>0</v>
      </c>
      <c r="G585" s="87">
        <f>SUM(G151:G195)</f>
        <v>0</v>
      </c>
      <c r="H585" s="96"/>
      <c r="I585" s="100">
        <f>SUM(I151:I195)</f>
        <v>0</v>
      </c>
      <c r="J585" s="96"/>
      <c r="K585" s="100">
        <f>SUM(K151:K195)</f>
        <v>0</v>
      </c>
      <c r="L585" s="96"/>
      <c r="M585" s="100">
        <f>SUM(M151:M195)</f>
        <v>0</v>
      </c>
      <c r="N585" s="96"/>
      <c r="O585" s="100">
        <f>SUM(O151:O195)</f>
        <v>0</v>
      </c>
      <c r="P585" s="96"/>
      <c r="Q585" s="100">
        <f>SUM(Q151:Q195)</f>
        <v>0</v>
      </c>
      <c r="R585" s="96"/>
      <c r="S585" s="100">
        <f>SUM(S151:S195)</f>
        <v>0</v>
      </c>
      <c r="T585" s="96"/>
      <c r="U585" s="100">
        <f>SUM(U151:U195)</f>
        <v>0</v>
      </c>
      <c r="V585" s="98"/>
      <c r="W585" s="87">
        <f>SUM(W151:W195)</f>
        <v>0</v>
      </c>
    </row>
    <row r="586" spans="1:23">
      <c r="A586" s="66">
        <v>3</v>
      </c>
      <c r="B586" s="261" t="s">
        <v>378</v>
      </c>
      <c r="C586" s="85"/>
      <c r="D586" s="85"/>
      <c r="E586" s="86"/>
      <c r="F586" s="87">
        <f>SUM(F197:F247)</f>
        <v>10000</v>
      </c>
      <c r="G586" s="87">
        <f>SUM(G248:G286)</f>
        <v>0</v>
      </c>
      <c r="H586" s="96"/>
      <c r="I586" s="100">
        <f>SUM(I248:I286)</f>
        <v>0</v>
      </c>
      <c r="J586" s="96"/>
      <c r="K586" s="100">
        <f>SUM(K248:K286)</f>
        <v>0</v>
      </c>
      <c r="L586" s="96"/>
      <c r="M586" s="100">
        <f>SUM(M248:M286)</f>
        <v>0</v>
      </c>
      <c r="N586" s="96"/>
      <c r="O586" s="100">
        <f>SUM(O248:O286)</f>
        <v>0</v>
      </c>
      <c r="P586" s="96"/>
      <c r="Q586" s="100">
        <f>SUM(Q248:Q286)</f>
        <v>0</v>
      </c>
      <c r="R586" s="96"/>
      <c r="S586" s="100">
        <f>SUM(S248:S286)</f>
        <v>0</v>
      </c>
      <c r="T586" s="96"/>
      <c r="U586" s="100">
        <f>SUM(U248:U286)</f>
        <v>0</v>
      </c>
      <c r="V586" s="98"/>
      <c r="W586" s="87">
        <f>SUM(W248:W286)</f>
        <v>0</v>
      </c>
    </row>
    <row r="587" spans="1:23">
      <c r="A587" s="66">
        <v>4</v>
      </c>
      <c r="B587" s="261" t="s">
        <v>4</v>
      </c>
      <c r="C587" s="85"/>
      <c r="D587" s="85"/>
      <c r="E587" s="86"/>
      <c r="F587" s="87">
        <f>SUM(F249:F290)</f>
        <v>0</v>
      </c>
      <c r="G587" s="87">
        <f>SUM(G249:G290)</f>
        <v>0</v>
      </c>
      <c r="H587" s="96"/>
      <c r="I587" s="100">
        <f>SUM(I249:I290)</f>
        <v>0</v>
      </c>
      <c r="J587" s="96"/>
      <c r="K587" s="100">
        <f>SUM(K249:K290)</f>
        <v>0</v>
      </c>
      <c r="L587" s="96"/>
      <c r="M587" s="100">
        <f>SUM(M249:M290)</f>
        <v>0</v>
      </c>
      <c r="N587" s="96"/>
      <c r="O587" s="100">
        <f>SUM(O249:O290)</f>
        <v>0</v>
      </c>
      <c r="P587" s="96"/>
      <c r="Q587" s="100">
        <f>SUM(Q249:Q290)</f>
        <v>0</v>
      </c>
      <c r="R587" s="96"/>
      <c r="S587" s="100">
        <f>SUM(S249:S290)</f>
        <v>0</v>
      </c>
      <c r="T587" s="96"/>
      <c r="U587" s="100">
        <f>SUM(U249:U290)</f>
        <v>0</v>
      </c>
      <c r="V587" s="98"/>
      <c r="W587" s="87">
        <f>SUM(W249:W290)</f>
        <v>0</v>
      </c>
    </row>
    <row r="588" spans="1:23">
      <c r="A588" s="66">
        <v>5</v>
      </c>
      <c r="B588" s="261" t="s">
        <v>38</v>
      </c>
      <c r="C588" s="85"/>
      <c r="D588" s="85"/>
      <c r="E588" s="86"/>
      <c r="F588" s="87">
        <f>SUM(F290:F305)</f>
        <v>0</v>
      </c>
      <c r="G588" s="87">
        <f>SUM(G290:G305)</f>
        <v>0</v>
      </c>
      <c r="H588" s="96"/>
      <c r="I588" s="100">
        <f>SUM(I290:I305)</f>
        <v>0</v>
      </c>
      <c r="J588" s="96"/>
      <c r="K588" s="100">
        <f>SUM(K290:K305)</f>
        <v>0</v>
      </c>
      <c r="L588" s="96"/>
      <c r="M588" s="100">
        <f>SUM(M290:M305)</f>
        <v>0</v>
      </c>
      <c r="N588" s="96"/>
      <c r="O588" s="100">
        <f>SUM(O290:O305)</f>
        <v>0</v>
      </c>
      <c r="P588" s="96"/>
      <c r="Q588" s="100">
        <f>SUM(Q290:Q305)</f>
        <v>0</v>
      </c>
      <c r="R588" s="96"/>
      <c r="S588" s="100">
        <f>SUM(S290:S305)</f>
        <v>0</v>
      </c>
      <c r="T588" s="96"/>
      <c r="U588" s="100">
        <f>SUM(U290:U305)</f>
        <v>0</v>
      </c>
      <c r="V588" s="98"/>
      <c r="W588" s="87">
        <f>SUM(W290:W305)</f>
        <v>0</v>
      </c>
    </row>
    <row r="589" spans="1:23">
      <c r="A589" s="66">
        <v>6</v>
      </c>
      <c r="B589" s="261" t="s">
        <v>45</v>
      </c>
      <c r="C589" s="85"/>
      <c r="D589" s="85"/>
      <c r="E589" s="86"/>
      <c r="F589" s="87">
        <f>SUM(F306:F315)</f>
        <v>1200</v>
      </c>
      <c r="G589" s="87">
        <f>SUM(G306:G315)</f>
        <v>0</v>
      </c>
      <c r="H589" s="96"/>
      <c r="I589" s="100">
        <f>SUM(I306:I315)</f>
        <v>0</v>
      </c>
      <c r="J589" s="96"/>
      <c r="K589" s="100">
        <f>SUM(K306:K315)</f>
        <v>0</v>
      </c>
      <c r="L589" s="96"/>
      <c r="M589" s="100">
        <f>SUM(M306:M315)</f>
        <v>0</v>
      </c>
      <c r="N589" s="96"/>
      <c r="O589" s="100">
        <f>SUM(O306:O315)</f>
        <v>0</v>
      </c>
      <c r="P589" s="96"/>
      <c r="Q589" s="100">
        <f>SUM(Q306:Q315)</f>
        <v>0</v>
      </c>
      <c r="R589" s="96"/>
      <c r="S589" s="100">
        <f>SUM(S306:S315)</f>
        <v>0</v>
      </c>
      <c r="T589" s="96"/>
      <c r="U589" s="100">
        <f>SUM(U306:U315)</f>
        <v>0</v>
      </c>
      <c r="V589" s="98"/>
      <c r="W589" s="87">
        <f>SUM(W306:W315)</f>
        <v>0</v>
      </c>
    </row>
    <row r="590" spans="1:23">
      <c r="A590" s="66">
        <v>7</v>
      </c>
      <c r="B590" s="261" t="s">
        <v>46</v>
      </c>
      <c r="C590" s="85"/>
      <c r="D590" s="85"/>
      <c r="E590" s="86"/>
      <c r="F590" s="87">
        <f>SUM(F316:F331)</f>
        <v>0</v>
      </c>
      <c r="G590" s="87">
        <f>SUM(G316:G331)</f>
        <v>0</v>
      </c>
      <c r="H590" s="96"/>
      <c r="I590" s="100">
        <f>SUM(I316:I331)</f>
        <v>0</v>
      </c>
      <c r="J590" s="96"/>
      <c r="K590" s="100">
        <f>SUM(K316:K331)</f>
        <v>0</v>
      </c>
      <c r="L590" s="96"/>
      <c r="M590" s="100">
        <f>SUM(M316:M331)</f>
        <v>0</v>
      </c>
      <c r="N590" s="96"/>
      <c r="O590" s="100">
        <f>SUM(O316:O331)</f>
        <v>0</v>
      </c>
      <c r="P590" s="96"/>
      <c r="Q590" s="100">
        <f>SUM(Q316:Q331)</f>
        <v>0</v>
      </c>
      <c r="R590" s="96"/>
      <c r="S590" s="100">
        <f>SUM(S316:S331)</f>
        <v>0</v>
      </c>
      <c r="T590" s="96"/>
      <c r="U590" s="100">
        <f>SUM(U316:U331)</f>
        <v>0</v>
      </c>
      <c r="V590" s="98"/>
      <c r="W590" s="87">
        <f>SUM(W316:W331)</f>
        <v>0</v>
      </c>
    </row>
    <row r="591" spans="1:23">
      <c r="A591" s="66">
        <v>8</v>
      </c>
      <c r="B591" s="261" t="s">
        <v>47</v>
      </c>
      <c r="C591" s="85"/>
      <c r="D591" s="85"/>
      <c r="E591" s="86"/>
      <c r="F591" s="87">
        <f>SUM(F332:F367)</f>
        <v>0</v>
      </c>
      <c r="G591" s="87">
        <f>SUM(G332:G367)</f>
        <v>0</v>
      </c>
      <c r="H591" s="96"/>
      <c r="I591" s="100">
        <f>SUM(I332:I367)</f>
        <v>0</v>
      </c>
      <c r="J591" s="96"/>
      <c r="K591" s="100">
        <f>SUM(K332:K367)</f>
        <v>0</v>
      </c>
      <c r="L591" s="96"/>
      <c r="M591" s="100">
        <f>SUM(M332:M367)</f>
        <v>0</v>
      </c>
      <c r="N591" s="96"/>
      <c r="O591" s="100">
        <f>SUM(O332:O367)</f>
        <v>0</v>
      </c>
      <c r="P591" s="96"/>
      <c r="Q591" s="100">
        <f>SUM(Q332:Q367)</f>
        <v>0</v>
      </c>
      <c r="R591" s="96"/>
      <c r="S591" s="100">
        <f>SUM(S332:S367)</f>
        <v>0</v>
      </c>
      <c r="T591" s="96"/>
      <c r="U591" s="100">
        <f>SUM(U332:U367)</f>
        <v>0</v>
      </c>
      <c r="V591" s="98"/>
      <c r="W591" s="87">
        <f>SUM(W332:W367)</f>
        <v>0</v>
      </c>
    </row>
    <row r="592" spans="1:23">
      <c r="A592" s="66">
        <v>9</v>
      </c>
      <c r="B592" s="261" t="s">
        <v>48</v>
      </c>
      <c r="C592" s="85"/>
      <c r="D592" s="85"/>
      <c r="E592" s="86"/>
      <c r="F592" s="87">
        <f>SUM(F368:F385)</f>
        <v>0</v>
      </c>
      <c r="G592" s="87">
        <f>SUM(G368:G385)</f>
        <v>0</v>
      </c>
      <c r="H592" s="96"/>
      <c r="I592" s="100">
        <f>SUM(I368:I385)</f>
        <v>0</v>
      </c>
      <c r="J592" s="96"/>
      <c r="K592" s="100">
        <f>SUM(K368:K385)</f>
        <v>0</v>
      </c>
      <c r="L592" s="96"/>
      <c r="M592" s="100">
        <f>SUM(M368:M385)</f>
        <v>0</v>
      </c>
      <c r="N592" s="96"/>
      <c r="O592" s="100">
        <f>SUM(O368:O385)</f>
        <v>0</v>
      </c>
      <c r="P592" s="96"/>
      <c r="Q592" s="100">
        <f>SUM(Q368:Q385)</f>
        <v>0</v>
      </c>
      <c r="R592" s="96"/>
      <c r="S592" s="100">
        <f>SUM(S368:S385)</f>
        <v>0</v>
      </c>
      <c r="T592" s="96"/>
      <c r="U592" s="100">
        <f>SUM(U368:U385)</f>
        <v>0</v>
      </c>
      <c r="V592" s="98"/>
      <c r="W592" s="87">
        <f>SUM(W368:W385)</f>
        <v>0</v>
      </c>
    </row>
    <row r="593" spans="1:23">
      <c r="A593" s="66">
        <v>10</v>
      </c>
      <c r="B593" s="261" t="s">
        <v>49</v>
      </c>
      <c r="C593" s="85"/>
      <c r="D593" s="85"/>
      <c r="E593" s="86"/>
      <c r="F593" s="87">
        <f>SUM(F386:F401)</f>
        <v>0</v>
      </c>
      <c r="G593" s="87">
        <f>SUM(G386:G401)</f>
        <v>0</v>
      </c>
      <c r="H593" s="96"/>
      <c r="I593" s="100">
        <f>SUM(I386:I401)</f>
        <v>0</v>
      </c>
      <c r="J593" s="96"/>
      <c r="K593" s="100">
        <f>SUM(K386:K401)</f>
        <v>0</v>
      </c>
      <c r="L593" s="96"/>
      <c r="M593" s="100">
        <f>SUM(M386:M401)</f>
        <v>0</v>
      </c>
      <c r="N593" s="96"/>
      <c r="O593" s="100">
        <f>SUM(O386:O401)</f>
        <v>0</v>
      </c>
      <c r="P593" s="96"/>
      <c r="Q593" s="100">
        <f>SUM(Q386:Q401)</f>
        <v>0</v>
      </c>
      <c r="R593" s="96"/>
      <c r="S593" s="100">
        <f>SUM(S386:S401)</f>
        <v>0</v>
      </c>
      <c r="T593" s="96"/>
      <c r="U593" s="100">
        <f>SUM(U386:U401)</f>
        <v>0</v>
      </c>
      <c r="V593" s="98"/>
      <c r="W593" s="87">
        <f>SUM(W386:W401)</f>
        <v>0</v>
      </c>
    </row>
    <row r="594" spans="1:23">
      <c r="A594" s="66">
        <v>11</v>
      </c>
      <c r="B594" s="261" t="s">
        <v>51</v>
      </c>
      <c r="C594" s="85"/>
      <c r="D594" s="85"/>
      <c r="E594" s="86"/>
      <c r="F594" s="87">
        <f>SUM(F402:F405)</f>
        <v>0</v>
      </c>
      <c r="G594" s="87">
        <f>SUM(G402:G405)</f>
        <v>0</v>
      </c>
      <c r="H594" s="96"/>
      <c r="I594" s="100">
        <f>SUM(I402:I405)</f>
        <v>0</v>
      </c>
      <c r="J594" s="96"/>
      <c r="K594" s="100">
        <f>SUM(K402:K405)</f>
        <v>0</v>
      </c>
      <c r="L594" s="96"/>
      <c r="M594" s="100">
        <f>SUM(M402:M405)</f>
        <v>0</v>
      </c>
      <c r="N594" s="96"/>
      <c r="O594" s="100">
        <f>SUM(O402:O405)</f>
        <v>0</v>
      </c>
      <c r="P594" s="96"/>
      <c r="Q594" s="100">
        <f>SUM(Q402:Q405)</f>
        <v>0</v>
      </c>
      <c r="R594" s="96"/>
      <c r="S594" s="100">
        <f>SUM(S402:S405)</f>
        <v>0</v>
      </c>
      <c r="T594" s="96"/>
      <c r="U594" s="100">
        <f>SUM(U402:U405)</f>
        <v>0</v>
      </c>
      <c r="V594" s="98"/>
      <c r="W594" s="87">
        <f>SUM(W402:W405)</f>
        <v>0</v>
      </c>
    </row>
    <row r="595" spans="1:23">
      <c r="A595" s="66">
        <v>12</v>
      </c>
      <c r="B595" s="261" t="s">
        <v>50</v>
      </c>
      <c r="C595" s="85"/>
      <c r="D595" s="85"/>
      <c r="E595" s="86"/>
      <c r="F595" s="87">
        <f>SUM(F406:F427)</f>
        <v>0</v>
      </c>
      <c r="G595" s="87">
        <f>SUM(G406:G427)</f>
        <v>0</v>
      </c>
      <c r="H595" s="96"/>
      <c r="I595" s="100">
        <f>SUM(I406:I427)</f>
        <v>0</v>
      </c>
      <c r="J595" s="96"/>
      <c r="K595" s="100">
        <f>SUM(K406:K427)</f>
        <v>0</v>
      </c>
      <c r="L595" s="96"/>
      <c r="M595" s="100">
        <f>SUM(M406:M427)</f>
        <v>0</v>
      </c>
      <c r="N595" s="96"/>
      <c r="O595" s="100">
        <f>SUM(O406:O427)</f>
        <v>0</v>
      </c>
      <c r="P595" s="96"/>
      <c r="Q595" s="100">
        <f>SUM(Q406:Q427)</f>
        <v>0</v>
      </c>
      <c r="R595" s="96"/>
      <c r="S595" s="100">
        <f>SUM(S406:S427)</f>
        <v>0</v>
      </c>
      <c r="T595" s="96"/>
      <c r="U595" s="100">
        <f>SUM(U406:U427)</f>
        <v>0</v>
      </c>
      <c r="V595" s="98"/>
      <c r="W595" s="87">
        <f>SUM(W406:W427)</f>
        <v>0</v>
      </c>
    </row>
    <row r="596" spans="1:23">
      <c r="A596" s="66">
        <v>13</v>
      </c>
      <c r="B596" s="261" t="s">
        <v>39</v>
      </c>
      <c r="C596" s="85"/>
      <c r="D596" s="85"/>
      <c r="E596" s="86"/>
      <c r="F596" s="87">
        <f>SUM(F428:F473)</f>
        <v>0</v>
      </c>
      <c r="G596" s="87">
        <f>SUM(G428:G473)</f>
        <v>0</v>
      </c>
      <c r="H596" s="96"/>
      <c r="I596" s="100">
        <f>SUM(I428:I473)</f>
        <v>0</v>
      </c>
      <c r="J596" s="96"/>
      <c r="K596" s="100">
        <f>SUM(K428:K473)</f>
        <v>0</v>
      </c>
      <c r="L596" s="96"/>
      <c r="M596" s="100">
        <f>SUM(M428:M473)</f>
        <v>0</v>
      </c>
      <c r="N596" s="96"/>
      <c r="O596" s="100">
        <f>SUM(O428:O473)</f>
        <v>0</v>
      </c>
      <c r="P596" s="96"/>
      <c r="Q596" s="100">
        <f>SUM(Q428:Q473)</f>
        <v>0</v>
      </c>
      <c r="R596" s="96"/>
      <c r="S596" s="100">
        <f>SUM(S428:S473)</f>
        <v>0</v>
      </c>
      <c r="T596" s="96"/>
      <c r="U596" s="100">
        <f>SUM(U428:U473)</f>
        <v>0</v>
      </c>
      <c r="V596" s="98"/>
      <c r="W596" s="87">
        <f>SUM(W428:W473)</f>
        <v>0</v>
      </c>
    </row>
    <row r="597" spans="1:23">
      <c r="A597" s="66">
        <v>14</v>
      </c>
      <c r="B597" s="261" t="s">
        <v>40</v>
      </c>
      <c r="C597" s="85"/>
      <c r="D597" s="85"/>
      <c r="E597" s="86"/>
      <c r="F597" s="87">
        <f>SUM(F474:F477)</f>
        <v>0</v>
      </c>
      <c r="G597" s="87">
        <f>SUM(G474:G477)</f>
        <v>0</v>
      </c>
      <c r="H597" s="96"/>
      <c r="I597" s="100">
        <f>SUM(I474:I477)</f>
        <v>0</v>
      </c>
      <c r="J597" s="96"/>
      <c r="K597" s="100">
        <f>SUM(K474:K477)</f>
        <v>0</v>
      </c>
      <c r="L597" s="96"/>
      <c r="M597" s="100">
        <f>SUM(M474:M477)</f>
        <v>0</v>
      </c>
      <c r="N597" s="96"/>
      <c r="O597" s="100">
        <f>SUM(O474:O477)</f>
        <v>0</v>
      </c>
      <c r="P597" s="96"/>
      <c r="Q597" s="100">
        <f>SUM(Q474:Q477)</f>
        <v>0</v>
      </c>
      <c r="R597" s="96"/>
      <c r="S597" s="100">
        <f>SUM(S474:S477)</f>
        <v>0</v>
      </c>
      <c r="T597" s="96"/>
      <c r="U597" s="100">
        <f>SUM(U474:U477)</f>
        <v>0</v>
      </c>
      <c r="V597" s="98"/>
      <c r="W597" s="87">
        <f>SUM(W474:W477)</f>
        <v>0</v>
      </c>
    </row>
    <row r="598" spans="1:23">
      <c r="A598" s="66">
        <v>15</v>
      </c>
      <c r="B598" s="261" t="s">
        <v>41</v>
      </c>
      <c r="C598" s="85"/>
      <c r="D598" s="85"/>
      <c r="E598" s="86"/>
      <c r="F598" s="87">
        <f>SUM(F478:F491)</f>
        <v>0</v>
      </c>
      <c r="G598" s="87">
        <f>SUM(G478:G491)</f>
        <v>0</v>
      </c>
      <c r="H598" s="96"/>
      <c r="I598" s="100">
        <f>SUM(I478:I491)</f>
        <v>0</v>
      </c>
      <c r="J598" s="96"/>
      <c r="K598" s="100">
        <f>SUM(K478:K491)</f>
        <v>0</v>
      </c>
      <c r="L598" s="96"/>
      <c r="M598" s="100">
        <f>SUM(M478:M491)</f>
        <v>0</v>
      </c>
      <c r="N598" s="96"/>
      <c r="O598" s="100">
        <f>SUM(O478:O491)</f>
        <v>0</v>
      </c>
      <c r="P598" s="96"/>
      <c r="Q598" s="100">
        <f>SUM(Q478:Q491)</f>
        <v>0</v>
      </c>
      <c r="R598" s="96"/>
      <c r="S598" s="100">
        <f>SUM(S478:S491)</f>
        <v>0</v>
      </c>
      <c r="T598" s="96"/>
      <c r="U598" s="100">
        <f>SUM(U478:U491)</f>
        <v>0</v>
      </c>
      <c r="V598" s="98"/>
      <c r="W598" s="87">
        <f>SUM(W478:W491)</f>
        <v>0</v>
      </c>
    </row>
    <row r="599" spans="1:23">
      <c r="A599" s="66">
        <v>16</v>
      </c>
      <c r="B599" s="261" t="s">
        <v>379</v>
      </c>
      <c r="C599" s="85"/>
      <c r="D599" s="85"/>
      <c r="E599" s="86"/>
      <c r="F599" s="87">
        <f>SUM(F492:F538)</f>
        <v>0</v>
      </c>
      <c r="G599" s="87">
        <f>SUM(G492:G538)</f>
        <v>0</v>
      </c>
      <c r="H599" s="96"/>
      <c r="I599" s="100">
        <f>SUM(I492:I538)</f>
        <v>0</v>
      </c>
      <c r="J599" s="96"/>
      <c r="K599" s="100">
        <f>SUM(K492:K538)</f>
        <v>0</v>
      </c>
      <c r="L599" s="96"/>
      <c r="M599" s="100">
        <f>SUM(M492:M538)</f>
        <v>0</v>
      </c>
      <c r="N599" s="96"/>
      <c r="O599" s="100">
        <f>SUM(O492:O538)</f>
        <v>0</v>
      </c>
      <c r="P599" s="96"/>
      <c r="Q599" s="100">
        <f>SUM(Q492:Q538)</f>
        <v>0</v>
      </c>
      <c r="R599" s="96"/>
      <c r="S599" s="100">
        <f>SUM(S492:S538)</f>
        <v>0</v>
      </c>
      <c r="T599" s="96"/>
      <c r="U599" s="100">
        <f>SUM(U492:U538)</f>
        <v>0</v>
      </c>
      <c r="V599" s="98"/>
      <c r="W599" s="87">
        <f>SUM(W492:W538)</f>
        <v>0</v>
      </c>
    </row>
    <row r="600" spans="1:23">
      <c r="A600" s="66">
        <v>17</v>
      </c>
      <c r="B600" s="261" t="s">
        <v>42</v>
      </c>
      <c r="C600" s="85"/>
      <c r="D600" s="85"/>
      <c r="E600" s="86"/>
      <c r="F600" s="87">
        <f>SUM(F548:F563)</f>
        <v>0</v>
      </c>
      <c r="G600" s="87">
        <f>SUM(G548:G563)</f>
        <v>0</v>
      </c>
      <c r="H600" s="96"/>
      <c r="I600" s="100">
        <f>SUM(I548:I563)</f>
        <v>0</v>
      </c>
      <c r="J600" s="96"/>
      <c r="K600" s="100">
        <f>SUM(K548:K563)</f>
        <v>0</v>
      </c>
      <c r="L600" s="96"/>
      <c r="M600" s="100">
        <f>SUM(M548:M563)</f>
        <v>0</v>
      </c>
      <c r="N600" s="96"/>
      <c r="O600" s="100">
        <f>SUM(O548:O563)</f>
        <v>0</v>
      </c>
      <c r="P600" s="96"/>
      <c r="Q600" s="100">
        <f>SUM(Q548:Q563)</f>
        <v>0</v>
      </c>
      <c r="R600" s="96"/>
      <c r="S600" s="100">
        <f>SUM(S548:S563)</f>
        <v>0</v>
      </c>
      <c r="T600" s="96"/>
      <c r="U600" s="100">
        <f>SUM(U548:U563)</f>
        <v>0</v>
      </c>
      <c r="V600" s="98"/>
      <c r="W600" s="87">
        <f>SUM(W548:W563)</f>
        <v>0</v>
      </c>
    </row>
    <row r="601" spans="1:23">
      <c r="A601" s="66">
        <v>18</v>
      </c>
      <c r="B601" s="261" t="s">
        <v>43</v>
      </c>
      <c r="C601" s="85"/>
      <c r="D601" s="85"/>
      <c r="E601" s="86"/>
      <c r="F601" s="87">
        <f>SUM(F564:F571)</f>
        <v>0</v>
      </c>
      <c r="G601" s="87">
        <f>SUM(G564:G571)</f>
        <v>0</v>
      </c>
      <c r="H601" s="96"/>
      <c r="I601" s="100">
        <f>SUM(I564:I571)</f>
        <v>0</v>
      </c>
      <c r="J601" s="96"/>
      <c r="K601" s="100">
        <f>SUM(K564:K571)</f>
        <v>0</v>
      </c>
      <c r="L601" s="96"/>
      <c r="M601" s="100">
        <f>SUM(M564:M571)</f>
        <v>0</v>
      </c>
      <c r="N601" s="96"/>
      <c r="O601" s="100">
        <f>SUM(O564:O571)</f>
        <v>0</v>
      </c>
      <c r="P601" s="96"/>
      <c r="Q601" s="100">
        <f>SUM(Q564:Q571)</f>
        <v>0</v>
      </c>
      <c r="R601" s="96"/>
      <c r="S601" s="100">
        <f>SUM(S564:S571)</f>
        <v>0</v>
      </c>
      <c r="T601" s="96"/>
      <c r="U601" s="100">
        <f>SUM(U564:U571)</f>
        <v>0</v>
      </c>
      <c r="V601" s="98"/>
      <c r="W601" s="87">
        <f>SUM(W564:W571)</f>
        <v>0</v>
      </c>
    </row>
    <row r="602" spans="1:23">
      <c r="A602" s="66">
        <v>19</v>
      </c>
      <c r="B602" s="261" t="s">
        <v>53</v>
      </c>
      <c r="C602" s="85"/>
      <c r="D602" s="85"/>
      <c r="E602" s="86"/>
      <c r="F602" s="87">
        <f>SUM(F572:F577)</f>
        <v>0</v>
      </c>
      <c r="G602" s="87">
        <f>SUM(G572:G577)</f>
        <v>0</v>
      </c>
      <c r="H602" s="96"/>
      <c r="I602" s="100">
        <f>SUM(I572:I577)</f>
        <v>0</v>
      </c>
      <c r="J602" s="96"/>
      <c r="K602" s="100">
        <f>SUM(K572:K577)</f>
        <v>0</v>
      </c>
      <c r="L602" s="96"/>
      <c r="M602" s="100">
        <f>SUM(M572:M577)</f>
        <v>0</v>
      </c>
      <c r="N602" s="96"/>
      <c r="O602" s="100">
        <f>SUM(O572:O577)</f>
        <v>0</v>
      </c>
      <c r="P602" s="96"/>
      <c r="Q602" s="100">
        <f>SUM(Q572:Q577)</f>
        <v>0</v>
      </c>
      <c r="R602" s="96"/>
      <c r="S602" s="100">
        <f>SUM(S572:S577)</f>
        <v>0</v>
      </c>
      <c r="T602" s="96"/>
      <c r="U602" s="100">
        <f>SUM(U572:U577)</f>
        <v>0</v>
      </c>
      <c r="V602" s="98"/>
      <c r="W602" s="87">
        <f>SUM(W572:W577)</f>
        <v>0</v>
      </c>
    </row>
    <row r="603" spans="1:23">
      <c r="A603" s="66"/>
      <c r="B603" s="261"/>
      <c r="C603" s="85"/>
      <c r="D603" s="85"/>
      <c r="E603" s="86"/>
      <c r="F603" s="87"/>
      <c r="G603" s="87"/>
      <c r="H603" s="96"/>
      <c r="I603" s="100"/>
      <c r="J603" s="96"/>
      <c r="K603" s="100"/>
      <c r="L603" s="96"/>
      <c r="M603" s="100"/>
      <c r="N603" s="96"/>
      <c r="O603" s="100"/>
      <c r="P603" s="96"/>
      <c r="Q603" s="100"/>
      <c r="R603" s="96"/>
      <c r="S603" s="100"/>
      <c r="T603" s="96"/>
      <c r="U603" s="100"/>
      <c r="V603" s="98"/>
      <c r="W603" s="87"/>
    </row>
    <row r="604" spans="1:23">
      <c r="A604" s="66"/>
      <c r="B604" s="261"/>
      <c r="C604" s="85"/>
      <c r="D604" s="85"/>
      <c r="E604" s="86"/>
      <c r="F604" s="87"/>
      <c r="G604" s="87"/>
      <c r="H604" s="96"/>
      <c r="I604" s="100"/>
      <c r="J604" s="96"/>
      <c r="K604" s="100"/>
      <c r="L604" s="96"/>
      <c r="M604" s="100"/>
      <c r="N604" s="96"/>
      <c r="O604" s="100"/>
      <c r="P604" s="96"/>
      <c r="Q604" s="100"/>
      <c r="R604" s="96"/>
      <c r="S604" s="100"/>
      <c r="T604" s="96"/>
      <c r="U604" s="100"/>
      <c r="V604" s="98"/>
      <c r="W604" s="87"/>
    </row>
    <row r="605" spans="1:23" ht="13.15">
      <c r="A605" s="66"/>
      <c r="B605" s="263"/>
      <c r="C605" s="85"/>
      <c r="D605" s="85"/>
      <c r="E605" s="86"/>
      <c r="F605" s="87"/>
      <c r="G605" s="87"/>
      <c r="H605" s="96"/>
      <c r="I605" s="100"/>
      <c r="J605" s="96"/>
      <c r="K605" s="100"/>
      <c r="L605" s="96"/>
      <c r="M605" s="100"/>
      <c r="N605" s="96"/>
      <c r="O605" s="100"/>
      <c r="P605" s="96"/>
      <c r="Q605" s="100"/>
      <c r="R605" s="96"/>
      <c r="S605" s="100"/>
      <c r="T605" s="96"/>
      <c r="U605" s="100"/>
      <c r="V605" s="98"/>
      <c r="W605" s="87"/>
    </row>
    <row r="606" spans="1:23" ht="13.5" thickBot="1">
      <c r="A606" s="66"/>
      <c r="B606" s="263" t="s">
        <v>101</v>
      </c>
      <c r="C606" s="85" t="s">
        <v>88</v>
      </c>
      <c r="D606" s="85" t="s">
        <v>89</v>
      </c>
      <c r="E606" s="86"/>
      <c r="F606" s="135">
        <f>SUM(F582:F605)</f>
        <v>61200</v>
      </c>
      <c r="G606" s="135">
        <f>SUM(G578:G605)</f>
        <v>25000</v>
      </c>
      <c r="H606" s="96"/>
      <c r="I606" s="136">
        <f>SUM(I578:I605)</f>
        <v>0</v>
      </c>
      <c r="J606" s="96"/>
      <c r="K606" s="136">
        <f>SUM(K578:K605)</f>
        <v>0</v>
      </c>
      <c r="L606" s="96"/>
      <c r="M606" s="136">
        <f>SUM(M578:M605)</f>
        <v>0</v>
      </c>
      <c r="N606" s="96"/>
      <c r="O606" s="136">
        <f>SUM(O578:O605)</f>
        <v>0</v>
      </c>
      <c r="P606" s="96"/>
      <c r="Q606" s="136">
        <f>SUM(Q578:Q605)</f>
        <v>0</v>
      </c>
      <c r="R606" s="96"/>
      <c r="S606" s="136">
        <f>SUM(S578:S605)</f>
        <v>0</v>
      </c>
      <c r="T606" s="96"/>
      <c r="U606" s="136">
        <f>SUM(U578:U605)</f>
        <v>0</v>
      </c>
      <c r="V606" s="98"/>
      <c r="W606" s="135">
        <f>SUM(W578:W605)</f>
        <v>25000</v>
      </c>
    </row>
    <row r="607" spans="1:23" ht="13.5" thickTop="1">
      <c r="A607" s="66"/>
      <c r="B607" s="263"/>
      <c r="C607" s="85"/>
      <c r="D607" s="85"/>
      <c r="E607" s="86"/>
      <c r="F607" s="71"/>
      <c r="G607" s="71"/>
      <c r="H607" s="96"/>
      <c r="I607" s="70"/>
      <c r="J607" s="96"/>
      <c r="K607" s="70"/>
      <c r="L607" s="96"/>
      <c r="M607" s="70"/>
      <c r="N607" s="96"/>
      <c r="O607" s="70"/>
      <c r="P607" s="96"/>
      <c r="Q607" s="70"/>
      <c r="R607" s="96"/>
      <c r="S607" s="70"/>
      <c r="T607" s="96"/>
      <c r="U607" s="70"/>
      <c r="V607" s="98"/>
      <c r="W607" s="71"/>
    </row>
    <row r="608" spans="1:23" ht="13.15">
      <c r="A608" s="105"/>
      <c r="B608" s="268"/>
      <c r="C608" s="162"/>
      <c r="D608" s="162"/>
      <c r="E608" s="163"/>
      <c r="F608" s="109"/>
      <c r="G608" s="109"/>
      <c r="H608" s="164"/>
      <c r="I608" s="165"/>
      <c r="J608" s="164"/>
      <c r="K608" s="165"/>
      <c r="L608" s="164"/>
      <c r="M608" s="165"/>
      <c r="N608" s="164"/>
      <c r="O608" s="165"/>
      <c r="P608" s="164"/>
      <c r="Q608" s="165"/>
      <c r="R608" s="164"/>
      <c r="S608" s="165"/>
      <c r="T608" s="164"/>
      <c r="U608" s="165"/>
      <c r="V608" s="166"/>
      <c r="W608" s="109"/>
    </row>
    <row r="609" spans="1:23" hidden="1">
      <c r="A609" s="66"/>
      <c r="B609" s="261"/>
      <c r="C609" s="85"/>
      <c r="D609" s="85"/>
      <c r="E609" s="86"/>
      <c r="F609" s="86"/>
      <c r="G609" s="87"/>
      <c r="H609" s="96"/>
      <c r="I609" s="100"/>
      <c r="J609" s="96"/>
      <c r="K609" s="100"/>
      <c r="L609" s="96"/>
      <c r="M609" s="100"/>
      <c r="N609" s="96"/>
      <c r="O609" s="100"/>
      <c r="P609" s="96"/>
      <c r="Q609" s="100"/>
      <c r="R609" s="96"/>
      <c r="S609" s="100"/>
      <c r="T609" s="96"/>
      <c r="U609" s="100"/>
      <c r="V609" s="98"/>
      <c r="W609" s="87"/>
    </row>
    <row r="610" spans="1:23" ht="13.15" hidden="1">
      <c r="A610" s="66"/>
      <c r="B610" s="267" t="s">
        <v>244</v>
      </c>
      <c r="C610" s="85"/>
      <c r="D610" s="85"/>
      <c r="E610" s="86"/>
      <c r="F610" s="86"/>
      <c r="G610" s="87"/>
      <c r="H610" s="96"/>
      <c r="I610" s="100"/>
      <c r="J610" s="96"/>
      <c r="K610" s="100"/>
      <c r="L610" s="96"/>
      <c r="M610" s="100"/>
      <c r="N610" s="96"/>
      <c r="O610" s="100"/>
      <c r="P610" s="96"/>
      <c r="Q610" s="100"/>
      <c r="R610" s="96"/>
      <c r="S610" s="100"/>
      <c r="T610" s="96"/>
      <c r="U610" s="100"/>
      <c r="V610" s="98"/>
      <c r="W610" s="87"/>
    </row>
    <row r="611" spans="1:23" hidden="1">
      <c r="A611" s="66"/>
      <c r="B611" s="261"/>
      <c r="C611" s="85"/>
      <c r="D611" s="85"/>
      <c r="E611" s="86"/>
      <c r="F611" s="86"/>
      <c r="G611" s="87"/>
      <c r="H611" s="96"/>
      <c r="I611" s="100"/>
      <c r="J611" s="96"/>
      <c r="K611" s="100"/>
      <c r="L611" s="96"/>
      <c r="M611" s="100"/>
      <c r="N611" s="96"/>
      <c r="O611" s="100"/>
      <c r="P611" s="96"/>
      <c r="Q611" s="100"/>
      <c r="R611" s="96"/>
      <c r="S611" s="100"/>
      <c r="T611" s="96"/>
      <c r="U611" s="100"/>
      <c r="V611" s="98"/>
      <c r="W611" s="87"/>
    </row>
    <row r="612" spans="1:23" ht="13.15" hidden="1">
      <c r="A612" s="102"/>
      <c r="B612" s="262" t="s">
        <v>124</v>
      </c>
      <c r="C612" s="103"/>
      <c r="D612" s="103"/>
      <c r="E612" s="103"/>
      <c r="F612" s="103"/>
      <c r="G612" s="103"/>
      <c r="H612" s="103"/>
      <c r="I612" s="103"/>
      <c r="J612" s="103"/>
      <c r="K612" s="103"/>
      <c r="L612" s="103"/>
      <c r="M612" s="103"/>
      <c r="N612" s="103"/>
      <c r="O612" s="103"/>
      <c r="P612" s="103"/>
      <c r="Q612" s="103"/>
      <c r="R612" s="103"/>
      <c r="S612" s="103"/>
      <c r="T612" s="103"/>
      <c r="U612" s="103"/>
      <c r="V612" s="103"/>
      <c r="W612" s="103"/>
    </row>
    <row r="613" spans="1:23" ht="13.15" hidden="1">
      <c r="A613" s="66"/>
      <c r="B613" s="269"/>
      <c r="C613" s="137"/>
      <c r="D613" s="98"/>
      <c r="E613" s="137"/>
      <c r="F613" s="137"/>
      <c r="G613" s="137"/>
      <c r="H613" s="110"/>
      <c r="I613" s="111"/>
      <c r="J613" s="110"/>
      <c r="K613" s="111"/>
      <c r="L613" s="110"/>
      <c r="M613" s="111"/>
      <c r="N613" s="110"/>
      <c r="O613" s="111"/>
      <c r="P613" s="110"/>
      <c r="Q613" s="111"/>
      <c r="R613" s="110"/>
      <c r="S613" s="111"/>
      <c r="T613" s="110"/>
      <c r="U613" s="111"/>
      <c r="V613" s="112"/>
      <c r="W613" s="113"/>
    </row>
    <row r="614" spans="1:23" hidden="1">
      <c r="A614" s="66"/>
      <c r="B614" s="270" t="s">
        <v>125</v>
      </c>
      <c r="C614" s="138"/>
      <c r="D614" s="251"/>
      <c r="E614" s="112"/>
      <c r="F614" s="112"/>
      <c r="G614" s="140">
        <f>SUM(G2:G577)</f>
        <v>25000</v>
      </c>
      <c r="H614" s="114"/>
      <c r="I614" s="115"/>
      <c r="J614" s="114"/>
      <c r="K614" s="115"/>
      <c r="L614" s="114"/>
      <c r="M614" s="115"/>
      <c r="N614" s="114"/>
      <c r="O614" s="115"/>
      <c r="P614" s="114"/>
      <c r="Q614" s="115"/>
      <c r="R614" s="114"/>
      <c r="S614" s="115"/>
      <c r="T614" s="114"/>
      <c r="U614" s="115"/>
      <c r="V614" s="116"/>
      <c r="W614" s="116"/>
    </row>
    <row r="615" spans="1:23" hidden="1">
      <c r="A615" s="66"/>
      <c r="B615" s="270"/>
      <c r="C615" s="138"/>
      <c r="D615" s="252"/>
      <c r="E615" s="141"/>
      <c r="F615" s="141"/>
      <c r="G615" s="140"/>
      <c r="H615" s="117"/>
      <c r="I615" s="118"/>
      <c r="J615" s="117"/>
      <c r="K615" s="118"/>
      <c r="L615" s="117"/>
      <c r="M615" s="118"/>
      <c r="N615" s="117"/>
      <c r="O615" s="118"/>
      <c r="P615" s="117"/>
      <c r="Q615" s="118"/>
      <c r="R615" s="117"/>
      <c r="S615" s="118"/>
      <c r="T615" s="117"/>
      <c r="U615" s="118"/>
      <c r="V615" s="116"/>
      <c r="W615" s="119"/>
    </row>
    <row r="616" spans="1:23" ht="13.15" hidden="1">
      <c r="A616" s="66"/>
      <c r="B616" s="270" t="s">
        <v>126</v>
      </c>
      <c r="C616" s="142"/>
      <c r="D616" s="253"/>
      <c r="E616" s="141"/>
      <c r="F616" s="141"/>
      <c r="G616" s="140"/>
      <c r="H616" s="117"/>
      <c r="I616" s="120">
        <f>SUM(I4:I577)</f>
        <v>0</v>
      </c>
      <c r="J616" s="121"/>
      <c r="K616" s="120">
        <f>SUM(K4:K577)</f>
        <v>0</v>
      </c>
      <c r="L616" s="121"/>
      <c r="M616" s="120">
        <f>SUM(M4:M577)</f>
        <v>0</v>
      </c>
      <c r="N616" s="121"/>
      <c r="O616" s="120">
        <f>SUM(O4:O577)</f>
        <v>0</v>
      </c>
      <c r="P616" s="121"/>
      <c r="Q616" s="120">
        <f>SUM(Q4:Q577)</f>
        <v>0</v>
      </c>
      <c r="R616" s="121"/>
      <c r="S616" s="120">
        <f>SUM(S4:S577)</f>
        <v>0</v>
      </c>
      <c r="T616" s="121"/>
      <c r="U616" s="120">
        <f>SUM(U4:U577)</f>
        <v>0</v>
      </c>
      <c r="V616" s="72"/>
      <c r="W616" s="122">
        <f>SUM(W4:W577)</f>
        <v>25000</v>
      </c>
    </row>
    <row r="617" spans="1:23" hidden="1">
      <c r="A617" s="66"/>
      <c r="B617" s="271"/>
      <c r="C617" s="138"/>
      <c r="D617" s="254"/>
      <c r="E617" s="143"/>
      <c r="F617" s="143"/>
      <c r="G617" s="140"/>
      <c r="H617" s="123"/>
      <c r="I617" s="120"/>
      <c r="J617" s="124"/>
      <c r="K617" s="120"/>
      <c r="L617" s="124"/>
      <c r="M617" s="120"/>
      <c r="N617" s="124"/>
      <c r="O617" s="120"/>
      <c r="P617" s="124"/>
      <c r="Q617" s="120"/>
      <c r="R617" s="124"/>
      <c r="S617" s="120"/>
      <c r="T617" s="124"/>
      <c r="U617" s="120"/>
      <c r="V617" s="72"/>
      <c r="W617" s="125"/>
    </row>
    <row r="618" spans="1:23" ht="13.15" hidden="1">
      <c r="A618" s="66"/>
      <c r="B618" s="272" t="s">
        <v>107</v>
      </c>
      <c r="C618" s="144"/>
      <c r="D618" s="255"/>
      <c r="E618" s="141"/>
      <c r="F618" s="141"/>
      <c r="G618" s="140"/>
      <c r="H618" s="123"/>
      <c r="I618" s="120">
        <f>SUM(CAI!F31)</f>
        <v>0</v>
      </c>
      <c r="J618" s="124"/>
      <c r="K618" s="120">
        <f>SUM(CAI!H31)</f>
        <v>0</v>
      </c>
      <c r="L618" s="124"/>
      <c r="M618" s="120">
        <f>SUM(CAI!J31)</f>
        <v>0</v>
      </c>
      <c r="N618" s="124"/>
      <c r="O618" s="120">
        <f>SUM(CAI!L31)</f>
        <v>0</v>
      </c>
      <c r="P618" s="124"/>
      <c r="Q618" s="120">
        <f>SUM(CAI!N31)</f>
        <v>0</v>
      </c>
      <c r="R618" s="124"/>
      <c r="S618" s="120">
        <f>SUM(CAI!P31)</f>
        <v>0</v>
      </c>
      <c r="T618" s="124"/>
      <c r="U618" s="120">
        <f>SUM(CAI!R31)</f>
        <v>0</v>
      </c>
      <c r="V618" s="72"/>
      <c r="W618" s="120">
        <f>SUM(CAI!T31)</f>
        <v>0</v>
      </c>
    </row>
    <row r="619" spans="1:23" hidden="1">
      <c r="A619" s="66"/>
      <c r="B619" s="273"/>
      <c r="C619" s="145"/>
      <c r="D619" s="255"/>
      <c r="E619" s="141"/>
      <c r="F619" s="141"/>
      <c r="G619" s="140"/>
      <c r="H619" s="123"/>
      <c r="I619" s="120"/>
      <c r="J619" s="124"/>
      <c r="K619" s="120"/>
      <c r="L619" s="124"/>
      <c r="M619" s="120"/>
      <c r="N619" s="124"/>
      <c r="O619" s="120"/>
      <c r="P619" s="124"/>
      <c r="Q619" s="120"/>
      <c r="R619" s="124"/>
      <c r="S619" s="120"/>
      <c r="T619" s="124"/>
      <c r="U619" s="120"/>
      <c r="V619" s="72"/>
      <c r="W619" s="125"/>
    </row>
    <row r="620" spans="1:23" ht="13.15" hidden="1">
      <c r="A620" s="66"/>
      <c r="B620" s="274" t="s">
        <v>127</v>
      </c>
      <c r="C620" s="144"/>
      <c r="D620" s="256"/>
      <c r="E620" s="81"/>
      <c r="F620" s="81"/>
      <c r="G620" s="146"/>
      <c r="H620" s="126"/>
      <c r="I620" s="127">
        <f>SUM(I616:I619)</f>
        <v>0</v>
      </c>
      <c r="J620" s="128"/>
      <c r="K620" s="127">
        <f>SUM(K616,K618)</f>
        <v>0</v>
      </c>
      <c r="L620" s="128"/>
      <c r="M620" s="127">
        <f>SUM(M616,M618)</f>
        <v>0</v>
      </c>
      <c r="N620" s="128"/>
      <c r="O620" s="127">
        <f>SUM(O616,O618)</f>
        <v>0</v>
      </c>
      <c r="P620" s="128"/>
      <c r="Q620" s="127">
        <f>SUM(Q616,Q618)</f>
        <v>0</v>
      </c>
      <c r="R620" s="128"/>
      <c r="S620" s="127">
        <f>SUM(S616,S618)</f>
        <v>0</v>
      </c>
      <c r="T620" s="128"/>
      <c r="U620" s="127">
        <f>SUM(U616,U618)</f>
        <v>0</v>
      </c>
      <c r="V620" s="73"/>
      <c r="W620" s="122">
        <f>SUM(W616,W618)</f>
        <v>25000</v>
      </c>
    </row>
    <row r="621" spans="1:23" ht="13.15" hidden="1">
      <c r="A621" s="66"/>
      <c r="B621" s="272"/>
      <c r="C621" s="144"/>
      <c r="D621" s="255"/>
      <c r="E621" s="141"/>
      <c r="F621" s="141"/>
      <c r="G621" s="140"/>
      <c r="H621" s="123"/>
      <c r="I621" s="120"/>
      <c r="J621" s="124"/>
      <c r="K621" s="120"/>
      <c r="L621" s="124"/>
      <c r="M621" s="120"/>
      <c r="N621" s="124"/>
      <c r="O621" s="120"/>
      <c r="P621" s="124"/>
      <c r="Q621" s="120"/>
      <c r="R621" s="124"/>
      <c r="S621" s="120"/>
      <c r="T621" s="124"/>
      <c r="U621" s="120"/>
      <c r="V621" s="72"/>
      <c r="W621" s="125"/>
    </row>
    <row r="622" spans="1:23" ht="13.15" hidden="1">
      <c r="A622" s="66"/>
      <c r="B622" s="273" t="s">
        <v>128</v>
      </c>
      <c r="C622" s="144"/>
      <c r="D622" s="255"/>
      <c r="E622" s="141"/>
      <c r="F622" s="141"/>
      <c r="G622" s="140"/>
      <c r="H622" s="123"/>
      <c r="I622" s="120">
        <f>I620*0.05</f>
        <v>0</v>
      </c>
      <c r="J622" s="124"/>
      <c r="K622" s="120">
        <f>K620*0.05</f>
        <v>0</v>
      </c>
      <c r="L622" s="124"/>
      <c r="M622" s="120">
        <f>M620*0.05</f>
        <v>0</v>
      </c>
      <c r="N622" s="124"/>
      <c r="O622" s="120">
        <f>O620*0.05</f>
        <v>0</v>
      </c>
      <c r="P622" s="124"/>
      <c r="Q622" s="120">
        <f>Q620*0.05</f>
        <v>0</v>
      </c>
      <c r="R622" s="124"/>
      <c r="S622" s="120">
        <f>S620*0.05</f>
        <v>0</v>
      </c>
      <c r="T622" s="124"/>
      <c r="U622" s="120">
        <f>U620*0.05</f>
        <v>0</v>
      </c>
      <c r="V622" s="72"/>
      <c r="W622" s="125">
        <f>W620*0.025</f>
        <v>625</v>
      </c>
    </row>
    <row r="623" spans="1:23" ht="13.15" hidden="1">
      <c r="A623" s="66"/>
      <c r="B623" s="272"/>
      <c r="C623" s="144"/>
      <c r="D623" s="255"/>
      <c r="E623" s="141"/>
      <c r="F623" s="141"/>
      <c r="G623" s="140"/>
      <c r="H623" s="123"/>
      <c r="I623" s="120"/>
      <c r="J623" s="124"/>
      <c r="K623" s="120"/>
      <c r="L623" s="124"/>
      <c r="M623" s="120"/>
      <c r="N623" s="124"/>
      <c r="O623" s="120"/>
      <c r="P623" s="124"/>
      <c r="Q623" s="120"/>
      <c r="R623" s="124"/>
      <c r="S623" s="120"/>
      <c r="T623" s="124"/>
      <c r="U623" s="120"/>
      <c r="V623" s="72"/>
      <c r="W623" s="125"/>
    </row>
    <row r="624" spans="1:23" ht="13.15" hidden="1">
      <c r="A624" s="66"/>
      <c r="B624" s="272" t="s">
        <v>129</v>
      </c>
      <c r="C624" s="144"/>
      <c r="D624" s="255"/>
      <c r="E624" s="141"/>
      <c r="F624" s="141"/>
      <c r="G624" s="140"/>
      <c r="H624" s="123"/>
      <c r="I624" s="120">
        <f>SUM(I620)-I622</f>
        <v>0</v>
      </c>
      <c r="J624" s="124"/>
      <c r="K624" s="120">
        <f>SUM(K620)-K622</f>
        <v>0</v>
      </c>
      <c r="L624" s="124"/>
      <c r="M624" s="120">
        <f>SUM(M620)-M622</f>
        <v>0</v>
      </c>
      <c r="N624" s="124"/>
      <c r="O624" s="120">
        <f>SUM(O620)-O622</f>
        <v>0</v>
      </c>
      <c r="P624" s="124"/>
      <c r="Q624" s="120">
        <f>SUM(Q620)-Q622</f>
        <v>0</v>
      </c>
      <c r="R624" s="124"/>
      <c r="S624" s="120">
        <f>SUM(S620)-S622</f>
        <v>0</v>
      </c>
      <c r="T624" s="124"/>
      <c r="U624" s="120">
        <f>SUM(U620)-U622</f>
        <v>0</v>
      </c>
      <c r="V624" s="72"/>
      <c r="W624" s="125">
        <f>SUM(W620)-W622</f>
        <v>24375</v>
      </c>
    </row>
    <row r="625" spans="1:23" ht="13.15" hidden="1">
      <c r="A625" s="66"/>
      <c r="B625" s="272"/>
      <c r="C625" s="144"/>
      <c r="D625" s="255"/>
      <c r="E625" s="141"/>
      <c r="F625" s="141"/>
      <c r="G625" s="140"/>
      <c r="H625" s="123"/>
      <c r="I625" s="120"/>
      <c r="J625" s="124"/>
      <c r="K625" s="120"/>
      <c r="L625" s="124"/>
      <c r="M625" s="120"/>
      <c r="N625" s="124"/>
      <c r="O625" s="120"/>
      <c r="P625" s="124"/>
      <c r="Q625" s="120"/>
      <c r="R625" s="124"/>
      <c r="S625" s="120"/>
      <c r="T625" s="124"/>
      <c r="U625" s="120"/>
      <c r="V625" s="72"/>
      <c r="W625" s="125"/>
    </row>
    <row r="626" spans="1:23" ht="13.15" hidden="1">
      <c r="A626" s="66"/>
      <c r="B626" s="273" t="s">
        <v>130</v>
      </c>
      <c r="C626" s="144"/>
      <c r="D626" s="255"/>
      <c r="E626" s="141"/>
      <c r="F626" s="141"/>
      <c r="G626" s="140"/>
      <c r="H626" s="123"/>
      <c r="I626" s="129">
        <v>0</v>
      </c>
      <c r="J626" s="124"/>
      <c r="K626" s="129">
        <f>SUM(I624)</f>
        <v>0</v>
      </c>
      <c r="L626" s="124"/>
      <c r="M626" s="129">
        <f>SUM(K624)</f>
        <v>0</v>
      </c>
      <c r="N626" s="124"/>
      <c r="O626" s="129">
        <f>SUM(M626:M628)</f>
        <v>0</v>
      </c>
      <c r="P626" s="124"/>
      <c r="Q626" s="129">
        <f>SUM(O626:O628)</f>
        <v>0</v>
      </c>
      <c r="R626" s="124"/>
      <c r="S626" s="129">
        <f>SUM(Q626:Q628)</f>
        <v>0</v>
      </c>
      <c r="T626" s="124"/>
      <c r="U626" s="129">
        <f>SUM(S626:S628)</f>
        <v>0</v>
      </c>
      <c r="V626" s="72"/>
      <c r="W626" s="130">
        <v>666969.52</v>
      </c>
    </row>
    <row r="627" spans="1:23" hidden="1">
      <c r="A627" s="66"/>
      <c r="B627" s="272"/>
      <c r="C627" s="147"/>
      <c r="D627" s="255"/>
      <c r="E627" s="141"/>
      <c r="F627" s="141"/>
      <c r="G627" s="140"/>
      <c r="H627" s="123"/>
      <c r="I627" s="120"/>
      <c r="J627" s="124"/>
      <c r="K627" s="120"/>
      <c r="L627" s="124"/>
      <c r="M627" s="120"/>
      <c r="N627" s="124"/>
      <c r="O627" s="120"/>
      <c r="P627" s="124"/>
      <c r="Q627" s="120"/>
      <c r="R627" s="124"/>
      <c r="S627" s="120"/>
      <c r="T627" s="124"/>
      <c r="U627" s="120"/>
      <c r="V627" s="72"/>
      <c r="W627" s="125"/>
    </row>
    <row r="628" spans="1:23" ht="13.15" hidden="1">
      <c r="A628" s="66"/>
      <c r="B628" s="272" t="s">
        <v>131</v>
      </c>
      <c r="C628" s="144"/>
      <c r="D628" s="255"/>
      <c r="E628" s="141"/>
      <c r="F628" s="141"/>
      <c r="G628" s="140"/>
      <c r="H628" s="123"/>
      <c r="I628" s="120">
        <f>I624-I626</f>
        <v>0</v>
      </c>
      <c r="J628" s="124"/>
      <c r="K628" s="120">
        <f>K624-K626</f>
        <v>0</v>
      </c>
      <c r="L628" s="124"/>
      <c r="M628" s="120">
        <f>M624-M626</f>
        <v>0</v>
      </c>
      <c r="N628" s="124"/>
      <c r="O628" s="120">
        <f>O624-O626</f>
        <v>0</v>
      </c>
      <c r="P628" s="124"/>
      <c r="Q628" s="120">
        <f>Q624-Q626</f>
        <v>0</v>
      </c>
      <c r="R628" s="124"/>
      <c r="S628" s="120">
        <f>S624-S626</f>
        <v>0</v>
      </c>
      <c r="T628" s="124"/>
      <c r="U628" s="120">
        <f>U624-U626</f>
        <v>0</v>
      </c>
      <c r="V628" s="72"/>
      <c r="W628" s="125">
        <f>W624-W626</f>
        <v>-642594.52</v>
      </c>
    </row>
    <row r="629" spans="1:23" hidden="1">
      <c r="A629" s="66"/>
      <c r="B629" s="272"/>
      <c r="C629" s="147"/>
      <c r="D629" s="255"/>
      <c r="E629" s="141"/>
      <c r="F629" s="141"/>
      <c r="G629" s="140"/>
      <c r="H629" s="123"/>
      <c r="I629" s="120"/>
      <c r="J629" s="124"/>
      <c r="K629" s="120"/>
      <c r="L629" s="124"/>
      <c r="M629" s="120"/>
      <c r="N629" s="124"/>
      <c r="O629" s="120"/>
      <c r="P629" s="124"/>
      <c r="Q629" s="120"/>
      <c r="R629" s="124"/>
      <c r="S629" s="120"/>
      <c r="T629" s="124"/>
      <c r="U629" s="120"/>
      <c r="V629" s="72"/>
      <c r="W629" s="125"/>
    </row>
    <row r="630" spans="1:23" ht="13.15" hidden="1">
      <c r="A630" s="66"/>
      <c r="B630" s="272" t="s">
        <v>132</v>
      </c>
      <c r="C630" s="144"/>
      <c r="D630" s="255"/>
      <c r="E630" s="141"/>
      <c r="F630" s="141"/>
      <c r="G630" s="140"/>
      <c r="H630" s="123"/>
      <c r="I630" s="120">
        <f>I628*0.2</f>
        <v>0</v>
      </c>
      <c r="J630" s="124"/>
      <c r="K630" s="120">
        <f>K628*0.2</f>
        <v>0</v>
      </c>
      <c r="L630" s="124"/>
      <c r="M630" s="120">
        <f>M628*0.2</f>
        <v>0</v>
      </c>
      <c r="N630" s="124"/>
      <c r="O630" s="120">
        <f>O628*0.2</f>
        <v>0</v>
      </c>
      <c r="P630" s="124"/>
      <c r="Q630" s="120">
        <f>Q628*0.2</f>
        <v>0</v>
      </c>
      <c r="R630" s="124"/>
      <c r="S630" s="120">
        <f>S628*0.2</f>
        <v>0</v>
      </c>
      <c r="T630" s="124"/>
      <c r="U630" s="120">
        <f>U628*0.2</f>
        <v>0</v>
      </c>
      <c r="V630" s="72"/>
      <c r="W630" s="125">
        <f>W628*0.2</f>
        <v>-128518.90400000001</v>
      </c>
    </row>
    <row r="631" spans="1:23" ht="13.15" hidden="1">
      <c r="A631" s="66"/>
      <c r="B631" s="275"/>
      <c r="C631" s="148"/>
      <c r="D631" s="257"/>
      <c r="E631" s="141"/>
      <c r="F631" s="141"/>
      <c r="G631" s="149"/>
      <c r="H631" s="131"/>
      <c r="I631" s="132"/>
      <c r="J631" s="133"/>
      <c r="K631" s="132"/>
      <c r="L631" s="133"/>
      <c r="M631" s="132"/>
      <c r="N631" s="133"/>
      <c r="O631" s="132"/>
      <c r="P631" s="133"/>
      <c r="Q631" s="132"/>
      <c r="R631" s="133"/>
      <c r="S631" s="132"/>
      <c r="T631" s="133"/>
      <c r="U631" s="132"/>
      <c r="V631" s="74"/>
      <c r="W631" s="134"/>
    </row>
    <row r="632" spans="1:23" ht="13.5" hidden="1" thickBot="1">
      <c r="A632" s="66"/>
      <c r="B632" s="274" t="s">
        <v>133</v>
      </c>
      <c r="C632" s="144"/>
      <c r="D632" s="256"/>
      <c r="E632" s="81"/>
      <c r="F632" s="81"/>
      <c r="G632" s="146"/>
      <c r="H632" s="96"/>
      <c r="I632" s="136">
        <f>SUM(I628:I630)</f>
        <v>0</v>
      </c>
      <c r="J632" s="96"/>
      <c r="K632" s="136">
        <f>SUM(K628:K630)</f>
        <v>0</v>
      </c>
      <c r="L632" s="96"/>
      <c r="M632" s="136">
        <f>SUM(M628:M630)</f>
        <v>0</v>
      </c>
      <c r="N632" s="96"/>
      <c r="O632" s="136">
        <f>SUM(O628:O630)</f>
        <v>0</v>
      </c>
      <c r="P632" s="96"/>
      <c r="Q632" s="136">
        <f>SUM(Q628:Q630)</f>
        <v>0</v>
      </c>
      <c r="R632" s="96"/>
      <c r="S632" s="136">
        <f>SUM(S628:S630)</f>
        <v>0</v>
      </c>
      <c r="T632" s="96"/>
      <c r="U632" s="136">
        <f>SUM(U628:U630)</f>
        <v>0</v>
      </c>
      <c r="V632" s="98"/>
      <c r="W632" s="135">
        <f>SUM(W628:W630)</f>
        <v>-771113.424</v>
      </c>
    </row>
    <row r="633" spans="1:23" hidden="1">
      <c r="A633" s="150"/>
      <c r="B633" s="276"/>
      <c r="C633" s="151"/>
      <c r="D633" s="151"/>
      <c r="E633" s="152"/>
      <c r="F633" s="152"/>
      <c r="G633" s="153"/>
      <c r="H633" s="154"/>
      <c r="I633" s="154"/>
      <c r="J633" s="155"/>
      <c r="K633" s="155"/>
      <c r="L633" s="155"/>
      <c r="M633" s="155"/>
      <c r="N633" s="155"/>
      <c r="O633" s="155"/>
      <c r="P633" s="155"/>
      <c r="Q633" s="155"/>
      <c r="R633" s="155"/>
      <c r="S633" s="155"/>
      <c r="T633" s="155"/>
      <c r="U633" s="155"/>
      <c r="V633" s="155"/>
      <c r="W633" s="155"/>
    </row>
    <row r="634" spans="1:23" hidden="1">
      <c r="A634" s="156"/>
      <c r="B634" s="277"/>
      <c r="C634" s="157"/>
      <c r="D634" s="157"/>
      <c r="E634" s="158"/>
      <c r="F634" s="158"/>
      <c r="G634" s="159"/>
      <c r="H634" s="160"/>
      <c r="I634" s="160"/>
      <c r="J634" s="161"/>
      <c r="K634" s="161"/>
      <c r="L634" s="161"/>
      <c r="M634" s="161"/>
      <c r="N634" s="161"/>
      <c r="O634" s="161"/>
      <c r="P634" s="161"/>
      <c r="Q634" s="161"/>
      <c r="R634" s="161"/>
      <c r="S634" s="161"/>
      <c r="T634" s="161"/>
      <c r="U634" s="161"/>
      <c r="V634" s="161"/>
      <c r="W634" s="161"/>
    </row>
    <row r="635" spans="1:23" hidden="1">
      <c r="A635" s="20"/>
    </row>
    <row r="636" spans="1:23">
      <c r="A636" s="20"/>
    </row>
    <row r="637" spans="1:23">
      <c r="A637" s="20"/>
    </row>
    <row r="638" spans="1:23">
      <c r="A638" s="20"/>
    </row>
    <row r="639" spans="1:23">
      <c r="A639" s="20"/>
    </row>
    <row r="640" spans="1:23">
      <c r="A640" s="20"/>
    </row>
    <row r="641" spans="1:6">
      <c r="A641" s="20"/>
    </row>
    <row r="642" spans="1:6">
      <c r="A642" s="20"/>
    </row>
    <row r="649" spans="1:6">
      <c r="B649" s="7"/>
      <c r="C649" s="15"/>
      <c r="D649" s="15"/>
      <c r="E649" s="30"/>
      <c r="F649" s="30"/>
    </row>
    <row r="650" spans="1:6">
      <c r="B650" s="6"/>
      <c r="C650" s="15"/>
      <c r="D650" s="15"/>
      <c r="E650" s="30"/>
      <c r="F650" s="30"/>
    </row>
    <row r="651" spans="1:6">
      <c r="A651" s="21"/>
      <c r="B651" s="7"/>
      <c r="C651" s="15"/>
      <c r="D651" s="15"/>
      <c r="E651" s="30"/>
      <c r="F651" s="30"/>
    </row>
    <row r="652" spans="1:6">
      <c r="A652" s="21"/>
      <c r="B652" s="6"/>
      <c r="C652" s="15"/>
      <c r="D652" s="15"/>
      <c r="E652" s="30"/>
      <c r="F652" s="30"/>
    </row>
    <row r="653" spans="1:6">
      <c r="A653" s="21"/>
      <c r="B653" s="7"/>
      <c r="C653" s="15"/>
      <c r="D653" s="15"/>
      <c r="E653" s="30"/>
      <c r="F653" s="30"/>
    </row>
    <row r="654" spans="1:6">
      <c r="A654" s="21"/>
      <c r="B654" s="7"/>
      <c r="C654" s="15"/>
      <c r="D654" s="15"/>
      <c r="E654" s="30"/>
      <c r="F654" s="30"/>
    </row>
    <row r="655" spans="1:6">
      <c r="A655" s="21"/>
      <c r="B655" s="7"/>
      <c r="C655" s="15"/>
      <c r="D655" s="15"/>
      <c r="E655" s="30"/>
      <c r="F655" s="30"/>
    </row>
    <row r="656" spans="1:6">
      <c r="A656" s="21"/>
      <c r="B656" s="6"/>
      <c r="C656" s="15"/>
      <c r="D656" s="15"/>
      <c r="E656" s="30"/>
      <c r="F656" s="30"/>
    </row>
    <row r="657" spans="1:6">
      <c r="A657" s="21"/>
      <c r="B657" s="7"/>
      <c r="C657" s="15"/>
      <c r="D657" s="15"/>
      <c r="E657" s="30"/>
      <c r="F657" s="30"/>
    </row>
    <row r="658" spans="1:6">
      <c r="A658" s="21"/>
      <c r="B658" s="6"/>
      <c r="C658" s="15"/>
      <c r="D658" s="15"/>
      <c r="E658" s="30"/>
      <c r="F658" s="30"/>
    </row>
    <row r="659" spans="1:6">
      <c r="A659" s="21"/>
      <c r="B659" s="7"/>
      <c r="C659" s="15"/>
      <c r="D659" s="15"/>
      <c r="E659" s="30"/>
      <c r="F659" s="30"/>
    </row>
    <row r="660" spans="1:6">
      <c r="A660" s="21"/>
      <c r="B660" s="6"/>
      <c r="C660" s="15"/>
      <c r="D660" s="15"/>
      <c r="E660" s="30"/>
      <c r="F660" s="30"/>
    </row>
    <row r="661" spans="1:6">
      <c r="B661" s="7"/>
      <c r="C661" s="15"/>
      <c r="D661" s="15"/>
      <c r="E661" s="30"/>
      <c r="F661" s="30"/>
    </row>
    <row r="662" spans="1:6">
      <c r="A662" s="21"/>
      <c r="B662" s="6"/>
      <c r="C662" s="15"/>
      <c r="D662" s="15"/>
      <c r="E662" s="30"/>
      <c r="F662" s="30"/>
    </row>
    <row r="663" spans="1:6">
      <c r="A663" s="21"/>
      <c r="B663" s="7"/>
      <c r="C663" s="15"/>
      <c r="D663" s="15"/>
      <c r="E663" s="30"/>
      <c r="F663" s="30"/>
    </row>
    <row r="664" spans="1:6">
      <c r="A664" s="21"/>
      <c r="B664" s="6"/>
      <c r="C664" s="15"/>
      <c r="D664" s="15"/>
      <c r="E664" s="30"/>
      <c r="F664" s="30"/>
    </row>
    <row r="665" spans="1:6">
      <c r="A665" s="21"/>
      <c r="B665" s="7"/>
      <c r="C665" s="15"/>
      <c r="D665" s="15"/>
      <c r="E665" s="30"/>
      <c r="F665" s="30"/>
    </row>
    <row r="666" spans="1:6">
      <c r="A666" s="21"/>
      <c r="B666" s="6"/>
      <c r="C666" s="15"/>
      <c r="D666" s="15"/>
      <c r="E666" s="30"/>
      <c r="F666" s="30"/>
    </row>
    <row r="667" spans="1:6">
      <c r="A667" s="21"/>
      <c r="C667" s="15"/>
      <c r="D667" s="15"/>
      <c r="E667" s="30"/>
      <c r="F667" s="30"/>
    </row>
    <row r="668" spans="1:6" ht="13.9">
      <c r="A668" s="23"/>
      <c r="B668" s="6"/>
      <c r="C668" s="15"/>
      <c r="D668" s="15"/>
      <c r="E668" s="30"/>
      <c r="F668" s="30"/>
    </row>
    <row r="669" spans="1:6" ht="13.9">
      <c r="A669" s="23"/>
      <c r="B669" s="7"/>
      <c r="C669" s="15"/>
      <c r="D669" s="15"/>
      <c r="E669" s="30"/>
      <c r="F669" s="30"/>
    </row>
    <row r="670" spans="1:6">
      <c r="A670" s="21"/>
      <c r="B670" s="6"/>
      <c r="C670" s="15"/>
      <c r="D670" s="15"/>
      <c r="E670" s="30"/>
      <c r="F670" s="30"/>
    </row>
    <row r="671" spans="1:6">
      <c r="A671" s="21"/>
      <c r="B671" s="6"/>
      <c r="C671" s="15"/>
      <c r="D671" s="15"/>
      <c r="E671" s="30"/>
      <c r="F671" s="30"/>
    </row>
    <row r="672" spans="1:6">
      <c r="A672" s="21"/>
      <c r="B672" s="6"/>
      <c r="C672" s="15"/>
      <c r="D672" s="15"/>
      <c r="E672" s="30"/>
      <c r="F672" s="30"/>
    </row>
    <row r="673" spans="1:6">
      <c r="A673" s="21"/>
      <c r="B673" s="6"/>
      <c r="C673" s="15"/>
      <c r="D673" s="15"/>
      <c r="E673" s="30"/>
      <c r="F673" s="30"/>
    </row>
    <row r="674" spans="1:6" ht="13.15">
      <c r="A674" s="21"/>
      <c r="B674" s="9"/>
      <c r="C674" s="15"/>
      <c r="D674" s="15"/>
      <c r="E674" s="30"/>
      <c r="F674" s="30"/>
    </row>
    <row r="675" spans="1:6">
      <c r="A675" s="21"/>
      <c r="B675" s="6"/>
      <c r="C675" s="15"/>
      <c r="D675" s="15"/>
      <c r="E675" s="30"/>
      <c r="F675" s="30"/>
    </row>
    <row r="676" spans="1:6">
      <c r="A676" s="21"/>
      <c r="B676" s="7"/>
      <c r="C676" s="15"/>
      <c r="D676" s="15"/>
      <c r="E676" s="30"/>
      <c r="F676" s="30"/>
    </row>
    <row r="677" spans="1:6">
      <c r="A677" s="21"/>
      <c r="B677" s="6"/>
      <c r="C677" s="15"/>
      <c r="D677" s="15"/>
      <c r="E677" s="30"/>
      <c r="F677" s="30"/>
    </row>
    <row r="678" spans="1:6" ht="13.9">
      <c r="A678" s="23"/>
      <c r="B678" s="6"/>
      <c r="C678" s="15"/>
      <c r="D678" s="15"/>
      <c r="E678" s="30"/>
      <c r="F678" s="30"/>
    </row>
    <row r="679" spans="1:6" ht="13.9">
      <c r="A679" s="23"/>
      <c r="B679" s="7"/>
      <c r="C679" s="15"/>
      <c r="D679" s="15"/>
      <c r="E679" s="30"/>
      <c r="F679" s="30"/>
    </row>
    <row r="680" spans="1:6" ht="13.9">
      <c r="A680" s="23"/>
      <c r="B680" s="6"/>
      <c r="C680" s="15"/>
      <c r="D680" s="15"/>
      <c r="E680" s="30"/>
      <c r="F680" s="30"/>
    </row>
    <row r="681" spans="1:6">
      <c r="A681" s="24"/>
      <c r="B681" s="7"/>
      <c r="C681" s="15"/>
      <c r="D681" s="15"/>
      <c r="E681" s="30"/>
      <c r="F681" s="30"/>
    </row>
    <row r="682" spans="1:6">
      <c r="A682" s="24"/>
      <c r="B682" s="6"/>
      <c r="C682" s="15"/>
      <c r="D682" s="15"/>
      <c r="E682" s="30"/>
      <c r="F682" s="30"/>
    </row>
    <row r="683" spans="1:6">
      <c r="A683" s="24"/>
      <c r="B683" s="7"/>
      <c r="C683" s="15"/>
      <c r="D683" s="15"/>
      <c r="E683" s="30"/>
      <c r="F683" s="30"/>
    </row>
    <row r="684" spans="1:6">
      <c r="A684" s="24"/>
      <c r="B684" s="6"/>
      <c r="C684" s="15"/>
      <c r="D684" s="15"/>
      <c r="E684" s="30"/>
      <c r="F684" s="30"/>
    </row>
    <row r="685" spans="1:6">
      <c r="A685" s="24"/>
      <c r="B685" s="6"/>
      <c r="C685" s="15"/>
      <c r="D685" s="15"/>
      <c r="E685" s="30"/>
      <c r="F685" s="30"/>
    </row>
    <row r="686" spans="1:6">
      <c r="A686" s="24"/>
      <c r="B686" s="6"/>
      <c r="C686" s="15"/>
      <c r="D686" s="15"/>
      <c r="E686" s="30"/>
      <c r="F686" s="30"/>
    </row>
    <row r="687" spans="1:6">
      <c r="A687" s="24"/>
      <c r="B687" s="6"/>
      <c r="C687" s="15"/>
      <c r="D687" s="15"/>
      <c r="E687" s="30"/>
      <c r="F687" s="30"/>
    </row>
    <row r="688" spans="1:6">
      <c r="A688" s="24"/>
      <c r="B688" s="6"/>
      <c r="C688" s="15"/>
      <c r="D688" s="15"/>
      <c r="E688" s="30"/>
      <c r="F688" s="30"/>
    </row>
    <row r="689" spans="1:6">
      <c r="A689" s="24"/>
      <c r="B689" s="6"/>
      <c r="C689" s="15"/>
      <c r="D689" s="15"/>
      <c r="E689" s="30"/>
      <c r="F689" s="30"/>
    </row>
    <row r="690" spans="1:6">
      <c r="A690" s="24"/>
      <c r="B690" s="6"/>
      <c r="C690" s="15"/>
      <c r="D690" s="15"/>
      <c r="E690" s="30"/>
      <c r="F690" s="30"/>
    </row>
    <row r="691" spans="1:6">
      <c r="A691" s="24"/>
      <c r="B691" s="6"/>
      <c r="C691" s="15"/>
      <c r="D691" s="15"/>
      <c r="E691" s="30"/>
      <c r="F691" s="30"/>
    </row>
    <row r="692" spans="1:6">
      <c r="A692" s="24"/>
      <c r="B692" s="6"/>
      <c r="C692" s="15"/>
      <c r="D692" s="15"/>
      <c r="E692" s="30"/>
      <c r="F692" s="30"/>
    </row>
    <row r="693" spans="1:6">
      <c r="A693" s="24"/>
      <c r="B693" s="6"/>
      <c r="C693" s="15"/>
      <c r="D693" s="15"/>
      <c r="E693" s="30"/>
      <c r="F693" s="30"/>
    </row>
    <row r="694" spans="1:6">
      <c r="A694" s="24"/>
      <c r="B694" s="6"/>
      <c r="C694" s="15"/>
      <c r="D694" s="15"/>
      <c r="E694" s="30"/>
      <c r="F694" s="30"/>
    </row>
    <row r="695" spans="1:6" ht="13.9">
      <c r="A695" s="24"/>
      <c r="B695" s="10"/>
      <c r="C695" s="15"/>
      <c r="D695" s="15"/>
      <c r="E695" s="30"/>
      <c r="F695" s="30"/>
    </row>
    <row r="696" spans="1:6">
      <c r="A696" s="24"/>
      <c r="B696" s="6"/>
      <c r="C696" s="15"/>
      <c r="D696" s="15"/>
      <c r="E696" s="30"/>
      <c r="F696" s="30"/>
    </row>
    <row r="697" spans="1:6">
      <c r="A697" s="24"/>
      <c r="B697" s="6"/>
      <c r="C697" s="15"/>
      <c r="D697" s="15"/>
      <c r="E697" s="30"/>
      <c r="F697" s="30"/>
    </row>
    <row r="698" spans="1:6">
      <c r="A698" s="24"/>
      <c r="B698" s="6"/>
      <c r="C698" s="15"/>
      <c r="D698" s="15"/>
      <c r="E698" s="30"/>
      <c r="F698" s="30"/>
    </row>
    <row r="699" spans="1:6">
      <c r="A699" s="24"/>
      <c r="B699" s="11"/>
      <c r="C699" s="15"/>
      <c r="D699" s="15"/>
      <c r="E699" s="30"/>
      <c r="F699" s="30"/>
    </row>
    <row r="700" spans="1:6">
      <c r="A700" s="24"/>
      <c r="B700" s="12"/>
      <c r="C700" s="15"/>
      <c r="D700" s="15"/>
      <c r="E700" s="30"/>
      <c r="F700" s="30"/>
    </row>
    <row r="701" spans="1:6">
      <c r="A701" s="24"/>
      <c r="B701" s="6"/>
      <c r="C701" s="15"/>
      <c r="D701" s="15"/>
      <c r="E701" s="30"/>
      <c r="F701" s="30"/>
    </row>
    <row r="702" spans="1:6" ht="13.15">
      <c r="A702" s="24"/>
      <c r="B702" s="8"/>
      <c r="C702" s="15"/>
      <c r="D702" s="15"/>
      <c r="E702" s="30"/>
      <c r="F702" s="30"/>
    </row>
    <row r="703" spans="1:6">
      <c r="A703" s="24"/>
      <c r="B703" s="11"/>
      <c r="C703" s="15"/>
      <c r="D703" s="15"/>
      <c r="E703" s="30"/>
      <c r="F703" s="30"/>
    </row>
    <row r="704" spans="1:6">
      <c r="A704" s="24"/>
      <c r="B704" s="6"/>
      <c r="C704" s="15"/>
      <c r="D704" s="15"/>
      <c r="E704" s="30"/>
      <c r="F704" s="30"/>
    </row>
    <row r="705" spans="1:6">
      <c r="A705" s="24"/>
      <c r="B705" s="6"/>
      <c r="C705" s="15"/>
      <c r="D705" s="15"/>
      <c r="E705" s="30"/>
      <c r="F705" s="30"/>
    </row>
    <row r="706" spans="1:6">
      <c r="A706" s="24"/>
      <c r="B706" s="6"/>
      <c r="C706" s="15"/>
      <c r="D706" s="15"/>
      <c r="E706" s="30"/>
      <c r="F706" s="30"/>
    </row>
    <row r="707" spans="1:6">
      <c r="A707" s="24"/>
      <c r="B707" s="6"/>
      <c r="C707" s="15"/>
      <c r="D707" s="15"/>
      <c r="E707" s="30"/>
      <c r="F707" s="30"/>
    </row>
    <row r="708" spans="1:6">
      <c r="A708" s="24"/>
      <c r="B708" s="6"/>
      <c r="C708" s="15"/>
      <c r="D708" s="15"/>
      <c r="E708" s="30"/>
      <c r="F708" s="30"/>
    </row>
    <row r="709" spans="1:6">
      <c r="A709" s="24"/>
      <c r="B709" s="6"/>
      <c r="C709" s="15"/>
      <c r="D709" s="15"/>
      <c r="E709" s="30"/>
      <c r="F709" s="30"/>
    </row>
    <row r="710" spans="1:6">
      <c r="A710" s="24"/>
      <c r="B710" s="6"/>
      <c r="C710" s="15"/>
      <c r="D710" s="15"/>
      <c r="E710" s="30"/>
      <c r="F710" s="30"/>
    </row>
    <row r="711" spans="1:6">
      <c r="A711" s="24"/>
      <c r="B711" s="6"/>
      <c r="C711" s="15"/>
      <c r="D711" s="15"/>
      <c r="E711" s="30"/>
      <c r="F711" s="30"/>
    </row>
    <row r="712" spans="1:6">
      <c r="A712" s="24"/>
      <c r="B712" s="6"/>
      <c r="C712" s="15"/>
      <c r="D712" s="15"/>
      <c r="E712" s="30"/>
      <c r="F712" s="30"/>
    </row>
    <row r="713" spans="1:6">
      <c r="A713" s="24"/>
      <c r="B713" s="6"/>
      <c r="C713" s="15"/>
      <c r="D713" s="15"/>
      <c r="E713" s="30"/>
      <c r="F713" s="30"/>
    </row>
    <row r="714" spans="1:6">
      <c r="A714" s="24"/>
      <c r="B714" s="6"/>
      <c r="C714" s="15"/>
      <c r="D714" s="15"/>
      <c r="E714" s="30"/>
      <c r="F714" s="30"/>
    </row>
    <row r="715" spans="1:6">
      <c r="A715" s="24"/>
      <c r="B715" s="6"/>
      <c r="C715" s="15"/>
      <c r="D715" s="15"/>
      <c r="E715" s="30"/>
      <c r="F715" s="30"/>
    </row>
    <row r="716" spans="1:6">
      <c r="A716" s="21"/>
      <c r="B716" s="6"/>
      <c r="C716" s="15"/>
      <c r="D716" s="15"/>
      <c r="E716" s="30"/>
      <c r="F716" s="30"/>
    </row>
    <row r="717" spans="1:6" ht="13.9">
      <c r="A717" s="23"/>
      <c r="B717" s="6"/>
      <c r="C717" s="15"/>
      <c r="D717" s="15"/>
      <c r="E717" s="30"/>
      <c r="F717" s="30"/>
    </row>
    <row r="718" spans="1:6">
      <c r="A718" s="24"/>
      <c r="B718" s="6"/>
      <c r="C718" s="15"/>
      <c r="D718" s="15"/>
      <c r="E718" s="30"/>
      <c r="F718" s="30"/>
    </row>
    <row r="719" spans="1:6">
      <c r="A719" s="24"/>
      <c r="C719" s="15"/>
      <c r="D719" s="15"/>
      <c r="E719" s="30"/>
      <c r="F719" s="30"/>
    </row>
    <row r="720" spans="1:6">
      <c r="A720" s="24"/>
      <c r="B720" s="6"/>
      <c r="C720" s="15"/>
      <c r="D720" s="15"/>
      <c r="E720" s="30"/>
      <c r="F720" s="30"/>
    </row>
    <row r="721" spans="1:6">
      <c r="A721" s="24"/>
      <c r="B721" s="6"/>
      <c r="C721" s="15"/>
      <c r="D721" s="15"/>
      <c r="E721" s="30"/>
      <c r="F721" s="30"/>
    </row>
    <row r="722" spans="1:6">
      <c r="A722" s="24"/>
      <c r="B722" s="6"/>
      <c r="C722" s="15"/>
      <c r="D722" s="15"/>
      <c r="E722" s="30"/>
      <c r="F722" s="30"/>
    </row>
    <row r="723" spans="1:6">
      <c r="A723" s="24"/>
      <c r="B723" s="6"/>
      <c r="C723" s="15"/>
      <c r="D723" s="15"/>
      <c r="E723" s="30"/>
      <c r="F723" s="30"/>
    </row>
    <row r="724" spans="1:6">
      <c r="A724" s="24"/>
      <c r="B724" s="6"/>
      <c r="C724" s="15"/>
      <c r="D724" s="15"/>
      <c r="E724" s="30"/>
      <c r="F724" s="30"/>
    </row>
    <row r="725" spans="1:6">
      <c r="A725" s="24"/>
      <c r="B725" s="6"/>
      <c r="C725" s="15"/>
      <c r="D725" s="15"/>
      <c r="E725" s="30"/>
      <c r="F725" s="30"/>
    </row>
    <row r="726" spans="1:6">
      <c r="A726" s="24"/>
      <c r="B726" s="6"/>
      <c r="C726" s="15"/>
      <c r="D726" s="15"/>
      <c r="E726" s="30"/>
      <c r="F726" s="30"/>
    </row>
    <row r="727" spans="1:6">
      <c r="A727" s="24"/>
      <c r="B727" s="6"/>
      <c r="C727" s="15"/>
      <c r="D727" s="15"/>
      <c r="E727" s="30"/>
      <c r="F727" s="30"/>
    </row>
    <row r="728" spans="1:6">
      <c r="A728" s="24"/>
      <c r="B728" s="6"/>
      <c r="C728" s="15"/>
      <c r="D728" s="15"/>
      <c r="E728" s="30"/>
      <c r="F728" s="30"/>
    </row>
    <row r="729" spans="1:6">
      <c r="A729" s="24"/>
      <c r="C729" s="15"/>
      <c r="D729" s="15"/>
      <c r="E729" s="30"/>
      <c r="F729" s="30"/>
    </row>
    <row r="730" spans="1:6">
      <c r="A730" s="24"/>
      <c r="C730" s="15"/>
      <c r="D730" s="15"/>
      <c r="E730" s="30"/>
      <c r="F730" s="30"/>
    </row>
    <row r="731" spans="1:6">
      <c r="A731" s="24"/>
      <c r="B731" s="6"/>
      <c r="C731" s="15"/>
      <c r="D731" s="15"/>
      <c r="E731" s="30"/>
      <c r="F731" s="30"/>
    </row>
    <row r="732" spans="1:6">
      <c r="A732" s="24"/>
      <c r="B732" s="6"/>
      <c r="C732" s="15"/>
      <c r="D732" s="15"/>
      <c r="E732" s="30"/>
      <c r="F732" s="30"/>
    </row>
    <row r="733" spans="1:6">
      <c r="A733" s="24"/>
      <c r="B733" s="6"/>
      <c r="C733" s="15"/>
      <c r="D733" s="15"/>
      <c r="E733" s="30"/>
      <c r="F733" s="30"/>
    </row>
    <row r="734" spans="1:6" ht="13.9">
      <c r="A734" s="23"/>
      <c r="B734" s="6"/>
      <c r="C734" s="15"/>
      <c r="D734" s="15"/>
      <c r="E734" s="30"/>
      <c r="F734" s="30"/>
    </row>
    <row r="735" spans="1:6" ht="13.9">
      <c r="A735" s="21"/>
      <c r="B735" s="278"/>
      <c r="C735" s="15"/>
      <c r="D735" s="15"/>
      <c r="E735" s="30"/>
      <c r="F735" s="30"/>
    </row>
    <row r="736" spans="1:6">
      <c r="A736" s="21"/>
      <c r="C736" s="15"/>
      <c r="D736" s="15"/>
      <c r="E736" s="30"/>
      <c r="F736" s="30"/>
    </row>
    <row r="737" spans="1:6">
      <c r="A737" s="21"/>
      <c r="C737" s="15"/>
      <c r="D737" s="15"/>
      <c r="E737" s="30"/>
      <c r="F737" s="30"/>
    </row>
    <row r="738" spans="1:6">
      <c r="A738" s="21"/>
      <c r="C738" s="15"/>
      <c r="D738" s="15"/>
      <c r="E738" s="30"/>
      <c r="F738" s="30"/>
    </row>
    <row r="739" spans="1:6">
      <c r="A739" s="21"/>
      <c r="C739" s="15"/>
      <c r="D739" s="15"/>
      <c r="E739" s="30"/>
      <c r="F739" s="30"/>
    </row>
    <row r="740" spans="1:6">
      <c r="A740" s="21"/>
      <c r="C740" s="15"/>
      <c r="D740" s="15"/>
      <c r="E740" s="30"/>
      <c r="F740" s="30"/>
    </row>
    <row r="741" spans="1:6" ht="13.9">
      <c r="A741" s="21"/>
      <c r="B741" s="278"/>
      <c r="C741" s="15"/>
      <c r="D741" s="15"/>
      <c r="E741" s="30"/>
      <c r="F741" s="30"/>
    </row>
    <row r="742" spans="1:6">
      <c r="A742" s="21"/>
      <c r="C742" s="15"/>
      <c r="D742" s="15"/>
      <c r="E742" s="30"/>
      <c r="F742" s="30"/>
    </row>
    <row r="743" spans="1:6">
      <c r="A743" s="21"/>
      <c r="C743" s="15"/>
      <c r="D743" s="15"/>
      <c r="E743" s="30"/>
      <c r="F743" s="30"/>
    </row>
    <row r="744" spans="1:6" ht="13.9">
      <c r="A744" s="21"/>
      <c r="B744" s="278"/>
      <c r="C744" s="15"/>
      <c r="D744" s="15"/>
      <c r="E744" s="30"/>
      <c r="F744" s="30"/>
    </row>
    <row r="745" spans="1:6">
      <c r="A745" s="21"/>
      <c r="C745" s="15"/>
      <c r="D745" s="15"/>
      <c r="E745" s="30"/>
      <c r="F745" s="30"/>
    </row>
    <row r="746" spans="1:6">
      <c r="A746" s="21"/>
      <c r="C746" s="15"/>
      <c r="D746" s="15"/>
      <c r="E746" s="30"/>
      <c r="F746" s="30"/>
    </row>
    <row r="747" spans="1:6" ht="13.15">
      <c r="A747" s="21"/>
      <c r="B747" s="8"/>
      <c r="C747" s="15"/>
      <c r="D747" s="15"/>
      <c r="E747" s="30"/>
      <c r="F747" s="30"/>
    </row>
    <row r="748" spans="1:6" ht="13.15">
      <c r="A748" s="21"/>
      <c r="B748" s="8"/>
      <c r="C748" s="15"/>
      <c r="D748" s="15"/>
      <c r="E748" s="30"/>
      <c r="F748" s="30"/>
    </row>
    <row r="749" spans="1:6" ht="13.15">
      <c r="A749" s="21"/>
      <c r="B749" s="8"/>
      <c r="C749" s="15"/>
      <c r="D749" s="15"/>
      <c r="E749" s="30"/>
      <c r="F749" s="30"/>
    </row>
    <row r="750" spans="1:6" ht="13.15">
      <c r="A750" s="21"/>
      <c r="B750" s="8"/>
      <c r="C750" s="15"/>
      <c r="D750" s="15"/>
      <c r="E750" s="30"/>
      <c r="F750" s="30"/>
    </row>
    <row r="751" spans="1:6" ht="13.15">
      <c r="A751" s="21"/>
      <c r="B751" s="8"/>
      <c r="C751" s="15"/>
      <c r="D751" s="15"/>
      <c r="E751" s="30"/>
      <c r="F751" s="30"/>
    </row>
    <row r="752" spans="1:6">
      <c r="A752" s="21"/>
      <c r="C752" s="15"/>
      <c r="D752" s="15"/>
      <c r="E752" s="30"/>
      <c r="F752" s="30"/>
    </row>
    <row r="753" spans="1:6">
      <c r="A753" s="21"/>
      <c r="C753" s="15"/>
      <c r="D753" s="15"/>
      <c r="E753" s="30"/>
      <c r="F753" s="30"/>
    </row>
    <row r="754" spans="1:6">
      <c r="A754" s="21"/>
      <c r="C754" s="15"/>
      <c r="D754" s="15"/>
      <c r="E754" s="30"/>
      <c r="F754" s="30"/>
    </row>
    <row r="755" spans="1:6">
      <c r="A755" s="21"/>
      <c r="C755" s="15"/>
      <c r="D755" s="15"/>
      <c r="E755" s="30"/>
      <c r="F755" s="30"/>
    </row>
    <row r="756" spans="1:6">
      <c r="A756" s="21"/>
      <c r="C756" s="15"/>
      <c r="D756" s="15"/>
      <c r="E756" s="30"/>
      <c r="F756" s="30"/>
    </row>
    <row r="757" spans="1:6">
      <c r="A757" s="21"/>
      <c r="C757" s="15"/>
      <c r="D757" s="15"/>
      <c r="E757" s="30"/>
      <c r="F757" s="30"/>
    </row>
    <row r="758" spans="1:6">
      <c r="A758" s="21"/>
      <c r="C758" s="15"/>
      <c r="D758" s="15"/>
      <c r="E758" s="30"/>
      <c r="F758" s="30"/>
    </row>
    <row r="759" spans="1:6">
      <c r="A759" s="21"/>
      <c r="C759" s="15"/>
      <c r="D759" s="15"/>
      <c r="E759" s="30"/>
      <c r="F759" s="30"/>
    </row>
    <row r="760" spans="1:6">
      <c r="A760" s="21"/>
      <c r="C760" s="15"/>
      <c r="D760" s="15"/>
      <c r="E760" s="30"/>
      <c r="F760" s="30"/>
    </row>
    <row r="761" spans="1:6">
      <c r="A761" s="21"/>
      <c r="C761" s="15"/>
      <c r="D761" s="15"/>
      <c r="E761" s="30"/>
      <c r="F761" s="30"/>
    </row>
    <row r="762" spans="1:6">
      <c r="A762" s="21"/>
      <c r="C762" s="15"/>
      <c r="D762" s="15"/>
      <c r="E762" s="30"/>
      <c r="F762" s="30"/>
    </row>
    <row r="763" spans="1:6">
      <c r="A763" s="21"/>
      <c r="C763" s="15"/>
      <c r="D763" s="15"/>
      <c r="E763" s="30"/>
      <c r="F763" s="30"/>
    </row>
    <row r="764" spans="1:6">
      <c r="A764" s="21"/>
      <c r="C764" s="15"/>
      <c r="D764" s="15"/>
      <c r="E764" s="30"/>
      <c r="F764" s="30"/>
    </row>
    <row r="765" spans="1:6">
      <c r="A765" s="21"/>
      <c r="C765" s="15"/>
      <c r="D765" s="15"/>
      <c r="E765" s="30"/>
      <c r="F765" s="30"/>
    </row>
    <row r="766" spans="1:6">
      <c r="A766" s="21"/>
      <c r="C766" s="16"/>
      <c r="D766" s="16"/>
      <c r="E766" s="30"/>
      <c r="F766" s="30"/>
    </row>
    <row r="767" spans="1:6">
      <c r="A767" s="21"/>
      <c r="C767" s="16"/>
      <c r="D767" s="16"/>
      <c r="E767" s="31"/>
      <c r="F767" s="31"/>
    </row>
    <row r="768" spans="1:6">
      <c r="A768" s="21"/>
      <c r="C768" s="16"/>
      <c r="D768" s="16"/>
      <c r="E768" s="31"/>
      <c r="F768" s="31"/>
    </row>
    <row r="769" spans="1:9" s="4" customFormat="1">
      <c r="A769" s="21"/>
      <c r="B769" s="13"/>
      <c r="C769" s="16"/>
      <c r="D769" s="16"/>
      <c r="E769" s="31"/>
      <c r="F769" s="31"/>
      <c r="G769" s="26"/>
      <c r="H769" s="42"/>
      <c r="I769" s="42"/>
    </row>
    <row r="770" spans="1:9" s="4" customFormat="1">
      <c r="A770" s="21"/>
      <c r="B770" s="13"/>
      <c r="C770" s="16"/>
      <c r="D770" s="16"/>
      <c r="E770" s="31"/>
      <c r="F770" s="31"/>
      <c r="G770" s="26"/>
      <c r="H770" s="42"/>
      <c r="I770" s="42"/>
    </row>
    <row r="771" spans="1:9" s="4" customFormat="1">
      <c r="A771" s="21"/>
      <c r="B771" s="13"/>
      <c r="C771" s="16"/>
      <c r="D771" s="16"/>
      <c r="E771" s="31"/>
      <c r="F771" s="31"/>
      <c r="G771" s="26"/>
      <c r="H771" s="42"/>
      <c r="I771" s="42"/>
    </row>
    <row r="772" spans="1:9" s="4" customFormat="1">
      <c r="A772" s="21"/>
      <c r="B772" s="13"/>
      <c r="C772" s="16"/>
      <c r="D772" s="16"/>
      <c r="E772" s="31"/>
      <c r="F772" s="31"/>
      <c r="G772" s="26"/>
      <c r="H772" s="42"/>
      <c r="I772" s="42"/>
    </row>
    <row r="773" spans="1:9" s="4" customFormat="1">
      <c r="A773" s="21"/>
      <c r="B773" s="13"/>
      <c r="C773" s="16"/>
      <c r="D773" s="16"/>
      <c r="E773" s="31"/>
      <c r="F773" s="31"/>
      <c r="G773" s="26"/>
      <c r="H773" s="42"/>
      <c r="I773" s="42"/>
    </row>
    <row r="774" spans="1:9" s="4" customFormat="1">
      <c r="A774" s="21"/>
      <c r="B774" s="13"/>
      <c r="C774" s="16"/>
      <c r="D774" s="16"/>
      <c r="E774" s="31"/>
      <c r="F774" s="31"/>
      <c r="G774" s="26"/>
      <c r="H774" s="42"/>
      <c r="I774" s="42"/>
    </row>
    <row r="775" spans="1:9" s="4" customFormat="1">
      <c r="A775" s="21"/>
      <c r="B775" s="13"/>
      <c r="C775" s="16"/>
      <c r="D775" s="16"/>
      <c r="E775" s="31"/>
      <c r="F775" s="31"/>
      <c r="G775" s="26"/>
      <c r="H775" s="42"/>
      <c r="I775" s="42"/>
    </row>
    <row r="776" spans="1:9" s="4" customFormat="1">
      <c r="A776" s="21"/>
      <c r="B776" s="13"/>
      <c r="C776" s="16"/>
      <c r="D776" s="16"/>
      <c r="E776" s="31"/>
      <c r="F776" s="31"/>
      <c r="G776" s="26"/>
      <c r="H776" s="42"/>
      <c r="I776" s="42"/>
    </row>
    <row r="777" spans="1:9" s="4" customFormat="1">
      <c r="A777" s="21"/>
      <c r="B777" s="13"/>
      <c r="C777" s="16"/>
      <c r="D777" s="16"/>
      <c r="E777" s="31"/>
      <c r="F777" s="31"/>
      <c r="G777" s="26"/>
      <c r="H777" s="42"/>
      <c r="I777" s="42"/>
    </row>
    <row r="778" spans="1:9" s="4" customFormat="1">
      <c r="A778" s="21"/>
      <c r="B778" s="13"/>
      <c r="C778" s="16"/>
      <c r="D778" s="16"/>
      <c r="E778" s="31"/>
      <c r="F778" s="31"/>
      <c r="G778" s="26"/>
      <c r="H778" s="42"/>
      <c r="I778" s="42"/>
    </row>
    <row r="779" spans="1:9" s="4" customFormat="1">
      <c r="A779" s="21"/>
      <c r="B779" s="13"/>
      <c r="C779" s="16"/>
      <c r="D779" s="16"/>
      <c r="E779" s="31"/>
      <c r="F779" s="31"/>
      <c r="G779" s="26"/>
      <c r="H779" s="42"/>
      <c r="I779" s="42"/>
    </row>
    <row r="780" spans="1:9" s="4" customFormat="1">
      <c r="A780" s="21"/>
      <c r="B780" s="13"/>
      <c r="C780" s="16"/>
      <c r="D780" s="16"/>
      <c r="E780" s="31"/>
      <c r="F780" s="31"/>
      <c r="G780" s="26"/>
      <c r="H780" s="42"/>
      <c r="I780" s="42"/>
    </row>
    <row r="781" spans="1:9" s="4" customFormat="1">
      <c r="A781" s="21"/>
      <c r="B781" s="13"/>
      <c r="C781" s="16"/>
      <c r="D781" s="16"/>
      <c r="E781" s="31"/>
      <c r="F781" s="31"/>
      <c r="G781" s="26"/>
      <c r="H781" s="42"/>
      <c r="I781" s="42"/>
    </row>
    <row r="782" spans="1:9" s="4" customFormat="1">
      <c r="A782" s="21"/>
      <c r="B782" s="13"/>
      <c r="C782" s="16"/>
      <c r="D782" s="16"/>
      <c r="E782" s="31"/>
      <c r="F782" s="31"/>
      <c r="G782" s="26"/>
      <c r="H782" s="42"/>
      <c r="I782" s="42"/>
    </row>
    <row r="783" spans="1:9" s="4" customFormat="1">
      <c r="A783" s="21"/>
      <c r="B783" s="13"/>
      <c r="C783" s="16"/>
      <c r="D783" s="16"/>
      <c r="E783" s="31"/>
      <c r="F783" s="31"/>
      <c r="G783" s="26"/>
      <c r="H783" s="42"/>
      <c r="I783" s="42"/>
    </row>
    <row r="784" spans="1:9" s="4" customFormat="1">
      <c r="A784" s="21"/>
      <c r="B784" s="13"/>
      <c r="C784" s="16"/>
      <c r="D784" s="16"/>
      <c r="E784" s="31"/>
      <c r="F784" s="31"/>
      <c r="G784" s="26"/>
      <c r="H784" s="42"/>
      <c r="I784" s="42"/>
    </row>
    <row r="785" spans="1:9" s="4" customFormat="1">
      <c r="A785" s="21"/>
      <c r="B785" s="13"/>
      <c r="C785" s="16"/>
      <c r="D785" s="16"/>
      <c r="E785" s="31"/>
      <c r="F785" s="31"/>
      <c r="G785" s="26"/>
      <c r="H785" s="42"/>
      <c r="I785" s="42"/>
    </row>
    <row r="786" spans="1:9" s="4" customFormat="1">
      <c r="A786" s="21"/>
      <c r="B786" s="13"/>
      <c r="C786" s="16"/>
      <c r="D786" s="16"/>
      <c r="E786" s="31"/>
      <c r="F786" s="31"/>
      <c r="G786" s="26"/>
      <c r="H786" s="42"/>
      <c r="I786" s="42"/>
    </row>
    <row r="787" spans="1:9" s="4" customFormat="1">
      <c r="A787" s="21"/>
      <c r="B787" s="13"/>
      <c r="C787" s="16"/>
      <c r="D787" s="16"/>
      <c r="E787" s="31"/>
      <c r="F787" s="31"/>
      <c r="G787" s="26"/>
      <c r="H787" s="42"/>
      <c r="I787" s="42"/>
    </row>
    <row r="788" spans="1:9" s="4" customFormat="1">
      <c r="A788" s="21"/>
      <c r="B788" s="13"/>
      <c r="C788" s="15"/>
      <c r="D788" s="15"/>
      <c r="E788" s="31"/>
      <c r="F788" s="31"/>
      <c r="G788" s="26"/>
      <c r="H788" s="42"/>
      <c r="I788" s="42"/>
    </row>
    <row r="789" spans="1:9" s="4" customFormat="1">
      <c r="A789" s="21"/>
      <c r="B789" s="13"/>
      <c r="C789" s="15"/>
      <c r="D789" s="15"/>
      <c r="E789" s="30"/>
      <c r="F789" s="30"/>
      <c r="G789" s="26"/>
      <c r="H789" s="42"/>
      <c r="I789" s="42"/>
    </row>
    <row r="790" spans="1:9" s="4" customFormat="1">
      <c r="A790" s="21"/>
      <c r="B790" s="13"/>
      <c r="C790" s="15"/>
      <c r="D790" s="15"/>
      <c r="E790" s="30"/>
      <c r="F790" s="30"/>
      <c r="G790" s="26"/>
      <c r="H790" s="42"/>
      <c r="I790" s="42"/>
    </row>
    <row r="791" spans="1:9" s="4" customFormat="1">
      <c r="A791" s="21"/>
      <c r="B791" s="13"/>
      <c r="C791" s="16"/>
      <c r="D791" s="16"/>
      <c r="E791" s="30"/>
      <c r="F791" s="30"/>
      <c r="G791" s="25"/>
      <c r="H791" s="42"/>
      <c r="I791" s="42"/>
    </row>
    <row r="792" spans="1:9" s="4" customFormat="1">
      <c r="A792" s="21"/>
      <c r="B792" s="13"/>
      <c r="C792" s="16"/>
      <c r="D792" s="16"/>
      <c r="E792" s="31"/>
      <c r="F792" s="31"/>
      <c r="G792" s="25"/>
      <c r="H792" s="42"/>
      <c r="I792" s="42"/>
    </row>
    <row r="793" spans="1:9" s="4" customFormat="1">
      <c r="A793" s="21"/>
      <c r="B793" s="13"/>
      <c r="C793" s="16"/>
      <c r="D793" s="16"/>
      <c r="E793" s="31"/>
      <c r="F793" s="31"/>
      <c r="G793" s="25"/>
      <c r="H793" s="42"/>
      <c r="I793" s="42"/>
    </row>
    <row r="794" spans="1:9" s="4" customFormat="1">
      <c r="A794" s="21"/>
      <c r="B794" s="13"/>
      <c r="C794" s="16"/>
      <c r="D794" s="16"/>
      <c r="E794" s="31"/>
      <c r="F794" s="31"/>
      <c r="G794" s="26"/>
      <c r="H794" s="42"/>
      <c r="I794" s="42"/>
    </row>
    <row r="795" spans="1:9" s="4" customFormat="1">
      <c r="A795" s="21"/>
      <c r="B795" s="13"/>
      <c r="C795" s="16"/>
      <c r="D795" s="16"/>
      <c r="E795" s="31"/>
      <c r="F795" s="31"/>
      <c r="G795" s="26"/>
      <c r="H795" s="42"/>
      <c r="I795" s="42"/>
    </row>
    <row r="796" spans="1:9" s="4" customFormat="1">
      <c r="A796" s="21"/>
      <c r="B796" s="13"/>
      <c r="C796" s="16"/>
      <c r="D796" s="16"/>
      <c r="E796" s="31"/>
      <c r="F796" s="31"/>
      <c r="G796" s="26"/>
      <c r="H796" s="42"/>
      <c r="I796" s="42"/>
    </row>
    <row r="797" spans="1:9" s="4" customFormat="1">
      <c r="A797" s="21"/>
      <c r="B797" s="13"/>
      <c r="C797" s="16"/>
      <c r="D797" s="16"/>
      <c r="E797" s="31"/>
      <c r="F797" s="31"/>
      <c r="G797" s="26"/>
      <c r="H797" s="42"/>
      <c r="I797" s="42"/>
    </row>
    <row r="798" spans="1:9" s="4" customFormat="1">
      <c r="A798" s="21"/>
      <c r="B798" s="13"/>
      <c r="C798" s="16"/>
      <c r="D798" s="16"/>
      <c r="E798" s="31"/>
      <c r="F798" s="31"/>
      <c r="G798" s="26"/>
      <c r="H798" s="42"/>
      <c r="I798" s="42"/>
    </row>
    <row r="799" spans="1:9" s="4" customFormat="1">
      <c r="A799" s="21"/>
      <c r="B799" s="13"/>
      <c r="C799" s="16"/>
      <c r="D799" s="16"/>
      <c r="E799" s="31"/>
      <c r="F799" s="31"/>
      <c r="G799" s="26"/>
      <c r="H799" s="42"/>
      <c r="I799" s="42"/>
    </row>
    <row r="800" spans="1:9" s="4" customFormat="1">
      <c r="A800" s="21"/>
      <c r="B800" s="13"/>
      <c r="C800" s="16"/>
      <c r="D800" s="16"/>
      <c r="E800" s="31"/>
      <c r="F800" s="31"/>
      <c r="G800" s="26"/>
      <c r="H800" s="42"/>
      <c r="I800" s="42"/>
    </row>
    <row r="801" spans="1:9" s="4" customFormat="1">
      <c r="A801" s="21"/>
      <c r="B801" s="13"/>
      <c r="C801" s="15"/>
      <c r="D801" s="15"/>
      <c r="E801" s="31"/>
      <c r="F801" s="31"/>
      <c r="G801" s="26"/>
      <c r="H801" s="42"/>
      <c r="I801" s="42"/>
    </row>
    <row r="802" spans="1:9" s="4" customFormat="1">
      <c r="A802" s="21"/>
      <c r="B802" s="13"/>
      <c r="C802" s="15"/>
      <c r="D802" s="15"/>
      <c r="E802" s="30"/>
      <c r="F802" s="30"/>
      <c r="G802" s="26"/>
      <c r="H802" s="42"/>
      <c r="I802" s="42"/>
    </row>
    <row r="803" spans="1:9" s="4" customFormat="1">
      <c r="A803" s="21"/>
      <c r="B803" s="13"/>
      <c r="C803" s="17"/>
      <c r="D803" s="17"/>
      <c r="E803" s="30"/>
      <c r="F803" s="30"/>
      <c r="G803" s="26"/>
      <c r="H803" s="42"/>
      <c r="I803" s="42"/>
    </row>
    <row r="804" spans="1:9">
      <c r="A804" s="21"/>
      <c r="C804" s="17"/>
      <c r="D804" s="17"/>
      <c r="E804" s="32"/>
      <c r="F804" s="32"/>
    </row>
    <row r="805" spans="1:9">
      <c r="A805" s="19"/>
      <c r="C805" s="17"/>
      <c r="D805" s="17"/>
      <c r="E805" s="32"/>
      <c r="F805" s="32"/>
    </row>
    <row r="806" spans="1:9" s="5" customFormat="1">
      <c r="A806" s="19"/>
      <c r="B806" s="13"/>
      <c r="C806" s="17"/>
      <c r="D806" s="17"/>
      <c r="E806" s="32"/>
      <c r="F806" s="32"/>
      <c r="G806" s="27"/>
      <c r="H806" s="42"/>
      <c r="I806" s="42"/>
    </row>
    <row r="807" spans="1:9" s="5" customFormat="1">
      <c r="A807" s="19"/>
      <c r="B807" s="13"/>
      <c r="C807" s="17"/>
      <c r="D807" s="17"/>
      <c r="E807" s="32"/>
      <c r="F807" s="32"/>
      <c r="G807" s="27"/>
      <c r="H807" s="42"/>
      <c r="I807" s="42"/>
    </row>
    <row r="808" spans="1:9" s="5" customFormat="1">
      <c r="A808" s="19"/>
      <c r="B808" s="13"/>
      <c r="C808" s="17"/>
      <c r="D808" s="17"/>
      <c r="E808" s="32"/>
      <c r="F808" s="32"/>
      <c r="G808" s="27"/>
      <c r="H808" s="42"/>
      <c r="I808" s="42"/>
    </row>
    <row r="809" spans="1:9" s="5" customFormat="1">
      <c r="A809" s="19"/>
      <c r="B809" s="13"/>
      <c r="C809" s="17"/>
      <c r="D809" s="17"/>
      <c r="E809" s="32"/>
      <c r="F809" s="32"/>
      <c r="G809" s="27"/>
      <c r="H809" s="42"/>
      <c r="I809" s="42"/>
    </row>
    <row r="810" spans="1:9" s="5" customFormat="1">
      <c r="A810" s="21"/>
      <c r="B810" s="13"/>
      <c r="C810" s="17"/>
      <c r="D810" s="17"/>
      <c r="E810" s="32"/>
      <c r="F810" s="32"/>
      <c r="G810" s="27"/>
      <c r="H810" s="42"/>
      <c r="I810" s="42"/>
    </row>
    <row r="811" spans="1:9" s="5" customFormat="1" ht="13.9">
      <c r="A811" s="23"/>
      <c r="B811" s="13"/>
      <c r="C811" s="17"/>
      <c r="D811" s="17"/>
      <c r="E811" s="32"/>
      <c r="F811" s="32"/>
      <c r="G811" s="27"/>
      <c r="H811" s="42"/>
      <c r="I811" s="42"/>
    </row>
    <row r="812" spans="1:9" s="5" customFormat="1">
      <c r="A812" s="21"/>
      <c r="B812" s="13"/>
      <c r="C812" s="17"/>
      <c r="D812" s="17"/>
      <c r="E812" s="32"/>
      <c r="F812" s="32"/>
      <c r="G812" s="27"/>
      <c r="H812" s="42"/>
      <c r="I812" s="42"/>
    </row>
    <row r="813" spans="1:9" s="5" customFormat="1">
      <c r="A813" s="21"/>
      <c r="B813" s="13"/>
      <c r="C813" s="17"/>
      <c r="D813" s="17"/>
      <c r="E813" s="32"/>
      <c r="F813" s="32"/>
      <c r="G813" s="27"/>
      <c r="H813" s="42"/>
      <c r="I813" s="42"/>
    </row>
    <row r="814" spans="1:9" s="5" customFormat="1" ht="13.9">
      <c r="A814" s="23"/>
      <c r="B814" s="13"/>
      <c r="C814" s="17"/>
      <c r="D814" s="17"/>
      <c r="E814" s="32"/>
      <c r="F814" s="32"/>
      <c r="G814" s="27"/>
      <c r="H814" s="42"/>
      <c r="I814" s="42"/>
    </row>
    <row r="815" spans="1:9" s="5" customFormat="1">
      <c r="A815" s="21"/>
      <c r="B815" s="13"/>
      <c r="C815" s="17"/>
      <c r="D815" s="17"/>
      <c r="E815" s="32"/>
      <c r="F815" s="32"/>
      <c r="G815" s="27"/>
      <c r="H815" s="42"/>
      <c r="I815" s="42"/>
    </row>
    <row r="816" spans="1:9" s="5" customFormat="1">
      <c r="A816" s="21"/>
      <c r="B816" s="13"/>
      <c r="C816" s="17"/>
      <c r="D816" s="17"/>
      <c r="E816" s="32"/>
      <c r="F816" s="32"/>
      <c r="G816" s="27"/>
      <c r="H816" s="42"/>
      <c r="I816" s="42"/>
    </row>
    <row r="817" spans="1:9" s="5" customFormat="1" ht="13.9">
      <c r="A817" s="23"/>
      <c r="B817" s="13"/>
      <c r="C817" s="17"/>
      <c r="D817" s="17"/>
      <c r="E817" s="32"/>
      <c r="F817" s="32"/>
      <c r="G817" s="27"/>
      <c r="H817" s="42"/>
      <c r="I817" s="42"/>
    </row>
    <row r="818" spans="1:9" s="5" customFormat="1">
      <c r="A818" s="21"/>
      <c r="B818" s="13"/>
      <c r="C818" s="17"/>
      <c r="D818" s="17"/>
      <c r="E818" s="32"/>
      <c r="F818" s="32"/>
      <c r="G818" s="27"/>
      <c r="H818" s="42"/>
      <c r="I818" s="42"/>
    </row>
    <row r="819" spans="1:9" s="5" customFormat="1">
      <c r="A819" s="21"/>
      <c r="B819" s="13"/>
      <c r="C819" s="15"/>
      <c r="D819" s="15"/>
      <c r="E819" s="32"/>
      <c r="F819" s="32"/>
      <c r="G819" s="27"/>
      <c r="H819" s="42"/>
      <c r="I819" s="42"/>
    </row>
    <row r="820" spans="1:9" s="5" customFormat="1">
      <c r="A820" s="21"/>
      <c r="B820" s="13"/>
      <c r="C820" s="15"/>
      <c r="D820" s="15"/>
      <c r="E820" s="30"/>
      <c r="F820" s="30"/>
      <c r="G820" s="27"/>
      <c r="H820" s="42"/>
      <c r="I820" s="42"/>
    </row>
    <row r="821" spans="1:9" s="5" customFormat="1">
      <c r="A821" s="21"/>
      <c r="B821" s="13"/>
      <c r="C821" s="15"/>
      <c r="D821" s="15"/>
      <c r="E821" s="30"/>
      <c r="F821" s="30"/>
      <c r="G821" s="27"/>
      <c r="H821" s="42"/>
      <c r="I821" s="42"/>
    </row>
    <row r="822" spans="1:9">
      <c r="A822" s="21"/>
      <c r="C822" s="15"/>
      <c r="D822" s="15"/>
      <c r="E822" s="30"/>
      <c r="F822" s="30"/>
    </row>
    <row r="823" spans="1:9">
      <c r="A823" s="21"/>
      <c r="C823" s="15"/>
      <c r="D823" s="15"/>
      <c r="E823" s="30"/>
      <c r="F823" s="30"/>
    </row>
    <row r="824" spans="1:9">
      <c r="A824" s="21"/>
      <c r="C824" s="15"/>
      <c r="D824" s="15"/>
      <c r="E824" s="30"/>
      <c r="F824" s="30"/>
    </row>
    <row r="825" spans="1:9">
      <c r="A825" s="21"/>
      <c r="C825" s="15"/>
      <c r="D825" s="15"/>
      <c r="E825" s="30"/>
      <c r="F825" s="30"/>
    </row>
    <row r="826" spans="1:9">
      <c r="A826" s="21"/>
      <c r="C826" s="15"/>
      <c r="D826" s="15"/>
      <c r="E826" s="30"/>
      <c r="F826" s="30"/>
    </row>
    <row r="827" spans="1:9">
      <c r="A827" s="21"/>
      <c r="C827" s="15"/>
      <c r="D827" s="15"/>
      <c r="E827" s="30"/>
      <c r="F827" s="30"/>
    </row>
    <row r="828" spans="1:9">
      <c r="A828" s="21"/>
      <c r="C828" s="15"/>
      <c r="D828" s="15"/>
      <c r="E828" s="30"/>
      <c r="F828" s="30"/>
    </row>
    <row r="829" spans="1:9">
      <c r="A829" s="21"/>
      <c r="C829" s="15"/>
      <c r="D829" s="15"/>
      <c r="E829" s="30"/>
      <c r="F829" s="30"/>
    </row>
    <row r="830" spans="1:9">
      <c r="A830" s="21"/>
      <c r="C830" s="15"/>
      <c r="D830" s="15"/>
      <c r="E830" s="30"/>
      <c r="F830" s="30"/>
    </row>
    <row r="831" spans="1:9">
      <c r="A831" s="21"/>
      <c r="C831" s="15"/>
      <c r="D831" s="15"/>
      <c r="E831" s="30"/>
      <c r="F831" s="30"/>
    </row>
    <row r="832" spans="1:9">
      <c r="A832" s="21"/>
      <c r="C832" s="15"/>
      <c r="D832" s="15"/>
      <c r="E832" s="30"/>
      <c r="F832" s="30"/>
    </row>
    <row r="833" spans="1:6">
      <c r="A833" s="21"/>
      <c r="C833" s="15"/>
      <c r="D833" s="15"/>
      <c r="E833" s="30"/>
      <c r="F833" s="30"/>
    </row>
    <row r="834" spans="1:6">
      <c r="A834" s="21"/>
      <c r="C834" s="15"/>
      <c r="D834" s="15"/>
      <c r="E834" s="30"/>
      <c r="F834" s="30"/>
    </row>
    <row r="835" spans="1:6">
      <c r="A835" s="21"/>
      <c r="C835" s="15"/>
      <c r="D835" s="15"/>
      <c r="E835" s="30"/>
      <c r="F835" s="30"/>
    </row>
    <row r="836" spans="1:6">
      <c r="A836" s="21"/>
      <c r="C836" s="15"/>
      <c r="D836" s="15"/>
      <c r="E836" s="30"/>
      <c r="F836" s="30"/>
    </row>
    <row r="837" spans="1:6">
      <c r="A837" s="21"/>
      <c r="C837" s="15"/>
      <c r="D837" s="15"/>
      <c r="E837" s="30"/>
      <c r="F837" s="30"/>
    </row>
    <row r="838" spans="1:6">
      <c r="A838" s="21"/>
      <c r="C838" s="15"/>
      <c r="D838" s="15"/>
      <c r="E838" s="30"/>
      <c r="F838" s="30"/>
    </row>
    <row r="839" spans="1:6">
      <c r="C839" s="15"/>
      <c r="D839" s="15"/>
      <c r="E839" s="30"/>
      <c r="F839" s="30"/>
    </row>
    <row r="840" spans="1:6">
      <c r="C840" s="15"/>
      <c r="D840" s="15"/>
      <c r="E840" s="30"/>
      <c r="F840" s="30"/>
    </row>
    <row r="841" spans="1:6">
      <c r="C841" s="15"/>
      <c r="D841" s="15"/>
      <c r="E841" s="30"/>
      <c r="F841" s="30"/>
    </row>
    <row r="842" spans="1:6">
      <c r="C842" s="15"/>
      <c r="D842" s="15"/>
      <c r="E842" s="30"/>
      <c r="F842" s="30"/>
    </row>
    <row r="843" spans="1:6">
      <c r="C843" s="15"/>
      <c r="D843" s="15"/>
      <c r="E843" s="30"/>
      <c r="F843" s="30"/>
    </row>
    <row r="844" spans="1:6">
      <c r="C844" s="15"/>
      <c r="D844" s="15"/>
      <c r="E844" s="30"/>
      <c r="F844" s="30"/>
    </row>
    <row r="845" spans="1:6">
      <c r="C845" s="15"/>
      <c r="D845" s="15"/>
      <c r="E845" s="30"/>
      <c r="F845" s="30"/>
    </row>
    <row r="846" spans="1:6">
      <c r="C846" s="15"/>
      <c r="D846" s="15"/>
      <c r="E846" s="30"/>
      <c r="F846" s="30"/>
    </row>
    <row r="847" spans="1:6">
      <c r="C847" s="15"/>
      <c r="D847" s="15"/>
      <c r="E847" s="30"/>
      <c r="F847" s="30"/>
    </row>
    <row r="848" spans="1:6">
      <c r="C848" s="15"/>
      <c r="D848" s="15"/>
      <c r="E848" s="30"/>
      <c r="F848" s="30"/>
    </row>
    <row r="849" spans="3:6">
      <c r="C849" s="15"/>
      <c r="D849" s="15"/>
      <c r="E849" s="30"/>
      <c r="F849" s="30"/>
    </row>
    <row r="850" spans="3:6">
      <c r="C850" s="15"/>
      <c r="D850" s="15"/>
      <c r="E850" s="30"/>
      <c r="F850" s="30"/>
    </row>
    <row r="851" spans="3:6">
      <c r="C851" s="15"/>
      <c r="D851" s="15"/>
      <c r="E851" s="30"/>
      <c r="F851" s="30"/>
    </row>
    <row r="852" spans="3:6">
      <c r="C852" s="15"/>
      <c r="D852" s="15"/>
      <c r="E852" s="30"/>
      <c r="F852" s="30"/>
    </row>
    <row r="853" spans="3:6">
      <c r="C853" s="15"/>
      <c r="D853" s="15"/>
      <c r="E853" s="30"/>
      <c r="F853" s="30"/>
    </row>
    <row r="854" spans="3:6">
      <c r="C854" s="15"/>
      <c r="D854" s="15"/>
      <c r="E854" s="30"/>
      <c r="F854" s="30"/>
    </row>
    <row r="855" spans="3:6">
      <c r="C855" s="15"/>
      <c r="D855" s="15"/>
      <c r="E855" s="30"/>
      <c r="F855" s="30"/>
    </row>
    <row r="856" spans="3:6">
      <c r="C856" s="15"/>
      <c r="D856" s="15"/>
      <c r="E856" s="30"/>
      <c r="F856" s="30"/>
    </row>
    <row r="857" spans="3:6">
      <c r="C857" s="15"/>
      <c r="D857" s="15"/>
      <c r="E857" s="30"/>
      <c r="F857" s="30"/>
    </row>
    <row r="858" spans="3:6">
      <c r="C858" s="15"/>
      <c r="D858" s="15"/>
      <c r="E858" s="30"/>
      <c r="F858" s="30"/>
    </row>
    <row r="859" spans="3:6">
      <c r="C859" s="15"/>
      <c r="D859" s="15"/>
      <c r="E859" s="30"/>
      <c r="F859" s="30"/>
    </row>
    <row r="860" spans="3:6">
      <c r="C860" s="15"/>
      <c r="D860" s="15"/>
      <c r="E860" s="30"/>
      <c r="F860" s="30"/>
    </row>
    <row r="861" spans="3:6">
      <c r="C861" s="15"/>
      <c r="D861" s="15"/>
      <c r="E861" s="30"/>
      <c r="F861" s="30"/>
    </row>
    <row r="862" spans="3:6">
      <c r="C862" s="15"/>
      <c r="D862" s="15"/>
      <c r="E862" s="30"/>
      <c r="F862" s="30"/>
    </row>
    <row r="863" spans="3:6">
      <c r="C863" s="15"/>
      <c r="D863" s="15"/>
      <c r="E863" s="30"/>
      <c r="F863" s="30"/>
    </row>
    <row r="864" spans="3:6">
      <c r="C864" s="15"/>
      <c r="D864" s="15"/>
      <c r="E864" s="30"/>
      <c r="F864" s="30"/>
    </row>
    <row r="865" spans="3:6">
      <c r="C865" s="15"/>
      <c r="D865" s="15"/>
      <c r="E865" s="30"/>
      <c r="F865" s="30"/>
    </row>
    <row r="866" spans="3:6">
      <c r="C866" s="15"/>
      <c r="D866" s="15"/>
      <c r="E866" s="30"/>
      <c r="F866" s="30"/>
    </row>
    <row r="867" spans="3:6">
      <c r="C867" s="15"/>
      <c r="D867" s="15"/>
      <c r="E867" s="30"/>
      <c r="F867" s="30"/>
    </row>
    <row r="868" spans="3:6">
      <c r="C868" s="15"/>
      <c r="D868" s="15"/>
      <c r="E868" s="30"/>
      <c r="F868" s="30"/>
    </row>
    <row r="869" spans="3:6">
      <c r="C869" s="15"/>
      <c r="D869" s="15"/>
      <c r="E869" s="30"/>
      <c r="F869" s="30"/>
    </row>
    <row r="870" spans="3:6">
      <c r="C870" s="15"/>
      <c r="D870" s="15"/>
      <c r="E870" s="30"/>
      <c r="F870" s="30"/>
    </row>
    <row r="871" spans="3:6">
      <c r="C871" s="15"/>
      <c r="D871" s="15"/>
      <c r="E871" s="30"/>
      <c r="F871" s="30"/>
    </row>
    <row r="872" spans="3:6">
      <c r="C872" s="15"/>
      <c r="D872" s="15"/>
      <c r="E872" s="30"/>
      <c r="F872" s="30"/>
    </row>
    <row r="873" spans="3:6">
      <c r="C873" s="15"/>
      <c r="D873" s="15"/>
      <c r="E873" s="30"/>
      <c r="F873" s="30"/>
    </row>
    <row r="874" spans="3:6">
      <c r="C874" s="15"/>
      <c r="D874" s="15"/>
      <c r="E874" s="30"/>
      <c r="F874" s="30"/>
    </row>
    <row r="875" spans="3:6">
      <c r="C875" s="15"/>
      <c r="D875" s="15"/>
      <c r="E875" s="30"/>
      <c r="F875" s="30"/>
    </row>
    <row r="876" spans="3:6">
      <c r="C876" s="15"/>
      <c r="D876" s="15"/>
      <c r="E876" s="30"/>
      <c r="F876" s="30"/>
    </row>
    <row r="877" spans="3:6">
      <c r="C877" s="15"/>
      <c r="D877" s="15"/>
      <c r="E877" s="30"/>
      <c r="F877" s="30"/>
    </row>
    <row r="878" spans="3:6">
      <c r="C878" s="15"/>
      <c r="D878" s="15"/>
      <c r="E878" s="30"/>
      <c r="F878" s="30"/>
    </row>
    <row r="879" spans="3:6">
      <c r="C879" s="15"/>
      <c r="D879" s="15"/>
      <c r="E879" s="30"/>
      <c r="F879" s="30"/>
    </row>
    <row r="880" spans="3:6">
      <c r="C880" s="15"/>
      <c r="D880" s="15"/>
      <c r="E880" s="30"/>
      <c r="F880" s="30"/>
    </row>
    <row r="881" spans="1:9">
      <c r="C881" s="15"/>
      <c r="D881" s="15"/>
      <c r="E881" s="30"/>
      <c r="F881" s="30"/>
    </row>
    <row r="882" spans="1:9">
      <c r="C882" s="15"/>
      <c r="D882" s="15"/>
      <c r="E882" s="30"/>
      <c r="F882" s="30"/>
    </row>
    <row r="883" spans="1:9">
      <c r="C883" s="15"/>
      <c r="D883" s="15"/>
      <c r="E883" s="30"/>
      <c r="F883" s="30"/>
    </row>
    <row r="884" spans="1:9">
      <c r="C884" s="15"/>
      <c r="D884" s="15"/>
      <c r="E884" s="30"/>
      <c r="F884" s="30"/>
    </row>
    <row r="885" spans="1:9">
      <c r="C885" s="15"/>
      <c r="D885" s="15"/>
      <c r="E885" s="30"/>
      <c r="F885" s="30"/>
    </row>
    <row r="886" spans="1:9">
      <c r="C886" s="15"/>
      <c r="D886" s="15"/>
      <c r="E886" s="30"/>
      <c r="F886" s="30"/>
    </row>
    <row r="887" spans="1:9">
      <c r="C887" s="15"/>
      <c r="D887" s="15"/>
      <c r="E887" s="30"/>
      <c r="F887" s="30"/>
    </row>
    <row r="888" spans="1:9">
      <c r="C888" s="15"/>
      <c r="D888" s="15"/>
      <c r="E888" s="30"/>
      <c r="F888" s="30"/>
    </row>
    <row r="889" spans="1:9">
      <c r="C889" s="15"/>
      <c r="D889" s="15"/>
      <c r="E889" s="30"/>
      <c r="F889" s="30"/>
    </row>
    <row r="890" spans="1:9">
      <c r="C890" s="18"/>
      <c r="D890" s="18"/>
      <c r="E890" s="30"/>
      <c r="F890" s="30"/>
    </row>
    <row r="891" spans="1:9">
      <c r="C891" s="18"/>
      <c r="D891" s="18"/>
      <c r="E891" s="33"/>
      <c r="F891" s="33"/>
    </row>
    <row r="892" spans="1:9">
      <c r="C892" s="18"/>
      <c r="D892" s="18"/>
      <c r="E892" s="33"/>
      <c r="F892" s="33"/>
    </row>
    <row r="893" spans="1:9" s="3" customFormat="1">
      <c r="A893" s="22"/>
      <c r="B893" s="13"/>
      <c r="C893" s="18"/>
      <c r="D893" s="18"/>
      <c r="E893" s="33"/>
      <c r="F893" s="33"/>
      <c r="G893" s="28"/>
      <c r="H893" s="42"/>
      <c r="I893" s="42"/>
    </row>
    <row r="894" spans="1:9" s="3" customFormat="1" ht="12.75" customHeight="1">
      <c r="A894" s="22"/>
      <c r="B894" s="13"/>
      <c r="C894" s="18"/>
      <c r="D894" s="18"/>
      <c r="E894" s="33"/>
      <c r="F894" s="33"/>
      <c r="G894" s="28"/>
      <c r="H894" s="42"/>
      <c r="I894" s="42"/>
    </row>
    <row r="895" spans="1:9" s="3" customFormat="1">
      <c r="A895" s="22"/>
      <c r="B895" s="13"/>
      <c r="C895" s="15"/>
      <c r="D895" s="15"/>
      <c r="E895" s="33"/>
      <c r="F895" s="33"/>
      <c r="G895" s="28"/>
      <c r="H895" s="42"/>
      <c r="I895" s="42"/>
    </row>
    <row r="896" spans="1:9" s="3" customFormat="1" ht="13.9">
      <c r="A896" s="22"/>
      <c r="B896" s="13"/>
      <c r="C896" s="36"/>
      <c r="D896" s="36"/>
      <c r="E896" s="30"/>
      <c r="F896" s="30"/>
      <c r="G896" s="28"/>
      <c r="H896" s="42"/>
      <c r="I896" s="42"/>
    </row>
    <row r="897" spans="1:9" s="3" customFormat="1" ht="13.9">
      <c r="A897" s="22"/>
      <c r="B897" s="13"/>
      <c r="C897" s="15"/>
      <c r="D897" s="15"/>
      <c r="E897" s="34"/>
      <c r="F897" s="34"/>
      <c r="G897" s="28"/>
      <c r="H897" s="42"/>
      <c r="I897" s="42"/>
    </row>
    <row r="898" spans="1:9">
      <c r="C898" s="15"/>
      <c r="D898" s="15"/>
      <c r="E898" s="30"/>
      <c r="F898" s="30"/>
    </row>
    <row r="899" spans="1:9" ht="13.9">
      <c r="C899" s="36"/>
      <c r="D899" s="36"/>
      <c r="E899" s="30"/>
      <c r="F899" s="30"/>
      <c r="G899" s="37"/>
    </row>
    <row r="900" spans="1:9" ht="13.9">
      <c r="C900" s="15"/>
      <c r="D900" s="15"/>
      <c r="E900" s="34"/>
      <c r="F900" s="34"/>
    </row>
    <row r="901" spans="1:9">
      <c r="C901" s="15"/>
      <c r="D901" s="15"/>
      <c r="E901" s="30"/>
      <c r="F901" s="30"/>
    </row>
    <row r="902" spans="1:9" ht="13.9">
      <c r="C902" s="15"/>
      <c r="D902" s="15"/>
      <c r="E902" s="30"/>
      <c r="F902" s="30"/>
      <c r="G902" s="37"/>
    </row>
    <row r="903" spans="1:9">
      <c r="C903" s="15"/>
      <c r="D903" s="15"/>
      <c r="E903" s="30"/>
      <c r="F903" s="30"/>
    </row>
    <row r="904" spans="1:9" ht="13.9">
      <c r="C904" s="36"/>
      <c r="D904" s="36"/>
      <c r="E904" s="30"/>
      <c r="F904" s="30"/>
    </row>
    <row r="905" spans="1:9" ht="13.9">
      <c r="C905" s="36"/>
      <c r="D905" s="36"/>
      <c r="E905" s="34"/>
      <c r="F905" s="34"/>
    </row>
    <row r="906" spans="1:9" ht="13.9">
      <c r="C906" s="36"/>
      <c r="D906" s="36"/>
      <c r="E906" s="34"/>
      <c r="F906" s="34"/>
    </row>
    <row r="907" spans="1:9" ht="13.9">
      <c r="C907" s="15"/>
      <c r="D907" s="15"/>
      <c r="E907" s="34"/>
      <c r="F907" s="34"/>
      <c r="G907" s="37"/>
    </row>
    <row r="908" spans="1:9" ht="13.9">
      <c r="C908" s="15"/>
      <c r="D908" s="15"/>
      <c r="E908" s="30"/>
      <c r="F908" s="30"/>
      <c r="G908" s="37"/>
    </row>
    <row r="909" spans="1:9" ht="13.9">
      <c r="C909" s="15"/>
      <c r="D909" s="15"/>
      <c r="E909" s="30"/>
      <c r="F909" s="30"/>
      <c r="G909" s="37"/>
    </row>
    <row r="910" spans="1:9">
      <c r="C910" s="15"/>
      <c r="D910" s="15"/>
      <c r="E910" s="30"/>
      <c r="F910" s="30"/>
    </row>
    <row r="911" spans="1:9">
      <c r="C911" s="15"/>
      <c r="D911" s="15"/>
      <c r="E911" s="30"/>
      <c r="F911" s="30"/>
    </row>
    <row r="912" spans="1:9">
      <c r="C912" s="15"/>
      <c r="D912" s="15"/>
      <c r="E912" s="30"/>
      <c r="F912" s="30"/>
    </row>
    <row r="913" spans="3:6">
      <c r="C913" s="15"/>
      <c r="D913" s="15"/>
      <c r="E913" s="30"/>
      <c r="F913" s="30"/>
    </row>
    <row r="914" spans="3:6">
      <c r="C914" s="15"/>
      <c r="D914" s="15"/>
      <c r="E914" s="30"/>
      <c r="F914" s="30"/>
    </row>
    <row r="915" spans="3:6">
      <c r="C915" s="15"/>
      <c r="D915" s="15"/>
      <c r="E915" s="30"/>
      <c r="F915" s="30"/>
    </row>
    <row r="916" spans="3:6">
      <c r="C916" s="15"/>
      <c r="D916" s="15"/>
      <c r="E916" s="30"/>
      <c r="F916" s="30"/>
    </row>
    <row r="917" spans="3:6">
      <c r="C917" s="15"/>
      <c r="D917" s="15"/>
      <c r="E917" s="30"/>
      <c r="F917" s="30"/>
    </row>
    <row r="918" spans="3:6">
      <c r="C918" s="15"/>
      <c r="D918" s="15"/>
      <c r="E918" s="30"/>
      <c r="F918" s="30"/>
    </row>
    <row r="919" spans="3:6">
      <c r="C919" s="15"/>
      <c r="D919" s="15"/>
      <c r="E919" s="30"/>
      <c r="F919" s="30"/>
    </row>
    <row r="920" spans="3:6">
      <c r="C920" s="15"/>
      <c r="D920" s="15"/>
      <c r="E920" s="30"/>
      <c r="F920" s="30"/>
    </row>
    <row r="921" spans="3:6">
      <c r="C921" s="15"/>
      <c r="D921" s="15"/>
      <c r="E921" s="30"/>
      <c r="F921" s="30"/>
    </row>
    <row r="922" spans="3:6" ht="13.15">
      <c r="C922" s="15"/>
      <c r="D922" s="15"/>
      <c r="E922" s="35"/>
      <c r="F922" s="35"/>
    </row>
    <row r="923" spans="3:6" ht="13.15">
      <c r="E923" s="35"/>
      <c r="F923" s="35"/>
    </row>
  </sheetData>
  <mergeCells count="16">
    <mergeCell ref="L2:M2"/>
    <mergeCell ref="H2:I2"/>
    <mergeCell ref="J2:K2"/>
    <mergeCell ref="H1:I1"/>
    <mergeCell ref="J1:K1"/>
    <mergeCell ref="L1:M1"/>
    <mergeCell ref="N1:O1"/>
    <mergeCell ref="P1:Q1"/>
    <mergeCell ref="R1:S1"/>
    <mergeCell ref="T1:U1"/>
    <mergeCell ref="V1:W1"/>
    <mergeCell ref="N2:O2"/>
    <mergeCell ref="P2:Q2"/>
    <mergeCell ref="V2:W2"/>
    <mergeCell ref="R2:S2"/>
    <mergeCell ref="T2:U2"/>
  </mergeCells>
  <phoneticPr fontId="2" type="noConversion"/>
  <pageMargins left="0.74803149606299213" right="0.19685039370078741" top="1.2598425196850394" bottom="0.6692913385826772" header="0.59055118110236227" footer="0.15748031496062992"/>
  <pageSetup paperSize="8" fitToHeight="0" orientation="portrait" r:id="rId1"/>
  <headerFooter alignWithMargins="0">
    <oddHeader>&amp;L&amp;"Arial,Bold"Specification of Works
Former Viking Pub, Tills Road, Norwich, NR6 7QZ
&amp;R&amp;G</oddHeader>
  </headerFooter>
  <rowBreaks count="2" manualBreakCount="2">
    <brk id="526" max="5" man="1"/>
    <brk id="577"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4"/>
  <sheetViews>
    <sheetView view="pageBreakPreview" zoomScale="85" zoomScaleNormal="85" zoomScaleSheetLayoutView="85" zoomScalePageLayoutView="70" workbookViewId="0">
      <selection activeCell="B52" sqref="B52"/>
    </sheetView>
  </sheetViews>
  <sheetFormatPr defaultColWidth="9.1328125" defaultRowHeight="12.75"/>
  <cols>
    <col min="1" max="1" width="10.73046875" style="39" bestFit="1" customWidth="1"/>
    <col min="2" max="2" width="90.265625" style="2" customWidth="1"/>
    <col min="3" max="4" width="9.59765625" style="2" customWidth="1"/>
    <col min="5" max="5" width="15.1328125" style="39" bestFit="1" customWidth="1"/>
    <col min="6" max="6" width="12.3984375" style="39" customWidth="1"/>
    <col min="7" max="8" width="12" style="38" customWidth="1"/>
    <col min="9" max="9" width="12.3984375" style="2" bestFit="1" customWidth="1"/>
    <col min="10" max="16384" width="9.1328125" style="2"/>
  </cols>
  <sheetData>
    <row r="1" spans="1:11" ht="13.15">
      <c r="A1" s="295" t="s">
        <v>68</v>
      </c>
      <c r="B1" s="295" t="s">
        <v>0</v>
      </c>
      <c r="C1" s="291" t="s">
        <v>3</v>
      </c>
      <c r="D1" s="291" t="s">
        <v>1</v>
      </c>
      <c r="E1" s="291" t="s">
        <v>2</v>
      </c>
      <c r="F1" s="54" t="s">
        <v>138</v>
      </c>
      <c r="G1" s="291" t="s">
        <v>208</v>
      </c>
      <c r="H1" s="291" t="s">
        <v>106</v>
      </c>
      <c r="I1" s="291" t="s">
        <v>107</v>
      </c>
    </row>
    <row r="2" spans="1:11" ht="13.15">
      <c r="A2" s="296"/>
      <c r="B2" s="296"/>
      <c r="C2" s="292"/>
      <c r="D2" s="292"/>
      <c r="E2" s="292"/>
      <c r="F2" s="171">
        <v>0.1</v>
      </c>
      <c r="G2" s="292"/>
      <c r="H2" s="292"/>
      <c r="I2" s="292"/>
    </row>
    <row r="3" spans="1:11">
      <c r="A3" s="66"/>
      <c r="B3" s="104"/>
      <c r="C3" s="176"/>
      <c r="D3" s="176"/>
      <c r="E3" s="177"/>
      <c r="F3" s="177"/>
      <c r="G3" s="177"/>
      <c r="H3" s="177"/>
      <c r="I3" s="177"/>
    </row>
    <row r="4" spans="1:11" ht="15">
      <c r="A4" s="178"/>
      <c r="B4" s="179" t="s">
        <v>199</v>
      </c>
      <c r="C4" s="180"/>
      <c r="D4" s="180"/>
      <c r="E4" s="177"/>
      <c r="F4" s="177"/>
      <c r="G4" s="177"/>
      <c r="H4" s="177"/>
      <c r="I4" s="177"/>
    </row>
    <row r="5" spans="1:11">
      <c r="A5" s="66"/>
      <c r="B5" s="181"/>
      <c r="C5" s="182"/>
      <c r="D5" s="182"/>
      <c r="E5" s="177"/>
      <c r="F5" s="177"/>
      <c r="G5" s="177"/>
      <c r="H5" s="177"/>
      <c r="I5" s="177"/>
    </row>
    <row r="6" spans="1:11">
      <c r="A6" s="183"/>
      <c r="B6" s="184"/>
      <c r="C6" s="185"/>
      <c r="D6" s="185"/>
      <c r="E6" s="186"/>
      <c r="F6" s="186"/>
      <c r="G6" s="170"/>
      <c r="H6" s="170"/>
      <c r="I6" s="170"/>
    </row>
    <row r="7" spans="1:11" s="1" customFormat="1" ht="13.15">
      <c r="A7" s="51" t="s">
        <v>209</v>
      </c>
      <c r="B7" s="53" t="s">
        <v>6</v>
      </c>
      <c r="C7" s="50"/>
      <c r="D7" s="43"/>
      <c r="E7" s="43"/>
      <c r="F7" s="43"/>
      <c r="G7" s="43"/>
      <c r="H7" s="43"/>
      <c r="I7" s="43"/>
      <c r="J7" s="52"/>
      <c r="K7" s="52"/>
    </row>
    <row r="8" spans="1:11" s="1" customFormat="1" ht="13.15">
      <c r="A8" s="183"/>
      <c r="B8" s="184"/>
      <c r="C8" s="185"/>
      <c r="D8" s="185"/>
      <c r="E8" s="186"/>
      <c r="F8" s="186"/>
      <c r="G8" s="170"/>
      <c r="H8" s="170"/>
      <c r="I8" s="170"/>
      <c r="J8" s="52"/>
      <c r="K8" s="52"/>
    </row>
    <row r="9" spans="1:11" s="1" customFormat="1" ht="13.15">
      <c r="A9" s="183" t="s">
        <v>142</v>
      </c>
      <c r="B9" s="184"/>
      <c r="C9" s="185">
        <v>1</v>
      </c>
      <c r="D9" s="185" t="s">
        <v>68</v>
      </c>
      <c r="E9" s="190">
        <v>0</v>
      </c>
      <c r="F9" s="190">
        <f>SUM(E9*$F$2)</f>
        <v>0</v>
      </c>
      <c r="G9" s="190">
        <f>SUM($C9*$E9)+($F9)</f>
        <v>0</v>
      </c>
      <c r="H9" s="190">
        <f>SUM($C9*$E9)+($F9)</f>
        <v>0</v>
      </c>
      <c r="I9" s="170"/>
      <c r="J9" s="52"/>
      <c r="K9" s="52"/>
    </row>
    <row r="10" spans="1:11" s="1" customFormat="1" ht="13.15">
      <c r="A10" s="187"/>
      <c r="B10" s="188"/>
      <c r="C10" s="189"/>
      <c r="D10" s="189"/>
      <c r="E10" s="190"/>
      <c r="F10" s="190"/>
      <c r="G10" s="191"/>
      <c r="H10" s="191"/>
      <c r="I10" s="170"/>
      <c r="J10" s="52"/>
      <c r="K10" s="52"/>
    </row>
    <row r="11" spans="1:11" s="1" customFormat="1" ht="13.15">
      <c r="A11" s="51" t="s">
        <v>210</v>
      </c>
      <c r="B11" s="53" t="s">
        <v>30</v>
      </c>
      <c r="C11" s="50"/>
      <c r="D11" s="43"/>
      <c r="E11" s="43"/>
      <c r="F11" s="43"/>
      <c r="G11" s="43"/>
      <c r="H11" s="43"/>
      <c r="I11" s="43"/>
      <c r="J11" s="52"/>
      <c r="K11" s="52"/>
    </row>
    <row r="12" spans="1:11" s="1" customFormat="1" ht="13.15">
      <c r="A12" s="183"/>
      <c r="B12" s="184"/>
      <c r="C12" s="185"/>
      <c r="D12" s="185"/>
      <c r="E12" s="186"/>
      <c r="F12" s="186"/>
      <c r="G12" s="170"/>
      <c r="H12" s="170"/>
      <c r="I12" s="170"/>
      <c r="J12" s="52"/>
      <c r="K12" s="52"/>
    </row>
    <row r="13" spans="1:11" s="1" customFormat="1" ht="13.15">
      <c r="A13" s="187" t="s">
        <v>141</v>
      </c>
      <c r="B13" s="188" t="s">
        <v>243</v>
      </c>
      <c r="C13" s="189">
        <v>1</v>
      </c>
      <c r="D13" s="189" t="s">
        <v>68</v>
      </c>
      <c r="E13" s="190">
        <v>0</v>
      </c>
      <c r="F13" s="190">
        <f>SUM(E13*$F$2)</f>
        <v>0</v>
      </c>
      <c r="G13" s="190">
        <f>SUM($C13*$E13)+($F13)</f>
        <v>0</v>
      </c>
      <c r="H13" s="190">
        <f>SUM($C13*$E13)+($F13)</f>
        <v>0</v>
      </c>
      <c r="I13" s="191"/>
      <c r="J13" s="52"/>
      <c r="K13" s="52"/>
    </row>
    <row r="14" spans="1:11" s="1" customFormat="1" ht="13.15">
      <c r="A14" s="183"/>
      <c r="B14" s="184"/>
      <c r="C14" s="185"/>
      <c r="D14" s="185"/>
      <c r="E14" s="186"/>
      <c r="F14" s="186"/>
      <c r="G14" s="170"/>
      <c r="H14" s="170"/>
      <c r="I14" s="170"/>
      <c r="J14" s="52"/>
      <c r="K14" s="52"/>
    </row>
    <row r="15" spans="1:11" s="1" customFormat="1" ht="13.15">
      <c r="A15" s="51" t="s">
        <v>220</v>
      </c>
      <c r="B15" s="53" t="s">
        <v>5</v>
      </c>
      <c r="C15" s="50"/>
      <c r="D15" s="43"/>
      <c r="E15" s="43"/>
      <c r="F15" s="43"/>
      <c r="G15" s="43"/>
      <c r="H15" s="43"/>
      <c r="I15" s="43"/>
      <c r="J15" s="52"/>
      <c r="K15" s="52"/>
    </row>
    <row r="16" spans="1:11" s="1" customFormat="1" ht="13.15">
      <c r="A16" s="183"/>
      <c r="B16" s="184"/>
      <c r="C16" s="185"/>
      <c r="D16" s="185"/>
      <c r="E16" s="186"/>
      <c r="F16" s="186"/>
      <c r="G16" s="170"/>
      <c r="H16" s="170"/>
      <c r="I16" s="170"/>
      <c r="J16" s="52"/>
      <c r="K16" s="52"/>
    </row>
    <row r="17" spans="1:11" s="1" customFormat="1" ht="13.15">
      <c r="A17" s="183"/>
      <c r="B17" s="63" t="s">
        <v>198</v>
      </c>
      <c r="C17" s="185"/>
      <c r="D17" s="185"/>
      <c r="E17" s="186"/>
      <c r="F17" s="186"/>
      <c r="G17" s="170"/>
      <c r="H17" s="170"/>
      <c r="I17" s="170"/>
      <c r="J17" s="52"/>
      <c r="K17" s="52"/>
    </row>
    <row r="18" spans="1:11" s="1" customFormat="1" ht="13.15">
      <c r="A18" s="183"/>
      <c r="B18" s="184"/>
      <c r="C18" s="185"/>
      <c r="D18" s="185"/>
      <c r="E18" s="186"/>
      <c r="F18" s="186"/>
      <c r="G18" s="170"/>
      <c r="H18" s="170"/>
      <c r="I18" s="170"/>
      <c r="J18" s="52"/>
      <c r="K18" s="52"/>
    </row>
    <row r="19" spans="1:11" s="1" customFormat="1" ht="13.15">
      <c r="A19" s="187" t="s">
        <v>143</v>
      </c>
      <c r="B19" s="188" t="s">
        <v>88</v>
      </c>
      <c r="C19" s="189">
        <v>1</v>
      </c>
      <c r="D19" s="189" t="s">
        <v>68</v>
      </c>
      <c r="E19" s="190">
        <v>0</v>
      </c>
      <c r="F19" s="190">
        <f>SUM(E19*$F$2)</f>
        <v>0</v>
      </c>
      <c r="G19" s="190">
        <f>SUM($C19*$E19)+($F19)</f>
        <v>0</v>
      </c>
      <c r="H19" s="190">
        <f>SUM($C19*$E19)+($F19)</f>
        <v>0</v>
      </c>
      <c r="I19" s="191"/>
      <c r="J19" s="52"/>
      <c r="K19" s="52"/>
    </row>
    <row r="20" spans="1:11" s="1" customFormat="1" ht="13.15">
      <c r="A20" s="187"/>
      <c r="B20" s="192"/>
      <c r="C20" s="193"/>
      <c r="D20" s="194"/>
      <c r="E20" s="195"/>
      <c r="F20" s="190"/>
      <c r="G20" s="190"/>
      <c r="H20" s="190"/>
      <c r="I20" s="170"/>
      <c r="J20" s="52"/>
      <c r="K20" s="52"/>
    </row>
    <row r="21" spans="1:11" s="1" customFormat="1" ht="13.15">
      <c r="A21" s="187"/>
      <c r="B21" s="63" t="s">
        <v>91</v>
      </c>
      <c r="C21" s="193"/>
      <c r="D21" s="194"/>
      <c r="E21" s="195"/>
      <c r="F21" s="190"/>
      <c r="G21" s="190"/>
      <c r="H21" s="190"/>
      <c r="I21" s="170"/>
      <c r="J21" s="52"/>
      <c r="K21" s="52"/>
    </row>
    <row r="22" spans="1:11" s="1" customFormat="1" ht="13.15">
      <c r="A22" s="187"/>
      <c r="B22" s="67"/>
      <c r="C22" s="193"/>
      <c r="D22" s="194"/>
      <c r="E22" s="195"/>
      <c r="F22" s="190"/>
      <c r="G22" s="190"/>
      <c r="H22" s="190"/>
      <c r="I22" s="170"/>
      <c r="J22" s="52"/>
      <c r="K22" s="52"/>
    </row>
    <row r="23" spans="1:11" s="1" customFormat="1" ht="13.15">
      <c r="A23" s="187" t="s">
        <v>169</v>
      </c>
      <c r="B23" s="188" t="s">
        <v>88</v>
      </c>
      <c r="C23" s="189">
        <v>1</v>
      </c>
      <c r="D23" s="189" t="s">
        <v>68</v>
      </c>
      <c r="E23" s="190">
        <v>0</v>
      </c>
      <c r="F23" s="190">
        <f>SUM(E23*$F$2)</f>
        <v>0</v>
      </c>
      <c r="G23" s="190">
        <f>SUM($C23*$E23)+($F23)</f>
        <v>0</v>
      </c>
      <c r="H23" s="190">
        <f>SUM($C23*$E23)+($F23)</f>
        <v>0</v>
      </c>
      <c r="I23" s="191"/>
      <c r="J23" s="52"/>
      <c r="K23" s="52"/>
    </row>
    <row r="24" spans="1:11" s="1" customFormat="1" ht="13.15">
      <c r="A24" s="183"/>
      <c r="B24" s="67"/>
      <c r="C24" s="196"/>
      <c r="D24" s="185"/>
      <c r="E24" s="186"/>
      <c r="F24" s="196"/>
      <c r="G24" s="186"/>
      <c r="H24" s="186"/>
      <c r="I24" s="186"/>
      <c r="J24" s="52"/>
      <c r="K24" s="52"/>
    </row>
    <row r="25" spans="1:11" s="1" customFormat="1" ht="13.15">
      <c r="A25" s="183"/>
      <c r="B25" s="63" t="s">
        <v>194</v>
      </c>
      <c r="C25" s="196"/>
      <c r="D25" s="185"/>
      <c r="E25" s="186"/>
      <c r="F25" s="196"/>
      <c r="G25" s="186"/>
      <c r="H25" s="186"/>
      <c r="I25" s="186"/>
      <c r="J25" s="52"/>
      <c r="K25" s="52"/>
    </row>
    <row r="26" spans="1:11" s="1" customFormat="1" ht="13.15">
      <c r="A26" s="183"/>
      <c r="B26" s="63"/>
      <c r="C26" s="196"/>
      <c r="D26" s="185"/>
      <c r="E26" s="186"/>
      <c r="F26" s="196"/>
      <c r="G26" s="186"/>
      <c r="H26" s="186"/>
      <c r="I26" s="186"/>
      <c r="J26" s="52"/>
      <c r="K26" s="52"/>
    </row>
    <row r="27" spans="1:11" s="1" customFormat="1" ht="13.15">
      <c r="A27" s="187" t="s">
        <v>183</v>
      </c>
      <c r="B27" s="188" t="s">
        <v>88</v>
      </c>
      <c r="C27" s="189">
        <v>1</v>
      </c>
      <c r="D27" s="189" t="s">
        <v>68</v>
      </c>
      <c r="E27" s="190">
        <v>0</v>
      </c>
      <c r="F27" s="190">
        <f>SUM(E27*$F$2)</f>
        <v>0</v>
      </c>
      <c r="G27" s="190">
        <f>SUM($C27*$E27)+($F27)</f>
        <v>0</v>
      </c>
      <c r="H27" s="190">
        <f>SUM($C27*$E27)+($F27)</f>
        <v>0</v>
      </c>
      <c r="I27" s="191"/>
      <c r="J27" s="52"/>
      <c r="K27" s="52"/>
    </row>
    <row r="28" spans="1:11" s="1" customFormat="1" ht="13.15">
      <c r="A28" s="183"/>
      <c r="B28" s="67"/>
      <c r="C28" s="185"/>
      <c r="D28" s="185"/>
      <c r="E28" s="186"/>
      <c r="F28" s="196"/>
      <c r="G28" s="186"/>
      <c r="H28" s="186"/>
      <c r="I28" s="186"/>
      <c r="J28" s="52"/>
      <c r="K28" s="52"/>
    </row>
    <row r="29" spans="1:11" s="1" customFormat="1" ht="13.15">
      <c r="A29" s="51" t="s">
        <v>221</v>
      </c>
      <c r="B29" s="53" t="s">
        <v>31</v>
      </c>
      <c r="C29" s="50"/>
      <c r="D29" s="43"/>
      <c r="E29" s="43"/>
      <c r="F29" s="43"/>
      <c r="G29" s="43"/>
      <c r="H29" s="43"/>
      <c r="I29" s="43"/>
      <c r="J29" s="52"/>
      <c r="K29" s="52"/>
    </row>
    <row r="30" spans="1:11" s="1" customFormat="1" ht="13.15">
      <c r="A30" s="183"/>
      <c r="B30" s="184"/>
      <c r="C30" s="185"/>
      <c r="D30" s="185"/>
      <c r="E30" s="186"/>
      <c r="F30" s="186"/>
      <c r="G30" s="170"/>
      <c r="H30" s="170"/>
      <c r="I30" s="170"/>
      <c r="J30" s="52"/>
      <c r="K30" s="52"/>
    </row>
    <row r="31" spans="1:11" s="1" customFormat="1" ht="13.15">
      <c r="A31" s="187" t="s">
        <v>144</v>
      </c>
      <c r="B31" s="188" t="s">
        <v>88</v>
      </c>
      <c r="C31" s="189">
        <v>1</v>
      </c>
      <c r="D31" s="189" t="s">
        <v>68</v>
      </c>
      <c r="E31" s="190">
        <v>0</v>
      </c>
      <c r="F31" s="190">
        <f>SUM(E31*$F$2)</f>
        <v>0</v>
      </c>
      <c r="G31" s="190">
        <f>SUM($C31*$E31)+($F31)</f>
        <v>0</v>
      </c>
      <c r="H31" s="190">
        <f>SUM($C31*$E31)+($F31)</f>
        <v>0</v>
      </c>
      <c r="I31" s="170"/>
      <c r="J31" s="52"/>
      <c r="K31" s="52"/>
    </row>
    <row r="32" spans="1:11" s="1" customFormat="1" ht="13.15">
      <c r="A32" s="183"/>
      <c r="B32" s="184"/>
      <c r="C32" s="185"/>
      <c r="D32" s="185"/>
      <c r="E32" s="186"/>
      <c r="F32" s="186"/>
      <c r="G32" s="170"/>
      <c r="H32" s="170"/>
      <c r="I32" s="170"/>
      <c r="J32" s="52"/>
      <c r="K32" s="52"/>
    </row>
    <row r="33" spans="1:11" s="1" customFormat="1" ht="13.15">
      <c r="A33" s="51" t="s">
        <v>222</v>
      </c>
      <c r="B33" s="53" t="s">
        <v>66</v>
      </c>
      <c r="C33" s="50"/>
      <c r="D33" s="43"/>
      <c r="E33" s="43"/>
      <c r="F33" s="43"/>
      <c r="G33" s="43"/>
      <c r="H33" s="43"/>
      <c r="I33" s="43"/>
      <c r="J33" s="52"/>
      <c r="K33" s="52"/>
    </row>
    <row r="34" spans="1:11" s="1" customFormat="1" ht="13.15">
      <c r="A34" s="183"/>
      <c r="B34" s="184"/>
      <c r="C34" s="185"/>
      <c r="D34" s="185"/>
      <c r="E34" s="186"/>
      <c r="F34" s="186"/>
      <c r="G34" s="170"/>
      <c r="H34" s="170"/>
      <c r="I34" s="170"/>
      <c r="J34" s="52"/>
      <c r="K34" s="52"/>
    </row>
    <row r="35" spans="1:11" s="1" customFormat="1" ht="13.15">
      <c r="A35" s="187" t="s">
        <v>145</v>
      </c>
      <c r="B35" s="188" t="s">
        <v>88</v>
      </c>
      <c r="C35" s="189">
        <v>1</v>
      </c>
      <c r="D35" s="189" t="s">
        <v>68</v>
      </c>
      <c r="E35" s="190">
        <v>0</v>
      </c>
      <c r="F35" s="190">
        <f>SUM(E35*$F$2)</f>
        <v>0</v>
      </c>
      <c r="G35" s="190">
        <f>SUM($C35*$E35)+($F35)</f>
        <v>0</v>
      </c>
      <c r="H35" s="190">
        <f>SUM($C35*$E35)+($F35)</f>
        <v>0</v>
      </c>
      <c r="I35" s="170"/>
      <c r="J35" s="52"/>
      <c r="K35" s="52"/>
    </row>
    <row r="36" spans="1:11" s="1" customFormat="1" ht="13.15">
      <c r="A36" s="183"/>
      <c r="B36" s="184"/>
      <c r="C36" s="185"/>
      <c r="D36" s="185"/>
      <c r="E36" s="186"/>
      <c r="F36" s="186"/>
      <c r="G36" s="170"/>
      <c r="H36" s="170"/>
      <c r="I36" s="170"/>
      <c r="J36" s="52"/>
      <c r="K36" s="52"/>
    </row>
    <row r="37" spans="1:11" s="1" customFormat="1" ht="13.15">
      <c r="A37" s="51" t="s">
        <v>223</v>
      </c>
      <c r="B37" s="53" t="s">
        <v>67</v>
      </c>
      <c r="C37" s="50"/>
      <c r="D37" s="43"/>
      <c r="E37" s="43"/>
      <c r="F37" s="43"/>
      <c r="G37" s="43"/>
      <c r="H37" s="43"/>
      <c r="I37" s="43"/>
      <c r="J37" s="52"/>
      <c r="K37" s="52"/>
    </row>
    <row r="38" spans="1:11" s="1" customFormat="1" ht="13.15">
      <c r="A38" s="183"/>
      <c r="B38" s="184"/>
      <c r="C38" s="185"/>
      <c r="D38" s="185"/>
      <c r="E38" s="186"/>
      <c r="F38" s="186"/>
      <c r="G38" s="170"/>
      <c r="H38" s="170"/>
      <c r="I38" s="170"/>
      <c r="J38" s="52"/>
      <c r="K38" s="52"/>
    </row>
    <row r="39" spans="1:11" s="1" customFormat="1" ht="13.15">
      <c r="A39" s="187" t="s">
        <v>146</v>
      </c>
      <c r="B39" s="188" t="s">
        <v>88</v>
      </c>
      <c r="C39" s="189">
        <v>1</v>
      </c>
      <c r="D39" s="189" t="s">
        <v>68</v>
      </c>
      <c r="E39" s="190">
        <v>0</v>
      </c>
      <c r="F39" s="190">
        <f>SUM(E39*$F$2)</f>
        <v>0</v>
      </c>
      <c r="G39" s="190">
        <f>SUM($C39*$E39)+($F39)</f>
        <v>0</v>
      </c>
      <c r="H39" s="190">
        <f>SUM($C39*$E39)+($F39)</f>
        <v>0</v>
      </c>
      <c r="I39" s="170"/>
      <c r="J39" s="52"/>
      <c r="K39" s="52"/>
    </row>
    <row r="40" spans="1:11" s="1" customFormat="1" ht="13.15">
      <c r="A40" s="183"/>
      <c r="B40" s="184"/>
      <c r="C40" s="185"/>
      <c r="D40" s="185"/>
      <c r="E40" s="186"/>
      <c r="F40" s="186"/>
      <c r="G40" s="170"/>
      <c r="H40" s="170"/>
      <c r="I40" s="170"/>
      <c r="J40" s="52"/>
      <c r="K40" s="52"/>
    </row>
    <row r="41" spans="1:11" s="1" customFormat="1" ht="13.15">
      <c r="A41" s="51" t="s">
        <v>224</v>
      </c>
      <c r="B41" s="53" t="s">
        <v>69</v>
      </c>
      <c r="C41" s="50"/>
      <c r="D41" s="43"/>
      <c r="E41" s="43"/>
      <c r="F41" s="43"/>
      <c r="G41" s="43"/>
      <c r="H41" s="43"/>
      <c r="I41" s="43"/>
      <c r="J41" s="52"/>
      <c r="K41" s="52"/>
    </row>
    <row r="42" spans="1:11" s="1" customFormat="1" ht="13.15">
      <c r="A42" s="183"/>
      <c r="B42" s="184"/>
      <c r="C42" s="185"/>
      <c r="D42" s="185"/>
      <c r="E42" s="186"/>
      <c r="F42" s="186"/>
      <c r="G42" s="170"/>
      <c r="H42" s="170"/>
      <c r="I42" s="170"/>
      <c r="J42" s="52"/>
      <c r="K42" s="52"/>
    </row>
    <row r="43" spans="1:11" s="1" customFormat="1" ht="13.15">
      <c r="A43" s="187" t="s">
        <v>147</v>
      </c>
      <c r="B43" s="188" t="s">
        <v>88</v>
      </c>
      <c r="C43" s="189">
        <v>1</v>
      </c>
      <c r="D43" s="189" t="s">
        <v>68</v>
      </c>
      <c r="E43" s="190">
        <v>0</v>
      </c>
      <c r="F43" s="190">
        <f>SUM(E43*$F$2)</f>
        <v>0</v>
      </c>
      <c r="G43" s="190">
        <f>SUM($C43*$E43)+($F43)</f>
        <v>0</v>
      </c>
      <c r="H43" s="190">
        <f>SUM($C43*$E43)+($F43)</f>
        <v>0</v>
      </c>
      <c r="I43" s="170"/>
      <c r="J43" s="52"/>
      <c r="K43" s="52"/>
    </row>
    <row r="44" spans="1:11" s="1" customFormat="1" ht="13.15">
      <c r="A44" s="183"/>
      <c r="B44" s="184"/>
      <c r="C44" s="185"/>
      <c r="D44" s="185"/>
      <c r="E44" s="186"/>
      <c r="F44" s="186"/>
      <c r="G44" s="170"/>
      <c r="H44" s="170"/>
      <c r="I44" s="170"/>
      <c r="J44" s="52"/>
      <c r="K44" s="52"/>
    </row>
    <row r="45" spans="1:11" s="1" customFormat="1" ht="13.15">
      <c r="A45" s="51" t="s">
        <v>225</v>
      </c>
      <c r="B45" s="53" t="s">
        <v>70</v>
      </c>
      <c r="C45" s="50"/>
      <c r="D45" s="43"/>
      <c r="E45" s="43"/>
      <c r="F45" s="43"/>
      <c r="G45" s="43"/>
      <c r="H45" s="43"/>
      <c r="I45" s="43"/>
      <c r="J45" s="52"/>
      <c r="K45" s="52"/>
    </row>
    <row r="46" spans="1:11" s="1" customFormat="1" ht="13.15">
      <c r="A46" s="183"/>
      <c r="B46" s="184"/>
      <c r="C46" s="185"/>
      <c r="D46" s="185"/>
      <c r="E46" s="186"/>
      <c r="F46" s="186"/>
      <c r="G46" s="170"/>
      <c r="H46" s="170"/>
      <c r="I46" s="170"/>
      <c r="J46" s="52"/>
      <c r="K46" s="52"/>
    </row>
    <row r="47" spans="1:11" s="1" customFormat="1" ht="13.15">
      <c r="A47" s="187" t="s">
        <v>148</v>
      </c>
      <c r="B47" s="188" t="s">
        <v>88</v>
      </c>
      <c r="C47" s="189">
        <v>1</v>
      </c>
      <c r="D47" s="189" t="s">
        <v>68</v>
      </c>
      <c r="E47" s="190">
        <v>0</v>
      </c>
      <c r="F47" s="190">
        <f>SUM(E47*$F$2)</f>
        <v>0</v>
      </c>
      <c r="G47" s="190">
        <f>SUM($C47*$E47)+($F47)</f>
        <v>0</v>
      </c>
      <c r="H47" s="190">
        <f>SUM($C47*$E47)+($F47)</f>
        <v>0</v>
      </c>
      <c r="I47" s="170"/>
      <c r="J47" s="52"/>
      <c r="K47" s="52"/>
    </row>
    <row r="48" spans="1:11" s="1" customFormat="1" ht="13.15">
      <c r="A48" s="183"/>
      <c r="B48" s="184"/>
      <c r="C48" s="185"/>
      <c r="D48" s="185"/>
      <c r="E48" s="186"/>
      <c r="F48" s="186"/>
      <c r="G48" s="170"/>
      <c r="H48" s="170"/>
      <c r="I48" s="170"/>
      <c r="J48" s="52"/>
      <c r="K48" s="52"/>
    </row>
    <row r="49" spans="1:11" s="1" customFormat="1" ht="13.15">
      <c r="A49" s="51" t="s">
        <v>226</v>
      </c>
      <c r="B49" s="53" t="s">
        <v>71</v>
      </c>
      <c r="C49" s="50"/>
      <c r="D49" s="43"/>
      <c r="E49" s="43"/>
      <c r="F49" s="43"/>
      <c r="G49" s="43"/>
      <c r="H49" s="43"/>
      <c r="I49" s="43"/>
      <c r="J49" s="52"/>
      <c r="K49" s="52"/>
    </row>
    <row r="50" spans="1:11" s="1" customFormat="1" ht="13.15">
      <c r="A50" s="183"/>
      <c r="B50" s="184"/>
      <c r="C50" s="185"/>
      <c r="D50" s="185"/>
      <c r="E50" s="186"/>
      <c r="F50" s="186"/>
      <c r="G50" s="170"/>
      <c r="H50" s="170"/>
      <c r="I50" s="170"/>
      <c r="J50" s="52"/>
      <c r="K50" s="52"/>
    </row>
    <row r="51" spans="1:11" s="1" customFormat="1" ht="13.15">
      <c r="A51" s="187" t="s">
        <v>149</v>
      </c>
      <c r="B51" s="188" t="s">
        <v>88</v>
      </c>
      <c r="C51" s="189">
        <v>1</v>
      </c>
      <c r="D51" s="189" t="s">
        <v>68</v>
      </c>
      <c r="E51" s="190">
        <v>0</v>
      </c>
      <c r="F51" s="190">
        <f>SUM(E51*$F$2)</f>
        <v>0</v>
      </c>
      <c r="G51" s="190">
        <f>SUM($C51*$E51)+($F51)</f>
        <v>0</v>
      </c>
      <c r="H51" s="190">
        <f>SUM($C51*$E51)+($F51)</f>
        <v>0</v>
      </c>
      <c r="I51" s="170"/>
      <c r="J51" s="52"/>
      <c r="K51" s="52"/>
    </row>
    <row r="52" spans="1:11" s="1" customFormat="1" ht="13.15">
      <c r="A52" s="183"/>
      <c r="B52" s="188"/>
      <c r="C52" s="189"/>
      <c r="D52" s="189"/>
      <c r="E52" s="190"/>
      <c r="F52" s="190"/>
      <c r="G52" s="190"/>
      <c r="H52" s="190"/>
      <c r="I52" s="170"/>
      <c r="J52" s="52"/>
      <c r="K52" s="52"/>
    </row>
    <row r="53" spans="1:11" s="1" customFormat="1" ht="13.15">
      <c r="A53" s="51" t="s">
        <v>219</v>
      </c>
      <c r="B53" s="53" t="s">
        <v>72</v>
      </c>
      <c r="C53" s="50"/>
      <c r="D53" s="43"/>
      <c r="E53" s="43"/>
      <c r="F53" s="43"/>
      <c r="G53" s="43"/>
      <c r="H53" s="43"/>
      <c r="I53" s="43"/>
      <c r="J53" s="52"/>
      <c r="K53" s="52"/>
    </row>
    <row r="54" spans="1:11" s="1" customFormat="1" ht="13.15">
      <c r="A54" s="183"/>
      <c r="B54" s="184"/>
      <c r="C54" s="185"/>
      <c r="D54" s="185"/>
      <c r="E54" s="186"/>
      <c r="F54" s="186"/>
      <c r="G54" s="170"/>
      <c r="H54" s="170"/>
      <c r="I54" s="170"/>
      <c r="J54" s="52"/>
      <c r="K54" s="52"/>
    </row>
    <row r="55" spans="1:11" s="1" customFormat="1" ht="13.15">
      <c r="A55" s="187" t="s">
        <v>150</v>
      </c>
      <c r="B55" s="188" t="s">
        <v>88</v>
      </c>
      <c r="C55" s="189">
        <v>1</v>
      </c>
      <c r="D55" s="189" t="s">
        <v>68</v>
      </c>
      <c r="E55" s="190">
        <v>0</v>
      </c>
      <c r="F55" s="190">
        <f>SUM(E55*$F$2)</f>
        <v>0</v>
      </c>
      <c r="G55" s="190">
        <f>SUM($C55*$E55)+($F55)</f>
        <v>0</v>
      </c>
      <c r="H55" s="190">
        <f>SUM($C55*$E55)+($F55)</f>
        <v>0</v>
      </c>
      <c r="I55" s="170"/>
      <c r="J55" s="52"/>
      <c r="K55" s="52"/>
    </row>
    <row r="56" spans="1:11" s="1" customFormat="1" ht="13.15">
      <c r="A56" s="183"/>
      <c r="B56" s="184"/>
      <c r="C56" s="185"/>
      <c r="D56" s="185"/>
      <c r="E56" s="186"/>
      <c r="F56" s="186"/>
      <c r="G56" s="170"/>
      <c r="H56" s="170"/>
      <c r="I56" s="170"/>
      <c r="J56" s="52"/>
      <c r="K56" s="52"/>
    </row>
    <row r="57" spans="1:11" s="1" customFormat="1" ht="13.15">
      <c r="A57" s="51" t="s">
        <v>218</v>
      </c>
      <c r="B57" s="53" t="s">
        <v>73</v>
      </c>
      <c r="C57" s="50"/>
      <c r="D57" s="43"/>
      <c r="E57" s="43"/>
      <c r="F57" s="43"/>
      <c r="G57" s="43"/>
      <c r="H57" s="43"/>
      <c r="I57" s="43"/>
      <c r="J57" s="52"/>
      <c r="K57" s="52"/>
    </row>
    <row r="58" spans="1:11" s="1" customFormat="1" ht="13.15">
      <c r="A58" s="183"/>
      <c r="B58" s="184"/>
      <c r="C58" s="185"/>
      <c r="D58" s="185"/>
      <c r="E58" s="186"/>
      <c r="F58" s="186"/>
      <c r="G58" s="170"/>
      <c r="H58" s="170"/>
      <c r="I58" s="170"/>
      <c r="J58" s="52"/>
      <c r="K58" s="52"/>
    </row>
    <row r="59" spans="1:11" s="1" customFormat="1" ht="13.15">
      <c r="A59" s="187" t="s">
        <v>151</v>
      </c>
      <c r="B59" s="188" t="s">
        <v>88</v>
      </c>
      <c r="C59" s="189">
        <v>1</v>
      </c>
      <c r="D59" s="189" t="s">
        <v>68</v>
      </c>
      <c r="E59" s="190">
        <v>0</v>
      </c>
      <c r="F59" s="190">
        <f>SUM(E59*$F$2)</f>
        <v>0</v>
      </c>
      <c r="G59" s="190">
        <f>SUM($C59*$E59)+($F59)</f>
        <v>0</v>
      </c>
      <c r="H59" s="190">
        <f>SUM($C59*$E59)+($F59)</f>
        <v>0</v>
      </c>
      <c r="I59" s="170"/>
      <c r="J59" s="52"/>
      <c r="K59" s="52"/>
    </row>
    <row r="60" spans="1:11" s="1" customFormat="1" ht="13.15">
      <c r="A60" s="183"/>
      <c r="B60" s="184"/>
      <c r="C60" s="185"/>
      <c r="D60" s="185"/>
      <c r="E60" s="186"/>
      <c r="F60" s="186"/>
      <c r="G60" s="170"/>
      <c r="H60" s="170"/>
      <c r="I60" s="170"/>
      <c r="J60" s="52"/>
      <c r="K60" s="52"/>
    </row>
    <row r="61" spans="1:11" s="1" customFormat="1" ht="13.15">
      <c r="A61" s="51" t="s">
        <v>217</v>
      </c>
      <c r="B61" s="53" t="s">
        <v>74</v>
      </c>
      <c r="C61" s="50"/>
      <c r="D61" s="43"/>
      <c r="E61" s="43"/>
      <c r="F61" s="43"/>
      <c r="G61" s="43"/>
      <c r="H61" s="43"/>
      <c r="I61" s="43"/>
      <c r="J61" s="52"/>
      <c r="K61" s="52"/>
    </row>
    <row r="62" spans="1:11" s="1" customFormat="1" ht="13.15">
      <c r="A62" s="183"/>
      <c r="B62" s="184"/>
      <c r="C62" s="185"/>
      <c r="D62" s="185"/>
      <c r="E62" s="186"/>
      <c r="F62" s="186"/>
      <c r="G62" s="170"/>
      <c r="H62" s="170"/>
      <c r="I62" s="170"/>
      <c r="J62" s="52"/>
      <c r="K62" s="52"/>
    </row>
    <row r="63" spans="1:11" s="1" customFormat="1" ht="13.15">
      <c r="A63" s="187" t="s">
        <v>152</v>
      </c>
      <c r="B63" s="188" t="s">
        <v>88</v>
      </c>
      <c r="C63" s="189">
        <v>1</v>
      </c>
      <c r="D63" s="189" t="s">
        <v>68</v>
      </c>
      <c r="E63" s="190">
        <v>0</v>
      </c>
      <c r="F63" s="190">
        <f>SUM(E63*$F$2)</f>
        <v>0</v>
      </c>
      <c r="G63" s="190">
        <f>SUM($C63*$E63)+($F63)</f>
        <v>0</v>
      </c>
      <c r="H63" s="190">
        <f>SUM($C63*$E63)+($F63)</f>
        <v>0</v>
      </c>
      <c r="I63" s="170"/>
      <c r="J63" s="52"/>
      <c r="K63" s="52"/>
    </row>
    <row r="64" spans="1:11" s="1" customFormat="1" ht="13.15">
      <c r="A64" s="183"/>
      <c r="B64" s="184"/>
      <c r="C64" s="185"/>
      <c r="D64" s="185"/>
      <c r="E64" s="186"/>
      <c r="F64" s="186"/>
      <c r="G64" s="170"/>
      <c r="H64" s="170"/>
      <c r="I64" s="170"/>
      <c r="J64" s="52"/>
      <c r="K64" s="52"/>
    </row>
    <row r="65" spans="1:11" s="1" customFormat="1" ht="13.15">
      <c r="A65" s="51" t="s">
        <v>216</v>
      </c>
      <c r="B65" s="53" t="s">
        <v>32</v>
      </c>
      <c r="C65" s="50"/>
      <c r="D65" s="43"/>
      <c r="E65" s="43"/>
      <c r="F65" s="43"/>
      <c r="G65" s="43"/>
      <c r="H65" s="43"/>
      <c r="I65" s="43"/>
      <c r="J65" s="52"/>
      <c r="K65" s="52"/>
    </row>
    <row r="66" spans="1:11" s="1" customFormat="1" ht="13.15">
      <c r="A66" s="183"/>
      <c r="B66" s="184"/>
      <c r="C66" s="185"/>
      <c r="D66" s="185"/>
      <c r="E66" s="186"/>
      <c r="F66" s="186"/>
      <c r="G66" s="170"/>
      <c r="H66" s="170"/>
      <c r="I66" s="170"/>
      <c r="J66" s="52"/>
      <c r="K66" s="52"/>
    </row>
    <row r="67" spans="1:11" s="1" customFormat="1" ht="13.15">
      <c r="A67" s="187" t="s">
        <v>153</v>
      </c>
      <c r="B67" s="188" t="s">
        <v>88</v>
      </c>
      <c r="C67" s="189">
        <v>1</v>
      </c>
      <c r="D67" s="189" t="s">
        <v>68</v>
      </c>
      <c r="E67" s="190">
        <v>0</v>
      </c>
      <c r="F67" s="190">
        <f>SUM(E67*$F$2)</f>
        <v>0</v>
      </c>
      <c r="G67" s="190">
        <f>SUM($C67*$E67)+($F67)</f>
        <v>0</v>
      </c>
      <c r="H67" s="190">
        <f>SUM($C67*$E67)+($F67)</f>
        <v>0</v>
      </c>
      <c r="I67" s="191"/>
      <c r="J67" s="52"/>
      <c r="K67" s="52"/>
    </row>
    <row r="68" spans="1:11" s="1" customFormat="1" ht="13.15">
      <c r="A68" s="183"/>
      <c r="B68" s="184"/>
      <c r="C68" s="185"/>
      <c r="D68" s="185"/>
      <c r="E68" s="186"/>
      <c r="F68" s="186"/>
      <c r="G68" s="170"/>
      <c r="H68" s="170"/>
      <c r="I68" s="170"/>
      <c r="J68" s="52"/>
      <c r="K68" s="52"/>
    </row>
    <row r="69" spans="1:11" s="1" customFormat="1" ht="13.15">
      <c r="A69" s="51" t="s">
        <v>215</v>
      </c>
      <c r="B69" s="53" t="s">
        <v>33</v>
      </c>
      <c r="C69" s="50"/>
      <c r="D69" s="43"/>
      <c r="E69" s="43"/>
      <c r="F69" s="43"/>
      <c r="G69" s="43"/>
      <c r="H69" s="43"/>
      <c r="I69" s="43"/>
      <c r="J69" s="52"/>
      <c r="K69" s="52"/>
    </row>
    <row r="70" spans="1:11" s="1" customFormat="1" ht="13.15">
      <c r="A70" s="183"/>
      <c r="B70" s="184"/>
      <c r="C70" s="185"/>
      <c r="D70" s="185"/>
      <c r="E70" s="186"/>
      <c r="F70" s="186"/>
      <c r="G70" s="170"/>
      <c r="H70" s="170"/>
      <c r="I70" s="170"/>
      <c r="J70" s="52"/>
      <c r="K70" s="52"/>
    </row>
    <row r="71" spans="1:11" s="1" customFormat="1" ht="13.15">
      <c r="A71" s="187" t="s">
        <v>154</v>
      </c>
      <c r="B71" s="188" t="s">
        <v>241</v>
      </c>
      <c r="C71" s="189">
        <v>1</v>
      </c>
      <c r="D71" s="189" t="s">
        <v>68</v>
      </c>
      <c r="E71" s="190">
        <v>0</v>
      </c>
      <c r="F71" s="190">
        <f>SUM(E71*$F$2)</f>
        <v>0</v>
      </c>
      <c r="G71" s="190">
        <f>SUM($C71*$E71)+($F71)</f>
        <v>0</v>
      </c>
      <c r="H71" s="190">
        <f>SUM($C71*$E71)+($F71)</f>
        <v>0</v>
      </c>
      <c r="I71" s="170"/>
      <c r="J71" s="52"/>
      <c r="K71" s="52"/>
    </row>
    <row r="72" spans="1:11">
      <c r="A72" s="183"/>
      <c r="B72" s="184"/>
      <c r="C72" s="185"/>
      <c r="D72" s="185"/>
      <c r="E72" s="186"/>
      <c r="F72" s="186"/>
      <c r="G72" s="170"/>
      <c r="H72" s="170"/>
      <c r="I72" s="170"/>
    </row>
    <row r="73" spans="1:11" s="1" customFormat="1" ht="13.15">
      <c r="A73" s="51" t="s">
        <v>139</v>
      </c>
      <c r="B73" s="53" t="s">
        <v>75</v>
      </c>
      <c r="C73" s="50"/>
      <c r="D73" s="43"/>
      <c r="E73" s="43"/>
      <c r="F73" s="43"/>
      <c r="G73" s="43"/>
      <c r="H73" s="43"/>
      <c r="I73" s="43"/>
      <c r="J73" s="2"/>
      <c r="K73" s="2"/>
    </row>
    <row r="74" spans="1:11" s="1" customFormat="1">
      <c r="A74" s="183"/>
      <c r="B74" s="184"/>
      <c r="C74" s="185"/>
      <c r="D74" s="185"/>
      <c r="E74" s="186"/>
      <c r="F74" s="186"/>
      <c r="G74" s="170"/>
      <c r="H74" s="170"/>
      <c r="I74" s="170"/>
      <c r="J74" s="2"/>
      <c r="K74" s="2"/>
    </row>
    <row r="75" spans="1:11" s="1" customFormat="1" ht="13.15">
      <c r="A75" s="62" t="s">
        <v>155</v>
      </c>
      <c r="B75" s="63" t="s">
        <v>78</v>
      </c>
      <c r="C75" s="63"/>
      <c r="D75" s="59"/>
      <c r="E75" s="59"/>
      <c r="F75" s="60"/>
      <c r="G75" s="177"/>
      <c r="H75" s="177"/>
      <c r="I75" s="65"/>
      <c r="J75" s="2"/>
      <c r="K75" s="2"/>
    </row>
    <row r="76" spans="1:11" s="1" customFormat="1" ht="13.15">
      <c r="A76" s="62"/>
      <c r="B76" s="63"/>
      <c r="C76" s="63"/>
      <c r="D76" s="59"/>
      <c r="E76" s="59"/>
      <c r="F76" s="60"/>
      <c r="G76" s="177"/>
      <c r="H76" s="177"/>
      <c r="I76" s="65"/>
      <c r="J76" s="2"/>
      <c r="K76" s="2"/>
    </row>
    <row r="77" spans="1:11">
      <c r="A77" s="187" t="s">
        <v>157</v>
      </c>
      <c r="B77" s="188" t="s">
        <v>88</v>
      </c>
      <c r="C77" s="189">
        <v>1</v>
      </c>
      <c r="D77" s="189" t="s">
        <v>68</v>
      </c>
      <c r="E77" s="190">
        <v>0</v>
      </c>
      <c r="F77" s="190">
        <f>SUM(E77*$F$2)</f>
        <v>0</v>
      </c>
      <c r="G77" s="190">
        <f>SUM($C77*$E77)+($F77)</f>
        <v>0</v>
      </c>
      <c r="H77" s="190">
        <f>SUM($C77*$E77)+($F77)</f>
        <v>0</v>
      </c>
      <c r="I77" s="170"/>
    </row>
    <row r="78" spans="1:11" s="1" customFormat="1" ht="13.15">
      <c r="A78" s="62"/>
      <c r="B78" s="63"/>
      <c r="C78" s="63"/>
      <c r="D78" s="197"/>
      <c r="E78" s="197"/>
      <c r="F78" s="198"/>
      <c r="G78" s="199"/>
      <c r="H78" s="199"/>
      <c r="I78" s="65"/>
      <c r="J78" s="2"/>
      <c r="K78" s="2"/>
    </row>
    <row r="79" spans="1:11" s="1" customFormat="1" ht="13.15">
      <c r="A79" s="62" t="s">
        <v>156</v>
      </c>
      <c r="B79" s="63" t="s">
        <v>79</v>
      </c>
      <c r="C79" s="63"/>
      <c r="D79" s="197"/>
      <c r="E79" s="197"/>
      <c r="F79" s="198"/>
      <c r="G79" s="199"/>
      <c r="H79" s="199"/>
      <c r="I79" s="65"/>
      <c r="J79" s="2"/>
      <c r="K79" s="2"/>
    </row>
    <row r="80" spans="1:11" s="1" customFormat="1" ht="13.15">
      <c r="A80" s="61"/>
      <c r="B80" s="63"/>
      <c r="C80" s="63"/>
      <c r="D80" s="197"/>
      <c r="E80" s="197"/>
      <c r="F80" s="198"/>
      <c r="G80" s="199"/>
      <c r="H80" s="199"/>
      <c r="I80" s="65"/>
      <c r="J80" s="2"/>
      <c r="K80" s="2"/>
    </row>
    <row r="81" spans="1:11">
      <c r="A81" s="187" t="s">
        <v>158</v>
      </c>
      <c r="B81" s="188" t="s">
        <v>88</v>
      </c>
      <c r="C81" s="189">
        <v>1</v>
      </c>
      <c r="D81" s="189" t="s">
        <v>68</v>
      </c>
      <c r="E81" s="190">
        <v>0</v>
      </c>
      <c r="F81" s="190">
        <f>SUM(E81*$F$2)</f>
        <v>0</v>
      </c>
      <c r="G81" s="190">
        <f>SUM($C81*$E81)+($F81)</f>
        <v>0</v>
      </c>
      <c r="H81" s="190">
        <f>SUM($C81*$E81)+($F81)</f>
        <v>0</v>
      </c>
      <c r="I81" s="170"/>
    </row>
    <row r="82" spans="1:11" s="1" customFormat="1">
      <c r="A82" s="66"/>
      <c r="B82" s="200"/>
      <c r="C82" s="185"/>
      <c r="D82" s="185"/>
      <c r="E82" s="186"/>
      <c r="F82" s="186"/>
      <c r="G82" s="186"/>
      <c r="H82" s="186"/>
      <c r="I82" s="186"/>
      <c r="J82" s="2"/>
      <c r="K82" s="2"/>
    </row>
    <row r="83" spans="1:11" s="1" customFormat="1" ht="13.15">
      <c r="A83" s="62" t="s">
        <v>159</v>
      </c>
      <c r="B83" s="63" t="s">
        <v>84</v>
      </c>
      <c r="C83" s="63"/>
      <c r="D83" s="59"/>
      <c r="E83" s="64"/>
      <c r="F83" s="60"/>
      <c r="G83" s="177"/>
      <c r="H83" s="177"/>
      <c r="I83" s="65"/>
      <c r="J83" s="2"/>
      <c r="K83" s="2"/>
    </row>
    <row r="84" spans="1:11" s="1" customFormat="1" ht="13.15">
      <c r="A84" s="61"/>
      <c r="B84" s="63"/>
      <c r="C84" s="63"/>
      <c r="D84" s="59"/>
      <c r="E84" s="64"/>
      <c r="F84" s="60"/>
      <c r="G84" s="177"/>
      <c r="H84" s="177"/>
      <c r="I84" s="65"/>
      <c r="J84" s="2"/>
      <c r="K84" s="2"/>
    </row>
    <row r="85" spans="1:11">
      <c r="A85" s="201" t="s">
        <v>160</v>
      </c>
      <c r="B85" s="188" t="s">
        <v>88</v>
      </c>
      <c r="C85" s="189">
        <v>1</v>
      </c>
      <c r="D85" s="189" t="s">
        <v>68</v>
      </c>
      <c r="E85" s="190">
        <v>0</v>
      </c>
      <c r="F85" s="190">
        <f>SUM(E85*$F$2)</f>
        <v>0</v>
      </c>
      <c r="G85" s="190">
        <f>SUM($C85*$E85)+($F85)</f>
        <v>0</v>
      </c>
      <c r="H85" s="190">
        <f>SUM($C85*$E85)+($F85)</f>
        <v>0</v>
      </c>
      <c r="I85" s="170"/>
    </row>
    <row r="86" spans="1:11" s="1" customFormat="1" ht="13.15">
      <c r="A86" s="61"/>
      <c r="B86" s="63"/>
      <c r="C86" s="63"/>
      <c r="D86" s="59"/>
      <c r="E86" s="64"/>
      <c r="F86" s="60"/>
      <c r="G86" s="177"/>
      <c r="H86" s="177"/>
      <c r="I86" s="65"/>
      <c r="J86" s="2"/>
      <c r="K86" s="2"/>
    </row>
    <row r="87" spans="1:11" s="1" customFormat="1" ht="13.15">
      <c r="A87" s="62" t="s">
        <v>161</v>
      </c>
      <c r="B87" s="63" t="s">
        <v>94</v>
      </c>
      <c r="C87" s="63"/>
      <c r="D87" s="59"/>
      <c r="E87" s="64"/>
      <c r="F87" s="60"/>
      <c r="G87" s="177"/>
      <c r="H87" s="177"/>
      <c r="I87" s="65"/>
      <c r="J87" s="2"/>
      <c r="K87" s="2"/>
    </row>
    <row r="88" spans="1:11" s="1" customFormat="1" ht="13.15">
      <c r="A88" s="61"/>
      <c r="B88" s="63"/>
      <c r="C88" s="63"/>
      <c r="D88" s="59"/>
      <c r="E88" s="64"/>
      <c r="F88" s="60"/>
      <c r="G88" s="177"/>
      <c r="H88" s="177"/>
      <c r="I88" s="65"/>
      <c r="J88" s="2"/>
      <c r="K88" s="2"/>
    </row>
    <row r="89" spans="1:11" s="1" customFormat="1">
      <c r="A89" s="202" t="s">
        <v>171</v>
      </c>
      <c r="B89" s="188" t="s">
        <v>88</v>
      </c>
      <c r="C89" s="189">
        <v>1</v>
      </c>
      <c r="D89" s="189" t="s">
        <v>68</v>
      </c>
      <c r="E89" s="190">
        <v>0</v>
      </c>
      <c r="F89" s="190">
        <f>SUM(E89*$F$2)</f>
        <v>0</v>
      </c>
      <c r="G89" s="190">
        <f>SUM($C89*$E89)+($F89)</f>
        <v>0</v>
      </c>
      <c r="H89" s="190">
        <f>SUM($C89*$E89)+($F89)</f>
        <v>0</v>
      </c>
      <c r="I89" s="170"/>
      <c r="J89" s="2"/>
      <c r="K89" s="2"/>
    </row>
    <row r="90" spans="1:11" s="1" customFormat="1" ht="13.15">
      <c r="A90" s="61"/>
      <c r="B90" s="63"/>
      <c r="C90" s="63"/>
      <c r="D90" s="59"/>
      <c r="E90" s="64"/>
      <c r="F90" s="60"/>
      <c r="G90" s="177"/>
      <c r="H90" s="177"/>
      <c r="I90" s="65"/>
      <c r="J90" s="2"/>
      <c r="K90" s="2"/>
    </row>
    <row r="91" spans="1:11" s="1" customFormat="1" ht="13.15">
      <c r="A91" s="62" t="s">
        <v>162</v>
      </c>
      <c r="B91" s="63" t="s">
        <v>202</v>
      </c>
      <c r="C91" s="189">
        <v>1</v>
      </c>
      <c r="D91" s="189" t="s">
        <v>68</v>
      </c>
      <c r="E91" s="190">
        <v>0</v>
      </c>
      <c r="F91" s="190">
        <f>SUM(E91*$F$2)</f>
        <v>0</v>
      </c>
      <c r="G91" s="190">
        <f>SUM($C91*$E91)+($F91)</f>
        <v>0</v>
      </c>
      <c r="H91" s="190">
        <f>SUM($C91*$E91)+($F91)</f>
        <v>0</v>
      </c>
      <c r="I91" s="170"/>
      <c r="J91" s="2"/>
      <c r="K91" s="2"/>
    </row>
    <row r="92" spans="1:11" s="1" customFormat="1" ht="13.15">
      <c r="A92" s="61"/>
      <c r="B92" s="63"/>
      <c r="C92" s="63"/>
      <c r="D92" s="59"/>
      <c r="E92" s="64"/>
      <c r="F92" s="60"/>
      <c r="G92" s="177"/>
      <c r="H92" s="177"/>
      <c r="I92" s="65"/>
      <c r="J92" s="2"/>
      <c r="K92" s="2"/>
    </row>
    <row r="93" spans="1:11" s="1" customFormat="1">
      <c r="A93" s="202" t="s">
        <v>173</v>
      </c>
      <c r="B93" s="188" t="s">
        <v>88</v>
      </c>
      <c r="C93" s="189">
        <v>1</v>
      </c>
      <c r="D93" s="189" t="s">
        <v>68</v>
      </c>
      <c r="E93" s="190">
        <v>0</v>
      </c>
      <c r="F93" s="190">
        <f>SUM(E93*$F$2)</f>
        <v>0</v>
      </c>
      <c r="G93" s="190">
        <f>SUM($C93*$E93)+($F93)</f>
        <v>0</v>
      </c>
      <c r="H93" s="190">
        <f>SUM($C93*$E93)+($F93)</f>
        <v>0</v>
      </c>
      <c r="I93" s="170"/>
      <c r="J93" s="2"/>
      <c r="K93" s="2"/>
    </row>
    <row r="94" spans="1:11" s="1" customFormat="1">
      <c r="A94" s="202"/>
      <c r="B94" s="188"/>
      <c r="C94" s="189"/>
      <c r="D94" s="189"/>
      <c r="E94" s="190"/>
      <c r="F94" s="190"/>
      <c r="G94" s="190"/>
      <c r="H94" s="190"/>
      <c r="I94" s="170"/>
      <c r="J94" s="2"/>
      <c r="K94" s="2"/>
    </row>
    <row r="95" spans="1:11" s="1" customFormat="1" ht="13.15">
      <c r="A95" s="62" t="s">
        <v>200</v>
      </c>
      <c r="B95" s="63" t="s">
        <v>196</v>
      </c>
      <c r="C95" s="63"/>
      <c r="D95" s="59"/>
      <c r="E95" s="59"/>
      <c r="F95" s="60"/>
      <c r="G95" s="177"/>
      <c r="H95" s="177"/>
      <c r="I95" s="87"/>
      <c r="J95" s="2"/>
      <c r="K95" s="2"/>
    </row>
    <row r="96" spans="1:11" s="1" customFormat="1" ht="13.15">
      <c r="A96" s="61"/>
      <c r="B96" s="63"/>
      <c r="C96" s="63"/>
      <c r="D96" s="59"/>
      <c r="E96" s="59"/>
      <c r="F96" s="60"/>
      <c r="G96" s="177"/>
      <c r="H96" s="177"/>
      <c r="I96" s="87"/>
      <c r="J96" s="2"/>
      <c r="K96" s="2"/>
    </row>
    <row r="97" spans="1:11" s="1" customFormat="1">
      <c r="A97" s="203" t="s">
        <v>201</v>
      </c>
      <c r="B97" s="188" t="s">
        <v>88</v>
      </c>
      <c r="C97" s="189">
        <v>1</v>
      </c>
      <c r="D97" s="189" t="s">
        <v>68</v>
      </c>
      <c r="E97" s="190">
        <v>0</v>
      </c>
      <c r="F97" s="190">
        <f>SUM(E97*$F$2)</f>
        <v>0</v>
      </c>
      <c r="G97" s="190">
        <f>SUM($C97*$E97)+($F97)</f>
        <v>0</v>
      </c>
      <c r="H97" s="190">
        <f>SUM($C97*$E97)+($F97)</f>
        <v>0</v>
      </c>
      <c r="I97" s="191"/>
      <c r="J97" s="2"/>
      <c r="K97" s="2"/>
    </row>
    <row r="98" spans="1:11" s="1" customFormat="1" ht="13.15">
      <c r="A98" s="61"/>
      <c r="B98" s="63"/>
      <c r="C98" s="63"/>
      <c r="D98" s="59"/>
      <c r="E98" s="64"/>
      <c r="F98" s="60"/>
      <c r="G98" s="177"/>
      <c r="H98" s="177"/>
      <c r="I98" s="65"/>
      <c r="J98" s="2"/>
      <c r="K98" s="2"/>
    </row>
    <row r="99" spans="1:11" s="1" customFormat="1" ht="13.15">
      <c r="A99" s="51" t="s">
        <v>214</v>
      </c>
      <c r="B99" s="53" t="s">
        <v>76</v>
      </c>
      <c r="C99" s="50"/>
      <c r="D99" s="43"/>
      <c r="E99" s="43"/>
      <c r="F99" s="43"/>
      <c r="G99" s="43"/>
      <c r="H99" s="43"/>
      <c r="I99" s="43"/>
      <c r="J99" s="2"/>
      <c r="K99" s="2"/>
    </row>
    <row r="100" spans="1:11" s="1" customFormat="1" ht="13.15">
      <c r="A100" s="61"/>
      <c r="B100" s="63"/>
      <c r="C100" s="63"/>
      <c r="D100" s="59"/>
      <c r="E100" s="64"/>
      <c r="F100" s="60"/>
      <c r="G100" s="177"/>
      <c r="H100" s="177"/>
      <c r="I100" s="65"/>
      <c r="J100" s="2"/>
      <c r="K100" s="2"/>
    </row>
    <row r="101" spans="1:11" s="1" customFormat="1" ht="13.15">
      <c r="A101" s="62" t="s">
        <v>163</v>
      </c>
      <c r="B101" s="63" t="s">
        <v>82</v>
      </c>
      <c r="C101" s="63"/>
      <c r="D101" s="59"/>
      <c r="E101" s="59"/>
      <c r="F101" s="60"/>
      <c r="G101" s="177"/>
      <c r="H101" s="177"/>
      <c r="I101" s="65"/>
      <c r="J101" s="2"/>
      <c r="K101" s="2"/>
    </row>
    <row r="102" spans="1:11" s="1" customFormat="1" ht="13.15">
      <c r="A102" s="62"/>
      <c r="B102" s="63"/>
      <c r="C102" s="63"/>
      <c r="D102" s="59"/>
      <c r="E102" s="59"/>
      <c r="F102" s="60"/>
      <c r="G102" s="177"/>
      <c r="H102" s="177"/>
      <c r="I102" s="65"/>
      <c r="J102" s="2"/>
      <c r="K102" s="2"/>
    </row>
    <row r="103" spans="1:11" s="1" customFormat="1">
      <c r="A103" s="204" t="s">
        <v>174</v>
      </c>
      <c r="B103" s="56" t="s">
        <v>88</v>
      </c>
      <c r="C103" s="189">
        <v>1</v>
      </c>
      <c r="D103" s="189" t="s">
        <v>68</v>
      </c>
      <c r="E103" s="190">
        <v>0</v>
      </c>
      <c r="F103" s="190">
        <f t="shared" ref="F103" si="0">SUM(E103*$F$2)</f>
        <v>0</v>
      </c>
      <c r="G103" s="190">
        <f>SUM($C103*$E103)+($F103)</f>
        <v>0</v>
      </c>
      <c r="H103" s="190">
        <f>SUM($C103*$E103)+($F103)</f>
        <v>0</v>
      </c>
      <c r="I103" s="170"/>
      <c r="J103" s="2"/>
      <c r="K103" s="2"/>
    </row>
    <row r="104" spans="1:11" s="1" customFormat="1" ht="13.15">
      <c r="A104" s="62"/>
      <c r="B104" s="63"/>
      <c r="C104" s="63"/>
      <c r="D104" s="59"/>
      <c r="E104" s="59"/>
      <c r="F104" s="60"/>
      <c r="G104" s="177"/>
      <c r="H104" s="177"/>
      <c r="I104" s="65"/>
      <c r="J104" s="2"/>
      <c r="K104" s="2"/>
    </row>
    <row r="105" spans="1:11" s="1" customFormat="1" ht="13.15">
      <c r="A105" s="62" t="s">
        <v>164</v>
      </c>
      <c r="B105" s="63" t="s">
        <v>83</v>
      </c>
      <c r="C105" s="63"/>
      <c r="D105" s="59"/>
      <c r="E105" s="59"/>
      <c r="F105" s="60"/>
      <c r="G105" s="177"/>
      <c r="H105" s="177"/>
      <c r="I105" s="65"/>
      <c r="J105" s="2"/>
      <c r="K105" s="2"/>
    </row>
    <row r="106" spans="1:11" s="1" customFormat="1" ht="13.15">
      <c r="A106" s="61"/>
      <c r="B106" s="63"/>
      <c r="C106" s="63"/>
      <c r="D106" s="59"/>
      <c r="E106" s="59"/>
      <c r="F106" s="60"/>
      <c r="G106" s="177"/>
      <c r="H106" s="177"/>
      <c r="I106" s="65"/>
      <c r="J106" s="2"/>
      <c r="K106" s="2"/>
    </row>
    <row r="107" spans="1:11" s="1" customFormat="1">
      <c r="A107" s="187" t="s">
        <v>175</v>
      </c>
      <c r="B107" s="56" t="s">
        <v>88</v>
      </c>
      <c r="C107" s="189">
        <v>1</v>
      </c>
      <c r="D107" s="189" t="s">
        <v>68</v>
      </c>
      <c r="E107" s="190">
        <v>0</v>
      </c>
      <c r="F107" s="190">
        <f t="shared" ref="F107" si="1">SUM(E107*$F$2)</f>
        <v>0</v>
      </c>
      <c r="G107" s="190">
        <f>SUM($C107*$E107)+($F107)</f>
        <v>0</v>
      </c>
      <c r="H107" s="190">
        <f>SUM($C107*$E107)+($F107)</f>
        <v>0</v>
      </c>
      <c r="I107" s="170"/>
      <c r="J107" s="2"/>
      <c r="K107" s="2"/>
    </row>
    <row r="108" spans="1:11" s="1" customFormat="1">
      <c r="A108" s="183"/>
      <c r="B108" s="184"/>
      <c r="C108" s="185"/>
      <c r="D108" s="185"/>
      <c r="E108" s="186"/>
      <c r="F108" s="186"/>
      <c r="G108" s="186"/>
      <c r="H108" s="186"/>
      <c r="I108" s="65"/>
      <c r="J108" s="2"/>
      <c r="K108" s="2"/>
    </row>
    <row r="109" spans="1:11" s="1" customFormat="1" ht="13.15">
      <c r="A109" s="62" t="s">
        <v>165</v>
      </c>
      <c r="B109" s="63" t="s">
        <v>196</v>
      </c>
      <c r="C109" s="63"/>
      <c r="D109" s="59"/>
      <c r="E109" s="59"/>
      <c r="F109" s="60"/>
      <c r="G109" s="177"/>
      <c r="H109" s="177"/>
      <c r="I109" s="87"/>
      <c r="J109" s="2"/>
      <c r="K109" s="2"/>
    </row>
    <row r="110" spans="1:11" s="1" customFormat="1" ht="13.15">
      <c r="A110" s="61"/>
      <c r="B110" s="63"/>
      <c r="C110" s="63"/>
      <c r="D110" s="59"/>
      <c r="E110" s="59"/>
      <c r="F110" s="60"/>
      <c r="G110" s="177"/>
      <c r="H110" s="177"/>
      <c r="I110" s="87"/>
      <c r="J110" s="2"/>
      <c r="K110" s="2"/>
    </row>
    <row r="111" spans="1:11" s="1" customFormat="1">
      <c r="A111" s="187" t="s">
        <v>176</v>
      </c>
      <c r="B111" s="56" t="s">
        <v>88</v>
      </c>
      <c r="C111" s="189">
        <v>1</v>
      </c>
      <c r="D111" s="189" t="s">
        <v>68</v>
      </c>
      <c r="E111" s="190">
        <v>0</v>
      </c>
      <c r="F111" s="190">
        <f t="shared" ref="F111" si="2">SUM(E111*$F$2)</f>
        <v>0</v>
      </c>
      <c r="G111" s="190">
        <f>SUM($C111*$E111)+($F111)</f>
        <v>0</v>
      </c>
      <c r="H111" s="190">
        <f>SUM($C111*$E111)+($F111)</f>
        <v>0</v>
      </c>
      <c r="I111" s="170"/>
      <c r="J111" s="2"/>
      <c r="K111" s="2"/>
    </row>
    <row r="112" spans="1:11" s="1" customFormat="1" ht="13.15">
      <c r="A112" s="61"/>
      <c r="B112" s="63"/>
      <c r="C112" s="63"/>
      <c r="D112" s="59"/>
      <c r="E112" s="59"/>
      <c r="F112" s="60"/>
      <c r="G112" s="177"/>
      <c r="H112" s="177"/>
      <c r="I112" s="87"/>
      <c r="J112" s="2"/>
      <c r="K112" s="2"/>
    </row>
    <row r="113" spans="1:11" s="1" customFormat="1" ht="13.15">
      <c r="A113" s="62" t="s">
        <v>166</v>
      </c>
      <c r="B113" s="63" t="s">
        <v>95</v>
      </c>
      <c r="C113" s="63"/>
      <c r="D113" s="59"/>
      <c r="E113" s="59"/>
      <c r="F113" s="60"/>
      <c r="G113" s="177"/>
      <c r="H113" s="177"/>
      <c r="I113" s="87"/>
      <c r="J113" s="2"/>
      <c r="K113" s="2"/>
    </row>
    <row r="114" spans="1:11" s="1" customFormat="1" ht="13.15">
      <c r="A114" s="61"/>
      <c r="B114" s="63"/>
      <c r="C114" s="63"/>
      <c r="D114" s="59"/>
      <c r="E114" s="59"/>
      <c r="F114" s="60"/>
      <c r="G114" s="177"/>
      <c r="H114" s="177"/>
      <c r="I114" s="87"/>
      <c r="J114" s="2"/>
      <c r="K114" s="2"/>
    </row>
    <row r="115" spans="1:11" s="1" customFormat="1">
      <c r="A115" s="187" t="s">
        <v>177</v>
      </c>
      <c r="B115" s="56" t="s">
        <v>88</v>
      </c>
      <c r="C115" s="189">
        <v>1</v>
      </c>
      <c r="D115" s="189" t="s">
        <v>68</v>
      </c>
      <c r="E115" s="190">
        <v>0</v>
      </c>
      <c r="F115" s="190">
        <f t="shared" ref="F115" si="3">SUM(E115*$F$2)</f>
        <v>0</v>
      </c>
      <c r="G115" s="190">
        <f>SUM($C115*$E115)+($F115)</f>
        <v>0</v>
      </c>
      <c r="H115" s="190">
        <f>SUM($C115*$E115)+($F115)</f>
        <v>0</v>
      </c>
      <c r="I115" s="170"/>
      <c r="J115" s="2"/>
      <c r="K115" s="2"/>
    </row>
    <row r="116" spans="1:11" s="1" customFormat="1" ht="13.15">
      <c r="A116" s="61"/>
      <c r="B116" s="63"/>
      <c r="C116" s="63"/>
      <c r="D116" s="59"/>
      <c r="E116" s="59"/>
      <c r="F116" s="60"/>
      <c r="G116" s="177"/>
      <c r="H116" s="177"/>
      <c r="I116" s="65"/>
      <c r="J116" s="2"/>
      <c r="K116" s="2"/>
    </row>
    <row r="117" spans="1:11" s="1" customFormat="1" ht="13.15">
      <c r="A117" s="62" t="s">
        <v>167</v>
      </c>
      <c r="B117" s="63" t="s">
        <v>80</v>
      </c>
      <c r="C117" s="63"/>
      <c r="D117" s="59"/>
      <c r="E117" s="59"/>
      <c r="F117" s="60"/>
      <c r="G117" s="177"/>
      <c r="H117" s="177"/>
      <c r="I117" s="65"/>
      <c r="J117" s="2"/>
      <c r="K117" s="2"/>
    </row>
    <row r="118" spans="1:11" s="1" customFormat="1" ht="13.15">
      <c r="A118" s="61"/>
      <c r="B118" s="63"/>
      <c r="C118" s="63"/>
      <c r="D118" s="59"/>
      <c r="E118" s="59"/>
      <c r="F118" s="60"/>
      <c r="G118" s="177"/>
      <c r="H118" s="177"/>
      <c r="I118" s="65"/>
      <c r="J118" s="2"/>
      <c r="K118" s="2"/>
    </row>
    <row r="119" spans="1:11" s="1" customFormat="1">
      <c r="A119" s="187" t="s">
        <v>172</v>
      </c>
      <c r="B119" s="56" t="s">
        <v>88</v>
      </c>
      <c r="C119" s="189">
        <v>1</v>
      </c>
      <c r="D119" s="189" t="s">
        <v>68</v>
      </c>
      <c r="E119" s="190">
        <v>0</v>
      </c>
      <c r="F119" s="190">
        <f t="shared" ref="F119" si="4">SUM(E119*$F$2)</f>
        <v>0</v>
      </c>
      <c r="G119" s="190">
        <f>SUM($C119*$E119)+($F119)</f>
        <v>0</v>
      </c>
      <c r="H119" s="190">
        <f>SUM($C119*$E119)+($F119)</f>
        <v>0</v>
      </c>
      <c r="I119" s="170"/>
      <c r="J119" s="2"/>
      <c r="K119" s="2"/>
    </row>
    <row r="120" spans="1:11" s="1" customFormat="1" ht="13.15">
      <c r="A120" s="61"/>
      <c r="B120" s="63"/>
      <c r="C120" s="63"/>
      <c r="D120" s="59"/>
      <c r="E120" s="59"/>
      <c r="F120" s="60"/>
      <c r="G120" s="177"/>
      <c r="H120" s="177"/>
      <c r="I120" s="65"/>
      <c r="J120" s="2"/>
      <c r="K120" s="2"/>
    </row>
    <row r="121" spans="1:11" s="1" customFormat="1" ht="13.15">
      <c r="A121" s="62" t="s">
        <v>168</v>
      </c>
      <c r="B121" s="76" t="s">
        <v>81</v>
      </c>
      <c r="C121" s="76"/>
      <c r="D121" s="59"/>
      <c r="E121" s="68"/>
      <c r="F121" s="60"/>
      <c r="G121" s="205"/>
      <c r="H121" s="205"/>
      <c r="I121" s="71"/>
      <c r="J121" s="2"/>
      <c r="K121" s="2"/>
    </row>
    <row r="122" spans="1:11" s="1" customFormat="1" ht="13.15">
      <c r="A122" s="75"/>
      <c r="B122" s="206"/>
      <c r="C122" s="206"/>
      <c r="D122" s="207"/>
      <c r="E122" s="68"/>
      <c r="F122" s="60"/>
      <c r="G122" s="205"/>
      <c r="H122" s="205"/>
      <c r="I122" s="71"/>
      <c r="J122" s="2"/>
      <c r="K122" s="2"/>
    </row>
    <row r="123" spans="1:11" s="1" customFormat="1">
      <c r="A123" s="187" t="s">
        <v>170</v>
      </c>
      <c r="B123" s="56" t="s">
        <v>88</v>
      </c>
      <c r="C123" s="189">
        <v>1</v>
      </c>
      <c r="D123" s="189" t="s">
        <v>68</v>
      </c>
      <c r="E123" s="190">
        <v>0</v>
      </c>
      <c r="F123" s="190">
        <f t="shared" ref="F123" si="5">SUM(E123*$F$2)</f>
        <v>0</v>
      </c>
      <c r="G123" s="190">
        <f>SUM($C123*$E123)+($F123)</f>
        <v>0</v>
      </c>
      <c r="H123" s="190">
        <f>SUM($C123*$E123)+($F123)</f>
        <v>0</v>
      </c>
      <c r="I123" s="170"/>
      <c r="J123" s="2"/>
      <c r="K123" s="2"/>
    </row>
    <row r="124" spans="1:11" s="1" customFormat="1">
      <c r="A124" s="187"/>
      <c r="B124" s="188"/>
      <c r="C124" s="189"/>
      <c r="D124" s="189"/>
      <c r="E124" s="190"/>
      <c r="F124" s="190"/>
      <c r="G124" s="190"/>
      <c r="H124" s="190"/>
      <c r="I124" s="170"/>
      <c r="J124" s="2"/>
      <c r="K124" s="2"/>
    </row>
    <row r="125" spans="1:11" s="1" customFormat="1" ht="13.15">
      <c r="A125" s="62" t="s">
        <v>242</v>
      </c>
      <c r="B125" s="63" t="s">
        <v>240</v>
      </c>
      <c r="C125" s="189"/>
      <c r="D125" s="189"/>
      <c r="E125" s="190"/>
      <c r="F125" s="190"/>
      <c r="G125" s="190"/>
      <c r="H125" s="190"/>
      <c r="I125" s="170"/>
      <c r="J125" s="2"/>
      <c r="K125" s="2"/>
    </row>
    <row r="126" spans="1:11" s="1" customFormat="1" ht="13.15">
      <c r="A126" s="187"/>
      <c r="B126" s="258"/>
      <c r="C126" s="189"/>
      <c r="D126" s="189"/>
      <c r="E126" s="190"/>
      <c r="F126" s="190"/>
      <c r="G126" s="190"/>
      <c r="H126" s="190"/>
      <c r="I126" s="170"/>
      <c r="J126" s="2"/>
      <c r="K126" s="2"/>
    </row>
    <row r="127" spans="1:11" s="1" customFormat="1">
      <c r="A127" s="187" t="s">
        <v>170</v>
      </c>
      <c r="B127" s="56" t="s">
        <v>88</v>
      </c>
      <c r="C127" s="189">
        <v>1</v>
      </c>
      <c r="D127" s="189" t="s">
        <v>68</v>
      </c>
      <c r="E127" s="190">
        <v>0</v>
      </c>
      <c r="F127" s="190">
        <f t="shared" ref="F127" si="6">SUM(E127*$F$2)</f>
        <v>0</v>
      </c>
      <c r="G127" s="190">
        <f>SUM($C127*$E127)+($F127)</f>
        <v>0</v>
      </c>
      <c r="H127" s="190">
        <f>SUM($C127*$E127)+($F127)</f>
        <v>0</v>
      </c>
      <c r="I127" s="170"/>
      <c r="J127" s="2"/>
      <c r="K127" s="2"/>
    </row>
    <row r="128" spans="1:11" s="1" customFormat="1" ht="13.15">
      <c r="A128" s="75"/>
      <c r="B128" s="206"/>
      <c r="C128" s="206"/>
      <c r="D128" s="207"/>
      <c r="E128" s="68"/>
      <c r="F128" s="60"/>
      <c r="G128" s="205"/>
      <c r="H128" s="205"/>
      <c r="I128" s="71"/>
      <c r="J128" s="2"/>
      <c r="K128" s="2"/>
    </row>
    <row r="129" spans="1:11" s="1" customFormat="1" ht="13.15">
      <c r="A129" s="51" t="s">
        <v>213</v>
      </c>
      <c r="B129" s="53" t="s">
        <v>87</v>
      </c>
      <c r="C129" s="50"/>
      <c r="D129" s="43"/>
      <c r="E129" s="43"/>
      <c r="F129" s="43"/>
      <c r="G129" s="43"/>
      <c r="H129" s="43"/>
      <c r="I129" s="43"/>
      <c r="J129" s="52"/>
      <c r="K129" s="52"/>
    </row>
    <row r="130" spans="1:11" s="1" customFormat="1" ht="13.15">
      <c r="A130" s="183"/>
      <c r="B130" s="184"/>
      <c r="C130" s="185"/>
      <c r="D130" s="185"/>
      <c r="E130" s="186"/>
      <c r="F130" s="186"/>
      <c r="G130" s="170"/>
      <c r="H130" s="170"/>
      <c r="I130" s="170"/>
      <c r="J130" s="52"/>
      <c r="K130" s="52"/>
    </row>
    <row r="131" spans="1:11" s="1" customFormat="1" ht="13.15">
      <c r="A131" s="187" t="s">
        <v>178</v>
      </c>
      <c r="B131" s="56" t="s">
        <v>88</v>
      </c>
      <c r="C131" s="189">
        <v>1</v>
      </c>
      <c r="D131" s="189" t="s">
        <v>68</v>
      </c>
      <c r="E131" s="190">
        <v>0</v>
      </c>
      <c r="F131" s="190">
        <f t="shared" ref="F131" si="7">SUM(E131*$F$2)</f>
        <v>0</v>
      </c>
      <c r="G131" s="190">
        <f>SUM($C131*$E131)+($F131)</f>
        <v>0</v>
      </c>
      <c r="H131" s="190">
        <f>SUM($C131*$E131)+($F131)</f>
        <v>0</v>
      </c>
      <c r="I131" s="170"/>
      <c r="J131" s="52"/>
      <c r="K131" s="52"/>
    </row>
    <row r="132" spans="1:11" s="1" customFormat="1" ht="13.15">
      <c r="A132" s="187"/>
      <c r="B132" s="56"/>
      <c r="C132" s="189"/>
      <c r="D132" s="189"/>
      <c r="E132" s="190"/>
      <c r="F132" s="190"/>
      <c r="G132" s="190"/>
      <c r="H132" s="190"/>
      <c r="I132" s="170"/>
      <c r="J132" s="52"/>
      <c r="K132" s="52"/>
    </row>
    <row r="133" spans="1:11" s="1" customFormat="1" ht="13.15">
      <c r="A133" s="51" t="s">
        <v>212</v>
      </c>
      <c r="B133" s="53" t="s">
        <v>34</v>
      </c>
      <c r="C133" s="50"/>
      <c r="D133" s="43"/>
      <c r="E133" s="43"/>
      <c r="F133" s="43"/>
      <c r="G133" s="43"/>
      <c r="H133" s="43"/>
      <c r="I133" s="43"/>
      <c r="J133" s="52"/>
      <c r="K133" s="52"/>
    </row>
    <row r="134" spans="1:11" s="1" customFormat="1" ht="13.15">
      <c r="A134" s="183"/>
      <c r="B134" s="184"/>
      <c r="C134" s="185"/>
      <c r="D134" s="185"/>
      <c r="E134" s="186"/>
      <c r="F134" s="186"/>
      <c r="G134" s="170"/>
      <c r="H134" s="170"/>
      <c r="I134" s="170"/>
      <c r="J134" s="52"/>
      <c r="K134" s="52"/>
    </row>
    <row r="135" spans="1:11" s="1" customFormat="1" ht="13.15">
      <c r="A135" s="187" t="s">
        <v>179</v>
      </c>
      <c r="B135" s="56" t="s">
        <v>88</v>
      </c>
      <c r="C135" s="189">
        <v>1</v>
      </c>
      <c r="D135" s="189" t="s">
        <v>68</v>
      </c>
      <c r="E135" s="190">
        <v>0</v>
      </c>
      <c r="F135" s="190">
        <f t="shared" ref="F135" si="8">SUM(E135*$F$2)</f>
        <v>0</v>
      </c>
      <c r="G135" s="190">
        <f>SUM($C135*$E135)+($F135)</f>
        <v>0</v>
      </c>
      <c r="H135" s="190">
        <f>SUM($C135*$E135)+($F135)</f>
        <v>0</v>
      </c>
      <c r="I135" s="170"/>
      <c r="J135" s="52"/>
      <c r="K135" s="52"/>
    </row>
    <row r="136" spans="1:11" s="1" customFormat="1" ht="13.15">
      <c r="A136" s="183"/>
      <c r="B136" s="184"/>
      <c r="C136" s="185"/>
      <c r="D136" s="185"/>
      <c r="E136" s="186"/>
      <c r="F136" s="186"/>
      <c r="G136" s="170"/>
      <c r="H136" s="170"/>
      <c r="I136" s="170"/>
      <c r="J136" s="52"/>
      <c r="K136" s="52"/>
    </row>
    <row r="137" spans="1:11" ht="13.15">
      <c r="A137" s="51" t="s">
        <v>211</v>
      </c>
      <c r="B137" s="53" t="s">
        <v>36</v>
      </c>
      <c r="C137" s="50"/>
      <c r="D137" s="43"/>
      <c r="E137" s="43"/>
      <c r="F137" s="43"/>
      <c r="G137" s="43"/>
      <c r="H137" s="43"/>
      <c r="I137" s="43"/>
    </row>
    <row r="138" spans="1:11">
      <c r="A138" s="183"/>
      <c r="B138" s="184"/>
      <c r="C138" s="185"/>
      <c r="D138" s="185"/>
      <c r="E138" s="186"/>
      <c r="F138" s="186"/>
      <c r="G138" s="186"/>
      <c r="H138" s="186"/>
      <c r="I138" s="170"/>
    </row>
    <row r="139" spans="1:11" ht="13.15">
      <c r="A139" s="208"/>
      <c r="B139" s="209" t="s">
        <v>140</v>
      </c>
      <c r="C139" s="185"/>
      <c r="D139" s="185"/>
      <c r="E139" s="186"/>
      <c r="F139" s="186"/>
      <c r="G139" s="170"/>
      <c r="H139" s="170"/>
      <c r="I139" s="170"/>
    </row>
    <row r="140" spans="1:11">
      <c r="A140" s="183"/>
      <c r="B140" s="184"/>
      <c r="C140" s="185"/>
      <c r="D140" s="185"/>
      <c r="E140" s="186"/>
      <c r="F140" s="186"/>
      <c r="G140" s="170"/>
      <c r="H140" s="170"/>
      <c r="I140" s="170"/>
    </row>
    <row r="141" spans="1:11">
      <c r="A141" s="187" t="s">
        <v>203</v>
      </c>
      <c r="B141" s="56" t="s">
        <v>88</v>
      </c>
      <c r="C141" s="189">
        <v>1</v>
      </c>
      <c r="D141" s="189" t="s">
        <v>68</v>
      </c>
      <c r="E141" s="190">
        <v>0</v>
      </c>
      <c r="F141" s="190">
        <f t="shared" ref="F141" si="9">SUM(E141*$F$2)</f>
        <v>0</v>
      </c>
      <c r="G141" s="190">
        <f>SUM($C141*$E141)+($F141)</f>
        <v>0</v>
      </c>
      <c r="H141" s="190">
        <f>SUM($C141*$E141)+($F141)</f>
        <v>0</v>
      </c>
      <c r="I141" s="170"/>
    </row>
    <row r="142" spans="1:11">
      <c r="A142" s="187"/>
      <c r="B142" s="188"/>
      <c r="C142" s="189"/>
      <c r="D142" s="189"/>
      <c r="E142" s="190"/>
      <c r="F142" s="190"/>
      <c r="G142" s="190"/>
      <c r="H142" s="190"/>
      <c r="I142" s="190"/>
    </row>
    <row r="143" spans="1:11" ht="12.75" customHeight="1">
      <c r="A143" s="210"/>
      <c r="B143" s="211"/>
      <c r="C143" s="212"/>
      <c r="D143" s="212"/>
      <c r="E143" s="213"/>
      <c r="F143" s="213"/>
      <c r="G143" s="213"/>
      <c r="H143" s="213"/>
      <c r="I143" s="213"/>
    </row>
    <row r="144" spans="1:11" ht="13.5" thickBot="1">
      <c r="A144" s="172"/>
      <c r="B144" s="173" t="s">
        <v>123</v>
      </c>
      <c r="C144" s="174"/>
      <c r="D144" s="174"/>
      <c r="E144" s="175"/>
      <c r="F144" s="175"/>
      <c r="G144" s="175">
        <f>SUM(G3:G143)</f>
        <v>0</v>
      </c>
      <c r="H144" s="175">
        <f>SUM(H3:H143)</f>
        <v>0</v>
      </c>
      <c r="I144" s="175"/>
    </row>
    <row r="145" spans="7:8" ht="13.5" thickTop="1" thickBot="1">
      <c r="G145" s="293">
        <f>SUM(G144:H144)</f>
        <v>0</v>
      </c>
      <c r="H145" s="294"/>
    </row>
    <row r="146" spans="7:8" ht="13.15" thickTop="1">
      <c r="G146" s="40"/>
      <c r="H146" s="40"/>
    </row>
    <row r="147" spans="7:8">
      <c r="G147" s="40"/>
      <c r="H147" s="40"/>
    </row>
    <row r="148" spans="7:8">
      <c r="G148" s="40"/>
      <c r="H148" s="40"/>
    </row>
    <row r="149" spans="7:8">
      <c r="G149" s="40"/>
      <c r="H149" s="40"/>
    </row>
    <row r="150" spans="7:8">
      <c r="G150" s="40"/>
      <c r="H150" s="40"/>
    </row>
    <row r="151" spans="7:8">
      <c r="G151" s="40"/>
      <c r="H151" s="40"/>
    </row>
    <row r="152" spans="7:8">
      <c r="G152" s="40"/>
      <c r="H152" s="40"/>
    </row>
    <row r="153" spans="7:8">
      <c r="G153" s="40"/>
      <c r="H153" s="40"/>
    </row>
    <row r="154" spans="7:8">
      <c r="G154" s="40"/>
      <c r="H154" s="40"/>
    </row>
    <row r="155" spans="7:8">
      <c r="G155" s="40"/>
      <c r="H155" s="40"/>
    </row>
    <row r="156" spans="7:8">
      <c r="G156" s="40"/>
      <c r="H156" s="40"/>
    </row>
    <row r="157" spans="7:8">
      <c r="G157" s="40"/>
      <c r="H157" s="40"/>
    </row>
    <row r="158" spans="7:8">
      <c r="G158" s="40"/>
      <c r="H158" s="40"/>
    </row>
    <row r="159" spans="7:8">
      <c r="G159" s="40"/>
      <c r="H159" s="40"/>
    </row>
    <row r="160" spans="7:8">
      <c r="G160" s="40"/>
      <c r="H160" s="40"/>
    </row>
    <row r="161" spans="7:8">
      <c r="G161" s="40"/>
      <c r="H161" s="40"/>
    </row>
    <row r="162" spans="7:8">
      <c r="G162" s="40"/>
      <c r="H162" s="40"/>
    </row>
    <row r="163" spans="7:8">
      <c r="G163" s="40"/>
      <c r="H163" s="40"/>
    </row>
    <row r="164" spans="7:8">
      <c r="G164" s="40"/>
      <c r="H164" s="40"/>
    </row>
    <row r="165" spans="7:8">
      <c r="G165" s="40"/>
      <c r="H165" s="40"/>
    </row>
    <row r="166" spans="7:8">
      <c r="G166" s="40"/>
      <c r="H166" s="40"/>
    </row>
    <row r="167" spans="7:8">
      <c r="G167" s="40"/>
      <c r="H167" s="40"/>
    </row>
    <row r="168" spans="7:8">
      <c r="G168" s="40"/>
      <c r="H168" s="40"/>
    </row>
    <row r="169" spans="7:8">
      <c r="G169" s="40"/>
      <c r="H169" s="40"/>
    </row>
    <row r="170" spans="7:8">
      <c r="G170" s="40"/>
      <c r="H170" s="40"/>
    </row>
    <row r="171" spans="7:8">
      <c r="G171" s="40"/>
      <c r="H171" s="40"/>
    </row>
    <row r="172" spans="7:8">
      <c r="G172" s="40"/>
      <c r="H172" s="40"/>
    </row>
    <row r="173" spans="7:8">
      <c r="G173" s="40"/>
      <c r="H173" s="40"/>
    </row>
    <row r="174" spans="7:8">
      <c r="G174" s="40"/>
      <c r="H174" s="40"/>
    </row>
    <row r="175" spans="7:8">
      <c r="G175" s="40"/>
      <c r="H175" s="40"/>
    </row>
    <row r="176" spans="7:8">
      <c r="G176" s="40"/>
      <c r="H176" s="40"/>
    </row>
    <row r="177" spans="7:8">
      <c r="G177" s="40"/>
      <c r="H177" s="40"/>
    </row>
    <row r="178" spans="7:8">
      <c r="G178" s="40"/>
      <c r="H178" s="40"/>
    </row>
    <row r="179" spans="7:8">
      <c r="G179" s="40"/>
      <c r="H179" s="40"/>
    </row>
    <row r="180" spans="7:8">
      <c r="G180" s="40"/>
      <c r="H180" s="40"/>
    </row>
    <row r="181" spans="7:8">
      <c r="G181" s="40"/>
      <c r="H181" s="40"/>
    </row>
    <row r="182" spans="7:8">
      <c r="G182" s="40"/>
      <c r="H182" s="40"/>
    </row>
    <row r="183" spans="7:8">
      <c r="G183" s="40"/>
      <c r="H183" s="40"/>
    </row>
    <row r="184" spans="7:8">
      <c r="G184" s="40"/>
      <c r="H184" s="40"/>
    </row>
    <row r="185" spans="7:8">
      <c r="G185" s="40"/>
      <c r="H185" s="40"/>
    </row>
    <row r="186" spans="7:8">
      <c r="G186" s="40"/>
      <c r="H186" s="40"/>
    </row>
    <row r="187" spans="7:8">
      <c r="G187" s="40"/>
      <c r="H187" s="40"/>
    </row>
    <row r="188" spans="7:8">
      <c r="G188" s="40"/>
      <c r="H188" s="40"/>
    </row>
    <row r="189" spans="7:8">
      <c r="G189" s="40"/>
      <c r="H189" s="40"/>
    </row>
    <row r="190" spans="7:8">
      <c r="G190" s="40"/>
      <c r="H190" s="40"/>
    </row>
    <row r="191" spans="7:8">
      <c r="G191" s="40"/>
      <c r="H191" s="40"/>
    </row>
    <row r="192" spans="7:8">
      <c r="G192" s="40"/>
      <c r="H192" s="40"/>
    </row>
    <row r="193" spans="7:8">
      <c r="G193" s="40"/>
      <c r="H193" s="40"/>
    </row>
    <row r="194" spans="7:8">
      <c r="G194" s="40"/>
      <c r="H194" s="40"/>
    </row>
    <row r="195" spans="7:8">
      <c r="G195" s="40"/>
      <c r="H195" s="40"/>
    </row>
    <row r="196" spans="7:8">
      <c r="G196" s="40"/>
      <c r="H196" s="40"/>
    </row>
    <row r="197" spans="7:8">
      <c r="G197" s="40"/>
      <c r="H197" s="40"/>
    </row>
    <row r="198" spans="7:8">
      <c r="G198" s="40"/>
      <c r="H198" s="40"/>
    </row>
    <row r="199" spans="7:8">
      <c r="G199" s="40"/>
      <c r="H199" s="40"/>
    </row>
    <row r="200" spans="7:8">
      <c r="G200" s="40"/>
      <c r="H200" s="40"/>
    </row>
    <row r="201" spans="7:8">
      <c r="G201" s="40"/>
      <c r="H201" s="40"/>
    </row>
    <row r="202" spans="7:8">
      <c r="G202" s="40"/>
      <c r="H202" s="40"/>
    </row>
    <row r="203" spans="7:8">
      <c r="G203" s="40"/>
      <c r="H203" s="40"/>
    </row>
    <row r="204" spans="7:8">
      <c r="G204" s="40"/>
      <c r="H204" s="40"/>
    </row>
    <row r="205" spans="7:8">
      <c r="G205" s="40"/>
      <c r="H205" s="40"/>
    </row>
    <row r="206" spans="7:8">
      <c r="G206" s="40"/>
      <c r="H206" s="40"/>
    </row>
    <row r="207" spans="7:8">
      <c r="G207" s="40"/>
      <c r="H207" s="40"/>
    </row>
    <row r="208" spans="7:8">
      <c r="G208" s="40"/>
      <c r="H208" s="40"/>
    </row>
    <row r="209" spans="7:8">
      <c r="G209" s="40"/>
      <c r="H209" s="40"/>
    </row>
    <row r="210" spans="7:8">
      <c r="G210" s="40"/>
      <c r="H210" s="40"/>
    </row>
    <row r="211" spans="7:8">
      <c r="G211" s="40"/>
      <c r="H211" s="40"/>
    </row>
    <row r="212" spans="7:8">
      <c r="G212" s="40"/>
      <c r="H212" s="40"/>
    </row>
    <row r="213" spans="7:8">
      <c r="G213" s="40"/>
      <c r="H213" s="40"/>
    </row>
    <row r="214" spans="7:8">
      <c r="G214" s="40"/>
      <c r="H214" s="40"/>
    </row>
    <row r="215" spans="7:8" ht="12.75" customHeight="1">
      <c r="G215" s="40"/>
      <c r="H215" s="40"/>
    </row>
    <row r="216" spans="7:8">
      <c r="G216" s="40"/>
      <c r="H216" s="40"/>
    </row>
    <row r="217" spans="7:8">
      <c r="G217" s="40"/>
      <c r="H217" s="40"/>
    </row>
    <row r="218" spans="7:8" ht="13.9">
      <c r="G218" s="41"/>
      <c r="H218" s="41"/>
    </row>
    <row r="219" spans="7:8">
      <c r="G219" s="40"/>
      <c r="H219" s="40"/>
    </row>
    <row r="220" spans="7:8">
      <c r="G220" s="40"/>
      <c r="H220" s="40"/>
    </row>
    <row r="221" spans="7:8" ht="13.9">
      <c r="G221" s="41"/>
      <c r="H221" s="41"/>
    </row>
    <row r="222" spans="7:8">
      <c r="G222" s="40"/>
      <c r="H222" s="40"/>
    </row>
    <row r="223" spans="7:8">
      <c r="G223" s="40"/>
      <c r="H223" s="40"/>
    </row>
    <row r="224" spans="7:8">
      <c r="G224" s="40"/>
      <c r="H224" s="40"/>
    </row>
    <row r="225" spans="7:8">
      <c r="G225" s="40"/>
      <c r="H225" s="40"/>
    </row>
    <row r="226" spans="7:8" ht="13.9">
      <c r="G226" s="41"/>
      <c r="H226" s="41"/>
    </row>
    <row r="227" spans="7:8" ht="13.9">
      <c r="G227" s="41"/>
      <c r="H227" s="41"/>
    </row>
    <row r="228" spans="7:8" ht="13.9">
      <c r="G228" s="41"/>
      <c r="H228" s="41"/>
    </row>
    <row r="229" spans="7:8">
      <c r="G229" s="40"/>
      <c r="H229" s="40"/>
    </row>
    <row r="230" spans="7:8">
      <c r="G230" s="40"/>
      <c r="H230" s="40"/>
    </row>
    <row r="231" spans="7:8">
      <c r="G231" s="40"/>
      <c r="H231" s="40"/>
    </row>
    <row r="232" spans="7:8">
      <c r="G232" s="40"/>
      <c r="H232" s="40"/>
    </row>
    <row r="233" spans="7:8">
      <c r="G233" s="40"/>
      <c r="H233" s="40"/>
    </row>
    <row r="234" spans="7:8">
      <c r="G234" s="40"/>
      <c r="H234" s="40"/>
    </row>
    <row r="235" spans="7:8">
      <c r="G235" s="40"/>
      <c r="H235" s="40"/>
    </row>
    <row r="236" spans="7:8">
      <c r="G236" s="40"/>
      <c r="H236" s="40"/>
    </row>
    <row r="237" spans="7:8">
      <c r="G237" s="40"/>
      <c r="H237" s="40"/>
    </row>
    <row r="238" spans="7:8">
      <c r="G238" s="40"/>
      <c r="H238" s="40"/>
    </row>
    <row r="239" spans="7:8">
      <c r="G239" s="40"/>
      <c r="H239" s="40"/>
    </row>
    <row r="240" spans="7:8">
      <c r="G240" s="40"/>
      <c r="H240" s="40"/>
    </row>
    <row r="241" spans="7:8">
      <c r="G241" s="40"/>
      <c r="H241" s="40"/>
    </row>
    <row r="242" spans="7:8">
      <c r="G242" s="40"/>
      <c r="H242" s="40"/>
    </row>
    <row r="243" spans="7:8">
      <c r="G243" s="40"/>
      <c r="H243" s="40"/>
    </row>
    <row r="244" spans="7:8">
      <c r="G244" s="40"/>
      <c r="H244" s="40"/>
    </row>
  </sheetData>
  <mergeCells count="9">
    <mergeCell ref="I1:I2"/>
    <mergeCell ref="G1:G2"/>
    <mergeCell ref="H1:H2"/>
    <mergeCell ref="G145:H145"/>
    <mergeCell ref="A1:A2"/>
    <mergeCell ref="B1:B2"/>
    <mergeCell ref="C1:C2"/>
    <mergeCell ref="D1:D2"/>
    <mergeCell ref="E1:E2"/>
  </mergeCells>
  <pageMargins left="0.74803149606299213" right="0.19685039370078741" top="1.2598425196850394" bottom="0.6692913385826772" header="0.59055118110236227" footer="0.15748031496062992"/>
  <pageSetup paperSize="9" scale="75" fitToHeight="0" orientation="landscape" r:id="rId1"/>
  <headerFooter alignWithMargins="0">
    <oddHeader>&amp;L&amp;"Arial,Bold"Specification of Works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9"/>
  <sheetViews>
    <sheetView view="pageBreakPreview" zoomScale="85" zoomScaleNormal="100" zoomScaleSheetLayoutView="85" workbookViewId="0">
      <selection activeCell="G41" sqref="G41"/>
    </sheetView>
  </sheetViews>
  <sheetFormatPr defaultColWidth="9.1328125" defaultRowHeight="12.75"/>
  <cols>
    <col min="1" max="1" width="9.1328125" style="42"/>
    <col min="2" max="2" width="18" style="42" customWidth="1"/>
    <col min="3" max="3" width="61" style="42" customWidth="1"/>
    <col min="4" max="4" width="11.73046875" style="42" bestFit="1" customWidth="1"/>
    <col min="5" max="5" width="12.73046875" style="42" customWidth="1"/>
    <col min="6" max="6" width="9.265625" style="42" customWidth="1"/>
    <col min="7" max="7" width="14.1328125" style="42" customWidth="1"/>
    <col min="8" max="8" width="9.1328125" style="42" customWidth="1"/>
    <col min="9" max="9" width="10.73046875" style="42" customWidth="1"/>
    <col min="10" max="10" width="9.1328125" style="42" customWidth="1"/>
    <col min="11" max="11" width="12" style="42" customWidth="1"/>
    <col min="12" max="12" width="9" style="42" customWidth="1"/>
    <col min="13" max="13" width="10.73046875" style="42" customWidth="1"/>
    <col min="14" max="14" width="9" style="42" customWidth="1"/>
    <col min="15" max="15" width="10.73046875" style="42" customWidth="1"/>
    <col min="16" max="16" width="9" style="42" customWidth="1"/>
    <col min="17" max="17" width="12.3984375" style="42" customWidth="1"/>
    <col min="18" max="18" width="9" style="42" customWidth="1"/>
    <col min="19" max="19" width="12.3984375" style="42" customWidth="1"/>
    <col min="20" max="20" width="7.3984375" style="42" customWidth="1"/>
    <col min="21" max="21" width="11" style="42" customWidth="1"/>
    <col min="22" max="23" width="9.1328125" style="42"/>
    <col min="24" max="24" width="24.3984375" style="42" customWidth="1"/>
    <col min="25" max="16384" width="9.1328125" style="42"/>
  </cols>
  <sheetData>
    <row r="1" spans="1:21" ht="13.35" customHeight="1">
      <c r="A1" s="313" t="s">
        <v>107</v>
      </c>
      <c r="B1" s="313" t="s">
        <v>108</v>
      </c>
      <c r="C1" s="291" t="s">
        <v>109</v>
      </c>
      <c r="D1" s="313" t="s">
        <v>110</v>
      </c>
      <c r="E1" s="313" t="s">
        <v>111</v>
      </c>
      <c r="F1" s="309" t="s">
        <v>105</v>
      </c>
      <c r="G1" s="310"/>
      <c r="H1" s="305" t="s">
        <v>112</v>
      </c>
      <c r="I1" s="306"/>
      <c r="J1" s="305" t="s">
        <v>113</v>
      </c>
      <c r="K1" s="306"/>
      <c r="L1" s="305" t="s">
        <v>114</v>
      </c>
      <c r="M1" s="306"/>
      <c r="N1" s="305" t="s">
        <v>115</v>
      </c>
      <c r="O1" s="306"/>
      <c r="P1" s="305" t="s">
        <v>188</v>
      </c>
      <c r="Q1" s="306"/>
      <c r="R1" s="305" t="s">
        <v>192</v>
      </c>
      <c r="S1" s="306"/>
      <c r="T1" s="305" t="s">
        <v>117</v>
      </c>
      <c r="U1" s="306"/>
    </row>
    <row r="2" spans="1:21" ht="13.35" customHeight="1">
      <c r="A2" s="314"/>
      <c r="B2" s="314"/>
      <c r="C2" s="292"/>
      <c r="D2" s="314"/>
      <c r="E2" s="314"/>
      <c r="F2" s="311"/>
      <c r="G2" s="312"/>
      <c r="H2" s="307"/>
      <c r="I2" s="308"/>
      <c r="J2" s="307"/>
      <c r="K2" s="308"/>
      <c r="L2" s="307"/>
      <c r="M2" s="308"/>
      <c r="N2" s="307"/>
      <c r="O2" s="308"/>
      <c r="P2" s="307"/>
      <c r="Q2" s="308"/>
      <c r="R2" s="307"/>
      <c r="S2" s="308"/>
      <c r="T2" s="307"/>
      <c r="U2" s="308"/>
    </row>
    <row r="3" spans="1:21" ht="12.75" customHeight="1">
      <c r="A3" s="218"/>
      <c r="B3" s="218"/>
      <c r="C3" s="218"/>
      <c r="D3" s="218"/>
      <c r="E3" s="218"/>
      <c r="F3" s="285"/>
      <c r="G3" s="286"/>
      <c r="H3" s="285"/>
      <c r="I3" s="286"/>
      <c r="J3" s="285"/>
      <c r="K3" s="286"/>
      <c r="L3" s="285"/>
      <c r="M3" s="286"/>
      <c r="N3" s="285"/>
      <c r="O3" s="286"/>
      <c r="P3" s="285"/>
      <c r="Q3" s="286"/>
      <c r="R3" s="285"/>
      <c r="S3" s="286"/>
      <c r="T3" s="285"/>
      <c r="U3" s="286"/>
    </row>
    <row r="4" spans="1:21" ht="15">
      <c r="A4" s="219"/>
      <c r="B4" s="219"/>
      <c r="C4" s="220"/>
      <c r="D4" s="221"/>
      <c r="E4" s="222"/>
      <c r="F4" s="88" t="s">
        <v>104</v>
      </c>
      <c r="G4" s="88" t="s">
        <v>103</v>
      </c>
      <c r="H4" s="88" t="s">
        <v>104</v>
      </c>
      <c r="I4" s="88" t="s">
        <v>103</v>
      </c>
      <c r="J4" s="88" t="s">
        <v>104</v>
      </c>
      <c r="K4" s="88" t="s">
        <v>103</v>
      </c>
      <c r="L4" s="88" t="s">
        <v>104</v>
      </c>
      <c r="M4" s="88" t="s">
        <v>103</v>
      </c>
      <c r="N4" s="88" t="s">
        <v>104</v>
      </c>
      <c r="O4" s="88" t="s">
        <v>103</v>
      </c>
      <c r="P4" s="88" t="s">
        <v>104</v>
      </c>
      <c r="Q4" s="88" t="s">
        <v>103</v>
      </c>
      <c r="R4" s="88" t="s">
        <v>104</v>
      </c>
      <c r="S4" s="88" t="s">
        <v>103</v>
      </c>
      <c r="T4" s="223" t="s">
        <v>104</v>
      </c>
      <c r="U4" s="223" t="s">
        <v>103</v>
      </c>
    </row>
    <row r="5" spans="1:21" ht="15">
      <c r="A5" s="224"/>
      <c r="B5" s="224"/>
      <c r="C5" s="214" t="s">
        <v>116</v>
      </c>
      <c r="D5" s="225"/>
      <c r="E5" s="226"/>
      <c r="F5" s="90"/>
      <c r="G5" s="91"/>
      <c r="H5" s="90"/>
      <c r="I5" s="91"/>
      <c r="J5" s="90"/>
      <c r="K5" s="91"/>
      <c r="L5" s="90"/>
      <c r="M5" s="91"/>
      <c r="N5" s="90"/>
      <c r="O5" s="91"/>
      <c r="P5" s="90"/>
      <c r="Q5" s="91"/>
      <c r="R5" s="90"/>
      <c r="S5" s="91"/>
      <c r="T5" s="301"/>
      <c r="U5" s="302"/>
    </row>
    <row r="6" spans="1:21" ht="15">
      <c r="A6" s="224"/>
      <c r="B6" s="224"/>
      <c r="C6" s="214"/>
      <c r="D6" s="225"/>
      <c r="E6" s="226"/>
      <c r="F6" s="90"/>
      <c r="G6" s="91"/>
      <c r="H6" s="90"/>
      <c r="I6" s="91"/>
      <c r="J6" s="90"/>
      <c r="K6" s="91"/>
      <c r="L6" s="90"/>
      <c r="M6" s="91"/>
      <c r="N6" s="90"/>
      <c r="O6" s="91"/>
      <c r="P6" s="90"/>
      <c r="Q6" s="91"/>
      <c r="R6" s="90"/>
      <c r="S6" s="91"/>
      <c r="T6" s="227"/>
      <c r="U6" s="93"/>
    </row>
    <row r="7" spans="1:21" ht="13.15">
      <c r="A7" s="103" t="s">
        <v>180</v>
      </c>
      <c r="B7" s="228"/>
      <c r="C7" s="229"/>
      <c r="D7" s="230"/>
      <c r="E7" s="230"/>
      <c r="F7" s="230"/>
      <c r="G7" s="230"/>
      <c r="H7" s="230"/>
      <c r="I7" s="230"/>
      <c r="J7" s="230"/>
      <c r="K7" s="230"/>
      <c r="L7" s="230"/>
      <c r="M7" s="230"/>
      <c r="N7" s="230"/>
      <c r="O7" s="230"/>
      <c r="P7" s="230"/>
      <c r="Q7" s="230"/>
      <c r="R7" s="230"/>
      <c r="S7" s="230"/>
      <c r="T7" s="230"/>
      <c r="U7" s="230"/>
    </row>
    <row r="8" spans="1:21" ht="15">
      <c r="A8" s="224"/>
      <c r="B8" s="224"/>
      <c r="C8" s="214"/>
      <c r="D8" s="225"/>
      <c r="E8" s="226"/>
      <c r="F8" s="90"/>
      <c r="G8" s="91"/>
      <c r="H8" s="90"/>
      <c r="I8" s="91"/>
      <c r="J8" s="90"/>
      <c r="K8" s="91"/>
      <c r="L8" s="90"/>
      <c r="M8" s="91"/>
      <c r="N8" s="90"/>
      <c r="O8" s="91"/>
      <c r="P8" s="90"/>
      <c r="Q8" s="91"/>
      <c r="R8" s="90"/>
      <c r="S8" s="91"/>
      <c r="T8" s="227"/>
      <c r="U8" s="93"/>
    </row>
    <row r="9" spans="1:21">
      <c r="A9" s="231" t="s">
        <v>181</v>
      </c>
      <c r="B9" s="231" t="s">
        <v>110</v>
      </c>
      <c r="C9" s="232" t="s">
        <v>204</v>
      </c>
      <c r="D9" s="233"/>
      <c r="E9" s="234"/>
      <c r="F9" s="96">
        <v>0</v>
      </c>
      <c r="G9" s="97">
        <f>SUM($D9:$E9)*F9</f>
        <v>0</v>
      </c>
      <c r="H9" s="96">
        <v>0</v>
      </c>
      <c r="I9" s="97">
        <f>SUM($D9:$E9)*H9</f>
        <v>0</v>
      </c>
      <c r="J9" s="96">
        <v>0</v>
      </c>
      <c r="K9" s="97">
        <f>SUM($D9:$E9)*J9</f>
        <v>0</v>
      </c>
      <c r="L9" s="96">
        <v>0</v>
      </c>
      <c r="M9" s="97">
        <f>SUM($D9:$E9)*L9</f>
        <v>0</v>
      </c>
      <c r="N9" s="96">
        <v>0</v>
      </c>
      <c r="O9" s="97">
        <f>SUM($D9:$E9)*N9</f>
        <v>0</v>
      </c>
      <c r="P9" s="96">
        <v>0</v>
      </c>
      <c r="Q9" s="97">
        <f>SUM($D9:$E9)*P9</f>
        <v>0</v>
      </c>
      <c r="R9" s="96">
        <v>0</v>
      </c>
      <c r="S9" s="97">
        <f>SUM($D9:$E9)*R9</f>
        <v>0</v>
      </c>
      <c r="T9" s="98">
        <v>1</v>
      </c>
      <c r="U9" s="99">
        <f>SUM($D9:$E9)*T9</f>
        <v>0</v>
      </c>
    </row>
    <row r="10" spans="1:21" ht="15">
      <c r="A10" s="224"/>
      <c r="B10" s="224"/>
      <c r="C10" s="214"/>
      <c r="D10" s="225"/>
      <c r="E10" s="226"/>
      <c r="F10" s="90"/>
      <c r="G10" s="91"/>
      <c r="H10" s="90"/>
      <c r="I10" s="91"/>
      <c r="J10" s="90"/>
      <c r="K10" s="91"/>
      <c r="L10" s="90"/>
      <c r="M10" s="91"/>
      <c r="N10" s="90"/>
      <c r="O10" s="91"/>
      <c r="P10" s="90"/>
      <c r="Q10" s="91"/>
      <c r="R10" s="90"/>
      <c r="S10" s="91"/>
      <c r="T10" s="227"/>
      <c r="U10" s="93"/>
    </row>
    <row r="11" spans="1:21" ht="13.15">
      <c r="A11" s="103" t="s">
        <v>118</v>
      </c>
      <c r="B11" s="228"/>
      <c r="C11" s="229"/>
      <c r="D11" s="230"/>
      <c r="E11" s="230"/>
      <c r="F11" s="230"/>
      <c r="G11" s="230"/>
      <c r="H11" s="230"/>
      <c r="I11" s="230"/>
      <c r="J11" s="230"/>
      <c r="K11" s="230"/>
      <c r="L11" s="230"/>
      <c r="M11" s="230"/>
      <c r="N11" s="230"/>
      <c r="O11" s="230"/>
      <c r="P11" s="230"/>
      <c r="Q11" s="230"/>
      <c r="R11" s="230"/>
      <c r="S11" s="230"/>
      <c r="T11" s="235"/>
      <c r="U11" s="235"/>
    </row>
    <row r="12" spans="1:21">
      <c r="A12" s="231"/>
      <c r="B12" s="231"/>
      <c r="C12" s="232"/>
      <c r="D12" s="233"/>
      <c r="E12" s="234"/>
      <c r="F12" s="96"/>
      <c r="G12" s="97"/>
      <c r="H12" s="96"/>
      <c r="I12" s="97"/>
      <c r="J12" s="96"/>
      <c r="K12" s="97"/>
      <c r="L12" s="96"/>
      <c r="M12" s="97"/>
      <c r="N12" s="96"/>
      <c r="O12" s="97"/>
      <c r="P12" s="96"/>
      <c r="Q12" s="97"/>
      <c r="R12" s="96"/>
      <c r="S12" s="97"/>
      <c r="T12" s="236"/>
      <c r="U12" s="99"/>
    </row>
    <row r="13" spans="1:21">
      <c r="A13" s="231" t="s">
        <v>119</v>
      </c>
      <c r="B13" s="231" t="s">
        <v>111</v>
      </c>
      <c r="C13" s="232" t="s">
        <v>204</v>
      </c>
      <c r="D13" s="233"/>
      <c r="E13" s="234"/>
      <c r="F13" s="96">
        <v>0</v>
      </c>
      <c r="G13" s="97">
        <f>SUM($D13:$E13)*F13</f>
        <v>0</v>
      </c>
      <c r="H13" s="96">
        <v>0</v>
      </c>
      <c r="I13" s="97">
        <f>SUM($D13:$E13)*H13</f>
        <v>0</v>
      </c>
      <c r="J13" s="96">
        <v>0</v>
      </c>
      <c r="K13" s="97">
        <f>SUM($D13:$E13)*J13</f>
        <v>0</v>
      </c>
      <c r="L13" s="96">
        <v>0</v>
      </c>
      <c r="M13" s="97">
        <f>SUM($D13:$E13)*L13</f>
        <v>0</v>
      </c>
      <c r="N13" s="96">
        <v>0</v>
      </c>
      <c r="O13" s="97">
        <f>SUM($D13:$E13)*N13</f>
        <v>0</v>
      </c>
      <c r="P13" s="96">
        <v>0</v>
      </c>
      <c r="Q13" s="97">
        <f>SUM($D13:$E13)*P13</f>
        <v>0</v>
      </c>
      <c r="R13" s="96">
        <v>0</v>
      </c>
      <c r="S13" s="97">
        <f>SUM($D13:$E13)*R13</f>
        <v>0</v>
      </c>
      <c r="T13" s="98">
        <v>1</v>
      </c>
      <c r="U13" s="99">
        <f>SUM($D13:$E13)*T13</f>
        <v>0</v>
      </c>
    </row>
    <row r="14" spans="1:21">
      <c r="A14" s="231"/>
      <c r="B14" s="231"/>
      <c r="C14" s="232"/>
      <c r="D14" s="233"/>
      <c r="E14" s="234"/>
      <c r="F14" s="96"/>
      <c r="G14" s="97"/>
      <c r="H14" s="96"/>
      <c r="I14" s="97"/>
      <c r="J14" s="96"/>
      <c r="K14" s="97"/>
      <c r="L14" s="96"/>
      <c r="M14" s="97"/>
      <c r="N14" s="96"/>
      <c r="O14" s="97"/>
      <c r="P14" s="96"/>
      <c r="Q14" s="97"/>
      <c r="R14" s="96"/>
      <c r="S14" s="97"/>
      <c r="T14" s="98"/>
      <c r="U14" s="99"/>
    </row>
    <row r="15" spans="1:21">
      <c r="A15" s="231"/>
      <c r="B15" s="231"/>
      <c r="C15" s="232"/>
      <c r="D15" s="234"/>
      <c r="E15" s="234"/>
      <c r="F15" s="96"/>
      <c r="G15" s="97"/>
      <c r="H15" s="96"/>
      <c r="I15" s="97"/>
      <c r="J15" s="96"/>
      <c r="K15" s="97"/>
      <c r="L15" s="96"/>
      <c r="M15" s="97"/>
      <c r="N15" s="96"/>
      <c r="O15" s="97"/>
      <c r="P15" s="96"/>
      <c r="Q15" s="97"/>
      <c r="R15" s="96"/>
      <c r="S15" s="97"/>
      <c r="T15" s="98"/>
      <c r="U15" s="237"/>
    </row>
    <row r="16" spans="1:21" ht="13.15">
      <c r="A16" s="103" t="s">
        <v>134</v>
      </c>
      <c r="B16" s="238"/>
      <c r="C16" s="239"/>
      <c r="D16" s="240"/>
      <c r="E16" s="240"/>
      <c r="F16" s="230"/>
      <c r="G16" s="230"/>
      <c r="H16" s="230"/>
      <c r="I16" s="230"/>
      <c r="J16" s="230"/>
      <c r="K16" s="230"/>
      <c r="L16" s="230"/>
      <c r="M16" s="230"/>
      <c r="N16" s="230"/>
      <c r="O16" s="230"/>
      <c r="P16" s="230"/>
      <c r="Q16" s="230"/>
      <c r="R16" s="230"/>
      <c r="S16" s="230"/>
      <c r="T16" s="241"/>
      <c r="U16" s="241"/>
    </row>
    <row r="17" spans="1:21">
      <c r="A17" s="231"/>
      <c r="B17" s="231"/>
      <c r="C17" s="215"/>
      <c r="D17" s="139"/>
      <c r="E17" s="234"/>
      <c r="F17" s="96"/>
      <c r="G17" s="97"/>
      <c r="H17" s="96"/>
      <c r="I17" s="97"/>
      <c r="J17" s="96"/>
      <c r="K17" s="97"/>
      <c r="L17" s="96"/>
      <c r="M17" s="97"/>
      <c r="N17" s="96"/>
      <c r="O17" s="97"/>
      <c r="P17" s="96"/>
      <c r="Q17" s="97"/>
      <c r="R17" s="96"/>
      <c r="S17" s="97"/>
      <c r="T17" s="98"/>
      <c r="U17" s="237"/>
    </row>
    <row r="18" spans="1:21">
      <c r="A18" s="231" t="s">
        <v>135</v>
      </c>
      <c r="B18" s="231" t="s">
        <v>110</v>
      </c>
      <c r="C18" s="232" t="s">
        <v>204</v>
      </c>
      <c r="D18" s="234"/>
      <c r="E18" s="234"/>
      <c r="F18" s="96">
        <v>0</v>
      </c>
      <c r="G18" s="97">
        <f>SUM(D18:E18)*F18</f>
        <v>0</v>
      </c>
      <c r="H18" s="96">
        <v>0</v>
      </c>
      <c r="I18" s="97">
        <f>SUM($D18:$E18)*H18</f>
        <v>0</v>
      </c>
      <c r="J18" s="96">
        <v>0</v>
      </c>
      <c r="K18" s="97">
        <f>SUM($D18:$E18)*J18</f>
        <v>0</v>
      </c>
      <c r="L18" s="96">
        <v>0</v>
      </c>
      <c r="M18" s="97">
        <f>SUM($D18:$E18)*L18</f>
        <v>0</v>
      </c>
      <c r="N18" s="96">
        <v>0</v>
      </c>
      <c r="O18" s="97">
        <f>SUM($D18:$E18)*N18</f>
        <v>0</v>
      </c>
      <c r="P18" s="96">
        <v>0</v>
      </c>
      <c r="Q18" s="97">
        <f>SUM($D18:$E18)*P18</f>
        <v>0</v>
      </c>
      <c r="R18" s="96">
        <v>0</v>
      </c>
      <c r="S18" s="97">
        <f>SUM($D18:$E18)*R18</f>
        <v>0</v>
      </c>
      <c r="T18" s="98">
        <v>0</v>
      </c>
      <c r="U18" s="99">
        <f>SUM($D18:$E18)*T18</f>
        <v>0</v>
      </c>
    </row>
    <row r="19" spans="1:21">
      <c r="A19" s="231"/>
      <c r="B19" s="231"/>
      <c r="C19" s="232"/>
      <c r="D19" s="139"/>
      <c r="E19" s="234"/>
      <c r="F19" s="96"/>
      <c r="G19" s="97"/>
      <c r="H19" s="96"/>
      <c r="I19" s="97"/>
      <c r="J19" s="96"/>
      <c r="K19" s="97"/>
      <c r="L19" s="96"/>
      <c r="M19" s="97"/>
      <c r="N19" s="96"/>
      <c r="O19" s="97"/>
      <c r="P19" s="96"/>
      <c r="Q19" s="97"/>
      <c r="R19" s="96"/>
      <c r="S19" s="97"/>
      <c r="T19" s="98"/>
      <c r="U19" s="99"/>
    </row>
    <row r="20" spans="1:21">
      <c r="A20" s="231"/>
      <c r="B20" s="231"/>
      <c r="C20" s="232"/>
      <c r="D20" s="234"/>
      <c r="E20" s="234"/>
      <c r="F20" s="96"/>
      <c r="G20" s="97"/>
      <c r="H20" s="96"/>
      <c r="I20" s="97"/>
      <c r="J20" s="96"/>
      <c r="K20" s="97"/>
      <c r="L20" s="96"/>
      <c r="M20" s="97"/>
      <c r="N20" s="96"/>
      <c r="O20" s="97"/>
      <c r="P20" s="96"/>
      <c r="Q20" s="97"/>
      <c r="R20" s="96"/>
      <c r="S20" s="97"/>
      <c r="T20" s="98"/>
      <c r="U20" s="237"/>
    </row>
    <row r="21" spans="1:21" ht="13.15">
      <c r="A21" s="103" t="s">
        <v>185</v>
      </c>
      <c r="B21" s="238"/>
      <c r="C21" s="239"/>
      <c r="D21" s="240"/>
      <c r="E21" s="240"/>
      <c r="F21" s="230"/>
      <c r="G21" s="230"/>
      <c r="H21" s="230"/>
      <c r="I21" s="230"/>
      <c r="J21" s="230"/>
      <c r="K21" s="230"/>
      <c r="L21" s="230"/>
      <c r="M21" s="230"/>
      <c r="N21" s="230"/>
      <c r="O21" s="230"/>
      <c r="P21" s="230"/>
      <c r="Q21" s="230"/>
      <c r="R21" s="230"/>
      <c r="S21" s="230"/>
      <c r="T21" s="241"/>
      <c r="U21" s="241"/>
    </row>
    <row r="22" spans="1:21">
      <c r="A22" s="231"/>
      <c r="B22" s="231"/>
      <c r="C22" s="215"/>
      <c r="D22" s="139"/>
      <c r="E22" s="234"/>
      <c r="F22" s="96"/>
      <c r="G22" s="97"/>
      <c r="H22" s="96"/>
      <c r="I22" s="97"/>
      <c r="J22" s="96"/>
      <c r="K22" s="97"/>
      <c r="L22" s="96"/>
      <c r="M22" s="97"/>
      <c r="N22" s="96"/>
      <c r="O22" s="97"/>
      <c r="P22" s="96"/>
      <c r="Q22" s="97"/>
      <c r="R22" s="96"/>
      <c r="S22" s="97"/>
      <c r="T22" s="98"/>
      <c r="U22" s="237"/>
    </row>
    <row r="23" spans="1:21">
      <c r="A23" s="231" t="s">
        <v>186</v>
      </c>
      <c r="B23" s="231" t="s">
        <v>110</v>
      </c>
      <c r="C23" s="232" t="s">
        <v>204</v>
      </c>
      <c r="D23" s="139"/>
      <c r="E23" s="139"/>
      <c r="F23" s="96">
        <v>0</v>
      </c>
      <c r="G23" s="97">
        <f>SUM(D23:E23)*F23</f>
        <v>0</v>
      </c>
      <c r="H23" s="96">
        <v>0</v>
      </c>
      <c r="I23" s="97">
        <f t="shared" ref="I23" si="0">SUM($D23:$E23)*H23</f>
        <v>0</v>
      </c>
      <c r="J23" s="96">
        <v>0</v>
      </c>
      <c r="K23" s="97">
        <f t="shared" ref="K23" si="1">SUM($D23:$E23)*J23</f>
        <v>0</v>
      </c>
      <c r="L23" s="96">
        <v>0</v>
      </c>
      <c r="M23" s="97">
        <f t="shared" ref="M23" si="2">SUM($D23:$E23)*L23</f>
        <v>0</v>
      </c>
      <c r="N23" s="96">
        <v>0</v>
      </c>
      <c r="O23" s="97">
        <f t="shared" ref="O23" si="3">SUM($D23:$E23)*N23</f>
        <v>0</v>
      </c>
      <c r="P23" s="96">
        <v>0</v>
      </c>
      <c r="Q23" s="97">
        <f t="shared" ref="Q23" si="4">SUM($D23:$E23)*P23</f>
        <v>0</v>
      </c>
      <c r="R23" s="96">
        <v>0</v>
      </c>
      <c r="S23" s="97">
        <f t="shared" ref="S23" si="5">SUM($D23:$E23)*R23</f>
        <v>0</v>
      </c>
      <c r="T23" s="98">
        <v>0</v>
      </c>
      <c r="U23" s="99">
        <f t="shared" ref="U23" si="6">SUM($D23:$E23)*T23</f>
        <v>0</v>
      </c>
    </row>
    <row r="24" spans="1:21">
      <c r="A24" s="231"/>
      <c r="B24" s="231"/>
      <c r="C24" s="232"/>
      <c r="D24" s="139"/>
      <c r="E24" s="139"/>
      <c r="F24" s="96"/>
      <c r="G24" s="97"/>
      <c r="H24" s="96"/>
      <c r="I24" s="97"/>
      <c r="J24" s="96"/>
      <c r="K24" s="97"/>
      <c r="L24" s="96"/>
      <c r="M24" s="97"/>
      <c r="N24" s="96"/>
      <c r="O24" s="97"/>
      <c r="P24" s="96"/>
      <c r="Q24" s="97"/>
      <c r="R24" s="96"/>
      <c r="S24" s="97"/>
      <c r="T24" s="98"/>
      <c r="U24" s="99"/>
    </row>
    <row r="25" spans="1:21">
      <c r="A25" s="231"/>
      <c r="B25" s="231"/>
      <c r="C25" s="232"/>
      <c r="D25" s="234"/>
      <c r="E25" s="234"/>
      <c r="F25" s="96"/>
      <c r="G25" s="97"/>
      <c r="H25" s="96"/>
      <c r="I25" s="97"/>
      <c r="J25" s="96"/>
      <c r="K25" s="97"/>
      <c r="L25" s="96"/>
      <c r="M25" s="97"/>
      <c r="N25" s="96"/>
      <c r="O25" s="97"/>
      <c r="P25" s="96"/>
      <c r="Q25" s="97"/>
      <c r="R25" s="96"/>
      <c r="S25" s="97"/>
      <c r="T25" s="98"/>
      <c r="U25" s="237"/>
    </row>
    <row r="26" spans="1:21" ht="13.15">
      <c r="A26" s="103" t="s">
        <v>190</v>
      </c>
      <c r="B26" s="238"/>
      <c r="C26" s="239"/>
      <c r="D26" s="240"/>
      <c r="E26" s="240"/>
      <c r="F26" s="230"/>
      <c r="G26" s="230"/>
      <c r="H26" s="230"/>
      <c r="I26" s="230"/>
      <c r="J26" s="230"/>
      <c r="K26" s="230"/>
      <c r="L26" s="230"/>
      <c r="M26" s="230"/>
      <c r="N26" s="230"/>
      <c r="O26" s="230"/>
      <c r="P26" s="230"/>
      <c r="Q26" s="230"/>
      <c r="R26" s="230"/>
      <c r="S26" s="230"/>
      <c r="T26" s="241"/>
      <c r="U26" s="241"/>
    </row>
    <row r="27" spans="1:21">
      <c r="A27" s="231"/>
      <c r="B27" s="231"/>
      <c r="C27" s="215"/>
      <c r="D27" s="139"/>
      <c r="E27" s="234"/>
      <c r="F27" s="96"/>
      <c r="G27" s="97"/>
      <c r="H27" s="96"/>
      <c r="I27" s="97"/>
      <c r="J27" s="96"/>
      <c r="K27" s="97"/>
      <c r="L27" s="96"/>
      <c r="M27" s="97"/>
      <c r="N27" s="96"/>
      <c r="O27" s="97"/>
      <c r="P27" s="96"/>
      <c r="Q27" s="97"/>
      <c r="R27" s="96"/>
      <c r="S27" s="97"/>
      <c r="T27" s="98"/>
      <c r="U27" s="237"/>
    </row>
    <row r="28" spans="1:21">
      <c r="A28" s="231" t="s">
        <v>191</v>
      </c>
      <c r="B28" s="231" t="s">
        <v>110</v>
      </c>
      <c r="C28" s="232" t="s">
        <v>204</v>
      </c>
      <c r="D28" s="139"/>
      <c r="E28" s="234"/>
      <c r="F28" s="96">
        <v>0</v>
      </c>
      <c r="G28" s="97">
        <f>SUM(D28:E28)*F28</f>
        <v>0</v>
      </c>
      <c r="H28" s="96">
        <v>0</v>
      </c>
      <c r="I28" s="97">
        <f t="shared" ref="I28" si="7">SUM($D28:$E28)*H28</f>
        <v>0</v>
      </c>
      <c r="J28" s="96">
        <v>0</v>
      </c>
      <c r="K28" s="97">
        <f t="shared" ref="K28" si="8">SUM($D28:$E28)*J28</f>
        <v>0</v>
      </c>
      <c r="L28" s="96">
        <v>0</v>
      </c>
      <c r="M28" s="97">
        <f t="shared" ref="M28" si="9">SUM($D28:$E28)*L28</f>
        <v>0</v>
      </c>
      <c r="N28" s="96">
        <v>0</v>
      </c>
      <c r="O28" s="97">
        <f t="shared" ref="O28" si="10">SUM($D28:$E28)*N28</f>
        <v>0</v>
      </c>
      <c r="P28" s="96">
        <v>0</v>
      </c>
      <c r="Q28" s="97">
        <f t="shared" ref="Q28" si="11">SUM($D28:$E28)*P28</f>
        <v>0</v>
      </c>
      <c r="R28" s="96">
        <v>0</v>
      </c>
      <c r="S28" s="97">
        <f t="shared" ref="S28" si="12">SUM($D28:$E28)*R28</f>
        <v>0</v>
      </c>
      <c r="T28" s="98">
        <v>0</v>
      </c>
      <c r="U28" s="99">
        <f t="shared" ref="U28" si="13">SUM($D28:$E28)*T28</f>
        <v>0</v>
      </c>
    </row>
    <row r="29" spans="1:21">
      <c r="A29" s="231"/>
      <c r="B29" s="216"/>
      <c r="C29" s="217"/>
      <c r="D29" s="139"/>
      <c r="E29" s="234"/>
      <c r="F29" s="96"/>
      <c r="G29" s="97"/>
      <c r="H29" s="96"/>
      <c r="I29" s="97"/>
      <c r="J29" s="96"/>
      <c r="K29" s="97"/>
      <c r="L29" s="96"/>
      <c r="M29" s="97"/>
      <c r="N29" s="96"/>
      <c r="O29" s="97"/>
      <c r="P29" s="96"/>
      <c r="Q29" s="97"/>
      <c r="R29" s="96"/>
      <c r="S29" s="97"/>
      <c r="T29" s="98"/>
      <c r="U29" s="99"/>
    </row>
    <row r="30" spans="1:21">
      <c r="A30" s="242"/>
      <c r="B30" s="210"/>
      <c r="C30" s="106"/>
      <c r="D30" s="243"/>
      <c r="E30" s="244"/>
      <c r="F30" s="164"/>
      <c r="G30" s="168"/>
      <c r="H30" s="164"/>
      <c r="I30" s="168"/>
      <c r="J30" s="164"/>
      <c r="K30" s="168"/>
      <c r="L30" s="164"/>
      <c r="M30" s="168"/>
      <c r="N30" s="164"/>
      <c r="O30" s="168"/>
      <c r="P30" s="164"/>
      <c r="Q30" s="168"/>
      <c r="R30" s="164"/>
      <c r="S30" s="168"/>
      <c r="T30" s="166"/>
      <c r="U30" s="169"/>
    </row>
    <row r="31" spans="1:21" ht="13.5" thickBot="1">
      <c r="A31" s="247"/>
      <c r="B31" s="247"/>
      <c r="C31" s="248" t="s">
        <v>120</v>
      </c>
      <c r="D31" s="249">
        <f>SUM(D7:D29)</f>
        <v>0</v>
      </c>
      <c r="E31" s="249">
        <f>SUM(E7:E29)</f>
        <v>0</v>
      </c>
      <c r="F31" s="303">
        <f>SUM(G8:G30)</f>
        <v>0</v>
      </c>
      <c r="G31" s="304"/>
      <c r="H31" s="303">
        <f>SUM(I8:I30)</f>
        <v>0</v>
      </c>
      <c r="I31" s="304"/>
      <c r="J31" s="303">
        <f>SUM(K8:K30)</f>
        <v>0</v>
      </c>
      <c r="K31" s="304"/>
      <c r="L31" s="303">
        <f>SUM(M8:M30)</f>
        <v>0</v>
      </c>
      <c r="M31" s="304"/>
      <c r="N31" s="303">
        <f>SUM(O8:O30)</f>
        <v>0</v>
      </c>
      <c r="O31" s="304"/>
      <c r="P31" s="303">
        <f>SUM(Q8:Q30)</f>
        <v>0</v>
      </c>
      <c r="Q31" s="304"/>
      <c r="R31" s="303">
        <f>SUM(S8:S30)</f>
        <v>0</v>
      </c>
      <c r="S31" s="304"/>
      <c r="T31" s="303">
        <f>SUM(U8:U30)</f>
        <v>0</v>
      </c>
      <c r="U31" s="304"/>
    </row>
    <row r="32" spans="1:21" ht="13.15" thickTop="1">
      <c r="A32" s="245"/>
      <c r="B32" s="245"/>
      <c r="C32" s="246" t="s">
        <v>121</v>
      </c>
      <c r="D32" s="299">
        <f>SUM('[1]Schedule of Works'!G322)</f>
        <v>578139.64</v>
      </c>
      <c r="E32" s="300"/>
      <c r="F32" s="299">
        <f>SUM(D32,F31)</f>
        <v>578139.64</v>
      </c>
      <c r="G32" s="300"/>
      <c r="H32" s="299">
        <f>SUM(D32,H31)</f>
        <v>578139.64</v>
      </c>
      <c r="I32" s="300"/>
      <c r="J32" s="299">
        <f>SUM(D32,J31)</f>
        <v>578139.64</v>
      </c>
      <c r="K32" s="300"/>
      <c r="L32" s="299">
        <f>SUM(D32,L31)</f>
        <v>578139.64</v>
      </c>
      <c r="M32" s="300"/>
      <c r="N32" s="299">
        <f>SUM(F32,N31)</f>
        <v>578139.64</v>
      </c>
      <c r="O32" s="300"/>
      <c r="P32" s="299">
        <f>SUM(H32,P31)</f>
        <v>578139.64</v>
      </c>
      <c r="Q32" s="300"/>
      <c r="R32" s="299">
        <f>SUM(J32,R31)</f>
        <v>578139.64</v>
      </c>
      <c r="S32" s="300"/>
      <c r="T32" s="299">
        <f>SUM(D32,T31)</f>
        <v>578139.64</v>
      </c>
      <c r="U32" s="300"/>
    </row>
    <row r="33" spans="1:24" ht="13.15">
      <c r="A33" s="45"/>
      <c r="B33" s="45"/>
      <c r="C33" s="46" t="s">
        <v>122</v>
      </c>
      <c r="D33" s="46"/>
      <c r="E33" s="47"/>
      <c r="F33" s="48"/>
      <c r="G33" s="49"/>
      <c r="H33" s="297"/>
      <c r="I33" s="298"/>
      <c r="J33" s="298"/>
      <c r="K33" s="298"/>
      <c r="L33" s="298"/>
      <c r="M33" s="298"/>
      <c r="N33" s="298"/>
      <c r="O33" s="298"/>
      <c r="P33" s="298"/>
      <c r="Q33" s="298"/>
      <c r="R33" s="298"/>
      <c r="S33" s="298"/>
      <c r="T33" s="298"/>
      <c r="U33" s="298"/>
    </row>
    <row r="46" spans="1:24">
      <c r="X46" s="44"/>
    </row>
    <row r="47" spans="1:24">
      <c r="V47" s="44"/>
      <c r="W47" s="44"/>
      <c r="X47" s="44"/>
    </row>
    <row r="48" spans="1:24">
      <c r="X48" s="44"/>
    </row>
    <row r="49" spans="24:24">
      <c r="X49" s="44"/>
    </row>
  </sheetData>
  <mergeCells count="40">
    <mergeCell ref="A1:A2"/>
    <mergeCell ref="B1:B2"/>
    <mergeCell ref="C1:C2"/>
    <mergeCell ref="D1:D2"/>
    <mergeCell ref="E1:E2"/>
    <mergeCell ref="H1:I2"/>
    <mergeCell ref="J1:K2"/>
    <mergeCell ref="L1:M2"/>
    <mergeCell ref="T1:U2"/>
    <mergeCell ref="F3:G3"/>
    <mergeCell ref="H3:I3"/>
    <mergeCell ref="J3:K3"/>
    <mergeCell ref="L3:M3"/>
    <mergeCell ref="T3:U3"/>
    <mergeCell ref="F1:G2"/>
    <mergeCell ref="N1:O2"/>
    <mergeCell ref="N3:O3"/>
    <mergeCell ref="P1:Q2"/>
    <mergeCell ref="P3:Q3"/>
    <mergeCell ref="R1:S2"/>
    <mergeCell ref="R3:S3"/>
    <mergeCell ref="T5:U5"/>
    <mergeCell ref="F31:G31"/>
    <mergeCell ref="H31:I31"/>
    <mergeCell ref="J31:K31"/>
    <mergeCell ref="L31:M31"/>
    <mergeCell ref="T31:U31"/>
    <mergeCell ref="N31:O31"/>
    <mergeCell ref="P31:Q31"/>
    <mergeCell ref="R31:S31"/>
    <mergeCell ref="H33:U33"/>
    <mergeCell ref="D32:E32"/>
    <mergeCell ref="F32:G32"/>
    <mergeCell ref="H32:I32"/>
    <mergeCell ref="J32:K32"/>
    <mergeCell ref="L32:M32"/>
    <mergeCell ref="T32:U32"/>
    <mergeCell ref="N32:O32"/>
    <mergeCell ref="P32:Q32"/>
    <mergeCell ref="R32:S32"/>
  </mergeCells>
  <pageMargins left="0.74803149606299213" right="0.19685039370078741" top="1.2598425196850394" bottom="0.6692913385826772" header="0.59055118110236227" footer="0.15748031496062992"/>
  <pageSetup paperSize="9" fitToHeight="0" orientation="landscape" r:id="rId1"/>
  <headerFooter alignWithMargins="0">
    <oddHeader>&amp;L&amp;"Arial,Bold"Specification of Works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Schedule of Works</vt:lpstr>
      <vt:lpstr>Variation Scheudle of Works</vt:lpstr>
      <vt:lpstr>CAI</vt:lpstr>
      <vt:lpstr>CAI!Print_Area</vt:lpstr>
      <vt:lpstr>'Schedule of Works'!Print_Area</vt:lpstr>
      <vt:lpstr>'Variation Scheudle of Works'!Print_Area</vt:lpstr>
      <vt:lpstr>CAI!Print_Titles</vt:lpstr>
      <vt:lpstr>'Schedule of Works'!Print_Titles</vt:lpstr>
      <vt:lpstr>'Variation Scheudle of Works'!Print_Titles</vt:lpstr>
    </vt:vector>
  </TitlesOfParts>
  <Company>Bidwells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Bennett</dc:creator>
  <cp:lastModifiedBy>Barhav Said</cp:lastModifiedBy>
  <cp:lastPrinted>2023-10-17T16:28:35Z</cp:lastPrinted>
  <dcterms:created xsi:type="dcterms:W3CDTF">2009-04-21T16:34:21Z</dcterms:created>
  <dcterms:modified xsi:type="dcterms:W3CDTF">2023-10-17T16:29:19Z</dcterms:modified>
</cp:coreProperties>
</file>