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https://aldeburgh.sharepoint.com/sites/Property/Shared Documents/CAPITAL PROJECT/Invitation to Tender documents/Sustainability/"/>
    </mc:Choice>
  </mc:AlternateContent>
  <xr:revisionPtr revIDLastSave="7" documentId="8_{4903D875-8FDC-418E-9010-76C7EDA79CBE}" xr6:coauthVersionLast="47" xr6:coauthVersionMax="47" xr10:uidLastSave="{814A892A-A984-4EE7-A839-EFCA1C9B25E1}"/>
  <bookViews>
    <workbookView xWindow="-110" yWindow="-110" windowWidth="19420" windowHeight="10420" tabRatio="496" xr2:uid="{00000000-000D-0000-FFFF-FFFF00000000}"/>
  </bookViews>
  <sheets>
    <sheet name="Timeline &amp; Fee Drawdown " sheetId="41" r:id="rId1"/>
    <sheet name="Resource Summary " sheetId="42" r:id="rId2"/>
    <sheet name="Fee Summary" sheetId="38" r:id="rId3"/>
  </sheets>
  <definedNames>
    <definedName name="AYTO">"9hr"</definedName>
    <definedName name="PMs">#REF!</definedName>
    <definedName name="_xlnm.Print_Area" localSheetId="0">'Timeline &amp; Fee Drawdown '!$B$1:$BU$78</definedName>
    <definedName name="_xlnm.Print_Titles" localSheetId="1">#N/A</definedName>
    <definedName name="rates" localSheetId="1">#REF!</definedName>
    <definedName name="rate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14" i="38" l="1"/>
  <c r="I13" i="38"/>
  <c r="I12" i="38"/>
  <c r="I11" i="38"/>
  <c r="I9" i="38"/>
  <c r="I8" i="38"/>
  <c r="I10" i="38"/>
  <c r="I3" i="38"/>
  <c r="P18" i="42" l="1"/>
  <c r="N18" i="42"/>
  <c r="L18" i="42"/>
  <c r="J18" i="42"/>
  <c r="H18" i="42"/>
  <c r="F18" i="42"/>
  <c r="D18" i="42"/>
  <c r="R17" i="42"/>
  <c r="Q17" i="42"/>
  <c r="O17" i="42"/>
  <c r="M17" i="42"/>
  <c r="K17" i="42"/>
  <c r="I17" i="42"/>
  <c r="G17" i="42"/>
  <c r="E17" i="42"/>
  <c r="R16" i="42"/>
  <c r="Q16" i="42"/>
  <c r="O16" i="42"/>
  <c r="M16" i="42"/>
  <c r="K16" i="42"/>
  <c r="I16" i="42"/>
  <c r="G16" i="42"/>
  <c r="E16" i="42"/>
  <c r="R15" i="42"/>
  <c r="Q15" i="42"/>
  <c r="O15" i="42"/>
  <c r="M15" i="42"/>
  <c r="K15" i="42"/>
  <c r="I15" i="42"/>
  <c r="G15" i="42"/>
  <c r="E15" i="42"/>
  <c r="R14" i="42"/>
  <c r="Q14" i="42"/>
  <c r="O14" i="42"/>
  <c r="M14" i="42"/>
  <c r="K14" i="42"/>
  <c r="I14" i="42"/>
  <c r="G14" i="42"/>
  <c r="E14" i="42"/>
  <c r="L38" i="41"/>
  <c r="M38" i="41"/>
  <c r="O18" i="42" l="1"/>
  <c r="G13" i="38" s="1"/>
  <c r="R27" i="42"/>
  <c r="T17" i="42"/>
  <c r="E18" i="42"/>
  <c r="G8" i="38" s="1"/>
  <c r="G18" i="42"/>
  <c r="G9" i="38" s="1"/>
  <c r="I18" i="42"/>
  <c r="G10" i="38" s="1"/>
  <c r="T16" i="42"/>
  <c r="K18" i="42"/>
  <c r="G11" i="38" s="1"/>
  <c r="M18" i="42"/>
  <c r="G12" i="38" s="1"/>
  <c r="T14" i="42"/>
  <c r="T15" i="42"/>
  <c r="Q18" i="42"/>
  <c r="G14" i="38" s="1"/>
  <c r="R18" i="42"/>
  <c r="T18" i="42" l="1"/>
  <c r="R21" i="42" s="1"/>
  <c r="U16" i="42"/>
  <c r="R20" i="42"/>
  <c r="S17" i="42"/>
  <c r="S14" i="42"/>
  <c r="S16" i="42"/>
  <c r="S15" i="42"/>
  <c r="V38" i="41"/>
  <c r="A62" i="41"/>
  <c r="A58" i="41"/>
  <c r="BJ52" i="41"/>
  <c r="BI52" i="41"/>
  <c r="BH52" i="41"/>
  <c r="BG52" i="41"/>
  <c r="BF52" i="41"/>
  <c r="BE52" i="41"/>
  <c r="BD52" i="41"/>
  <c r="BC52" i="41"/>
  <c r="BB52" i="41"/>
  <c r="BA52" i="41"/>
  <c r="AZ52" i="41"/>
  <c r="AY52" i="41"/>
  <c r="AX52" i="41"/>
  <c r="AW52" i="41"/>
  <c r="AV52" i="41"/>
  <c r="AU52" i="41"/>
  <c r="AT52" i="41"/>
  <c r="AS52" i="41"/>
  <c r="AR52" i="41"/>
  <c r="AQ52" i="41"/>
  <c r="AP52" i="41"/>
  <c r="AO52" i="41"/>
  <c r="AN52" i="41"/>
  <c r="AM52" i="41"/>
  <c r="AL52" i="41"/>
  <c r="AK52" i="41"/>
  <c r="AJ52" i="41"/>
  <c r="AI52" i="41"/>
  <c r="AH52" i="41"/>
  <c r="AG52" i="41"/>
  <c r="AF52" i="41"/>
  <c r="AE52" i="41"/>
  <c r="AD52" i="41"/>
  <c r="AC52" i="41"/>
  <c r="AB52" i="41"/>
  <c r="AA52" i="41"/>
  <c r="Z52" i="41"/>
  <c r="Y52" i="41"/>
  <c r="X52" i="41"/>
  <c r="W52" i="41"/>
  <c r="V52" i="41"/>
  <c r="U52" i="41"/>
  <c r="T52" i="41"/>
  <c r="S52" i="41"/>
  <c r="R52" i="41"/>
  <c r="Q52" i="41"/>
  <c r="P52" i="41"/>
  <c r="O52" i="41"/>
  <c r="N52" i="41"/>
  <c r="M52" i="41"/>
  <c r="L52" i="41"/>
  <c r="AE49" i="41"/>
  <c r="W48" i="41"/>
  <c r="V48" i="41"/>
  <c r="U48" i="41"/>
  <c r="T48" i="41"/>
  <c r="S48" i="41"/>
  <c r="R48" i="41"/>
  <c r="Q48" i="41"/>
  <c r="P48" i="41"/>
  <c r="O48" i="41"/>
  <c r="N48" i="41"/>
  <c r="M48" i="41"/>
  <c r="L48" i="41"/>
  <c r="BS47" i="41"/>
  <c r="BR47" i="41"/>
  <c r="BQ47" i="41"/>
  <c r="BP47" i="41"/>
  <c r="BO47" i="41"/>
  <c r="BN47" i="41"/>
  <c r="BM47" i="41"/>
  <c r="BL47" i="41"/>
  <c r="BK47" i="41"/>
  <c r="K47" i="41"/>
  <c r="J47" i="41"/>
  <c r="I47" i="41"/>
  <c r="H47" i="41"/>
  <c r="G47" i="41"/>
  <c r="C47" i="41"/>
  <c r="AB44" i="41"/>
  <c r="BS43" i="41"/>
  <c r="BR43" i="41"/>
  <c r="BQ43" i="41"/>
  <c r="BP43" i="41"/>
  <c r="BO43" i="41"/>
  <c r="BN43" i="41"/>
  <c r="BM43" i="41"/>
  <c r="BL43" i="41"/>
  <c r="BK43" i="41"/>
  <c r="W43" i="41"/>
  <c r="V43" i="41"/>
  <c r="U43" i="41"/>
  <c r="T43" i="41"/>
  <c r="S43" i="41"/>
  <c r="R43" i="41"/>
  <c r="Q43" i="41"/>
  <c r="P43" i="41"/>
  <c r="O43" i="41"/>
  <c r="N43" i="41"/>
  <c r="M43" i="41"/>
  <c r="L43" i="41"/>
  <c r="K43" i="41"/>
  <c r="J43" i="41"/>
  <c r="I43" i="41"/>
  <c r="H43" i="41"/>
  <c r="G43" i="41"/>
  <c r="BS42" i="41"/>
  <c r="BR42" i="41"/>
  <c r="BQ42" i="41"/>
  <c r="BP42" i="41"/>
  <c r="BO42" i="41"/>
  <c r="BN42" i="41"/>
  <c r="BM42" i="41"/>
  <c r="BL42" i="41"/>
  <c r="BK42" i="41"/>
  <c r="K42" i="41"/>
  <c r="J42" i="41"/>
  <c r="I42" i="41"/>
  <c r="H42" i="41"/>
  <c r="G42" i="41"/>
  <c r="C42" i="41"/>
  <c r="AE39" i="41"/>
  <c r="BS38" i="41"/>
  <c r="BR38" i="41"/>
  <c r="BQ38" i="41"/>
  <c r="BP38" i="41"/>
  <c r="BO38" i="41"/>
  <c r="BN38" i="41"/>
  <c r="BM38" i="41"/>
  <c r="BL38" i="41"/>
  <c r="BK38" i="41"/>
  <c r="W38" i="41"/>
  <c r="S38" i="41"/>
  <c r="N38" i="41"/>
  <c r="BS37" i="41"/>
  <c r="BR37" i="41"/>
  <c r="BQ37" i="41"/>
  <c r="BP37" i="41"/>
  <c r="BO37" i="41"/>
  <c r="BN37" i="41"/>
  <c r="BM37" i="41"/>
  <c r="BL37" i="41"/>
  <c r="BK37" i="41"/>
  <c r="K37" i="41"/>
  <c r="J37" i="41"/>
  <c r="I37" i="41"/>
  <c r="H37" i="41"/>
  <c r="G37" i="41"/>
  <c r="C37" i="41"/>
  <c r="BS32" i="41"/>
  <c r="BS48" i="41" s="1"/>
  <c r="BR32" i="41"/>
  <c r="BR48" i="41" s="1"/>
  <c r="BQ32" i="41"/>
  <c r="BQ48" i="41" s="1"/>
  <c r="BP32" i="41"/>
  <c r="BP48" i="41" s="1"/>
  <c r="BO32" i="41"/>
  <c r="BO48" i="41" s="1"/>
  <c r="BN32" i="41"/>
  <c r="BM32" i="41"/>
  <c r="BM48" i="41" s="1"/>
  <c r="BL32" i="41"/>
  <c r="BL48" i="41" s="1"/>
  <c r="BK32" i="41"/>
  <c r="BK48" i="41" s="1"/>
  <c r="BJ32" i="41"/>
  <c r="BI32" i="41"/>
  <c r="BH32" i="41"/>
  <c r="BG32" i="41"/>
  <c r="BF32" i="41"/>
  <c r="BE32" i="41"/>
  <c r="BD32" i="41"/>
  <c r="BC32" i="41"/>
  <c r="BB32" i="41"/>
  <c r="BA32" i="41"/>
  <c r="AZ32" i="41"/>
  <c r="AY32" i="41"/>
  <c r="AX32" i="41"/>
  <c r="AW32" i="41"/>
  <c r="AV32" i="41"/>
  <c r="AU32" i="41"/>
  <c r="AT32" i="41"/>
  <c r="AS32" i="41"/>
  <c r="AR32" i="41"/>
  <c r="AQ32" i="41"/>
  <c r="AP32" i="41"/>
  <c r="AO32" i="41"/>
  <c r="AN32" i="41"/>
  <c r="AM32" i="41"/>
  <c r="AL32" i="41"/>
  <c r="AK32" i="41"/>
  <c r="AJ32" i="41"/>
  <c r="AI32" i="41"/>
  <c r="AH32" i="41"/>
  <c r="AG32" i="41"/>
  <c r="AF32" i="41"/>
  <c r="AE32" i="41"/>
  <c r="AD32" i="41"/>
  <c r="AC32" i="41"/>
  <c r="AB32" i="41"/>
  <c r="AA32" i="41"/>
  <c r="Z32" i="41"/>
  <c r="Y32" i="41"/>
  <c r="X32" i="41"/>
  <c r="W32" i="41"/>
  <c r="V32" i="41"/>
  <c r="U32" i="41"/>
  <c r="T32" i="41"/>
  <c r="S32" i="41"/>
  <c r="R32" i="41"/>
  <c r="Q32" i="41"/>
  <c r="P32" i="41"/>
  <c r="O32" i="41"/>
  <c r="N32" i="41"/>
  <c r="M32" i="41"/>
  <c r="L32" i="41"/>
  <c r="K32" i="41"/>
  <c r="K48" i="41" s="1"/>
  <c r="J32" i="41"/>
  <c r="J48" i="41" s="1"/>
  <c r="I32" i="41"/>
  <c r="I48" i="41" s="1"/>
  <c r="H32" i="41"/>
  <c r="H48" i="41" s="1"/>
  <c r="G32" i="41"/>
  <c r="G48" i="41" s="1"/>
  <c r="BT30" i="41"/>
  <c r="BT29" i="41"/>
  <c r="A29" i="41"/>
  <c r="BT28" i="41"/>
  <c r="BT27" i="41"/>
  <c r="A27" i="41"/>
  <c r="I15" i="38" l="1"/>
  <c r="U17" i="42"/>
  <c r="U14" i="42"/>
  <c r="U15" i="42"/>
  <c r="S18" i="42"/>
  <c r="L53" i="41"/>
  <c r="O38" i="41"/>
  <c r="O53" i="41" s="1"/>
  <c r="P38" i="41"/>
  <c r="P53" i="41" s="1"/>
  <c r="Q38" i="41"/>
  <c r="Q53" i="41" s="1"/>
  <c r="R38" i="41"/>
  <c r="R53" i="41" s="1"/>
  <c r="T38" i="41"/>
  <c r="T53" i="41" s="1"/>
  <c r="U38" i="41"/>
  <c r="U53" i="41" s="1"/>
  <c r="BN53" i="41"/>
  <c r="BK53" i="41"/>
  <c r="BS53" i="41"/>
  <c r="BM53" i="41"/>
  <c r="N53" i="41"/>
  <c r="V53" i="41"/>
  <c r="M53" i="41"/>
  <c r="BO53" i="41"/>
  <c r="Z49" i="41"/>
  <c r="AA49" i="41"/>
  <c r="BT37" i="41"/>
  <c r="BQ53" i="41"/>
  <c r="I53" i="41"/>
  <c r="AG49" i="41"/>
  <c r="BR53" i="41"/>
  <c r="AG39" i="41"/>
  <c r="AH49" i="41"/>
  <c r="Y39" i="41"/>
  <c r="AI39" i="41"/>
  <c r="S53" i="41"/>
  <c r="AD44" i="41"/>
  <c r="AI49" i="41"/>
  <c r="BL53" i="41"/>
  <c r="Z39" i="41"/>
  <c r="AK40" i="41"/>
  <c r="BT42" i="41"/>
  <c r="AP45" i="41"/>
  <c r="X49" i="41"/>
  <c r="BT48" i="41"/>
  <c r="X39" i="41"/>
  <c r="AH39" i="41"/>
  <c r="AC44" i="41"/>
  <c r="K53" i="41"/>
  <c r="AA39" i="41"/>
  <c r="Y49" i="41"/>
  <c r="AB39" i="41"/>
  <c r="BT32" i="41"/>
  <c r="W53" i="41"/>
  <c r="AC39" i="41"/>
  <c r="BN48" i="41"/>
  <c r="BT52" i="41"/>
  <c r="BP53" i="41"/>
  <c r="AF39" i="41"/>
  <c r="BT43" i="41"/>
  <c r="AF49" i="41"/>
  <c r="J53" i="41"/>
  <c r="G53" i="41"/>
  <c r="AE44" i="41"/>
  <c r="AE53" i="41" s="1"/>
  <c r="H53" i="41"/>
  <c r="X44" i="41"/>
  <c r="AF44" i="41"/>
  <c r="BT47" i="41"/>
  <c r="AD39" i="41"/>
  <c r="Y44" i="41"/>
  <c r="AG44" i="41"/>
  <c r="AB49" i="41"/>
  <c r="Z44" i="41"/>
  <c r="AH44" i="41"/>
  <c r="AC49" i="41"/>
  <c r="AA44" i="41"/>
  <c r="AI44" i="41"/>
  <c r="AD49" i="41"/>
  <c r="U18" i="42" l="1"/>
  <c r="AU45" i="41"/>
  <c r="AM45" i="41"/>
  <c r="BF46" i="41"/>
  <c r="AT45" i="41"/>
  <c r="AO45" i="41"/>
  <c r="AK45" i="41"/>
  <c r="AN45" i="41"/>
  <c r="AJ45" i="41"/>
  <c r="AL45" i="41"/>
  <c r="AQ45" i="41"/>
  <c r="AB53" i="41"/>
  <c r="BT38" i="41"/>
  <c r="AR40" i="41"/>
  <c r="AC53" i="41"/>
  <c r="BT39" i="41"/>
  <c r="AJ40" i="41"/>
  <c r="AM40" i="41"/>
  <c r="AL40" i="41"/>
  <c r="AA53" i="41"/>
  <c r="BT49" i="41"/>
  <c r="AG53" i="41"/>
  <c r="AU40" i="41"/>
  <c r="AP40" i="41"/>
  <c r="AO40" i="41"/>
  <c r="AN40" i="41"/>
  <c r="AI53" i="41"/>
  <c r="AH53" i="41"/>
  <c r="AF53" i="41"/>
  <c r="Z53" i="41"/>
  <c r="Y53" i="41"/>
  <c r="AR45" i="41"/>
  <c r="AT40" i="41"/>
  <c r="AS40" i="41"/>
  <c r="AQ40" i="41"/>
  <c r="AQ53" i="41" s="1"/>
  <c r="AS45" i="41"/>
  <c r="AS50" i="41"/>
  <c r="AK50" i="41"/>
  <c r="AR50" i="41"/>
  <c r="AJ50" i="41"/>
  <c r="AQ50" i="41"/>
  <c r="AP50" i="41"/>
  <c r="AL50" i="41"/>
  <c r="AO50" i="41"/>
  <c r="AU50" i="41"/>
  <c r="AT50" i="41"/>
  <c r="AN50" i="41"/>
  <c r="AM50" i="41"/>
  <c r="BT44" i="41"/>
  <c r="X53" i="41"/>
  <c r="AV46" i="41"/>
  <c r="BC46" i="41"/>
  <c r="BE46" i="41"/>
  <c r="BJ46" i="41"/>
  <c r="BI46" i="41"/>
  <c r="AD53" i="41"/>
  <c r="AX46" i="41" l="1"/>
  <c r="BH46" i="41"/>
  <c r="BD46" i="41"/>
  <c r="BA46" i="41"/>
  <c r="AW46" i="41"/>
  <c r="BB46" i="41"/>
  <c r="AY46" i="41"/>
  <c r="BG46" i="41"/>
  <c r="AZ46" i="41"/>
  <c r="AU53" i="41"/>
  <c r="AS53" i="41"/>
  <c r="AL53" i="41"/>
  <c r="BT45" i="41"/>
  <c r="BB51" i="41"/>
  <c r="BJ51" i="41"/>
  <c r="BR51" i="41"/>
  <c r="BC51" i="41"/>
  <c r="BK51" i="41"/>
  <c r="BS51" i="41"/>
  <c r="BD51" i="41"/>
  <c r="BL51" i="41"/>
  <c r="AV51" i="41"/>
  <c r="BI51" i="41"/>
  <c r="AW51" i="41"/>
  <c r="BE51" i="41"/>
  <c r="BM51" i="41"/>
  <c r="BA51" i="41"/>
  <c r="AX51" i="41"/>
  <c r="BF51" i="41"/>
  <c r="BN51" i="41"/>
  <c r="AY51" i="41"/>
  <c r="BG51" i="41"/>
  <c r="BO51" i="41"/>
  <c r="AZ51" i="41"/>
  <c r="BH51" i="41"/>
  <c r="BP51" i="41"/>
  <c r="BQ51" i="41"/>
  <c r="AO53" i="41"/>
  <c r="AP53" i="41"/>
  <c r="AM53" i="41"/>
  <c r="BT40" i="41"/>
  <c r="AR53" i="41"/>
  <c r="AK53" i="41"/>
  <c r="AT53" i="41"/>
  <c r="BI41" i="41"/>
  <c r="BI53" i="41" s="1"/>
  <c r="BJ41" i="41"/>
  <c r="BB41" i="41"/>
  <c r="AX41" i="41"/>
  <c r="AW41" i="41"/>
  <c r="BF41" i="41"/>
  <c r="AY41" i="41"/>
  <c r="AZ41" i="41"/>
  <c r="BE41" i="41"/>
  <c r="BG41" i="41"/>
  <c r="BH41" i="41"/>
  <c r="AV41" i="41"/>
  <c r="BD41" i="41"/>
  <c r="BC41" i="41"/>
  <c r="BA41" i="41"/>
  <c r="AN53" i="41"/>
  <c r="BT50" i="41"/>
  <c r="AJ53" i="41"/>
  <c r="BT46" i="41" l="1"/>
  <c r="BB53" i="41"/>
  <c r="BJ53" i="41"/>
  <c r="BF53" i="41"/>
  <c r="AZ53" i="41"/>
  <c r="AX53" i="41"/>
  <c r="BD53" i="41"/>
  <c r="BC53" i="41"/>
  <c r="BE53" i="41"/>
  <c r="BG53" i="41"/>
  <c r="BH53" i="41"/>
  <c r="AY53" i="41"/>
  <c r="AW53" i="41"/>
  <c r="BA53" i="41"/>
  <c r="BT41" i="41"/>
  <c r="BT51" i="41"/>
  <c r="AV53" i="41"/>
  <c r="BT53" i="41" l="1"/>
  <c r="G15" i="38" l="1"/>
  <c r="F4" i="38" l="1"/>
  <c r="F5" i="38" s="1"/>
  <c r="I5" i="38"/>
  <c r="I4" i="38" s="1"/>
  <c r="D9" i="38"/>
  <c r="D14" i="38"/>
  <c r="D10" i="38"/>
  <c r="D8" i="38"/>
  <c r="D13" i="38"/>
  <c r="D11" i="38"/>
  <c r="D12" i="38"/>
  <c r="D15" i="38" l="1"/>
</calcChain>
</file>

<file path=xl/sharedStrings.xml><?xml version="1.0" encoding="utf-8"?>
<sst xmlns="http://schemas.openxmlformats.org/spreadsheetml/2006/main" count="291" uniqueCount="84">
  <si>
    <t>Role</t>
  </si>
  <si>
    <t>Total</t>
  </si>
  <si>
    <t xml:space="preserve"> AVERAGE DAYS PER MONTH</t>
  </si>
  <si>
    <t xml:space="preserve"> Name </t>
  </si>
  <si>
    <t>TOTAL DAYS PER MONTH</t>
  </si>
  <si>
    <t>M</t>
  </si>
  <si>
    <t>J</t>
  </si>
  <si>
    <t>A</t>
  </si>
  <si>
    <t>S</t>
  </si>
  <si>
    <t>O</t>
  </si>
  <si>
    <t>N</t>
  </si>
  <si>
    <t>D</t>
  </si>
  <si>
    <t>F</t>
  </si>
  <si>
    <t xml:space="preserve"> FEE DRAWDOWN PER MONTH</t>
  </si>
  <si>
    <t>Fee £</t>
  </si>
  <si>
    <t>Director</t>
  </si>
  <si>
    <t>Duration</t>
  </si>
  <si>
    <t>Task</t>
  </si>
  <si>
    <t>Stage 4 - Technical Design</t>
  </si>
  <si>
    <t>Stage 3 - Developed Design</t>
  </si>
  <si>
    <t>Stage 2 - Concept Design</t>
  </si>
  <si>
    <t>SINGLE CONTRACT TRADITIONAL PROCUREMENT</t>
  </si>
  <si>
    <t xml:space="preserve">Stage 5 - Mobilisation </t>
  </si>
  <si>
    <t>Travel &amp; Disbursements</t>
  </si>
  <si>
    <t>RESOURCE SCHEDULE</t>
  </si>
  <si>
    <t>Notes:</t>
  </si>
  <si>
    <t>2. Please adapt rows for resources if required.</t>
  </si>
  <si>
    <t>Resource Level</t>
  </si>
  <si>
    <t>Resource Name</t>
  </si>
  <si>
    <t>Preparation</t>
  </si>
  <si>
    <t xml:space="preserve">Design </t>
  </si>
  <si>
    <t xml:space="preserve">Construction </t>
  </si>
  <si>
    <t>Handover &amp; Close out</t>
  </si>
  <si>
    <t>Use</t>
  </si>
  <si>
    <t>Days</t>
  </si>
  <si>
    <t>Total Days</t>
  </si>
  <si>
    <t>Total No.of Days
per RIBA stage</t>
  </si>
  <si>
    <t>Total Days Per Resource Head</t>
  </si>
  <si>
    <t>%</t>
  </si>
  <si>
    <t>RIBA 5</t>
  </si>
  <si>
    <t>RIBA 6</t>
  </si>
  <si>
    <t>RIBA 7</t>
  </si>
  <si>
    <t>RIBA 3</t>
  </si>
  <si>
    <t>Construction Cost</t>
  </si>
  <si>
    <t>Fee %</t>
  </si>
  <si>
    <t>Gateway</t>
  </si>
  <si>
    <t>RIBA 2</t>
  </si>
  <si>
    <t>Totals</t>
  </si>
  <si>
    <t>RIBA 4 &amp; Procurement</t>
  </si>
  <si>
    <t>Stage 5 - Construction</t>
  </si>
  <si>
    <t xml:space="preserve"> 1 - 6</t>
  </si>
  <si>
    <t>Stage 6 - Handover and Closeout</t>
  </si>
  <si>
    <t>Britten Pears Arts</t>
  </si>
  <si>
    <t xml:space="preserve">RESOURCE SUMMARY AND PRICING SCHEDULE </t>
  </si>
  <si>
    <t xml:space="preserve">Workstream key: </t>
  </si>
  <si>
    <t>B</t>
  </si>
  <si>
    <t>C</t>
  </si>
  <si>
    <t>X</t>
  </si>
  <si>
    <t>Y</t>
  </si>
  <si>
    <t>Z</t>
  </si>
  <si>
    <t>Rate</t>
  </si>
  <si>
    <t xml:space="preserve">Tender Period / Evaluation / Appointment </t>
  </si>
  <si>
    <t>Stage 7 - In Use (Rectification Period)</t>
  </si>
  <si>
    <t>Year</t>
  </si>
  <si>
    <t xml:space="preserve">Resource </t>
  </si>
  <si>
    <t>Associate</t>
  </si>
  <si>
    <t xml:space="preserve">Project Professional </t>
  </si>
  <si>
    <t xml:space="preserve">Senior Professional </t>
  </si>
  <si>
    <t xml:space="preserve">RIBA STAGE </t>
  </si>
  <si>
    <t xml:space="preserve">1. Please insert the number of days per RIBA stage and per workstream. </t>
  </si>
  <si>
    <t>Resource Dayrate</t>
  </si>
  <si>
    <t xml:space="preserve">Cost </t>
  </si>
  <si>
    <t>Cost</t>
  </si>
  <si>
    <t xml:space="preserve">Total Cost Per Resource Head </t>
  </si>
  <si>
    <t>TOTAL</t>
  </si>
  <si>
    <t xml:space="preserve">Total Cost </t>
  </si>
  <si>
    <t xml:space="preserve">3. Please only adapt fields left in white. </t>
  </si>
  <si>
    <t>Stage 0 Strategic Definition and Stage 1 - Preparation and Brief</t>
  </si>
  <si>
    <t>0-1</t>
  </si>
  <si>
    <t>RIBA 0&amp;1</t>
  </si>
  <si>
    <t>Concert Hall FOH and Heating &amp; Renewables (CH2, CH3, HR1, HR2, HR3)</t>
  </si>
  <si>
    <t>Concert Hall FOH and Heating &amp; Renewables (CH2, HR1, HR2, HR3)</t>
  </si>
  <si>
    <t>SUSTAINABILITY CONSULTANT FEE PROPOSAL (CH2, HR1, HR2, HR3)</t>
  </si>
  <si>
    <t>Concert Hall FOH and Heating &amp; Renewables (CH2, HR1, HR2,HR3)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</si>
</sst>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£&quot;#,##0;[Red]\-&quot;£&quot;#,##0"/>
    <numFmt numFmtId="44" formatCode="_-&quot;£&quot;* #,##0.00_-;\-&quot;£&quot;* #,##0.00_-;_-&quot;£&quot;* &quot;-&quot;??_-;_-@_-"/>
    <numFmt numFmtId="164" formatCode="&quot;£&quot;#,##0"/>
    <numFmt numFmtId="165" formatCode="&quot;£&quot;#,##0.00"/>
    <numFmt numFmtId="166" formatCode="#,##0.0"/>
    <numFmt numFmtId="167" formatCode="[$-F800]dddd\,\ mmmm\ dd\,\ yyyy"/>
    <numFmt numFmtId="168" formatCode="_-* #,##0_-;\-* #,##0_-;_-* &quot;-&quot;??_-;_-@_-"/>
    <numFmt numFmtId="169" formatCode="0.0%"/>
    <numFmt numFmtId="171" formatCode="0.0"/>
  </numFmts>
  <fonts count="20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Suisse Int'l"/>
      <family val="2"/>
    </font>
    <font>
      <b/>
      <sz val="16"/>
      <name val="Suisse Int'l"/>
      <family val="2"/>
    </font>
    <font>
      <sz val="10"/>
      <color rgb="FFFFFFFF"/>
      <name val="Suisse Int'l"/>
      <family val="2"/>
    </font>
    <font>
      <b/>
      <sz val="10"/>
      <color rgb="FFFFFFFF"/>
      <name val="Suisse Int'l"/>
      <family val="2"/>
    </font>
    <font>
      <b/>
      <sz val="10"/>
      <name val="Suisse Int'l"/>
      <family val="2"/>
    </font>
    <font>
      <sz val="9"/>
      <name val="Suisse Int'l"/>
      <family val="2"/>
    </font>
    <font>
      <b/>
      <sz val="9"/>
      <name val="Suisse Int'l"/>
      <family val="2"/>
    </font>
    <font>
      <b/>
      <i/>
      <sz val="10"/>
      <color rgb="FFFF0000"/>
      <name val="Suisse Int'l"/>
      <family val="2"/>
    </font>
    <font>
      <sz val="12"/>
      <name val="HelveticaNeueLT Std"/>
      <family val="2"/>
    </font>
    <font>
      <b/>
      <sz val="10"/>
      <color rgb="FF45A99E"/>
      <name val="Suisse Int'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sz val="10"/>
      <color rgb="FF00B050"/>
      <name val="Suisse Int'l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6" tint="0.89999084444715716"/>
        <bgColor indexed="64"/>
      </patternFill>
    </fill>
    <fill>
      <patternFill patternType="solid">
        <fgColor rgb="FF1222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0.79998168889431442"/>
        <bgColor indexed="64"/>
      </patternFill>
    </fill>
  </fills>
  <borders count="5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23"/>
      </left>
      <right/>
      <top style="medium">
        <color indexed="23"/>
      </top>
      <bottom/>
      <diagonal/>
    </border>
    <border>
      <left style="medium">
        <color indexed="23"/>
      </left>
      <right/>
      <top style="medium">
        <color indexed="23"/>
      </top>
      <bottom style="medium">
        <color indexed="2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23"/>
      </left>
      <right/>
      <top/>
      <bottom/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23"/>
      </left>
      <right/>
      <top/>
      <bottom style="medium">
        <color indexed="23"/>
      </bottom>
      <diagonal/>
    </border>
    <border>
      <left style="medium">
        <color auto="1"/>
      </left>
      <right style="thin">
        <color auto="1"/>
      </right>
      <top style="medium">
        <color indexed="23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23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23"/>
      </left>
      <right style="medium">
        <color indexed="23"/>
      </right>
      <top/>
      <bottom style="medium">
        <color indexed="23"/>
      </bottom>
      <diagonal/>
    </border>
    <border>
      <left style="medium">
        <color indexed="23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medium">
        <color indexed="64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medium">
        <color auto="1"/>
      </right>
      <top/>
      <bottom style="thin">
        <color rgb="FFFFFFFF"/>
      </bottom>
      <diagonal/>
    </border>
    <border>
      <left style="thin">
        <color rgb="FFFFFFFF"/>
      </left>
      <right style="medium">
        <color auto="1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 style="medium">
        <color indexed="23"/>
      </right>
      <top/>
      <bottom style="thin">
        <color rgb="FFFFFFFF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indexed="23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7">
    <xf numFmtId="0" fontId="0" fillId="0" borderId="0"/>
    <xf numFmtId="0" fontId="5" fillId="0" borderId="0"/>
    <xf numFmtId="0" fontId="4" fillId="0" borderId="0"/>
    <xf numFmtId="9" fontId="3" fillId="0" borderId="0" applyFont="0" applyFill="0" applyBorder="0" applyAlignment="0" applyProtection="0"/>
    <xf numFmtId="0" fontId="2" fillId="0" borderId="0"/>
    <xf numFmtId="0" fontId="14" fillId="0" borderId="0"/>
    <xf numFmtId="0" fontId="1" fillId="0" borderId="0"/>
  </cellStyleXfs>
  <cellXfs count="216">
    <xf numFmtId="0" fontId="0" fillId="0" borderId="0" xfId="0"/>
    <xf numFmtId="3" fontId="6" fillId="0" borderId="0" xfId="0" applyNumberFormat="1" applyFont="1"/>
    <xf numFmtId="0" fontId="6" fillId="0" borderId="0" xfId="0" applyFont="1"/>
    <xf numFmtId="10" fontId="6" fillId="0" borderId="0" xfId="3" applyNumberFormat="1" applyFont="1" applyFill="1"/>
    <xf numFmtId="0" fontId="7" fillId="0" borderId="0" xfId="0" applyFont="1" applyAlignment="1">
      <alignment horizontal="left"/>
    </xf>
    <xf numFmtId="10" fontId="6" fillId="0" borderId="0" xfId="3" applyNumberFormat="1" applyFont="1" applyFill="1" applyBorder="1"/>
    <xf numFmtId="0" fontId="6" fillId="2" borderId="0" xfId="0" applyFont="1" applyFill="1"/>
    <xf numFmtId="0" fontId="8" fillId="7" borderId="8" xfId="0" applyFont="1" applyFill="1" applyBorder="1"/>
    <xf numFmtId="167" fontId="9" fillId="7" borderId="4" xfId="0" applyNumberFormat="1" applyFont="1" applyFill="1" applyBorder="1" applyAlignment="1">
      <alignment horizontal="left"/>
    </xf>
    <xf numFmtId="0" fontId="8" fillId="7" borderId="4" xfId="0" applyFont="1" applyFill="1" applyBorder="1"/>
    <xf numFmtId="0" fontId="9" fillId="7" borderId="4" xfId="0" applyFont="1" applyFill="1" applyBorder="1"/>
    <xf numFmtId="1" fontId="9" fillId="7" borderId="6" xfId="0" applyNumberFormat="1" applyFont="1" applyFill="1" applyBorder="1" applyAlignment="1">
      <alignment horizontal="center"/>
    </xf>
    <xf numFmtId="3" fontId="9" fillId="7" borderId="6" xfId="0" applyNumberFormat="1" applyFont="1" applyFill="1" applyBorder="1" applyAlignment="1">
      <alignment horizontal="center"/>
    </xf>
    <xf numFmtId="0" fontId="9" fillId="7" borderId="21" xfId="0" applyFont="1" applyFill="1" applyBorder="1" applyAlignment="1">
      <alignment horizontal="center"/>
    </xf>
    <xf numFmtId="0" fontId="6" fillId="4" borderId="0" xfId="0" applyFont="1" applyFill="1"/>
    <xf numFmtId="0" fontId="6" fillId="2" borderId="0" xfId="0" applyFont="1" applyFill="1" applyAlignment="1">
      <alignment vertical="center"/>
    </xf>
    <xf numFmtId="0" fontId="6" fillId="0" borderId="0" xfId="0" applyFont="1" applyAlignment="1">
      <alignment vertical="center"/>
    </xf>
    <xf numFmtId="0" fontId="9" fillId="7" borderId="20" xfId="0" applyFont="1" applyFill="1" applyBorder="1" applyAlignment="1">
      <alignment horizontal="left" vertical="center"/>
    </xf>
    <xf numFmtId="167" fontId="9" fillId="7" borderId="0" xfId="0" applyNumberFormat="1" applyFont="1" applyFill="1" applyAlignment="1">
      <alignment horizontal="left" vertical="center"/>
    </xf>
    <xf numFmtId="0" fontId="8" fillId="7" borderId="0" xfId="0" applyFont="1" applyFill="1" applyAlignment="1">
      <alignment vertical="center"/>
    </xf>
    <xf numFmtId="0" fontId="9" fillId="7" borderId="0" xfId="0" applyFont="1" applyFill="1" applyAlignment="1">
      <alignment vertical="center"/>
    </xf>
    <xf numFmtId="3" fontId="9" fillId="7" borderId="7" xfId="0" applyNumberFormat="1" applyFont="1" applyFill="1" applyBorder="1" applyAlignment="1">
      <alignment horizontal="center" vertical="center"/>
    </xf>
    <xf numFmtId="0" fontId="8" fillId="7" borderId="22" xfId="0" applyFont="1" applyFill="1" applyBorder="1" applyAlignment="1">
      <alignment horizontal="center" vertical="center"/>
    </xf>
    <xf numFmtId="0" fontId="6" fillId="4" borderId="0" xfId="0" applyFont="1" applyFill="1" applyAlignment="1">
      <alignment vertical="center"/>
    </xf>
    <xf numFmtId="3" fontId="6" fillId="0" borderId="0" xfId="0" applyNumberFormat="1" applyFont="1" applyAlignment="1">
      <alignment vertical="center"/>
    </xf>
    <xf numFmtId="10" fontId="6" fillId="0" borderId="0" xfId="3" applyNumberFormat="1" applyFont="1" applyFill="1" applyBorder="1" applyAlignment="1">
      <alignment vertical="center"/>
    </xf>
    <xf numFmtId="168" fontId="6" fillId="0" borderId="0" xfId="0" applyNumberFormat="1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 applyAlignment="1">
      <alignment horizontal="left" vertical="center"/>
    </xf>
    <xf numFmtId="0" fontId="12" fillId="0" borderId="4" xfId="0" applyFont="1" applyBorder="1" applyAlignment="1">
      <alignment vertical="center"/>
    </xf>
    <xf numFmtId="0" fontId="12" fillId="0" borderId="31" xfId="0" applyFont="1" applyBorder="1" applyAlignment="1">
      <alignment vertical="center"/>
    </xf>
    <xf numFmtId="3" fontId="11" fillId="0" borderId="9" xfId="0" applyNumberFormat="1" applyFont="1" applyBorder="1" applyAlignment="1">
      <alignment vertical="center"/>
    </xf>
    <xf numFmtId="0" fontId="11" fillId="0" borderId="10" xfId="0" applyFont="1" applyBorder="1" applyAlignment="1">
      <alignment horizontal="center" vertical="center"/>
    </xf>
    <xf numFmtId="0" fontId="12" fillId="0" borderId="20" xfId="0" applyFont="1" applyBorder="1" applyAlignment="1">
      <alignment horizontal="left" vertical="center"/>
    </xf>
    <xf numFmtId="0" fontId="12" fillId="0" borderId="0" xfId="0" applyFont="1" applyAlignment="1">
      <alignment vertical="center"/>
    </xf>
    <xf numFmtId="0" fontId="12" fillId="0" borderId="3" xfId="0" applyFont="1" applyBorder="1" applyAlignment="1">
      <alignment vertical="center"/>
    </xf>
    <xf numFmtId="3" fontId="11" fillId="0" borderId="29" xfId="0" applyNumberFormat="1" applyFont="1" applyBorder="1" applyAlignment="1">
      <alignment vertical="center"/>
    </xf>
    <xf numFmtId="0" fontId="11" fillId="0" borderId="30" xfId="0" applyFont="1" applyBorder="1" applyAlignment="1">
      <alignment horizontal="center" vertical="center"/>
    </xf>
    <xf numFmtId="0" fontId="11" fillId="0" borderId="0" xfId="0" applyFont="1"/>
    <xf numFmtId="0" fontId="12" fillId="0" borderId="11" xfId="0" applyFont="1" applyBorder="1" applyAlignment="1">
      <alignment horizontal="left" vertical="center"/>
    </xf>
    <xf numFmtId="17" fontId="11" fillId="0" borderId="12" xfId="0" applyNumberFormat="1" applyFont="1" applyBorder="1" applyAlignment="1">
      <alignment horizontal="left" vertical="center"/>
    </xf>
    <xf numFmtId="0" fontId="12" fillId="0" borderId="15" xfId="0" applyFont="1" applyBorder="1" applyAlignment="1">
      <alignment vertical="center"/>
    </xf>
    <xf numFmtId="3" fontId="11" fillId="0" borderId="13" xfId="0" applyNumberFormat="1" applyFont="1" applyBorder="1" applyAlignment="1">
      <alignment vertical="center"/>
    </xf>
    <xf numFmtId="0" fontId="11" fillId="0" borderId="14" xfId="0" applyFont="1" applyBorder="1" applyAlignment="1">
      <alignment horizontal="center" vertical="center"/>
    </xf>
    <xf numFmtId="3" fontId="11" fillId="0" borderId="0" xfId="0" applyNumberFormat="1" applyFont="1" applyAlignment="1">
      <alignment vertical="center"/>
    </xf>
    <xf numFmtId="0" fontId="11" fillId="0" borderId="11" xfId="0" applyFont="1" applyBorder="1" applyAlignment="1">
      <alignment horizontal="left" vertical="center"/>
    </xf>
    <xf numFmtId="15" fontId="11" fillId="0" borderId="12" xfId="0" applyNumberFormat="1" applyFont="1" applyBorder="1" applyAlignment="1">
      <alignment horizontal="left" vertical="center"/>
    </xf>
    <xf numFmtId="15" fontId="11" fillId="0" borderId="12" xfId="0" applyNumberFormat="1" applyFont="1" applyBorder="1" applyAlignment="1">
      <alignment horizontal="right" vertical="center"/>
    </xf>
    <xf numFmtId="0" fontId="11" fillId="0" borderId="13" xfId="0" applyFont="1" applyBorder="1"/>
    <xf numFmtId="3" fontId="11" fillId="0" borderId="16" xfId="0" applyNumberFormat="1" applyFont="1" applyBorder="1" applyAlignment="1">
      <alignment vertical="center"/>
    </xf>
    <xf numFmtId="3" fontId="11" fillId="0" borderId="14" xfId="0" applyNumberFormat="1" applyFont="1" applyBorder="1" applyAlignment="1">
      <alignment vertical="center"/>
    </xf>
    <xf numFmtId="0" fontId="11" fillId="0" borderId="20" xfId="0" applyFont="1" applyBorder="1"/>
    <xf numFmtId="0" fontId="12" fillId="0" borderId="0" xfId="0" applyFont="1" applyAlignment="1">
      <alignment horizontal="left"/>
    </xf>
    <xf numFmtId="0" fontId="12" fillId="0" borderId="18" xfId="0" applyFont="1" applyBorder="1"/>
    <xf numFmtId="0" fontId="12" fillId="0" borderId="19" xfId="0" applyFont="1" applyBorder="1"/>
    <xf numFmtId="3" fontId="11" fillId="0" borderId="0" xfId="0" applyNumberFormat="1" applyFont="1"/>
    <xf numFmtId="0" fontId="11" fillId="0" borderId="30" xfId="0" applyFont="1" applyBorder="1" applyAlignment="1">
      <alignment horizontal="center"/>
    </xf>
    <xf numFmtId="0" fontId="11" fillId="6" borderId="0" xfId="0" applyFont="1" applyFill="1"/>
    <xf numFmtId="0" fontId="12" fillId="6" borderId="8" xfId="0" applyFont="1" applyFill="1" applyBorder="1" applyAlignment="1">
      <alignment horizontal="left"/>
    </xf>
    <xf numFmtId="0" fontId="11" fillId="6" borderId="4" xfId="0" applyFont="1" applyFill="1" applyBorder="1" applyAlignment="1">
      <alignment horizontal="left"/>
    </xf>
    <xf numFmtId="0" fontId="11" fillId="6" borderId="3" xfId="0" applyFont="1" applyFill="1" applyBorder="1"/>
    <xf numFmtId="1" fontId="12" fillId="6" borderId="6" xfId="0" applyNumberFormat="1" applyFont="1" applyFill="1" applyBorder="1" applyAlignment="1">
      <alignment horizontal="center"/>
    </xf>
    <xf numFmtId="3" fontId="12" fillId="6" borderId="6" xfId="0" applyNumberFormat="1" applyFont="1" applyFill="1" applyBorder="1" applyAlignment="1">
      <alignment horizontal="center"/>
    </xf>
    <xf numFmtId="0" fontId="12" fillId="6" borderId="21" xfId="0" applyFont="1" applyFill="1" applyBorder="1" applyAlignment="1">
      <alignment horizontal="center"/>
    </xf>
    <xf numFmtId="0" fontId="11" fillId="6" borderId="0" xfId="0" applyFont="1" applyFill="1" applyAlignment="1">
      <alignment vertical="center"/>
    </xf>
    <xf numFmtId="3" fontId="12" fillId="6" borderId="7" xfId="0" applyNumberFormat="1" applyFont="1" applyFill="1" applyBorder="1" applyAlignment="1">
      <alignment horizontal="center" vertical="center"/>
    </xf>
    <xf numFmtId="0" fontId="11" fillId="6" borderId="22" xfId="0" applyFont="1" applyFill="1" applyBorder="1" applyAlignment="1">
      <alignment horizontal="center" vertical="center"/>
    </xf>
    <xf numFmtId="3" fontId="11" fillId="6" borderId="6" xfId="0" applyNumberFormat="1" applyFont="1" applyFill="1" applyBorder="1" applyAlignment="1">
      <alignment horizontal="center"/>
    </xf>
    <xf numFmtId="0" fontId="11" fillId="6" borderId="23" xfId="0" applyFont="1" applyFill="1" applyBorder="1" applyAlignment="1">
      <alignment horizontal="center"/>
    </xf>
    <xf numFmtId="0" fontId="12" fillId="6" borderId="20" xfId="0" applyFont="1" applyFill="1" applyBorder="1" applyAlignment="1">
      <alignment horizontal="left" vertical="center"/>
    </xf>
    <xf numFmtId="0" fontId="12" fillId="6" borderId="0" xfId="0" applyFont="1" applyFill="1" applyAlignment="1">
      <alignment vertical="center"/>
    </xf>
    <xf numFmtId="3" fontId="12" fillId="6" borderId="24" xfId="0" applyNumberFormat="1" applyFont="1" applyFill="1" applyBorder="1" applyAlignment="1">
      <alignment horizontal="center" vertical="center"/>
    </xf>
    <xf numFmtId="0" fontId="11" fillId="6" borderId="23" xfId="0" applyFont="1" applyFill="1" applyBorder="1" applyAlignment="1">
      <alignment horizontal="center" vertical="center"/>
    </xf>
    <xf numFmtId="9" fontId="11" fillId="6" borderId="0" xfId="3" applyFont="1" applyFill="1" applyAlignment="1">
      <alignment vertical="center"/>
    </xf>
    <xf numFmtId="0" fontId="11" fillId="6" borderId="20" xfId="0" applyFont="1" applyFill="1" applyBorder="1" applyAlignment="1">
      <alignment horizontal="left" vertical="center"/>
    </xf>
    <xf numFmtId="0" fontId="11" fillId="6" borderId="0" xfId="0" applyFont="1" applyFill="1" applyAlignment="1">
      <alignment horizontal="left" vertical="center"/>
    </xf>
    <xf numFmtId="166" fontId="11" fillId="6" borderId="24" xfId="0" applyNumberFormat="1" applyFont="1" applyFill="1" applyBorder="1" applyAlignment="1">
      <alignment horizontal="center" vertical="center"/>
    </xf>
    <xf numFmtId="166" fontId="11" fillId="6" borderId="23" xfId="0" applyNumberFormat="1" applyFont="1" applyFill="1" applyBorder="1" applyAlignment="1">
      <alignment horizontal="center" vertical="center"/>
    </xf>
    <xf numFmtId="0" fontId="11" fillId="6" borderId="0" xfId="0" applyFont="1" applyFill="1" applyAlignment="1">
      <alignment vertical="top"/>
    </xf>
    <xf numFmtId="0" fontId="11" fillId="0" borderId="0" xfId="0" applyFont="1" applyAlignment="1">
      <alignment vertical="top"/>
    </xf>
    <xf numFmtId="0" fontId="11" fillId="6" borderId="20" xfId="0" applyFont="1" applyFill="1" applyBorder="1" applyAlignment="1">
      <alignment horizontal="left" vertical="top"/>
    </xf>
    <xf numFmtId="0" fontId="11" fillId="6" borderId="0" xfId="0" applyFont="1" applyFill="1" applyAlignment="1">
      <alignment horizontal="left" vertical="top"/>
    </xf>
    <xf numFmtId="0" fontId="11" fillId="6" borderId="0" xfId="0" applyFont="1" applyFill="1" applyAlignment="1">
      <alignment horizontal="right" vertical="top"/>
    </xf>
    <xf numFmtId="166" fontId="11" fillId="6" borderId="25" xfId="0" applyNumberFormat="1" applyFont="1" applyFill="1" applyBorder="1" applyAlignment="1">
      <alignment horizontal="center" vertical="top"/>
    </xf>
    <xf numFmtId="0" fontId="12" fillId="6" borderId="26" xfId="0" applyFont="1" applyFill="1" applyBorder="1" applyAlignment="1">
      <alignment horizontal="left" vertical="center"/>
    </xf>
    <xf numFmtId="0" fontId="12" fillId="6" borderId="5" xfId="0" applyFont="1" applyFill="1" applyBorder="1" applyAlignment="1">
      <alignment horizontal="left" vertical="center"/>
    </xf>
    <xf numFmtId="0" fontId="12" fillId="6" borderId="5" xfId="0" applyFont="1" applyFill="1" applyBorder="1" applyAlignment="1">
      <alignment vertical="center"/>
    </xf>
    <xf numFmtId="3" fontId="11" fillId="6" borderId="27" xfId="0" applyNumberFormat="1" applyFont="1" applyFill="1" applyBorder="1" applyAlignment="1">
      <alignment horizontal="center" vertical="center"/>
    </xf>
    <xf numFmtId="166" fontId="12" fillId="6" borderId="28" xfId="0" applyNumberFormat="1" applyFont="1" applyFill="1" applyBorder="1" applyAlignment="1">
      <alignment horizontal="center" vertical="center"/>
    </xf>
    <xf numFmtId="3" fontId="12" fillId="6" borderId="0" xfId="0" applyNumberFormat="1" applyFont="1" applyFill="1" applyAlignment="1">
      <alignment vertical="center"/>
    </xf>
    <xf numFmtId="3" fontId="11" fillId="6" borderId="0" xfId="0" applyNumberFormat="1" applyFont="1" applyFill="1" applyAlignment="1">
      <alignment vertical="center"/>
    </xf>
    <xf numFmtId="0" fontId="11" fillId="6" borderId="30" xfId="0" applyFont="1" applyFill="1" applyBorder="1" applyAlignment="1">
      <alignment horizontal="center" vertical="center"/>
    </xf>
    <xf numFmtId="0" fontId="12" fillId="6" borderId="21" xfId="0" applyFont="1" applyFill="1" applyBorder="1" applyAlignment="1">
      <alignment horizontal="center" vertical="center"/>
    </xf>
    <xf numFmtId="3" fontId="12" fillId="6" borderId="0" xfId="0" applyNumberFormat="1" applyFont="1" applyFill="1" applyAlignment="1">
      <alignment horizontal="right" vertical="center"/>
    </xf>
    <xf numFmtId="164" fontId="12" fillId="6" borderId="22" xfId="0" applyNumberFormat="1" applyFont="1" applyFill="1" applyBorder="1" applyAlignment="1">
      <alignment horizontal="center" vertical="center"/>
    </xf>
    <xf numFmtId="0" fontId="12" fillId="6" borderId="0" xfId="0" applyFont="1" applyFill="1" applyAlignment="1">
      <alignment horizontal="right" vertical="center"/>
    </xf>
    <xf numFmtId="3" fontId="12" fillId="6" borderId="0" xfId="0" applyNumberFormat="1" applyFont="1" applyFill="1"/>
    <xf numFmtId="3" fontId="11" fillId="6" borderId="24" xfId="0" applyNumberFormat="1" applyFont="1" applyFill="1" applyBorder="1"/>
    <xf numFmtId="164" fontId="12" fillId="6" borderId="23" xfId="0" applyNumberFormat="1" applyFont="1" applyFill="1" applyBorder="1" applyAlignment="1">
      <alignment horizontal="center"/>
    </xf>
    <xf numFmtId="165" fontId="11" fillId="6" borderId="0" xfId="0" applyNumberFormat="1" applyFont="1" applyFill="1" applyAlignment="1">
      <alignment vertical="center"/>
    </xf>
    <xf numFmtId="3" fontId="11" fillId="6" borderId="24" xfId="0" applyNumberFormat="1" applyFont="1" applyFill="1" applyBorder="1" applyAlignment="1">
      <alignment horizontal="center" vertical="center"/>
    </xf>
    <xf numFmtId="3" fontId="11" fillId="6" borderId="23" xfId="0" applyNumberFormat="1" applyFont="1" applyFill="1" applyBorder="1" applyAlignment="1">
      <alignment horizontal="center" vertical="center"/>
    </xf>
    <xf numFmtId="0" fontId="11" fillId="6" borderId="17" xfId="0" applyFont="1" applyFill="1" applyBorder="1" applyAlignment="1">
      <alignment vertical="center"/>
    </xf>
    <xf numFmtId="0" fontId="11" fillId="6" borderId="18" xfId="0" applyFont="1" applyFill="1" applyBorder="1" applyAlignment="1">
      <alignment horizontal="left" vertical="center"/>
    </xf>
    <xf numFmtId="2" fontId="12" fillId="6" borderId="18" xfId="0" applyNumberFormat="1" applyFont="1" applyFill="1" applyBorder="1" applyAlignment="1">
      <alignment vertical="center"/>
    </xf>
    <xf numFmtId="3" fontId="11" fillId="6" borderId="18" xfId="0" applyNumberFormat="1" applyFont="1" applyFill="1" applyBorder="1" applyAlignment="1">
      <alignment vertical="center"/>
    </xf>
    <xf numFmtId="3" fontId="11" fillId="2" borderId="0" xfId="0" applyNumberFormat="1" applyFont="1" applyFill="1"/>
    <xf numFmtId="0" fontId="11" fillId="4" borderId="0" xfId="0" applyFont="1" applyFill="1"/>
    <xf numFmtId="10" fontId="11" fillId="2" borderId="0" xfId="3" applyNumberFormat="1" applyFont="1" applyFill="1" applyBorder="1"/>
    <xf numFmtId="0" fontId="11" fillId="2" borderId="0" xfId="0" applyFont="1" applyFill="1"/>
    <xf numFmtId="10" fontId="11" fillId="0" borderId="0" xfId="3" applyNumberFormat="1" applyFont="1" applyFill="1" applyBorder="1"/>
    <xf numFmtId="3" fontId="12" fillId="3" borderId="1" xfId="0" applyNumberFormat="1" applyFont="1" applyFill="1" applyBorder="1"/>
    <xf numFmtId="3" fontId="12" fillId="3" borderId="0" xfId="0" applyNumberFormat="1" applyFont="1" applyFill="1"/>
    <xf numFmtId="10" fontId="12" fillId="3" borderId="0" xfId="3" applyNumberFormat="1" applyFont="1" applyFill="1" applyBorder="1"/>
    <xf numFmtId="10" fontId="11" fillId="3" borderId="0" xfId="0" applyNumberFormat="1" applyFont="1" applyFill="1"/>
    <xf numFmtId="3" fontId="11" fillId="3" borderId="0" xfId="0" applyNumberFormat="1" applyFont="1" applyFill="1"/>
    <xf numFmtId="10" fontId="11" fillId="3" borderId="0" xfId="3" applyNumberFormat="1" applyFont="1" applyFill="1" applyBorder="1"/>
    <xf numFmtId="3" fontId="11" fillId="5" borderId="2" xfId="0" applyNumberFormat="1" applyFont="1" applyFill="1" applyBorder="1"/>
    <xf numFmtId="3" fontId="11" fillId="5" borderId="0" xfId="0" applyNumberFormat="1" applyFont="1" applyFill="1"/>
    <xf numFmtId="10" fontId="11" fillId="5" borderId="0" xfId="3" applyNumberFormat="1" applyFont="1" applyFill="1" applyBorder="1"/>
    <xf numFmtId="10" fontId="11" fillId="0" borderId="0" xfId="3" applyNumberFormat="1" applyFont="1" applyFill="1" applyBorder="1" applyAlignment="1">
      <alignment vertical="center"/>
    </xf>
    <xf numFmtId="3" fontId="12" fillId="6" borderId="27" xfId="0" applyNumberFormat="1" applyFont="1" applyFill="1" applyBorder="1" applyAlignment="1">
      <alignment horizontal="center" vertical="center"/>
    </xf>
    <xf numFmtId="165" fontId="11" fillId="6" borderId="0" xfId="0" applyNumberFormat="1" applyFont="1" applyFill="1"/>
    <xf numFmtId="0" fontId="10" fillId="0" borderId="0" xfId="0" applyFont="1" applyAlignment="1">
      <alignment vertical="top"/>
    </xf>
    <xf numFmtId="0" fontId="6" fillId="0" borderId="0" xfId="0" applyFont="1" applyAlignment="1">
      <alignment vertical="top"/>
    </xf>
    <xf numFmtId="0" fontId="13" fillId="0" borderId="0" xfId="0" applyFont="1" applyAlignment="1">
      <alignment vertical="top"/>
    </xf>
    <xf numFmtId="0" fontId="9" fillId="7" borderId="38" xfId="0" applyFont="1" applyFill="1" applyBorder="1" applyAlignment="1">
      <alignment horizontal="center" vertical="top"/>
    </xf>
    <xf numFmtId="0" fontId="9" fillId="7" borderId="38" xfId="0" applyFont="1" applyFill="1" applyBorder="1" applyAlignment="1">
      <alignment horizontal="center" vertical="top" wrapText="1"/>
    </xf>
    <xf numFmtId="0" fontId="9" fillId="7" borderId="38" xfId="0" applyFont="1" applyFill="1" applyBorder="1" applyAlignment="1">
      <alignment horizontal="centerContinuous" vertical="top"/>
    </xf>
    <xf numFmtId="0" fontId="6" fillId="8" borderId="40" xfId="5" applyFont="1" applyFill="1" applyBorder="1" applyAlignment="1">
      <alignment vertical="top" wrapText="1"/>
    </xf>
    <xf numFmtId="0" fontId="6" fillId="0" borderId="41" xfId="0" applyFont="1" applyBorder="1" applyAlignment="1">
      <alignment vertical="top"/>
    </xf>
    <xf numFmtId="171" fontId="6" fillId="0" borderId="41" xfId="0" applyNumberFormat="1" applyFont="1" applyBorder="1" applyAlignment="1">
      <alignment horizontal="right" vertical="top"/>
    </xf>
    <xf numFmtId="0" fontId="6" fillId="0" borderId="42" xfId="5" applyFont="1" applyBorder="1" applyAlignment="1">
      <alignment vertical="top" wrapText="1"/>
    </xf>
    <xf numFmtId="0" fontId="6" fillId="0" borderId="32" xfId="0" applyFont="1" applyBorder="1" applyAlignment="1">
      <alignment vertical="top"/>
    </xf>
    <xf numFmtId="0" fontId="10" fillId="0" borderId="0" xfId="0" applyFont="1" applyAlignment="1">
      <alignment horizontal="right" vertical="center" wrapText="1"/>
    </xf>
    <xf numFmtId="171" fontId="9" fillId="7" borderId="43" xfId="0" applyNumberFormat="1" applyFont="1" applyFill="1" applyBorder="1" applyAlignment="1">
      <alignment vertical="center"/>
    </xf>
    <xf numFmtId="171" fontId="9" fillId="7" borderId="45" xfId="0" applyNumberFormat="1" applyFont="1" applyFill="1" applyBorder="1" applyAlignment="1">
      <alignment vertical="top"/>
    </xf>
    <xf numFmtId="10" fontId="9" fillId="7" borderId="46" xfId="3" applyNumberFormat="1" applyFont="1" applyFill="1" applyBorder="1" applyAlignment="1">
      <alignment vertical="top"/>
    </xf>
    <xf numFmtId="10" fontId="9" fillId="7" borderId="47" xfId="3" applyNumberFormat="1" applyFont="1" applyFill="1" applyBorder="1" applyAlignment="1">
      <alignment vertical="top"/>
    </xf>
    <xf numFmtId="171" fontId="9" fillId="7" borderId="48" xfId="0" applyNumberFormat="1" applyFont="1" applyFill="1" applyBorder="1" applyAlignment="1">
      <alignment vertical="center"/>
    </xf>
    <xf numFmtId="10" fontId="9" fillId="7" borderId="49" xfId="0" applyNumberFormat="1" applyFont="1" applyFill="1" applyBorder="1" applyAlignment="1">
      <alignment vertical="center"/>
    </xf>
    <xf numFmtId="0" fontId="9" fillId="7" borderId="44" xfId="0" applyFont="1" applyFill="1" applyBorder="1" applyAlignment="1">
      <alignment horizontal="center" vertical="top" wrapText="1"/>
    </xf>
    <xf numFmtId="0" fontId="9" fillId="7" borderId="50" xfId="0" applyFont="1" applyFill="1" applyBorder="1" applyAlignment="1">
      <alignment horizontal="right" vertical="top"/>
    </xf>
    <xf numFmtId="166" fontId="15" fillId="0" borderId="38" xfId="0" applyNumberFormat="1" applyFont="1" applyBorder="1" applyAlignment="1">
      <alignment horizontal="right" vertical="top"/>
    </xf>
    <xf numFmtId="0" fontId="16" fillId="0" borderId="0" xfId="6" applyFont="1"/>
    <xf numFmtId="0" fontId="16" fillId="0" borderId="0" xfId="6" applyFont="1" applyAlignment="1">
      <alignment horizontal="center"/>
    </xf>
    <xf numFmtId="0" fontId="17" fillId="0" borderId="0" xfId="6" applyFont="1" applyAlignment="1">
      <alignment horizontal="right"/>
    </xf>
    <xf numFmtId="0" fontId="16" fillId="0" borderId="20" xfId="6" applyFont="1" applyBorder="1" applyAlignment="1">
      <alignment horizontal="center"/>
    </xf>
    <xf numFmtId="0" fontId="16" fillId="0" borderId="30" xfId="6" applyFont="1" applyBorder="1"/>
    <xf numFmtId="0" fontId="17" fillId="0" borderId="0" xfId="6" applyFont="1"/>
    <xf numFmtId="0" fontId="17" fillId="0" borderId="0" xfId="6" applyFont="1" applyAlignment="1">
      <alignment horizontal="center"/>
    </xf>
    <xf numFmtId="169" fontId="16" fillId="0" borderId="0" xfId="6" applyNumberFormat="1" applyFont="1" applyAlignment="1">
      <alignment horizontal="center"/>
    </xf>
    <xf numFmtId="10" fontId="16" fillId="0" borderId="20" xfId="6" applyNumberFormat="1" applyFont="1" applyBorder="1" applyAlignment="1">
      <alignment horizontal="center"/>
    </xf>
    <xf numFmtId="169" fontId="17" fillId="0" borderId="0" xfId="6" applyNumberFormat="1" applyFont="1" applyAlignment="1">
      <alignment horizontal="center"/>
    </xf>
    <xf numFmtId="6" fontId="18" fillId="9" borderId="51" xfId="6" applyNumberFormat="1" applyFont="1" applyFill="1" applyBorder="1"/>
    <xf numFmtId="0" fontId="17" fillId="0" borderId="0" xfId="6" applyFont="1" applyAlignment="1">
      <alignment horizontal="right" wrapText="1"/>
    </xf>
    <xf numFmtId="169" fontId="16" fillId="0" borderId="0" xfId="6" applyNumberFormat="1" applyFont="1" applyAlignment="1">
      <alignment horizontal="right"/>
    </xf>
    <xf numFmtId="169" fontId="17" fillId="0" borderId="0" xfId="6" applyNumberFormat="1" applyFont="1" applyAlignment="1">
      <alignment horizontal="right"/>
    </xf>
    <xf numFmtId="0" fontId="16" fillId="0" borderId="0" xfId="6" applyFont="1" applyAlignment="1">
      <alignment horizontal="right"/>
    </xf>
    <xf numFmtId="10" fontId="18" fillId="9" borderId="17" xfId="3" applyNumberFormat="1" applyFont="1" applyFill="1" applyBorder="1" applyAlignment="1">
      <alignment horizontal="center"/>
    </xf>
    <xf numFmtId="0" fontId="6" fillId="8" borderId="52" xfId="5" applyFont="1" applyFill="1" applyBorder="1" applyAlignment="1">
      <alignment vertical="top" wrapText="1"/>
    </xf>
    <xf numFmtId="0" fontId="6" fillId="0" borderId="25" xfId="0" applyFont="1" applyBorder="1" applyAlignment="1">
      <alignment vertical="top"/>
    </xf>
    <xf numFmtId="0" fontId="15" fillId="0" borderId="38" xfId="0" applyFont="1" applyBorder="1" applyAlignment="1">
      <alignment horizontal="right" vertical="top" wrapText="1"/>
    </xf>
    <xf numFmtId="0" fontId="6" fillId="0" borderId="0" xfId="0" applyFont="1" applyAlignment="1">
      <alignment horizontal="left" vertical="top"/>
    </xf>
    <xf numFmtId="17" fontId="11" fillId="0" borderId="12" xfId="0" applyNumberFormat="1" applyFont="1" applyBorder="1" applyAlignment="1">
      <alignment horizontal="right" vertical="center"/>
    </xf>
    <xf numFmtId="0" fontId="19" fillId="10" borderId="0" xfId="0" applyFont="1" applyFill="1"/>
    <xf numFmtId="44" fontId="9" fillId="7" borderId="43" xfId="0" applyNumberFormat="1" applyFont="1" applyFill="1" applyBorder="1" applyAlignment="1">
      <alignment vertical="center"/>
    </xf>
    <xf numFmtId="0" fontId="9" fillId="7" borderId="0" xfId="0" applyFont="1" applyFill="1" applyAlignment="1">
      <alignment horizontal="center" vertical="top" wrapText="1"/>
    </xf>
    <xf numFmtId="0" fontId="9" fillId="7" borderId="33" xfId="0" applyFont="1" applyFill="1" applyBorder="1" applyAlignment="1">
      <alignment horizontal="centerContinuous" vertical="top"/>
    </xf>
    <xf numFmtId="0" fontId="9" fillId="7" borderId="37" xfId="0" applyFont="1" applyFill="1" applyBorder="1" applyAlignment="1">
      <alignment horizontal="center" vertical="top"/>
    </xf>
    <xf numFmtId="44" fontId="9" fillId="7" borderId="45" xfId="0" applyNumberFormat="1" applyFont="1" applyFill="1" applyBorder="1" applyAlignment="1">
      <alignment vertical="top"/>
    </xf>
    <xf numFmtId="44" fontId="9" fillId="7" borderId="48" xfId="0" applyNumberFormat="1" applyFont="1" applyFill="1" applyBorder="1" applyAlignment="1">
      <alignment vertical="center"/>
    </xf>
    <xf numFmtId="10" fontId="9" fillId="7" borderId="45" xfId="0" applyNumberFormat="1" applyFont="1" applyFill="1" applyBorder="1" applyAlignment="1">
      <alignment vertical="top"/>
    </xf>
    <xf numFmtId="44" fontId="15" fillId="0" borderId="38" xfId="0" applyNumberFormat="1" applyFont="1" applyBorder="1" applyAlignment="1">
      <alignment horizontal="right" vertical="top"/>
    </xf>
    <xf numFmtId="44" fontId="6" fillId="11" borderId="41" xfId="0" applyNumberFormat="1" applyFont="1" applyFill="1" applyBorder="1" applyAlignment="1">
      <alignment horizontal="right" vertical="top"/>
    </xf>
    <xf numFmtId="44" fontId="6" fillId="11" borderId="41" xfId="0" applyNumberFormat="1" applyFont="1" applyFill="1" applyBorder="1" applyAlignment="1">
      <alignment vertical="top"/>
    </xf>
    <xf numFmtId="44" fontId="6" fillId="11" borderId="53" xfId="0" applyNumberFormat="1" applyFont="1" applyFill="1" applyBorder="1" applyAlignment="1">
      <alignment horizontal="right" vertical="top"/>
    </xf>
    <xf numFmtId="44" fontId="16" fillId="0" borderId="30" xfId="6" applyNumberFormat="1" applyFont="1" applyBorder="1"/>
    <xf numFmtId="0" fontId="16" fillId="0" borderId="0" xfId="6" applyFont="1" applyAlignment="1">
      <alignment horizontal="center" vertical="center"/>
    </xf>
    <xf numFmtId="0" fontId="16" fillId="0" borderId="0" xfId="6" applyFont="1" applyAlignment="1">
      <alignment vertical="center"/>
    </xf>
    <xf numFmtId="0" fontId="17" fillId="0" borderId="0" xfId="6" applyFont="1" applyAlignment="1">
      <alignment horizontal="center" vertical="center"/>
    </xf>
    <xf numFmtId="0" fontId="16" fillId="0" borderId="55" xfId="6" applyFont="1" applyBorder="1"/>
    <xf numFmtId="44" fontId="16" fillId="0" borderId="55" xfId="6" applyNumberFormat="1" applyFont="1" applyBorder="1" applyAlignment="1">
      <alignment horizontal="right"/>
    </xf>
    <xf numFmtId="6" fontId="17" fillId="0" borderId="54" xfId="6" applyNumberFormat="1" applyFont="1" applyBorder="1" applyAlignment="1">
      <alignment horizontal="right"/>
    </xf>
    <xf numFmtId="10" fontId="17" fillId="0" borderId="55" xfId="6" applyNumberFormat="1" applyFont="1" applyBorder="1"/>
    <xf numFmtId="6" fontId="17" fillId="0" borderId="55" xfId="6" applyNumberFormat="1" applyFont="1" applyBorder="1" applyAlignment="1">
      <alignment horizontal="right"/>
    </xf>
    <xf numFmtId="0" fontId="6" fillId="0" borderId="0" xfId="0" applyFont="1" applyAlignment="1">
      <alignment horizontal="left"/>
    </xf>
    <xf numFmtId="0" fontId="12" fillId="6" borderId="20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6" fillId="0" borderId="0" xfId="0" applyFont="1" applyAlignment="1">
      <alignment horizontal="left" vertical="top"/>
    </xf>
    <xf numFmtId="0" fontId="9" fillId="7" borderId="34" xfId="0" applyFont="1" applyFill="1" applyBorder="1" applyAlignment="1">
      <alignment horizontal="center" vertical="center"/>
    </xf>
    <xf numFmtId="0" fontId="9" fillId="7" borderId="36" xfId="0" applyFont="1" applyFill="1" applyBorder="1" applyAlignment="1">
      <alignment horizontal="center" vertical="center"/>
    </xf>
    <xf numFmtId="0" fontId="9" fillId="7" borderId="33" xfId="0" applyFont="1" applyFill="1" applyBorder="1" applyAlignment="1">
      <alignment horizontal="center" vertical="top" wrapText="1"/>
    </xf>
    <xf numFmtId="0" fontId="9" fillId="7" borderId="37" xfId="0" applyFont="1" applyFill="1" applyBorder="1" applyAlignment="1">
      <alignment horizontal="center" vertical="top" wrapText="1"/>
    </xf>
    <xf numFmtId="0" fontId="9" fillId="7" borderId="39" xfId="0" applyFont="1" applyFill="1" applyBorder="1" applyAlignment="1">
      <alignment horizontal="center" vertical="top" wrapText="1"/>
    </xf>
    <xf numFmtId="0" fontId="9" fillId="7" borderId="34" xfId="0" applyFont="1" applyFill="1" applyBorder="1" applyAlignment="1">
      <alignment horizontal="center" vertical="top" wrapText="1"/>
    </xf>
    <xf numFmtId="0" fontId="9" fillId="7" borderId="35" xfId="0" applyFont="1" applyFill="1" applyBorder="1" applyAlignment="1">
      <alignment horizontal="center" vertical="top" wrapText="1"/>
    </xf>
    <xf numFmtId="0" fontId="9" fillId="7" borderId="36" xfId="0" applyFont="1" applyFill="1" applyBorder="1" applyAlignment="1">
      <alignment horizontal="center" vertical="top" wrapText="1"/>
    </xf>
    <xf numFmtId="0" fontId="9" fillId="7" borderId="34" xfId="0" applyFont="1" applyFill="1" applyBorder="1" applyAlignment="1">
      <alignment horizontal="center" vertical="top"/>
    </xf>
    <xf numFmtId="0" fontId="9" fillId="7" borderId="36" xfId="0" applyFont="1" applyFill="1" applyBorder="1" applyAlignment="1">
      <alignment horizontal="center" vertical="top"/>
    </xf>
    <xf numFmtId="0" fontId="9" fillId="7" borderId="35" xfId="0" applyFont="1" applyFill="1" applyBorder="1" applyAlignment="1">
      <alignment horizontal="center" vertical="top"/>
    </xf>
    <xf numFmtId="0" fontId="15" fillId="0" borderId="38" xfId="0" applyFont="1" applyBorder="1" applyAlignment="1">
      <alignment horizontal="right" vertical="top" wrapText="1"/>
    </xf>
    <xf numFmtId="0" fontId="9" fillId="7" borderId="37" xfId="0" applyFont="1" applyFill="1" applyBorder="1" applyAlignment="1">
      <alignment horizontal="center" vertical="top"/>
    </xf>
    <xf numFmtId="0" fontId="9" fillId="7" borderId="0" xfId="0" applyFont="1" applyFill="1" applyAlignment="1">
      <alignment horizontal="center" vertical="top"/>
    </xf>
    <xf numFmtId="16" fontId="9" fillId="7" borderId="37" xfId="0" applyNumberFormat="1" applyFont="1" applyFill="1" applyBorder="1" applyAlignment="1">
      <alignment horizontal="center" vertical="top"/>
    </xf>
    <xf numFmtId="16" fontId="9" fillId="7" borderId="0" xfId="0" applyNumberFormat="1" applyFont="1" applyFill="1" applyAlignment="1">
      <alignment horizontal="center" vertical="top"/>
    </xf>
    <xf numFmtId="0" fontId="18" fillId="7" borderId="0" xfId="6" applyFont="1" applyFill="1" applyAlignment="1">
      <alignment horizontal="center" vertical="center"/>
    </xf>
    <xf numFmtId="0" fontId="18" fillId="7" borderId="18" xfId="6" applyFont="1" applyFill="1" applyBorder="1" applyAlignment="1">
      <alignment horizontal="center" vertical="center"/>
    </xf>
    <xf numFmtId="6" fontId="17" fillId="0" borderId="8" xfId="6" applyNumberFormat="1" applyFont="1" applyBorder="1" applyAlignment="1">
      <alignment horizontal="center"/>
    </xf>
    <xf numFmtId="6" fontId="17" fillId="0" borderId="10" xfId="6" applyNumberFormat="1" applyFont="1" applyBorder="1" applyAlignment="1">
      <alignment horizontal="center"/>
    </xf>
    <xf numFmtId="10" fontId="17" fillId="0" borderId="20" xfId="6" applyNumberFormat="1" applyFont="1" applyBorder="1" applyAlignment="1">
      <alignment horizontal="center"/>
    </xf>
    <xf numFmtId="10" fontId="17" fillId="0" borderId="30" xfId="6" applyNumberFormat="1" applyFont="1" applyBorder="1" applyAlignment="1">
      <alignment horizontal="center"/>
    </xf>
    <xf numFmtId="6" fontId="17" fillId="0" borderId="20" xfId="6" applyNumberFormat="1" applyFont="1" applyBorder="1" applyAlignment="1">
      <alignment horizontal="center"/>
    </xf>
    <xf numFmtId="6" fontId="17" fillId="0" borderId="30" xfId="6" applyNumberFormat="1" applyFont="1" applyBorder="1" applyAlignment="1">
      <alignment horizontal="center"/>
    </xf>
    <xf numFmtId="0" fontId="17" fillId="10" borderId="0" xfId="6" applyFont="1" applyFill="1" applyAlignment="1">
      <alignment horizontal="center" vertical="center" wrapText="1"/>
    </xf>
    <xf numFmtId="0" fontId="17" fillId="10" borderId="18" xfId="6" applyFont="1" applyFill="1" applyBorder="1" applyAlignment="1">
      <alignment horizontal="center" vertical="center" wrapText="1"/>
    </xf>
  </cellXfs>
  <cellStyles count="7">
    <cellStyle name="Normal" xfId="0" builtinId="0"/>
    <cellStyle name="Normal 2" xfId="1" xr:uid="{00000000-0005-0000-0000-000002000000}"/>
    <cellStyle name="Normal 3" xfId="2" xr:uid="{00000000-0005-0000-0000-000003000000}"/>
    <cellStyle name="Normal 4" xfId="4" xr:uid="{295D066E-D421-4C46-9CA9-7E0E79C13411}"/>
    <cellStyle name="Normal 5" xfId="6" xr:uid="{CB3D1368-49DC-4054-80AC-D180D1A59F97}"/>
    <cellStyle name="Normal_NPS -2008" xfId="5" xr:uid="{1E7AD770-7ACE-4B9C-AA83-BF894F7CD85E}"/>
    <cellStyle name="Percent" xfId="3" builtinId="5"/>
  </cellStyles>
  <dxfs count="0"/>
  <tableStyles count="0" defaultTableStyle="TableStyleMedium2" defaultPivotStyle="PivotStyleLight16"/>
  <colors>
    <mruColors>
      <color rgb="FF122241"/>
      <color rgb="FFFFFFFF"/>
      <color rgb="FFDB5A49"/>
      <color rgb="FF3F9DC4"/>
      <color rgb="FFE4AE23"/>
      <color rgb="FF45A99E"/>
      <color rgb="FFCCECFF"/>
      <color rgb="FF0066CC"/>
      <color rgb="FF809D9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50</xdr:col>
      <xdr:colOff>126325</xdr:colOff>
      <xdr:row>0</xdr:row>
      <xdr:rowOff>111125</xdr:rowOff>
    </xdr:from>
    <xdr:to>
      <xdr:col>71</xdr:col>
      <xdr:colOff>517354</xdr:colOff>
      <xdr:row>5</xdr:row>
      <xdr:rowOff>55245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B5F7469-4215-4C16-8368-63A4060936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589325" y="111125"/>
          <a:ext cx="2174744" cy="873125"/>
        </a:xfrm>
        <a:prstGeom prst="rect">
          <a:avLst/>
        </a:prstGeom>
      </xdr:spPr>
    </xdr:pic>
    <xdr:clientData/>
  </xdr:twoCellAnchor>
  <xdr:twoCellAnchor>
    <xdr:from>
      <xdr:col>15</xdr:col>
      <xdr:colOff>15240</xdr:colOff>
      <xdr:row>12</xdr:row>
      <xdr:rowOff>55068</xdr:rowOff>
    </xdr:from>
    <xdr:to>
      <xdr:col>15</xdr:col>
      <xdr:colOff>447240</xdr:colOff>
      <xdr:row>12</xdr:row>
      <xdr:rowOff>134688</xdr:rowOff>
    </xdr:to>
    <xdr:sp macro="" textlink="">
      <xdr:nvSpPr>
        <xdr:cNvPr id="21" name="Rectangle 2">
          <a:extLst>
            <a:ext uri="{FF2B5EF4-FFF2-40B4-BE49-F238E27FC236}">
              <a16:creationId xmlns:a16="http://schemas.microsoft.com/office/drawing/2014/main" id="{6128F55C-25F4-4227-B568-22682B8C62EB}"/>
            </a:ext>
          </a:extLst>
        </xdr:cNvPr>
        <xdr:cNvSpPr>
          <a:spLocks noChangeArrowheads="1"/>
        </xdr:cNvSpPr>
      </xdr:nvSpPr>
      <xdr:spPr bwMode="auto">
        <a:xfrm>
          <a:off x="5666740" y="2372818"/>
          <a:ext cx="432000" cy="79620"/>
        </a:xfrm>
        <a:prstGeom prst="rect">
          <a:avLst/>
        </a:prstGeom>
        <a:solidFill>
          <a:schemeClr val="accent6">
            <a:lumMod val="75000"/>
          </a:schemeClr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16</xdr:col>
      <xdr:colOff>3383</xdr:colOff>
      <xdr:row>13</xdr:row>
      <xdr:rowOff>41718</xdr:rowOff>
    </xdr:from>
    <xdr:to>
      <xdr:col>17</xdr:col>
      <xdr:colOff>305797</xdr:colOff>
      <xdr:row>13</xdr:row>
      <xdr:rowOff>113718</xdr:rowOff>
    </xdr:to>
    <xdr:sp macro="" textlink="">
      <xdr:nvSpPr>
        <xdr:cNvPr id="27" name="Rectangle 2">
          <a:extLst>
            <a:ext uri="{FF2B5EF4-FFF2-40B4-BE49-F238E27FC236}">
              <a16:creationId xmlns:a16="http://schemas.microsoft.com/office/drawing/2014/main" id="{56D90AFB-14E9-BEFB-8D93-0EF3093DE1CA}"/>
            </a:ext>
          </a:extLst>
        </xdr:cNvPr>
        <xdr:cNvSpPr>
          <a:spLocks noChangeArrowheads="1"/>
        </xdr:cNvSpPr>
      </xdr:nvSpPr>
      <xdr:spPr bwMode="auto">
        <a:xfrm>
          <a:off x="6131133" y="2534093"/>
          <a:ext cx="778664" cy="72000"/>
        </a:xfrm>
        <a:prstGeom prst="rect">
          <a:avLst/>
        </a:prstGeom>
        <a:solidFill>
          <a:schemeClr val="accent6">
            <a:lumMod val="75000"/>
          </a:schemeClr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17</xdr:col>
      <xdr:colOff>391786</xdr:colOff>
      <xdr:row>14</xdr:row>
      <xdr:rowOff>55405</xdr:rowOff>
    </xdr:from>
    <xdr:to>
      <xdr:col>21</xdr:col>
      <xdr:colOff>27851</xdr:colOff>
      <xdr:row>14</xdr:row>
      <xdr:rowOff>127405</xdr:rowOff>
    </xdr:to>
    <xdr:sp macro="" textlink="">
      <xdr:nvSpPr>
        <xdr:cNvPr id="35" name="Rectangle 2">
          <a:extLst>
            <a:ext uri="{FF2B5EF4-FFF2-40B4-BE49-F238E27FC236}">
              <a16:creationId xmlns:a16="http://schemas.microsoft.com/office/drawing/2014/main" id="{E165D1CE-3D08-5BA2-034F-9C15F67C6797}"/>
            </a:ext>
          </a:extLst>
        </xdr:cNvPr>
        <xdr:cNvSpPr>
          <a:spLocks noChangeArrowheads="1"/>
        </xdr:cNvSpPr>
      </xdr:nvSpPr>
      <xdr:spPr bwMode="auto">
        <a:xfrm>
          <a:off x="6995786" y="2722405"/>
          <a:ext cx="1652190" cy="72000"/>
        </a:xfrm>
        <a:prstGeom prst="rect">
          <a:avLst/>
        </a:prstGeom>
        <a:solidFill>
          <a:schemeClr val="accent6">
            <a:lumMod val="75000"/>
          </a:schemeClr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21</xdr:col>
      <xdr:colOff>67942</xdr:colOff>
      <xdr:row>15</xdr:row>
      <xdr:rowOff>59795</xdr:rowOff>
    </xdr:from>
    <xdr:to>
      <xdr:col>24</xdr:col>
      <xdr:colOff>362502</xdr:colOff>
      <xdr:row>15</xdr:row>
      <xdr:rowOff>133700</xdr:rowOff>
    </xdr:to>
    <xdr:sp macro="" textlink="">
      <xdr:nvSpPr>
        <xdr:cNvPr id="42" name="Rectangle 2">
          <a:extLst>
            <a:ext uri="{FF2B5EF4-FFF2-40B4-BE49-F238E27FC236}">
              <a16:creationId xmlns:a16="http://schemas.microsoft.com/office/drawing/2014/main" id="{E1DE986F-BB94-43AD-9645-B35A02F6EE59}"/>
            </a:ext>
          </a:extLst>
        </xdr:cNvPr>
        <xdr:cNvSpPr>
          <a:spLocks noChangeArrowheads="1"/>
        </xdr:cNvSpPr>
      </xdr:nvSpPr>
      <xdr:spPr bwMode="auto">
        <a:xfrm>
          <a:off x="8688067" y="2933170"/>
          <a:ext cx="1659810" cy="73905"/>
        </a:xfrm>
        <a:prstGeom prst="rect">
          <a:avLst/>
        </a:prstGeom>
        <a:solidFill>
          <a:schemeClr val="accent6">
            <a:lumMod val="75000"/>
          </a:schemeClr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32</xdr:col>
      <xdr:colOff>20105</xdr:colOff>
      <xdr:row>16</xdr:row>
      <xdr:rowOff>51383</xdr:rowOff>
    </xdr:from>
    <xdr:to>
      <xdr:col>34</xdr:col>
      <xdr:colOff>436197</xdr:colOff>
      <xdr:row>16</xdr:row>
      <xdr:rowOff>127193</xdr:rowOff>
    </xdr:to>
    <xdr:sp macro="" textlink="">
      <xdr:nvSpPr>
        <xdr:cNvPr id="43" name="Rectangle 2">
          <a:extLst>
            <a:ext uri="{FF2B5EF4-FFF2-40B4-BE49-F238E27FC236}">
              <a16:creationId xmlns:a16="http://schemas.microsoft.com/office/drawing/2014/main" id="{D206DFE8-4F84-4052-9F07-AA343827BFBD}"/>
            </a:ext>
          </a:extLst>
        </xdr:cNvPr>
        <xdr:cNvSpPr>
          <a:spLocks noChangeArrowheads="1"/>
        </xdr:cNvSpPr>
      </xdr:nvSpPr>
      <xdr:spPr bwMode="auto">
        <a:xfrm>
          <a:off x="13581324" y="4206664"/>
          <a:ext cx="1297154" cy="75810"/>
        </a:xfrm>
        <a:prstGeom prst="rect">
          <a:avLst/>
        </a:prstGeom>
        <a:solidFill>
          <a:schemeClr val="accent6">
            <a:lumMod val="75000"/>
          </a:schemeClr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33</xdr:col>
      <xdr:colOff>402164</xdr:colOff>
      <xdr:row>17</xdr:row>
      <xdr:rowOff>36409</xdr:rowOff>
    </xdr:from>
    <xdr:to>
      <xdr:col>35</xdr:col>
      <xdr:colOff>20330</xdr:colOff>
      <xdr:row>17</xdr:row>
      <xdr:rowOff>112219</xdr:rowOff>
    </xdr:to>
    <xdr:sp macro="" textlink="">
      <xdr:nvSpPr>
        <xdr:cNvPr id="44" name="Rectangle 2">
          <a:extLst>
            <a:ext uri="{FF2B5EF4-FFF2-40B4-BE49-F238E27FC236}">
              <a16:creationId xmlns:a16="http://schemas.microsoft.com/office/drawing/2014/main" id="{514B4CC8-71DE-4884-ACB2-C11D96D3D49E}"/>
            </a:ext>
          </a:extLst>
        </xdr:cNvPr>
        <xdr:cNvSpPr>
          <a:spLocks noChangeArrowheads="1"/>
        </xdr:cNvSpPr>
      </xdr:nvSpPr>
      <xdr:spPr bwMode="auto">
        <a:xfrm>
          <a:off x="14403914" y="3393972"/>
          <a:ext cx="499229" cy="75810"/>
        </a:xfrm>
        <a:prstGeom prst="rect">
          <a:avLst/>
        </a:prstGeom>
        <a:solidFill>
          <a:schemeClr val="accent6">
            <a:lumMod val="75000"/>
          </a:schemeClr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35</xdr:col>
      <xdr:colOff>16082</xdr:colOff>
      <xdr:row>18</xdr:row>
      <xdr:rowOff>48792</xdr:rowOff>
    </xdr:from>
    <xdr:to>
      <xdr:col>39</xdr:col>
      <xdr:colOff>438511</xdr:colOff>
      <xdr:row>18</xdr:row>
      <xdr:rowOff>124602</xdr:rowOff>
    </xdr:to>
    <xdr:sp macro="" textlink="">
      <xdr:nvSpPr>
        <xdr:cNvPr id="45" name="Rectangle 2">
          <a:extLst>
            <a:ext uri="{FF2B5EF4-FFF2-40B4-BE49-F238E27FC236}">
              <a16:creationId xmlns:a16="http://schemas.microsoft.com/office/drawing/2014/main" id="{339602D3-1CEC-4058-9E7E-1A366DCCC1EE}"/>
            </a:ext>
          </a:extLst>
        </xdr:cNvPr>
        <xdr:cNvSpPr>
          <a:spLocks noChangeArrowheads="1"/>
        </xdr:cNvSpPr>
      </xdr:nvSpPr>
      <xdr:spPr bwMode="auto">
        <a:xfrm>
          <a:off x="14898895" y="3620667"/>
          <a:ext cx="2184554" cy="75810"/>
        </a:xfrm>
        <a:prstGeom prst="rect">
          <a:avLst/>
        </a:prstGeom>
        <a:solidFill>
          <a:schemeClr val="accent6">
            <a:lumMod val="75000"/>
          </a:schemeClr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40</xdr:col>
      <xdr:colOff>20739</xdr:colOff>
      <xdr:row>20</xdr:row>
      <xdr:rowOff>37573</xdr:rowOff>
    </xdr:from>
    <xdr:to>
      <xdr:col>52</xdr:col>
      <xdr:colOff>20194</xdr:colOff>
      <xdr:row>20</xdr:row>
      <xdr:rowOff>109573</xdr:rowOff>
    </xdr:to>
    <xdr:sp macro="" textlink="">
      <xdr:nvSpPr>
        <xdr:cNvPr id="47" name="Rectangle 2">
          <a:extLst>
            <a:ext uri="{FF2B5EF4-FFF2-40B4-BE49-F238E27FC236}">
              <a16:creationId xmlns:a16="http://schemas.microsoft.com/office/drawing/2014/main" id="{1E92EBA7-5C20-43D1-96B9-8AF070694830}"/>
            </a:ext>
          </a:extLst>
        </xdr:cNvPr>
        <xdr:cNvSpPr>
          <a:spLocks noChangeArrowheads="1"/>
        </xdr:cNvSpPr>
      </xdr:nvSpPr>
      <xdr:spPr bwMode="auto">
        <a:xfrm>
          <a:off x="17149864" y="3974573"/>
          <a:ext cx="5333455" cy="72000"/>
        </a:xfrm>
        <a:prstGeom prst="rect">
          <a:avLst/>
        </a:prstGeom>
        <a:solidFill>
          <a:schemeClr val="accent6">
            <a:lumMod val="75000"/>
          </a:schemeClr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Custom 1">
      <a:dk1>
        <a:srgbClr val="339999"/>
      </a:dk1>
      <a:lt1>
        <a:srgbClr val="66B2B2"/>
      </a:lt1>
      <a:dk2>
        <a:srgbClr val="99CCCC"/>
      </a:dk2>
      <a:lt2>
        <a:srgbClr val="003C3C"/>
      </a:lt2>
      <a:accent1>
        <a:srgbClr val="456D6D"/>
      </a:accent1>
      <a:accent2>
        <a:srgbClr val="809D9D"/>
      </a:accent2>
      <a:accent3>
        <a:srgbClr val="212121"/>
      </a:accent3>
      <a:accent4>
        <a:srgbClr val="595959"/>
      </a:accent4>
      <a:accent5>
        <a:srgbClr val="909090"/>
      </a:accent5>
      <a:accent6>
        <a:srgbClr val="FAC45C"/>
      </a:accent6>
      <a:hlink>
        <a:srgbClr val="993333"/>
      </a:hlink>
      <a:folHlink>
        <a:srgbClr val="E9E9E9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C6E01B-A0A0-4080-B804-ABE3C57FE22B}">
  <sheetPr>
    <pageSetUpPr fitToPage="1"/>
  </sheetPr>
  <dimension ref="A1:CO78"/>
  <sheetViews>
    <sheetView showGridLines="0" tabSelected="1" topLeftCell="B1" zoomScale="60" zoomScaleNormal="60" zoomScaleSheetLayoutView="55" workbookViewId="0">
      <selection activeCell="AJ4" sqref="AJ4"/>
    </sheetView>
  </sheetViews>
  <sheetFormatPr defaultColWidth="0" defaultRowHeight="12.5" zeroHeight="1"/>
  <cols>
    <col min="1" max="1" width="12.54296875" style="1" hidden="1" customWidth="1"/>
    <col min="2" max="2" width="1.36328125" style="2" customWidth="1"/>
    <col min="3" max="3" width="28.81640625" style="1" customWidth="1"/>
    <col min="4" max="4" width="12.08984375" style="14" customWidth="1"/>
    <col min="5" max="5" width="8.6328125" style="3" customWidth="1"/>
    <col min="6" max="6" width="4.36328125" style="14" customWidth="1"/>
    <col min="7" max="11" width="6.36328125" style="14" hidden="1" customWidth="1"/>
    <col min="12" max="12" width="6.36328125" style="14" customWidth="1"/>
    <col min="13" max="18" width="7" style="14" bestFit="1" customWidth="1"/>
    <col min="19" max="19" width="8.6328125" style="14" customWidth="1"/>
    <col min="20" max="22" width="7" style="14" bestFit="1" customWidth="1"/>
    <col min="23" max="31" width="6.36328125" style="14" customWidth="1"/>
    <col min="32" max="32" width="7" style="14" bestFit="1" customWidth="1"/>
    <col min="33" max="54" width="6.36328125" style="14" customWidth="1"/>
    <col min="55" max="71" width="6.36328125" style="14" hidden="1" customWidth="1"/>
    <col min="72" max="72" width="9.6328125" style="14" customWidth="1"/>
    <col min="73" max="73" width="3.08984375" style="2" customWidth="1"/>
    <col min="74" max="93" width="9.08984375" style="14" hidden="1" customWidth="1"/>
    <col min="94" max="16384" width="9.08984375" style="2" hidden="1"/>
  </cols>
  <sheetData>
    <row r="1" spans="1:93" ht="21.65" customHeight="1">
      <c r="D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</row>
    <row r="2" spans="1:93" ht="20">
      <c r="C2" s="4" t="s">
        <v>52</v>
      </c>
      <c r="D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</row>
    <row r="3" spans="1:93" ht="0.65" customHeight="1">
      <c r="C3" s="2"/>
      <c r="D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</row>
    <row r="4" spans="1:93">
      <c r="C4" s="186" t="s">
        <v>82</v>
      </c>
      <c r="D4" s="2"/>
      <c r="E4" s="5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38" t="s">
        <v>54</v>
      </c>
      <c r="V4" s="38"/>
      <c r="W4" s="165"/>
      <c r="X4" s="2" t="s">
        <v>80</v>
      </c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</row>
    <row r="5" spans="1:93">
      <c r="C5" s="186" t="s">
        <v>53</v>
      </c>
      <c r="D5" s="2"/>
      <c r="E5" s="5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</row>
    <row r="6" spans="1:93" ht="12" customHeight="1" thickBot="1">
      <c r="D6" s="2"/>
      <c r="E6" s="5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</row>
    <row r="7" spans="1:93" s="6" customFormat="1" ht="15" customHeight="1">
      <c r="B7" s="2"/>
      <c r="C7" s="7"/>
      <c r="D7" s="8"/>
      <c r="E7" s="9"/>
      <c r="F7" s="10"/>
      <c r="G7" s="11">
        <v>2021</v>
      </c>
      <c r="H7" s="12"/>
      <c r="I7" s="12"/>
      <c r="J7" s="12"/>
      <c r="K7" s="12"/>
      <c r="L7" s="11">
        <v>2024</v>
      </c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1">
        <v>2025</v>
      </c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1">
        <v>2026</v>
      </c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1">
        <v>2027</v>
      </c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1">
        <v>2028</v>
      </c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3" t="s">
        <v>1</v>
      </c>
      <c r="BU7" s="2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</row>
    <row r="8" spans="1:93" s="15" customFormat="1" ht="24" customHeight="1" thickBot="1">
      <c r="B8" s="16"/>
      <c r="C8" s="17"/>
      <c r="D8" s="18"/>
      <c r="E8" s="19"/>
      <c r="F8" s="20"/>
      <c r="G8" s="21" t="s">
        <v>5</v>
      </c>
      <c r="H8" s="21" t="s">
        <v>7</v>
      </c>
      <c r="I8" s="21" t="s">
        <v>5</v>
      </c>
      <c r="J8" s="21" t="s">
        <v>6</v>
      </c>
      <c r="K8" s="21" t="s">
        <v>6</v>
      </c>
      <c r="L8" s="21" t="s">
        <v>6</v>
      </c>
      <c r="M8" s="21" t="s">
        <v>12</v>
      </c>
      <c r="N8" s="21" t="s">
        <v>5</v>
      </c>
      <c r="O8" s="21" t="s">
        <v>7</v>
      </c>
      <c r="P8" s="21" t="s">
        <v>5</v>
      </c>
      <c r="Q8" s="21" t="s">
        <v>6</v>
      </c>
      <c r="R8" s="21" t="s">
        <v>6</v>
      </c>
      <c r="S8" s="21" t="s">
        <v>7</v>
      </c>
      <c r="T8" s="21" t="s">
        <v>8</v>
      </c>
      <c r="U8" s="21" t="s">
        <v>9</v>
      </c>
      <c r="V8" s="21" t="s">
        <v>10</v>
      </c>
      <c r="W8" s="21" t="s">
        <v>11</v>
      </c>
      <c r="X8" s="21" t="s">
        <v>6</v>
      </c>
      <c r="Y8" s="21" t="s">
        <v>12</v>
      </c>
      <c r="Z8" s="21" t="s">
        <v>5</v>
      </c>
      <c r="AA8" s="21" t="s">
        <v>7</v>
      </c>
      <c r="AB8" s="21" t="s">
        <v>5</v>
      </c>
      <c r="AC8" s="21" t="s">
        <v>6</v>
      </c>
      <c r="AD8" s="21" t="s">
        <v>6</v>
      </c>
      <c r="AE8" s="21" t="s">
        <v>7</v>
      </c>
      <c r="AF8" s="21" t="s">
        <v>8</v>
      </c>
      <c r="AG8" s="21" t="s">
        <v>9</v>
      </c>
      <c r="AH8" s="21" t="s">
        <v>10</v>
      </c>
      <c r="AI8" s="21" t="s">
        <v>11</v>
      </c>
      <c r="AJ8" s="21" t="s">
        <v>6</v>
      </c>
      <c r="AK8" s="21" t="s">
        <v>12</v>
      </c>
      <c r="AL8" s="21" t="s">
        <v>5</v>
      </c>
      <c r="AM8" s="21" t="s">
        <v>7</v>
      </c>
      <c r="AN8" s="21" t="s">
        <v>5</v>
      </c>
      <c r="AO8" s="21" t="s">
        <v>6</v>
      </c>
      <c r="AP8" s="21" t="s">
        <v>6</v>
      </c>
      <c r="AQ8" s="21" t="s">
        <v>7</v>
      </c>
      <c r="AR8" s="21" t="s">
        <v>8</v>
      </c>
      <c r="AS8" s="21" t="s">
        <v>9</v>
      </c>
      <c r="AT8" s="21" t="s">
        <v>10</v>
      </c>
      <c r="AU8" s="21" t="s">
        <v>11</v>
      </c>
      <c r="AV8" s="21" t="s">
        <v>6</v>
      </c>
      <c r="AW8" s="21" t="s">
        <v>12</v>
      </c>
      <c r="AX8" s="21" t="s">
        <v>5</v>
      </c>
      <c r="AY8" s="21" t="s">
        <v>7</v>
      </c>
      <c r="AZ8" s="21" t="s">
        <v>5</v>
      </c>
      <c r="BA8" s="21" t="s">
        <v>6</v>
      </c>
      <c r="BB8" s="21" t="s">
        <v>6</v>
      </c>
      <c r="BC8" s="21" t="s">
        <v>7</v>
      </c>
      <c r="BD8" s="21" t="s">
        <v>8</v>
      </c>
      <c r="BE8" s="21" t="s">
        <v>9</v>
      </c>
      <c r="BF8" s="21" t="s">
        <v>10</v>
      </c>
      <c r="BG8" s="21" t="s">
        <v>11</v>
      </c>
      <c r="BH8" s="21" t="s">
        <v>6</v>
      </c>
      <c r="BI8" s="21" t="s">
        <v>12</v>
      </c>
      <c r="BJ8" s="21" t="s">
        <v>5</v>
      </c>
      <c r="BK8" s="21" t="s">
        <v>7</v>
      </c>
      <c r="BL8" s="21" t="s">
        <v>5</v>
      </c>
      <c r="BM8" s="21" t="s">
        <v>6</v>
      </c>
      <c r="BN8" s="21" t="s">
        <v>6</v>
      </c>
      <c r="BO8" s="21" t="s">
        <v>7</v>
      </c>
      <c r="BP8" s="21" t="s">
        <v>8</v>
      </c>
      <c r="BQ8" s="21" t="s">
        <v>9</v>
      </c>
      <c r="BR8" s="21" t="s">
        <v>10</v>
      </c>
      <c r="BS8" s="21" t="s">
        <v>11</v>
      </c>
      <c r="BT8" s="22"/>
      <c r="BU8" s="16"/>
      <c r="BV8" s="23"/>
      <c r="BW8" s="23"/>
      <c r="BX8" s="23"/>
      <c r="BY8" s="23"/>
      <c r="BZ8" s="23"/>
      <c r="CA8" s="23"/>
      <c r="CB8" s="23"/>
      <c r="CC8" s="23"/>
      <c r="CD8" s="23"/>
      <c r="CE8" s="23"/>
      <c r="CF8" s="23"/>
      <c r="CG8" s="23"/>
      <c r="CH8" s="23"/>
      <c r="CI8" s="23"/>
      <c r="CJ8" s="23"/>
      <c r="CK8" s="23"/>
    </row>
    <row r="9" spans="1:93" s="27" customFormat="1" ht="11.5">
      <c r="C9" s="28" t="s">
        <v>17</v>
      </c>
      <c r="D9" s="29"/>
      <c r="E9" s="29" t="s">
        <v>16</v>
      </c>
      <c r="F9" s="30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2"/>
    </row>
    <row r="10" spans="1:93" s="27" customFormat="1" ht="11.5">
      <c r="C10" s="33"/>
      <c r="D10" s="34"/>
      <c r="E10" s="34"/>
      <c r="F10" s="35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7"/>
    </row>
    <row r="11" spans="1:93" s="27" customFormat="1" ht="18.25" customHeight="1">
      <c r="C11" s="33"/>
      <c r="D11" s="34"/>
      <c r="E11" s="34"/>
      <c r="F11" s="35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7"/>
    </row>
    <row r="12" spans="1:93" s="38" customFormat="1" ht="18.25" customHeight="1">
      <c r="A12" s="27"/>
      <c r="C12" s="39" t="s">
        <v>21</v>
      </c>
      <c r="D12" s="40"/>
      <c r="E12" s="40"/>
      <c r="F12" s="41"/>
      <c r="G12" s="42"/>
      <c r="H12" s="42"/>
      <c r="I12" s="42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  <c r="BE12" s="42"/>
      <c r="BF12" s="42"/>
      <c r="BG12" s="42"/>
      <c r="BH12" s="42"/>
      <c r="BI12" s="42"/>
      <c r="BJ12" s="42"/>
      <c r="BK12" s="42"/>
      <c r="BL12" s="42"/>
      <c r="BM12" s="42"/>
      <c r="BN12" s="42"/>
      <c r="BO12" s="42"/>
      <c r="BP12" s="42"/>
      <c r="BQ12" s="42"/>
      <c r="BR12" s="42"/>
      <c r="BS12" s="42"/>
      <c r="BT12" s="43"/>
    </row>
    <row r="13" spans="1:93" s="38" customFormat="1" ht="14.4" customHeight="1">
      <c r="A13" s="27"/>
      <c r="C13" s="45" t="s">
        <v>77</v>
      </c>
      <c r="D13" s="40"/>
      <c r="E13" s="164"/>
      <c r="F13" s="41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3"/>
    </row>
    <row r="14" spans="1:93" s="38" customFormat="1" ht="14.4" customHeight="1">
      <c r="A14" s="44"/>
      <c r="C14" s="45" t="s">
        <v>20</v>
      </c>
      <c r="D14" s="46"/>
      <c r="E14" s="47"/>
      <c r="F14" s="41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8"/>
      <c r="BD14" s="48"/>
      <c r="BE14" s="48"/>
      <c r="BF14" s="48"/>
      <c r="BG14" s="48"/>
      <c r="BH14" s="48"/>
      <c r="BI14" s="48"/>
      <c r="BJ14" s="48"/>
      <c r="BK14" s="48"/>
      <c r="BL14" s="48"/>
      <c r="BM14" s="48"/>
      <c r="BN14" s="48"/>
      <c r="BO14" s="48"/>
      <c r="BP14" s="48"/>
      <c r="BQ14" s="48"/>
      <c r="BR14" s="48"/>
      <c r="BS14" s="48"/>
      <c r="BT14" s="49"/>
    </row>
    <row r="15" spans="1:93" s="38" customFormat="1" ht="16.75" customHeight="1">
      <c r="A15" s="44"/>
      <c r="C15" s="45" t="s">
        <v>19</v>
      </c>
      <c r="D15" s="46"/>
      <c r="E15" s="47"/>
      <c r="F15" s="41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48"/>
      <c r="AP15" s="48"/>
      <c r="AQ15" s="48"/>
      <c r="AR15" s="48"/>
      <c r="AS15" s="48"/>
      <c r="AT15" s="48"/>
      <c r="AU15" s="48"/>
      <c r="AV15" s="48"/>
      <c r="AW15" s="48"/>
      <c r="AX15" s="48"/>
      <c r="AY15" s="48"/>
      <c r="AZ15" s="48"/>
      <c r="BA15" s="48"/>
      <c r="BB15" s="48"/>
      <c r="BC15" s="48"/>
      <c r="BD15" s="48"/>
      <c r="BE15" s="48"/>
      <c r="BF15" s="48"/>
      <c r="BG15" s="48"/>
      <c r="BH15" s="48"/>
      <c r="BI15" s="48"/>
      <c r="BJ15" s="48"/>
      <c r="BK15" s="48"/>
      <c r="BL15" s="48"/>
      <c r="BM15" s="48"/>
      <c r="BN15" s="48"/>
      <c r="BO15" s="48"/>
      <c r="BP15" s="48"/>
      <c r="BQ15" s="48"/>
      <c r="BR15" s="48"/>
      <c r="BS15" s="48"/>
      <c r="BT15" s="50"/>
    </row>
    <row r="16" spans="1:93" s="38" customFormat="1" ht="16.25" customHeight="1">
      <c r="A16" s="44"/>
      <c r="C16" s="45" t="s">
        <v>18</v>
      </c>
      <c r="D16" s="46"/>
      <c r="E16" s="47"/>
      <c r="F16" s="41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48"/>
      <c r="AP16" s="48"/>
      <c r="AQ16" s="48"/>
      <c r="AR16" s="48"/>
      <c r="AS16" s="48"/>
      <c r="AT16" s="48"/>
      <c r="AU16" s="48"/>
      <c r="AV16" s="48"/>
      <c r="AW16" s="48"/>
      <c r="AX16" s="48"/>
      <c r="AY16" s="48"/>
      <c r="AZ16" s="48"/>
      <c r="BA16" s="48"/>
      <c r="BB16" s="48"/>
      <c r="BC16" s="48"/>
      <c r="BD16" s="48"/>
      <c r="BE16" s="48"/>
      <c r="BF16" s="48"/>
      <c r="BG16" s="48"/>
      <c r="BH16" s="48"/>
      <c r="BI16" s="48"/>
      <c r="BJ16" s="48"/>
      <c r="BK16" s="48"/>
      <c r="BL16" s="48"/>
      <c r="BM16" s="48"/>
      <c r="BN16" s="48"/>
      <c r="BO16" s="48"/>
      <c r="BP16" s="48"/>
      <c r="BQ16" s="48"/>
      <c r="BR16" s="48"/>
      <c r="BS16" s="48"/>
      <c r="BT16" s="50"/>
    </row>
    <row r="17" spans="1:73" s="38" customFormat="1" ht="18.649999999999999" customHeight="1">
      <c r="A17" s="44"/>
      <c r="C17" s="45" t="s">
        <v>61</v>
      </c>
      <c r="D17" s="46"/>
      <c r="E17" s="47"/>
      <c r="F17" s="41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48"/>
      <c r="AP17" s="48"/>
      <c r="AQ17" s="48"/>
      <c r="AR17" s="48"/>
      <c r="AS17" s="48"/>
      <c r="AT17" s="48"/>
      <c r="AU17" s="48"/>
      <c r="AV17" s="48"/>
      <c r="AW17" s="48"/>
      <c r="AX17" s="48"/>
      <c r="AY17" s="48"/>
      <c r="AZ17" s="48"/>
      <c r="BA17" s="48"/>
      <c r="BB17" s="48"/>
      <c r="BC17" s="48"/>
      <c r="BD17" s="48"/>
      <c r="BE17" s="48"/>
      <c r="BF17" s="48"/>
      <c r="BG17" s="48"/>
      <c r="BH17" s="48"/>
      <c r="BI17" s="48"/>
      <c r="BJ17" s="48"/>
      <c r="BK17" s="48"/>
      <c r="BL17" s="48"/>
      <c r="BM17" s="48"/>
      <c r="BN17" s="48"/>
      <c r="BO17" s="48"/>
      <c r="BP17" s="48"/>
      <c r="BQ17" s="48"/>
      <c r="BR17" s="48"/>
      <c r="BS17" s="48"/>
      <c r="BT17" s="50"/>
    </row>
    <row r="18" spans="1:73" s="38" customFormat="1" ht="19.25" customHeight="1">
      <c r="A18" s="44"/>
      <c r="C18" s="45" t="s">
        <v>22</v>
      </c>
      <c r="D18" s="46"/>
      <c r="E18" s="47"/>
      <c r="F18" s="41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G18" s="48"/>
      <c r="AH18" s="48"/>
      <c r="AI18" s="48"/>
      <c r="AJ18" s="48"/>
      <c r="AK18" s="48"/>
      <c r="AL18" s="48"/>
      <c r="AM18" s="48"/>
      <c r="AN18" s="48"/>
      <c r="AO18" s="48"/>
      <c r="AP18" s="48"/>
      <c r="AQ18" s="48"/>
      <c r="AR18" s="48"/>
      <c r="AS18" s="48"/>
      <c r="AT18" s="48"/>
      <c r="AU18" s="48"/>
      <c r="AV18" s="48"/>
      <c r="AW18" s="48"/>
      <c r="AX18" s="48"/>
      <c r="AY18" s="48"/>
      <c r="AZ18" s="48"/>
      <c r="BA18" s="48"/>
      <c r="BB18" s="48"/>
      <c r="BC18" s="48"/>
      <c r="BD18" s="48"/>
      <c r="BE18" s="48"/>
      <c r="BF18" s="48"/>
      <c r="BG18" s="48"/>
      <c r="BH18" s="48"/>
      <c r="BI18" s="48"/>
      <c r="BJ18" s="48"/>
      <c r="BK18" s="48"/>
      <c r="BL18" s="48"/>
      <c r="BM18" s="48"/>
      <c r="BN18" s="48"/>
      <c r="BO18" s="48"/>
      <c r="BP18" s="48"/>
      <c r="BQ18" s="48"/>
      <c r="BR18" s="48"/>
      <c r="BS18" s="48"/>
      <c r="BT18" s="50"/>
    </row>
    <row r="19" spans="1:73" s="38" customFormat="1" ht="16.75" customHeight="1">
      <c r="A19" s="44"/>
      <c r="C19" s="45" t="s">
        <v>49</v>
      </c>
      <c r="D19" s="46"/>
      <c r="E19" s="47"/>
      <c r="F19" s="41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  <c r="AK19" s="48"/>
      <c r="AL19" s="48"/>
      <c r="AM19" s="48"/>
      <c r="AN19" s="48"/>
      <c r="AO19" s="48"/>
      <c r="AP19" s="48"/>
      <c r="AQ19" s="48"/>
      <c r="AR19" s="48"/>
      <c r="AS19" s="48"/>
      <c r="AT19" s="48"/>
      <c r="AU19" s="48"/>
      <c r="AV19" s="48"/>
      <c r="AW19" s="48"/>
      <c r="AX19" s="48"/>
      <c r="AY19" s="48"/>
      <c r="AZ19" s="48"/>
      <c r="BA19" s="48"/>
      <c r="BB19" s="48"/>
      <c r="BC19" s="48"/>
      <c r="BD19" s="48"/>
      <c r="BE19" s="48"/>
      <c r="BF19" s="48"/>
      <c r="BG19" s="48"/>
      <c r="BH19" s="48"/>
      <c r="BI19" s="48"/>
      <c r="BJ19" s="48"/>
      <c r="BK19" s="48"/>
      <c r="BL19" s="48"/>
      <c r="BM19" s="48"/>
      <c r="BN19" s="48"/>
      <c r="BO19" s="48"/>
      <c r="BP19" s="48"/>
      <c r="BQ19" s="48"/>
      <c r="BR19" s="48"/>
      <c r="BS19" s="48"/>
      <c r="BT19" s="50"/>
    </row>
    <row r="20" spans="1:73" s="38" customFormat="1" ht="11.5">
      <c r="A20" s="44"/>
      <c r="C20" s="45" t="s">
        <v>51</v>
      </c>
      <c r="D20" s="46"/>
      <c r="E20" s="47"/>
      <c r="F20" s="41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48"/>
      <c r="AP20" s="48"/>
      <c r="AQ20" s="48"/>
      <c r="AR20" s="48"/>
      <c r="AS20" s="48"/>
      <c r="AT20" s="48"/>
      <c r="AU20" s="48"/>
      <c r="AV20" s="48"/>
      <c r="AW20" s="48"/>
      <c r="AX20" s="48"/>
      <c r="AY20" s="48"/>
      <c r="AZ20" s="48"/>
      <c r="BA20" s="48"/>
      <c r="BB20" s="48"/>
      <c r="BC20" s="48"/>
      <c r="BD20" s="48"/>
      <c r="BE20" s="48"/>
      <c r="BF20" s="48"/>
      <c r="BG20" s="48"/>
      <c r="BH20" s="48"/>
      <c r="BI20" s="48"/>
      <c r="BJ20" s="48"/>
      <c r="BK20" s="48"/>
      <c r="BL20" s="48"/>
      <c r="BM20" s="48"/>
      <c r="BN20" s="48"/>
      <c r="BO20" s="48"/>
      <c r="BP20" s="48"/>
      <c r="BQ20" s="48"/>
      <c r="BR20" s="48"/>
      <c r="BS20" s="48"/>
      <c r="BT20" s="50"/>
    </row>
    <row r="21" spans="1:73" s="38" customFormat="1" ht="11.5">
      <c r="A21" s="44"/>
      <c r="C21" s="45" t="s">
        <v>62</v>
      </c>
      <c r="D21" s="46"/>
      <c r="E21" s="47"/>
      <c r="F21" s="41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  <c r="AJ21" s="48"/>
      <c r="AK21" s="48"/>
      <c r="AL21" s="48"/>
      <c r="AM21" s="48"/>
      <c r="AN21" s="48"/>
      <c r="AO21" s="48"/>
      <c r="AP21" s="48"/>
      <c r="AQ21" s="48"/>
      <c r="AR21" s="48"/>
      <c r="AS21" s="48"/>
      <c r="AT21" s="48"/>
      <c r="AU21" s="48"/>
      <c r="AV21" s="48"/>
      <c r="AW21" s="48"/>
      <c r="AX21" s="48"/>
      <c r="AY21" s="48"/>
      <c r="AZ21" s="48"/>
      <c r="BA21" s="48"/>
      <c r="BB21" s="48"/>
      <c r="BC21" s="48"/>
      <c r="BD21" s="48"/>
      <c r="BE21" s="48"/>
      <c r="BF21" s="48"/>
      <c r="BG21" s="48"/>
      <c r="BH21" s="48"/>
      <c r="BI21" s="48"/>
      <c r="BJ21" s="48"/>
      <c r="BK21" s="48"/>
      <c r="BL21" s="48"/>
      <c r="BM21" s="48"/>
      <c r="BN21" s="48"/>
      <c r="BO21" s="48"/>
      <c r="BP21" s="48"/>
      <c r="BQ21" s="48"/>
      <c r="BR21" s="48"/>
      <c r="BS21" s="48"/>
      <c r="BT21" s="50"/>
    </row>
    <row r="22" spans="1:73" s="38" customFormat="1" ht="15.75" customHeight="1" thickBot="1">
      <c r="C22" s="51"/>
      <c r="D22" s="52"/>
      <c r="E22" s="53"/>
      <c r="F22" s="54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5"/>
      <c r="X22" s="55"/>
      <c r="Y22" s="55"/>
      <c r="Z22" s="55"/>
      <c r="AA22" s="55"/>
      <c r="AB22" s="55"/>
      <c r="AC22" s="55"/>
      <c r="AD22" s="55"/>
      <c r="AE22" s="55"/>
      <c r="AF22" s="55"/>
      <c r="AG22" s="55"/>
      <c r="AH22" s="55"/>
      <c r="AI22" s="55"/>
      <c r="AJ22" s="55"/>
      <c r="AK22" s="55"/>
      <c r="AL22" s="55"/>
      <c r="AM22" s="55"/>
      <c r="AN22" s="55"/>
      <c r="AO22" s="55"/>
      <c r="AP22" s="55"/>
      <c r="AQ22" s="55"/>
      <c r="AR22" s="55"/>
      <c r="AS22" s="55"/>
      <c r="AT22" s="55"/>
      <c r="AU22" s="55"/>
      <c r="AV22" s="55"/>
      <c r="AW22" s="55"/>
      <c r="AX22" s="55"/>
      <c r="AY22" s="55"/>
      <c r="AZ22" s="55"/>
      <c r="BA22" s="55"/>
      <c r="BB22" s="55"/>
      <c r="BC22" s="55"/>
      <c r="BD22" s="55"/>
      <c r="BE22" s="55"/>
      <c r="BF22" s="55"/>
      <c r="BG22" s="55"/>
      <c r="BH22" s="55"/>
      <c r="BI22" s="55"/>
      <c r="BJ22" s="55"/>
      <c r="BK22" s="55"/>
      <c r="BL22" s="55"/>
      <c r="BM22" s="55"/>
      <c r="BN22" s="55"/>
      <c r="BO22" s="55"/>
      <c r="BP22" s="55"/>
      <c r="BQ22" s="55"/>
      <c r="BR22" s="55"/>
      <c r="BS22" s="55"/>
      <c r="BT22" s="56"/>
    </row>
    <row r="23" spans="1:73" s="57" customFormat="1" ht="12" customHeight="1">
      <c r="B23" s="38"/>
      <c r="C23" s="58" t="s">
        <v>2</v>
      </c>
      <c r="D23" s="59"/>
      <c r="F23" s="60"/>
      <c r="G23" s="61"/>
      <c r="H23" s="62"/>
      <c r="I23" s="62"/>
      <c r="J23" s="62"/>
      <c r="K23" s="62"/>
      <c r="L23" s="61">
        <v>2024</v>
      </c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1">
        <v>2025</v>
      </c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1">
        <v>2026</v>
      </c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1">
        <v>2027</v>
      </c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1">
        <v>2028</v>
      </c>
      <c r="BI23" s="62"/>
      <c r="BJ23" s="62"/>
      <c r="BK23" s="62"/>
      <c r="BL23" s="62"/>
      <c r="BM23" s="62"/>
      <c r="BN23" s="62"/>
      <c r="BO23" s="62"/>
      <c r="BP23" s="62"/>
      <c r="BQ23" s="62"/>
      <c r="BR23" s="62"/>
      <c r="BS23" s="62"/>
      <c r="BT23" s="63" t="s">
        <v>1</v>
      </c>
      <c r="BU23" s="38"/>
    </row>
    <row r="24" spans="1:73" s="64" customFormat="1" ht="20.149999999999999" customHeight="1" thickBot="1">
      <c r="B24" s="27"/>
      <c r="C24" s="187"/>
      <c r="D24" s="188"/>
      <c r="E24" s="188"/>
      <c r="G24" s="65" t="s">
        <v>5</v>
      </c>
      <c r="H24" s="65" t="s">
        <v>7</v>
      </c>
      <c r="I24" s="65" t="s">
        <v>5</v>
      </c>
      <c r="J24" s="65" t="s">
        <v>6</v>
      </c>
      <c r="K24" s="65" t="s">
        <v>6</v>
      </c>
      <c r="L24" s="65" t="s">
        <v>6</v>
      </c>
      <c r="M24" s="65" t="s">
        <v>12</v>
      </c>
      <c r="N24" s="65" t="s">
        <v>5</v>
      </c>
      <c r="O24" s="65" t="s">
        <v>7</v>
      </c>
      <c r="P24" s="65" t="s">
        <v>5</v>
      </c>
      <c r="Q24" s="65" t="s">
        <v>6</v>
      </c>
      <c r="R24" s="65" t="s">
        <v>6</v>
      </c>
      <c r="S24" s="65" t="s">
        <v>7</v>
      </c>
      <c r="T24" s="65" t="s">
        <v>8</v>
      </c>
      <c r="U24" s="65" t="s">
        <v>9</v>
      </c>
      <c r="V24" s="65" t="s">
        <v>10</v>
      </c>
      <c r="W24" s="65" t="s">
        <v>11</v>
      </c>
      <c r="X24" s="65" t="s">
        <v>6</v>
      </c>
      <c r="Y24" s="65" t="s">
        <v>12</v>
      </c>
      <c r="Z24" s="65" t="s">
        <v>5</v>
      </c>
      <c r="AA24" s="65" t="s">
        <v>7</v>
      </c>
      <c r="AB24" s="65" t="s">
        <v>5</v>
      </c>
      <c r="AC24" s="65" t="s">
        <v>6</v>
      </c>
      <c r="AD24" s="65" t="s">
        <v>6</v>
      </c>
      <c r="AE24" s="65" t="s">
        <v>7</v>
      </c>
      <c r="AF24" s="65" t="s">
        <v>8</v>
      </c>
      <c r="AG24" s="65" t="s">
        <v>9</v>
      </c>
      <c r="AH24" s="65" t="s">
        <v>10</v>
      </c>
      <c r="AI24" s="65" t="s">
        <v>11</v>
      </c>
      <c r="AJ24" s="65" t="s">
        <v>6</v>
      </c>
      <c r="AK24" s="65" t="s">
        <v>12</v>
      </c>
      <c r="AL24" s="65" t="s">
        <v>5</v>
      </c>
      <c r="AM24" s="65" t="s">
        <v>7</v>
      </c>
      <c r="AN24" s="65" t="s">
        <v>5</v>
      </c>
      <c r="AO24" s="65" t="s">
        <v>6</v>
      </c>
      <c r="AP24" s="65" t="s">
        <v>6</v>
      </c>
      <c r="AQ24" s="65" t="s">
        <v>7</v>
      </c>
      <c r="AR24" s="65" t="s">
        <v>8</v>
      </c>
      <c r="AS24" s="65" t="s">
        <v>9</v>
      </c>
      <c r="AT24" s="65" t="s">
        <v>10</v>
      </c>
      <c r="AU24" s="65" t="s">
        <v>11</v>
      </c>
      <c r="AV24" s="65" t="s">
        <v>6</v>
      </c>
      <c r="AW24" s="65" t="s">
        <v>12</v>
      </c>
      <c r="AX24" s="65" t="s">
        <v>5</v>
      </c>
      <c r="AY24" s="65" t="s">
        <v>7</v>
      </c>
      <c r="AZ24" s="65" t="s">
        <v>5</v>
      </c>
      <c r="BA24" s="65" t="s">
        <v>6</v>
      </c>
      <c r="BB24" s="65" t="s">
        <v>6</v>
      </c>
      <c r="BC24" s="65" t="s">
        <v>7</v>
      </c>
      <c r="BD24" s="65" t="s">
        <v>8</v>
      </c>
      <c r="BE24" s="65" t="s">
        <v>9</v>
      </c>
      <c r="BF24" s="65" t="s">
        <v>10</v>
      </c>
      <c r="BG24" s="65" t="s">
        <v>11</v>
      </c>
      <c r="BH24" s="65" t="s">
        <v>6</v>
      </c>
      <c r="BI24" s="65" t="s">
        <v>12</v>
      </c>
      <c r="BJ24" s="65" t="s">
        <v>5</v>
      </c>
      <c r="BK24" s="65" t="s">
        <v>7</v>
      </c>
      <c r="BL24" s="65" t="s">
        <v>5</v>
      </c>
      <c r="BM24" s="65" t="s">
        <v>6</v>
      </c>
      <c r="BN24" s="65" t="s">
        <v>6</v>
      </c>
      <c r="BO24" s="65" t="s">
        <v>7</v>
      </c>
      <c r="BP24" s="65" t="s">
        <v>8</v>
      </c>
      <c r="BQ24" s="65" t="s">
        <v>9</v>
      </c>
      <c r="BR24" s="65" t="s">
        <v>10</v>
      </c>
      <c r="BS24" s="65" t="s">
        <v>11</v>
      </c>
      <c r="BT24" s="66"/>
      <c r="BU24" s="27"/>
    </row>
    <row r="25" spans="1:73" s="57" customFormat="1" ht="4.5" customHeight="1">
      <c r="B25" s="38"/>
      <c r="C25" s="187"/>
      <c r="D25" s="188"/>
      <c r="E25" s="188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7"/>
      <c r="AN25" s="67"/>
      <c r="AO25" s="67"/>
      <c r="AP25" s="67"/>
      <c r="AQ25" s="67"/>
      <c r="AR25" s="67"/>
      <c r="AS25" s="67"/>
      <c r="AT25" s="67"/>
      <c r="AU25" s="67"/>
      <c r="AV25" s="67"/>
      <c r="AW25" s="67"/>
      <c r="AX25" s="67"/>
      <c r="AY25" s="67"/>
      <c r="AZ25" s="67"/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7"/>
      <c r="BM25" s="67"/>
      <c r="BN25" s="67"/>
      <c r="BO25" s="67"/>
      <c r="BP25" s="67"/>
      <c r="BQ25" s="67"/>
      <c r="BR25" s="67"/>
      <c r="BS25" s="67"/>
      <c r="BT25" s="68"/>
      <c r="BU25" s="38"/>
    </row>
    <row r="26" spans="1:73" s="64" customFormat="1" ht="19.75" customHeight="1">
      <c r="B26" s="27"/>
      <c r="C26" s="69" t="s">
        <v>3</v>
      </c>
      <c r="D26" s="70" t="s">
        <v>0</v>
      </c>
      <c r="F26" s="70"/>
      <c r="G26" s="71"/>
      <c r="H26" s="71"/>
      <c r="I26" s="71"/>
      <c r="J26" s="71"/>
      <c r="K26" s="71"/>
      <c r="L26" s="71"/>
      <c r="M26" s="71"/>
      <c r="N26" s="71"/>
      <c r="O26" s="71"/>
      <c r="P26" s="71"/>
      <c r="Q26" s="71"/>
      <c r="R26" s="71"/>
      <c r="S26" s="71"/>
      <c r="T26" s="71"/>
      <c r="U26" s="71"/>
      <c r="V26" s="71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1"/>
      <c r="AH26" s="71"/>
      <c r="AI26" s="71"/>
      <c r="AJ26" s="71"/>
      <c r="AK26" s="71"/>
      <c r="AL26" s="71"/>
      <c r="AM26" s="71"/>
      <c r="AN26" s="71"/>
      <c r="AO26" s="71"/>
      <c r="AP26" s="71"/>
      <c r="AQ26" s="71"/>
      <c r="AR26" s="71"/>
      <c r="AS26" s="71"/>
      <c r="AT26" s="71"/>
      <c r="AU26" s="71"/>
      <c r="AV26" s="71"/>
      <c r="AW26" s="71"/>
      <c r="AX26" s="71"/>
      <c r="AY26" s="71"/>
      <c r="AZ26" s="71"/>
      <c r="BA26" s="71"/>
      <c r="BB26" s="71"/>
      <c r="BC26" s="71"/>
      <c r="BD26" s="71"/>
      <c r="BE26" s="71"/>
      <c r="BF26" s="71"/>
      <c r="BG26" s="71"/>
      <c r="BH26" s="71"/>
      <c r="BI26" s="71"/>
      <c r="BJ26" s="71"/>
      <c r="BK26" s="71"/>
      <c r="BL26" s="71"/>
      <c r="BM26" s="71"/>
      <c r="BN26" s="71"/>
      <c r="BO26" s="71"/>
      <c r="BP26" s="71"/>
      <c r="BQ26" s="71"/>
      <c r="BR26" s="71"/>
      <c r="BS26" s="71"/>
      <c r="BT26" s="72"/>
      <c r="BU26" s="27"/>
    </row>
    <row r="27" spans="1:73" s="57" customFormat="1" ht="18.25" customHeight="1">
      <c r="A27" s="73" t="e">
        <f>SUM(#REF!)/#REF!</f>
        <v>#REF!</v>
      </c>
      <c r="B27" s="38"/>
      <c r="C27" s="74" t="s">
        <v>7</v>
      </c>
      <c r="D27" s="75" t="s">
        <v>57</v>
      </c>
      <c r="F27" s="64"/>
      <c r="G27" s="76"/>
      <c r="H27" s="76"/>
      <c r="I27" s="76"/>
      <c r="J27" s="76"/>
      <c r="K27" s="76"/>
      <c r="L27" s="76">
        <v>2</v>
      </c>
      <c r="M27" s="76">
        <v>1</v>
      </c>
      <c r="N27" s="76">
        <v>1</v>
      </c>
      <c r="O27" s="76">
        <v>1</v>
      </c>
      <c r="P27" s="76">
        <v>1</v>
      </c>
      <c r="Q27" s="76">
        <v>1</v>
      </c>
      <c r="R27" s="76">
        <v>1</v>
      </c>
      <c r="S27" s="76">
        <v>1</v>
      </c>
      <c r="T27" s="76">
        <v>1</v>
      </c>
      <c r="U27" s="76">
        <v>1</v>
      </c>
      <c r="V27" s="76">
        <v>1</v>
      </c>
      <c r="W27" s="76"/>
      <c r="X27" s="76">
        <v>1</v>
      </c>
      <c r="Y27" s="76">
        <v>1</v>
      </c>
      <c r="Z27" s="76">
        <v>1</v>
      </c>
      <c r="AA27" s="76">
        <v>1</v>
      </c>
      <c r="AB27" s="76">
        <v>1</v>
      </c>
      <c r="AC27" s="76">
        <v>1</v>
      </c>
      <c r="AD27" s="76">
        <v>1</v>
      </c>
      <c r="AE27" s="76">
        <v>1</v>
      </c>
      <c r="AF27" s="76">
        <v>1</v>
      </c>
      <c r="AG27" s="76">
        <v>1</v>
      </c>
      <c r="AH27" s="76">
        <v>1</v>
      </c>
      <c r="AI27" s="76">
        <v>1</v>
      </c>
      <c r="AJ27" s="76">
        <v>1</v>
      </c>
      <c r="AK27" s="76">
        <v>1</v>
      </c>
      <c r="AL27" s="76">
        <v>1</v>
      </c>
      <c r="AM27" s="76">
        <v>1</v>
      </c>
      <c r="AN27" s="76">
        <v>1</v>
      </c>
      <c r="AO27" s="76">
        <v>1</v>
      </c>
      <c r="AP27" s="76">
        <v>1</v>
      </c>
      <c r="AQ27" s="76">
        <v>1</v>
      </c>
      <c r="AR27" s="76">
        <v>1</v>
      </c>
      <c r="AS27" s="76">
        <v>1</v>
      </c>
      <c r="AT27" s="76">
        <v>1</v>
      </c>
      <c r="AU27" s="76">
        <v>1</v>
      </c>
      <c r="AV27" s="76">
        <v>1</v>
      </c>
      <c r="AW27" s="76">
        <v>1</v>
      </c>
      <c r="AX27" s="76">
        <v>1</v>
      </c>
      <c r="AY27" s="76">
        <v>1</v>
      </c>
      <c r="AZ27" s="76">
        <v>1</v>
      </c>
      <c r="BA27" s="76"/>
      <c r="BB27" s="76"/>
      <c r="BC27" s="76"/>
      <c r="BD27" s="76"/>
      <c r="BE27" s="76"/>
      <c r="BF27" s="76"/>
      <c r="BG27" s="76"/>
      <c r="BH27" s="76"/>
      <c r="BI27" s="76"/>
      <c r="BJ27" s="76"/>
      <c r="BK27" s="76"/>
      <c r="BL27" s="76"/>
      <c r="BM27" s="76"/>
      <c r="BN27" s="76"/>
      <c r="BO27" s="76"/>
      <c r="BP27" s="76"/>
      <c r="BQ27" s="76"/>
      <c r="BR27" s="76"/>
      <c r="BS27" s="76"/>
      <c r="BT27" s="77">
        <f>SUM(G27:BS27)</f>
        <v>41</v>
      </c>
      <c r="BU27" s="38"/>
    </row>
    <row r="28" spans="1:73" s="57" customFormat="1" ht="18.25" customHeight="1">
      <c r="A28" s="73"/>
      <c r="B28" s="38"/>
      <c r="C28" s="74" t="s">
        <v>55</v>
      </c>
      <c r="D28" s="75" t="s">
        <v>58</v>
      </c>
      <c r="F28" s="64"/>
      <c r="G28" s="76"/>
      <c r="H28" s="76"/>
      <c r="I28" s="76"/>
      <c r="J28" s="76"/>
      <c r="K28" s="76"/>
      <c r="L28" s="76">
        <v>3</v>
      </c>
      <c r="M28" s="76">
        <v>1</v>
      </c>
      <c r="N28" s="76">
        <v>1</v>
      </c>
      <c r="O28" s="76">
        <v>1</v>
      </c>
      <c r="P28" s="76">
        <v>1</v>
      </c>
      <c r="Q28" s="76">
        <v>1</v>
      </c>
      <c r="R28" s="76">
        <v>1</v>
      </c>
      <c r="S28" s="76">
        <v>1</v>
      </c>
      <c r="T28" s="76">
        <v>1</v>
      </c>
      <c r="U28" s="76">
        <v>1</v>
      </c>
      <c r="V28" s="76">
        <v>1</v>
      </c>
      <c r="W28" s="76"/>
      <c r="X28" s="76">
        <v>1</v>
      </c>
      <c r="Y28" s="76">
        <v>1</v>
      </c>
      <c r="Z28" s="76">
        <v>1</v>
      </c>
      <c r="AA28" s="76">
        <v>1</v>
      </c>
      <c r="AB28" s="76">
        <v>1</v>
      </c>
      <c r="AC28" s="76">
        <v>1</v>
      </c>
      <c r="AD28" s="76">
        <v>1</v>
      </c>
      <c r="AE28" s="76">
        <v>1</v>
      </c>
      <c r="AF28" s="76">
        <v>1</v>
      </c>
      <c r="AG28" s="76">
        <v>1</v>
      </c>
      <c r="AH28" s="76">
        <v>1</v>
      </c>
      <c r="AI28" s="76">
        <v>1</v>
      </c>
      <c r="AJ28" s="76">
        <v>1</v>
      </c>
      <c r="AK28" s="76">
        <v>1</v>
      </c>
      <c r="AL28" s="76">
        <v>1</v>
      </c>
      <c r="AM28" s="76">
        <v>1</v>
      </c>
      <c r="AN28" s="76">
        <v>1</v>
      </c>
      <c r="AO28" s="76">
        <v>1</v>
      </c>
      <c r="AP28" s="76">
        <v>1</v>
      </c>
      <c r="AQ28" s="76">
        <v>1</v>
      </c>
      <c r="AR28" s="76">
        <v>1</v>
      </c>
      <c r="AS28" s="76">
        <v>1</v>
      </c>
      <c r="AT28" s="76">
        <v>1</v>
      </c>
      <c r="AU28" s="76">
        <v>1</v>
      </c>
      <c r="AV28" s="76">
        <v>1</v>
      </c>
      <c r="AW28" s="76">
        <v>1</v>
      </c>
      <c r="AX28" s="76">
        <v>1</v>
      </c>
      <c r="AY28" s="76">
        <v>1</v>
      </c>
      <c r="AZ28" s="76">
        <v>1</v>
      </c>
      <c r="BA28" s="76"/>
      <c r="BB28" s="76"/>
      <c r="BC28" s="76"/>
      <c r="BD28" s="76"/>
      <c r="BE28" s="76"/>
      <c r="BF28" s="76"/>
      <c r="BG28" s="76"/>
      <c r="BH28" s="76"/>
      <c r="BI28" s="76"/>
      <c r="BJ28" s="76"/>
      <c r="BK28" s="76"/>
      <c r="BL28" s="76"/>
      <c r="BM28" s="76"/>
      <c r="BN28" s="76"/>
      <c r="BO28" s="76"/>
      <c r="BP28" s="76"/>
      <c r="BQ28" s="76"/>
      <c r="BR28" s="76"/>
      <c r="BS28" s="76"/>
      <c r="BT28" s="77">
        <f>SUM(G28:BS28)</f>
        <v>42</v>
      </c>
      <c r="BU28" s="38"/>
    </row>
    <row r="29" spans="1:73" s="57" customFormat="1" ht="18.25" customHeight="1">
      <c r="A29" s="73" t="e">
        <f>SUM(#REF!)/#REF!</f>
        <v>#REF!</v>
      </c>
      <c r="B29" s="38"/>
      <c r="C29" s="74" t="s">
        <v>56</v>
      </c>
      <c r="D29" s="75" t="s">
        <v>59</v>
      </c>
      <c r="F29" s="64"/>
      <c r="G29" s="76"/>
      <c r="H29" s="76"/>
      <c r="I29" s="76"/>
      <c r="J29" s="76"/>
      <c r="K29" s="76"/>
      <c r="L29" s="76">
        <v>4</v>
      </c>
      <c r="M29" s="76">
        <v>1</v>
      </c>
      <c r="N29" s="76">
        <v>1</v>
      </c>
      <c r="O29" s="76">
        <v>1</v>
      </c>
      <c r="P29" s="76">
        <v>1</v>
      </c>
      <c r="Q29" s="76">
        <v>1</v>
      </c>
      <c r="R29" s="76">
        <v>1</v>
      </c>
      <c r="S29" s="76">
        <v>1</v>
      </c>
      <c r="T29" s="76">
        <v>1</v>
      </c>
      <c r="U29" s="76">
        <v>1</v>
      </c>
      <c r="V29" s="76">
        <v>1</v>
      </c>
      <c r="W29" s="76"/>
      <c r="X29" s="76">
        <v>1</v>
      </c>
      <c r="Y29" s="76">
        <v>1</v>
      </c>
      <c r="Z29" s="76">
        <v>1</v>
      </c>
      <c r="AA29" s="76">
        <v>1</v>
      </c>
      <c r="AB29" s="76">
        <v>1</v>
      </c>
      <c r="AC29" s="76">
        <v>1</v>
      </c>
      <c r="AD29" s="76">
        <v>1</v>
      </c>
      <c r="AE29" s="76">
        <v>1</v>
      </c>
      <c r="AF29" s="76">
        <v>1</v>
      </c>
      <c r="AG29" s="76">
        <v>1</v>
      </c>
      <c r="AH29" s="76">
        <v>1</v>
      </c>
      <c r="AI29" s="76">
        <v>1</v>
      </c>
      <c r="AJ29" s="76">
        <v>1</v>
      </c>
      <c r="AK29" s="76">
        <v>1</v>
      </c>
      <c r="AL29" s="76">
        <v>1</v>
      </c>
      <c r="AM29" s="76">
        <v>1</v>
      </c>
      <c r="AN29" s="76">
        <v>1</v>
      </c>
      <c r="AO29" s="76">
        <v>1</v>
      </c>
      <c r="AP29" s="76">
        <v>1</v>
      </c>
      <c r="AQ29" s="76">
        <v>1</v>
      </c>
      <c r="AR29" s="76">
        <v>1</v>
      </c>
      <c r="AS29" s="76">
        <v>1</v>
      </c>
      <c r="AT29" s="76">
        <v>1</v>
      </c>
      <c r="AU29" s="76">
        <v>1</v>
      </c>
      <c r="AV29" s="76">
        <v>1</v>
      </c>
      <c r="AW29" s="76">
        <v>1</v>
      </c>
      <c r="AX29" s="76">
        <v>1</v>
      </c>
      <c r="AY29" s="76">
        <v>1</v>
      </c>
      <c r="AZ29" s="76">
        <v>1</v>
      </c>
      <c r="BA29" s="76"/>
      <c r="BB29" s="76"/>
      <c r="BC29" s="76"/>
      <c r="BD29" s="76"/>
      <c r="BE29" s="76"/>
      <c r="BF29" s="76"/>
      <c r="BG29" s="76"/>
      <c r="BH29" s="76"/>
      <c r="BI29" s="76"/>
      <c r="BJ29" s="76"/>
      <c r="BK29" s="76"/>
      <c r="BL29" s="76"/>
      <c r="BM29" s="76"/>
      <c r="BN29" s="76"/>
      <c r="BO29" s="76"/>
      <c r="BP29" s="76"/>
      <c r="BQ29" s="76"/>
      <c r="BR29" s="76"/>
      <c r="BS29" s="76"/>
      <c r="BT29" s="77">
        <f>SUM(G29:BS29)</f>
        <v>43</v>
      </c>
      <c r="BU29" s="38"/>
    </row>
    <row r="30" spans="1:73" s="57" customFormat="1" ht="18.25" customHeight="1">
      <c r="A30" s="73"/>
      <c r="B30" s="38"/>
      <c r="C30" s="74"/>
      <c r="D30" s="75"/>
      <c r="F30" s="64"/>
      <c r="G30" s="76"/>
      <c r="H30" s="76"/>
      <c r="I30" s="76"/>
      <c r="J30" s="76"/>
      <c r="K30" s="76"/>
      <c r="L30" s="76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76"/>
      <c r="Z30" s="76"/>
      <c r="AA30" s="76"/>
      <c r="AB30" s="76"/>
      <c r="AC30" s="76"/>
      <c r="AD30" s="76"/>
      <c r="AE30" s="76"/>
      <c r="AF30" s="76"/>
      <c r="AG30" s="76"/>
      <c r="AH30" s="76"/>
      <c r="AI30" s="76"/>
      <c r="AJ30" s="76"/>
      <c r="AK30" s="76"/>
      <c r="AL30" s="76"/>
      <c r="AM30" s="76"/>
      <c r="AN30" s="76"/>
      <c r="AO30" s="76"/>
      <c r="AP30" s="76"/>
      <c r="AQ30" s="76"/>
      <c r="AR30" s="76"/>
      <c r="AS30" s="76"/>
      <c r="AT30" s="76"/>
      <c r="AU30" s="76"/>
      <c r="AV30" s="76"/>
      <c r="AW30" s="76"/>
      <c r="AX30" s="76"/>
      <c r="AY30" s="76"/>
      <c r="AZ30" s="76"/>
      <c r="BA30" s="76"/>
      <c r="BB30" s="76"/>
      <c r="BC30" s="76"/>
      <c r="BD30" s="76"/>
      <c r="BE30" s="76"/>
      <c r="BF30" s="76"/>
      <c r="BG30" s="76"/>
      <c r="BH30" s="76"/>
      <c r="BI30" s="76"/>
      <c r="BJ30" s="76"/>
      <c r="BK30" s="76"/>
      <c r="BL30" s="76"/>
      <c r="BM30" s="76"/>
      <c r="BN30" s="76"/>
      <c r="BO30" s="76"/>
      <c r="BP30" s="76"/>
      <c r="BQ30" s="76"/>
      <c r="BR30" s="76"/>
      <c r="BS30" s="76"/>
      <c r="BT30" s="77">
        <f>SUM(G30:BS30)</f>
        <v>0</v>
      </c>
      <c r="BU30" s="38"/>
    </row>
    <row r="31" spans="1:73" s="78" customFormat="1" ht="18.75" customHeight="1">
      <c r="B31" s="79"/>
      <c r="C31" s="80"/>
      <c r="D31" s="81"/>
      <c r="E31" s="82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3"/>
      <c r="AA31" s="83"/>
      <c r="AB31" s="83"/>
      <c r="AC31" s="83"/>
      <c r="AD31" s="83"/>
      <c r="AE31" s="83"/>
      <c r="AF31" s="83"/>
      <c r="AG31" s="83"/>
      <c r="AH31" s="83"/>
      <c r="AI31" s="83"/>
      <c r="AJ31" s="83"/>
      <c r="AK31" s="83"/>
      <c r="AL31" s="83"/>
      <c r="AM31" s="83"/>
      <c r="AN31" s="83"/>
      <c r="AO31" s="83"/>
      <c r="AP31" s="83"/>
      <c r="AQ31" s="83"/>
      <c r="AR31" s="83"/>
      <c r="AS31" s="83"/>
      <c r="AT31" s="83"/>
      <c r="AU31" s="83"/>
      <c r="AV31" s="83"/>
      <c r="AW31" s="83"/>
      <c r="AX31" s="83"/>
      <c r="AY31" s="83"/>
      <c r="AZ31" s="83"/>
      <c r="BA31" s="83"/>
      <c r="BB31" s="83"/>
      <c r="BC31" s="83"/>
      <c r="BD31" s="83"/>
      <c r="BE31" s="83"/>
      <c r="BF31" s="83"/>
      <c r="BG31" s="83"/>
      <c r="BH31" s="83"/>
      <c r="BI31" s="83"/>
      <c r="BJ31" s="83"/>
      <c r="BK31" s="83"/>
      <c r="BL31" s="83"/>
      <c r="BM31" s="83"/>
      <c r="BN31" s="83"/>
      <c r="BO31" s="83"/>
      <c r="BP31" s="83"/>
      <c r="BQ31" s="83"/>
      <c r="BR31" s="83"/>
      <c r="BS31" s="83"/>
      <c r="BT31" s="77"/>
      <c r="BU31" s="79"/>
    </row>
    <row r="32" spans="1:73" s="57" customFormat="1" ht="18.75" customHeight="1" thickBot="1">
      <c r="A32" s="64"/>
      <c r="B32" s="38"/>
      <c r="C32" s="84" t="s">
        <v>4</v>
      </c>
      <c r="D32" s="85"/>
      <c r="E32" s="86"/>
      <c r="F32" s="86"/>
      <c r="G32" s="87">
        <f>SUM(G27:G31)</f>
        <v>0</v>
      </c>
      <c r="H32" s="87">
        <f>SUM(H27:H31)</f>
        <v>0</v>
      </c>
      <c r="I32" s="87">
        <f>SUM(I27:I31)</f>
        <v>0</v>
      </c>
      <c r="J32" s="87">
        <f>SUM(J27:J31)</f>
        <v>0</v>
      </c>
      <c r="K32" s="87">
        <f>SUM(K27:K31)</f>
        <v>0</v>
      </c>
      <c r="L32" s="87">
        <f t="shared" ref="L32:AL32" si="0">SUM(L27:L29)</f>
        <v>9</v>
      </c>
      <c r="M32" s="87">
        <f t="shared" si="0"/>
        <v>3</v>
      </c>
      <c r="N32" s="87">
        <f t="shared" si="0"/>
        <v>3</v>
      </c>
      <c r="O32" s="87">
        <f t="shared" si="0"/>
        <v>3</v>
      </c>
      <c r="P32" s="87">
        <f t="shared" si="0"/>
        <v>3</v>
      </c>
      <c r="Q32" s="87">
        <f t="shared" si="0"/>
        <v>3</v>
      </c>
      <c r="R32" s="87">
        <f t="shared" si="0"/>
        <v>3</v>
      </c>
      <c r="S32" s="87">
        <f t="shared" si="0"/>
        <v>3</v>
      </c>
      <c r="T32" s="87">
        <f t="shared" si="0"/>
        <v>3</v>
      </c>
      <c r="U32" s="87">
        <f t="shared" si="0"/>
        <v>3</v>
      </c>
      <c r="V32" s="87">
        <f t="shared" si="0"/>
        <v>3</v>
      </c>
      <c r="W32" s="87">
        <f t="shared" si="0"/>
        <v>0</v>
      </c>
      <c r="X32" s="87">
        <f t="shared" si="0"/>
        <v>3</v>
      </c>
      <c r="Y32" s="87">
        <f t="shared" si="0"/>
        <v>3</v>
      </c>
      <c r="Z32" s="87">
        <f t="shared" si="0"/>
        <v>3</v>
      </c>
      <c r="AA32" s="87">
        <f t="shared" si="0"/>
        <v>3</v>
      </c>
      <c r="AB32" s="87">
        <f t="shared" si="0"/>
        <v>3</v>
      </c>
      <c r="AC32" s="87">
        <f t="shared" si="0"/>
        <v>3</v>
      </c>
      <c r="AD32" s="87">
        <f t="shared" si="0"/>
        <v>3</v>
      </c>
      <c r="AE32" s="87">
        <f t="shared" si="0"/>
        <v>3</v>
      </c>
      <c r="AF32" s="87">
        <f t="shared" si="0"/>
        <v>3</v>
      </c>
      <c r="AG32" s="87">
        <f t="shared" si="0"/>
        <v>3</v>
      </c>
      <c r="AH32" s="87">
        <f t="shared" si="0"/>
        <v>3</v>
      </c>
      <c r="AI32" s="87">
        <f t="shared" si="0"/>
        <v>3</v>
      </c>
      <c r="AJ32" s="87">
        <f t="shared" si="0"/>
        <v>3</v>
      </c>
      <c r="AK32" s="87">
        <f t="shared" si="0"/>
        <v>3</v>
      </c>
      <c r="AL32" s="87">
        <f t="shared" si="0"/>
        <v>3</v>
      </c>
      <c r="AM32" s="87">
        <f t="shared" ref="AM32:BJ32" si="1">SUM(AM27:AM29)</f>
        <v>3</v>
      </c>
      <c r="AN32" s="87">
        <f t="shared" si="1"/>
        <v>3</v>
      </c>
      <c r="AO32" s="87">
        <f t="shared" si="1"/>
        <v>3</v>
      </c>
      <c r="AP32" s="87">
        <f t="shared" si="1"/>
        <v>3</v>
      </c>
      <c r="AQ32" s="87">
        <f t="shared" si="1"/>
        <v>3</v>
      </c>
      <c r="AR32" s="87">
        <f t="shared" si="1"/>
        <v>3</v>
      </c>
      <c r="AS32" s="87">
        <f t="shared" si="1"/>
        <v>3</v>
      </c>
      <c r="AT32" s="87">
        <f t="shared" si="1"/>
        <v>3</v>
      </c>
      <c r="AU32" s="87">
        <f t="shared" si="1"/>
        <v>3</v>
      </c>
      <c r="AV32" s="87">
        <f t="shared" si="1"/>
        <v>3</v>
      </c>
      <c r="AW32" s="87">
        <f t="shared" si="1"/>
        <v>3</v>
      </c>
      <c r="AX32" s="87">
        <f t="shared" si="1"/>
        <v>3</v>
      </c>
      <c r="AY32" s="87">
        <f t="shared" si="1"/>
        <v>3</v>
      </c>
      <c r="AZ32" s="87">
        <f t="shared" si="1"/>
        <v>3</v>
      </c>
      <c r="BA32" s="87">
        <f t="shared" si="1"/>
        <v>0</v>
      </c>
      <c r="BB32" s="87">
        <f t="shared" si="1"/>
        <v>0</v>
      </c>
      <c r="BC32" s="87">
        <f t="shared" si="1"/>
        <v>0</v>
      </c>
      <c r="BD32" s="87">
        <f t="shared" si="1"/>
        <v>0</v>
      </c>
      <c r="BE32" s="87">
        <f t="shared" si="1"/>
        <v>0</v>
      </c>
      <c r="BF32" s="87">
        <f t="shared" si="1"/>
        <v>0</v>
      </c>
      <c r="BG32" s="87">
        <f t="shared" si="1"/>
        <v>0</v>
      </c>
      <c r="BH32" s="87">
        <f t="shared" si="1"/>
        <v>0</v>
      </c>
      <c r="BI32" s="87">
        <f t="shared" si="1"/>
        <v>0</v>
      </c>
      <c r="BJ32" s="87">
        <f t="shared" si="1"/>
        <v>0</v>
      </c>
      <c r="BK32" s="87">
        <f t="shared" ref="BK32:BS32" si="2">SUM(BK27:BK31)</f>
        <v>0</v>
      </c>
      <c r="BL32" s="87">
        <f t="shared" si="2"/>
        <v>0</v>
      </c>
      <c r="BM32" s="87">
        <f t="shared" si="2"/>
        <v>0</v>
      </c>
      <c r="BN32" s="87">
        <f t="shared" si="2"/>
        <v>0</v>
      </c>
      <c r="BO32" s="87">
        <f t="shared" si="2"/>
        <v>0</v>
      </c>
      <c r="BP32" s="87">
        <f t="shared" si="2"/>
        <v>0</v>
      </c>
      <c r="BQ32" s="87">
        <f t="shared" si="2"/>
        <v>0</v>
      </c>
      <c r="BR32" s="87">
        <f t="shared" si="2"/>
        <v>0</v>
      </c>
      <c r="BS32" s="87">
        <f t="shared" si="2"/>
        <v>0</v>
      </c>
      <c r="BT32" s="88">
        <f>SUM(G32:BJ32)</f>
        <v>126</v>
      </c>
      <c r="BU32" s="38"/>
    </row>
    <row r="33" spans="1:73" s="57" customFormat="1" ht="12" thickBot="1">
      <c r="A33" s="64"/>
      <c r="B33" s="38"/>
      <c r="C33" s="69" t="s">
        <v>13</v>
      </c>
      <c r="D33" s="75"/>
      <c r="E33" s="89"/>
      <c r="F33" s="89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0"/>
      <c r="R33" s="90"/>
      <c r="S33" s="90"/>
      <c r="T33" s="90"/>
      <c r="U33" s="90"/>
      <c r="V33" s="90"/>
      <c r="W33" s="90"/>
      <c r="X33" s="90"/>
      <c r="Y33" s="90"/>
      <c r="Z33" s="90"/>
      <c r="AA33" s="90"/>
      <c r="AB33" s="90"/>
      <c r="AC33" s="90"/>
      <c r="AD33" s="90"/>
      <c r="AE33" s="90"/>
      <c r="AF33" s="90"/>
      <c r="AG33" s="90"/>
      <c r="AH33" s="90"/>
      <c r="AI33" s="90"/>
      <c r="AJ33" s="90"/>
      <c r="AK33" s="90"/>
      <c r="AL33" s="90"/>
      <c r="AM33" s="90"/>
      <c r="AN33" s="90"/>
      <c r="AO33" s="90"/>
      <c r="AP33" s="90"/>
      <c r="AQ33" s="90"/>
      <c r="AR33" s="90"/>
      <c r="AS33" s="90"/>
      <c r="AT33" s="90"/>
      <c r="AU33" s="90"/>
      <c r="AV33" s="90"/>
      <c r="AW33" s="90"/>
      <c r="AX33" s="90"/>
      <c r="AY33" s="90"/>
      <c r="AZ33" s="90"/>
      <c r="BA33" s="90"/>
      <c r="BB33" s="90"/>
      <c r="BC33" s="90"/>
      <c r="BD33" s="90"/>
      <c r="BE33" s="90"/>
      <c r="BF33" s="90"/>
      <c r="BG33" s="90"/>
      <c r="BH33" s="90"/>
      <c r="BI33" s="90"/>
      <c r="BJ33" s="90"/>
      <c r="BK33" s="90"/>
      <c r="BL33" s="90"/>
      <c r="BM33" s="90"/>
      <c r="BN33" s="90"/>
      <c r="BO33" s="90"/>
      <c r="BP33" s="90"/>
      <c r="BQ33" s="90"/>
      <c r="BR33" s="90"/>
      <c r="BS33" s="90"/>
      <c r="BT33" s="91"/>
      <c r="BU33" s="38"/>
    </row>
    <row r="34" spans="1:73" s="57" customFormat="1" ht="11.5">
      <c r="A34" s="64"/>
      <c r="B34" s="38"/>
      <c r="C34" s="69"/>
      <c r="D34" s="75"/>
      <c r="E34" s="89"/>
      <c r="F34" s="89"/>
      <c r="G34" s="61"/>
      <c r="H34" s="62"/>
      <c r="I34" s="62"/>
      <c r="J34" s="62"/>
      <c r="K34" s="62"/>
      <c r="L34" s="61">
        <v>2024</v>
      </c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1">
        <v>2025</v>
      </c>
      <c r="Y34" s="62"/>
      <c r="Z34" s="62"/>
      <c r="AA34" s="62"/>
      <c r="AB34" s="62"/>
      <c r="AC34" s="62"/>
      <c r="AD34" s="62"/>
      <c r="AE34" s="62"/>
      <c r="AF34" s="62"/>
      <c r="AG34" s="62"/>
      <c r="AH34" s="62"/>
      <c r="AI34" s="62"/>
      <c r="AJ34" s="61">
        <v>2026</v>
      </c>
      <c r="AK34" s="62"/>
      <c r="AL34" s="62"/>
      <c r="AM34" s="62"/>
      <c r="AN34" s="62"/>
      <c r="AO34" s="62"/>
      <c r="AP34" s="62"/>
      <c r="AQ34" s="62"/>
      <c r="AR34" s="62"/>
      <c r="AS34" s="62"/>
      <c r="AT34" s="62"/>
      <c r="AU34" s="62"/>
      <c r="AV34" s="61">
        <v>2027</v>
      </c>
      <c r="AW34" s="62"/>
      <c r="AX34" s="62"/>
      <c r="AY34" s="62"/>
      <c r="AZ34" s="62"/>
      <c r="BA34" s="62"/>
      <c r="BB34" s="62"/>
      <c r="BC34" s="62"/>
      <c r="BD34" s="62"/>
      <c r="BE34" s="62"/>
      <c r="BF34" s="62"/>
      <c r="BG34" s="62"/>
      <c r="BH34" s="61">
        <v>2028</v>
      </c>
      <c r="BI34" s="62"/>
      <c r="BJ34" s="62"/>
      <c r="BK34" s="62"/>
      <c r="BL34" s="62"/>
      <c r="BM34" s="62"/>
      <c r="BN34" s="62"/>
      <c r="BO34" s="62"/>
      <c r="BP34" s="62"/>
      <c r="BQ34" s="62"/>
      <c r="BR34" s="62"/>
      <c r="BS34" s="62"/>
      <c r="BT34" s="92" t="s">
        <v>1</v>
      </c>
      <c r="BU34" s="38"/>
    </row>
    <row r="35" spans="1:73" s="64" customFormat="1" ht="16.5" customHeight="1" thickBot="1">
      <c r="B35" s="27"/>
      <c r="C35" s="69"/>
      <c r="D35" s="75"/>
      <c r="E35" s="93"/>
      <c r="F35" s="89"/>
      <c r="G35" s="65" t="s">
        <v>5</v>
      </c>
      <c r="H35" s="65" t="s">
        <v>7</v>
      </c>
      <c r="I35" s="65" t="s">
        <v>5</v>
      </c>
      <c r="J35" s="65" t="s">
        <v>6</v>
      </c>
      <c r="K35" s="65" t="s">
        <v>6</v>
      </c>
      <c r="L35" s="65" t="s">
        <v>6</v>
      </c>
      <c r="M35" s="65" t="s">
        <v>12</v>
      </c>
      <c r="N35" s="65" t="s">
        <v>5</v>
      </c>
      <c r="O35" s="65" t="s">
        <v>7</v>
      </c>
      <c r="P35" s="65" t="s">
        <v>5</v>
      </c>
      <c r="Q35" s="65" t="s">
        <v>6</v>
      </c>
      <c r="R35" s="65" t="s">
        <v>6</v>
      </c>
      <c r="S35" s="65" t="s">
        <v>7</v>
      </c>
      <c r="T35" s="65" t="s">
        <v>8</v>
      </c>
      <c r="U35" s="65" t="s">
        <v>9</v>
      </c>
      <c r="V35" s="65" t="s">
        <v>10</v>
      </c>
      <c r="W35" s="65" t="s">
        <v>11</v>
      </c>
      <c r="X35" s="65" t="s">
        <v>6</v>
      </c>
      <c r="Y35" s="65" t="s">
        <v>12</v>
      </c>
      <c r="Z35" s="65" t="s">
        <v>5</v>
      </c>
      <c r="AA35" s="65" t="s">
        <v>7</v>
      </c>
      <c r="AB35" s="65" t="s">
        <v>5</v>
      </c>
      <c r="AC35" s="65" t="s">
        <v>6</v>
      </c>
      <c r="AD35" s="65" t="s">
        <v>6</v>
      </c>
      <c r="AE35" s="65" t="s">
        <v>7</v>
      </c>
      <c r="AF35" s="65" t="s">
        <v>8</v>
      </c>
      <c r="AG35" s="65" t="s">
        <v>9</v>
      </c>
      <c r="AH35" s="65" t="s">
        <v>10</v>
      </c>
      <c r="AI35" s="65" t="s">
        <v>11</v>
      </c>
      <c r="AJ35" s="65" t="s">
        <v>6</v>
      </c>
      <c r="AK35" s="65" t="s">
        <v>12</v>
      </c>
      <c r="AL35" s="65" t="s">
        <v>5</v>
      </c>
      <c r="AM35" s="65" t="s">
        <v>7</v>
      </c>
      <c r="AN35" s="65" t="s">
        <v>5</v>
      </c>
      <c r="AO35" s="65" t="s">
        <v>6</v>
      </c>
      <c r="AP35" s="65" t="s">
        <v>6</v>
      </c>
      <c r="AQ35" s="65" t="s">
        <v>7</v>
      </c>
      <c r="AR35" s="65" t="s">
        <v>8</v>
      </c>
      <c r="AS35" s="65" t="s">
        <v>9</v>
      </c>
      <c r="AT35" s="65" t="s">
        <v>10</v>
      </c>
      <c r="AU35" s="65" t="s">
        <v>11</v>
      </c>
      <c r="AV35" s="65" t="s">
        <v>6</v>
      </c>
      <c r="AW35" s="65" t="s">
        <v>12</v>
      </c>
      <c r="AX35" s="65" t="s">
        <v>5</v>
      </c>
      <c r="AY35" s="65" t="s">
        <v>7</v>
      </c>
      <c r="AZ35" s="65" t="s">
        <v>5</v>
      </c>
      <c r="BA35" s="65" t="s">
        <v>6</v>
      </c>
      <c r="BB35" s="65" t="s">
        <v>6</v>
      </c>
      <c r="BC35" s="65" t="s">
        <v>7</v>
      </c>
      <c r="BD35" s="65" t="s">
        <v>8</v>
      </c>
      <c r="BE35" s="65" t="s">
        <v>9</v>
      </c>
      <c r="BF35" s="65" t="s">
        <v>10</v>
      </c>
      <c r="BG35" s="65" t="s">
        <v>11</v>
      </c>
      <c r="BH35" s="65" t="s">
        <v>6</v>
      </c>
      <c r="BI35" s="65" t="s">
        <v>12</v>
      </c>
      <c r="BJ35" s="65" t="s">
        <v>5</v>
      </c>
      <c r="BK35" s="65" t="s">
        <v>7</v>
      </c>
      <c r="BL35" s="65" t="s">
        <v>5</v>
      </c>
      <c r="BM35" s="65" t="s">
        <v>6</v>
      </c>
      <c r="BN35" s="65" t="s">
        <v>6</v>
      </c>
      <c r="BO35" s="65" t="s">
        <v>7</v>
      </c>
      <c r="BP35" s="65" t="s">
        <v>8</v>
      </c>
      <c r="BQ35" s="65" t="s">
        <v>9</v>
      </c>
      <c r="BR35" s="65" t="s">
        <v>10</v>
      </c>
      <c r="BS35" s="65" t="s">
        <v>11</v>
      </c>
      <c r="BT35" s="94"/>
      <c r="BU35" s="27"/>
    </row>
    <row r="36" spans="1:73" s="57" customFormat="1" ht="18.75" customHeight="1">
      <c r="B36" s="38"/>
      <c r="C36" s="69" t="s">
        <v>64</v>
      </c>
      <c r="D36" s="95" t="s">
        <v>63</v>
      </c>
      <c r="E36" s="93" t="s">
        <v>60</v>
      </c>
      <c r="F36" s="96"/>
      <c r="G36" s="97"/>
      <c r="H36" s="97"/>
      <c r="I36" s="97"/>
      <c r="J36" s="97"/>
      <c r="K36" s="97"/>
      <c r="L36" s="97"/>
      <c r="M36" s="97"/>
      <c r="N36" s="97"/>
      <c r="O36" s="97"/>
      <c r="P36" s="97"/>
      <c r="Q36" s="97"/>
      <c r="R36" s="97"/>
      <c r="S36" s="97"/>
      <c r="T36" s="97"/>
      <c r="U36" s="97"/>
      <c r="V36" s="97"/>
      <c r="W36" s="97"/>
      <c r="X36" s="97"/>
      <c r="Y36" s="97"/>
      <c r="Z36" s="97"/>
      <c r="AA36" s="97"/>
      <c r="AB36" s="97"/>
      <c r="AC36" s="97"/>
      <c r="AD36" s="97"/>
      <c r="AE36" s="97"/>
      <c r="AF36" s="97"/>
      <c r="AG36" s="97"/>
      <c r="AH36" s="97"/>
      <c r="AI36" s="97"/>
      <c r="AJ36" s="97"/>
      <c r="AK36" s="97"/>
      <c r="AL36" s="97"/>
      <c r="AM36" s="97"/>
      <c r="AN36" s="97"/>
      <c r="AO36" s="97"/>
      <c r="AP36" s="97"/>
      <c r="AQ36" s="97"/>
      <c r="AR36" s="97"/>
      <c r="AS36" s="97"/>
      <c r="AT36" s="97"/>
      <c r="AU36" s="97"/>
      <c r="AV36" s="97"/>
      <c r="AW36" s="97"/>
      <c r="AX36" s="97"/>
      <c r="AY36" s="97"/>
      <c r="AZ36" s="97"/>
      <c r="BA36" s="97"/>
      <c r="BB36" s="97"/>
      <c r="BC36" s="97"/>
      <c r="BD36" s="97"/>
      <c r="BE36" s="97"/>
      <c r="BF36" s="97"/>
      <c r="BG36" s="97"/>
      <c r="BH36" s="97"/>
      <c r="BI36" s="97"/>
      <c r="BJ36" s="97"/>
      <c r="BK36" s="97"/>
      <c r="BL36" s="97"/>
      <c r="BM36" s="97"/>
      <c r="BN36" s="97"/>
      <c r="BO36" s="97"/>
      <c r="BP36" s="97"/>
      <c r="BQ36" s="97"/>
      <c r="BR36" s="97"/>
      <c r="BS36" s="97"/>
      <c r="BT36" s="98"/>
      <c r="BU36" s="38"/>
    </row>
    <row r="37" spans="1:73" s="57" customFormat="1" ht="19.399999999999999" customHeight="1">
      <c r="A37" s="64"/>
      <c r="B37" s="38"/>
      <c r="C37" s="74" t="str">
        <f>C27</f>
        <v>A</v>
      </c>
      <c r="D37" s="64">
        <v>2024</v>
      </c>
      <c r="E37" s="99">
        <v>100</v>
      </c>
      <c r="F37" s="64"/>
      <c r="G37" s="100">
        <f>+G27*$E$37</f>
        <v>0</v>
      </c>
      <c r="H37" s="100">
        <f>+H27*$E$37</f>
        <v>0</v>
      </c>
      <c r="I37" s="100">
        <f>+I27*$E$37</f>
        <v>0</v>
      </c>
      <c r="J37" s="100">
        <f>+J27*$E$37</f>
        <v>0</v>
      </c>
      <c r="K37" s="100">
        <f>+K27*$E$37</f>
        <v>0</v>
      </c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/>
      <c r="AA37" s="100"/>
      <c r="AB37" s="100"/>
      <c r="AC37" s="100"/>
      <c r="AD37" s="100"/>
      <c r="AE37" s="100"/>
      <c r="AF37" s="100"/>
      <c r="AG37" s="100"/>
      <c r="AH37" s="100"/>
      <c r="AI37" s="100"/>
      <c r="AJ37" s="100"/>
      <c r="AK37" s="100"/>
      <c r="AL37" s="100"/>
      <c r="AM37" s="100"/>
      <c r="AN37" s="100"/>
      <c r="AO37" s="100"/>
      <c r="AP37" s="100"/>
      <c r="AQ37" s="100"/>
      <c r="AR37" s="100"/>
      <c r="AS37" s="100"/>
      <c r="AT37" s="100"/>
      <c r="AU37" s="100"/>
      <c r="AV37" s="100"/>
      <c r="AW37" s="100"/>
      <c r="AX37" s="100"/>
      <c r="AY37" s="100"/>
      <c r="AZ37" s="100"/>
      <c r="BA37" s="100"/>
      <c r="BB37" s="100"/>
      <c r="BC37" s="100"/>
      <c r="BD37" s="100"/>
      <c r="BE37" s="100"/>
      <c r="BF37" s="100"/>
      <c r="BG37" s="100"/>
      <c r="BH37" s="100"/>
      <c r="BI37" s="100"/>
      <c r="BJ37" s="100"/>
      <c r="BK37" s="100">
        <f t="shared" ref="BK37:BS37" si="3">+BK27*$E$37</f>
        <v>0</v>
      </c>
      <c r="BL37" s="100">
        <f t="shared" si="3"/>
        <v>0</v>
      </c>
      <c r="BM37" s="100">
        <f t="shared" si="3"/>
        <v>0</v>
      </c>
      <c r="BN37" s="100">
        <f t="shared" si="3"/>
        <v>0</v>
      </c>
      <c r="BO37" s="100">
        <f t="shared" si="3"/>
        <v>0</v>
      </c>
      <c r="BP37" s="100">
        <f t="shared" si="3"/>
        <v>0</v>
      </c>
      <c r="BQ37" s="100">
        <f t="shared" si="3"/>
        <v>0</v>
      </c>
      <c r="BR37" s="100">
        <f t="shared" si="3"/>
        <v>0</v>
      </c>
      <c r="BS37" s="100">
        <f t="shared" si="3"/>
        <v>0</v>
      </c>
      <c r="BT37" s="101">
        <f t="shared" ref="BT37:BT52" si="4">SUM(G37:BJ37)</f>
        <v>0</v>
      </c>
      <c r="BU37" s="38"/>
    </row>
    <row r="38" spans="1:73" s="57" customFormat="1" ht="19.399999999999999" customHeight="1">
      <c r="A38" s="64"/>
      <c r="B38" s="38"/>
      <c r="C38" s="74"/>
      <c r="D38" s="64">
        <v>2025</v>
      </c>
      <c r="E38" s="99">
        <v>100</v>
      </c>
      <c r="F38" s="64"/>
      <c r="G38" s="100"/>
      <c r="H38" s="100"/>
      <c r="I38" s="100"/>
      <c r="J38" s="100"/>
      <c r="K38" s="100"/>
      <c r="L38" s="100">
        <f t="shared" ref="L38:W38" si="5">+L27*$E$38</f>
        <v>200</v>
      </c>
      <c r="M38" s="100">
        <f t="shared" si="5"/>
        <v>100</v>
      </c>
      <c r="N38" s="100">
        <f t="shared" si="5"/>
        <v>100</v>
      </c>
      <c r="O38" s="100">
        <f t="shared" si="5"/>
        <v>100</v>
      </c>
      <c r="P38" s="100">
        <f t="shared" si="5"/>
        <v>100</v>
      </c>
      <c r="Q38" s="100">
        <f t="shared" si="5"/>
        <v>100</v>
      </c>
      <c r="R38" s="100">
        <f t="shared" si="5"/>
        <v>100</v>
      </c>
      <c r="S38" s="100">
        <f t="shared" si="5"/>
        <v>100</v>
      </c>
      <c r="T38" s="100">
        <f t="shared" si="5"/>
        <v>100</v>
      </c>
      <c r="U38" s="100">
        <f t="shared" si="5"/>
        <v>100</v>
      </c>
      <c r="V38" s="100">
        <f t="shared" si="5"/>
        <v>100</v>
      </c>
      <c r="W38" s="100">
        <f t="shared" si="5"/>
        <v>0</v>
      </c>
      <c r="X38" s="100"/>
      <c r="Y38" s="100"/>
      <c r="Z38" s="100"/>
      <c r="AA38" s="100"/>
      <c r="AB38" s="100"/>
      <c r="AC38" s="100"/>
      <c r="AD38" s="100"/>
      <c r="AE38" s="100"/>
      <c r="AF38" s="100"/>
      <c r="AG38" s="100"/>
      <c r="AH38" s="100"/>
      <c r="AI38" s="100"/>
      <c r="AJ38" s="100"/>
      <c r="AK38" s="100"/>
      <c r="AL38" s="100"/>
      <c r="AM38" s="100"/>
      <c r="AN38" s="100"/>
      <c r="AO38" s="100"/>
      <c r="AP38" s="100"/>
      <c r="AQ38" s="100"/>
      <c r="AR38" s="100"/>
      <c r="AS38" s="100"/>
      <c r="AT38" s="100"/>
      <c r="AU38" s="100"/>
      <c r="AV38" s="100"/>
      <c r="AW38" s="100"/>
      <c r="AX38" s="100"/>
      <c r="AY38" s="100"/>
      <c r="AZ38" s="100"/>
      <c r="BA38" s="100"/>
      <c r="BB38" s="100"/>
      <c r="BC38" s="100"/>
      <c r="BD38" s="100"/>
      <c r="BE38" s="100"/>
      <c r="BF38" s="100"/>
      <c r="BG38" s="100"/>
      <c r="BH38" s="100"/>
      <c r="BI38" s="100"/>
      <c r="BJ38" s="100"/>
      <c r="BK38" s="100" t="e">
        <f t="shared" ref="BK38:BS38" si="6">+BK24*$E$43</f>
        <v>#VALUE!</v>
      </c>
      <c r="BL38" s="100" t="e">
        <f t="shared" si="6"/>
        <v>#VALUE!</v>
      </c>
      <c r="BM38" s="100" t="e">
        <f t="shared" si="6"/>
        <v>#VALUE!</v>
      </c>
      <c r="BN38" s="100" t="e">
        <f t="shared" si="6"/>
        <v>#VALUE!</v>
      </c>
      <c r="BO38" s="100" t="e">
        <f t="shared" si="6"/>
        <v>#VALUE!</v>
      </c>
      <c r="BP38" s="100" t="e">
        <f t="shared" si="6"/>
        <v>#VALUE!</v>
      </c>
      <c r="BQ38" s="100" t="e">
        <f t="shared" si="6"/>
        <v>#VALUE!</v>
      </c>
      <c r="BR38" s="100" t="e">
        <f t="shared" si="6"/>
        <v>#VALUE!</v>
      </c>
      <c r="BS38" s="100" t="e">
        <f t="shared" si="6"/>
        <v>#VALUE!</v>
      </c>
      <c r="BT38" s="101">
        <f t="shared" si="4"/>
        <v>1200</v>
      </c>
      <c r="BU38" s="38"/>
    </row>
    <row r="39" spans="1:73" s="57" customFormat="1" ht="19.399999999999999" customHeight="1">
      <c r="A39" s="64"/>
      <c r="B39" s="38"/>
      <c r="C39" s="74"/>
      <c r="D39" s="64">
        <v>2026</v>
      </c>
      <c r="E39" s="99">
        <v>100</v>
      </c>
      <c r="F39" s="64"/>
      <c r="G39" s="100"/>
      <c r="H39" s="100"/>
      <c r="I39" s="100"/>
      <c r="J39" s="100"/>
      <c r="K39" s="100"/>
      <c r="L39" s="100"/>
      <c r="M39" s="100"/>
      <c r="N39" s="100"/>
      <c r="O39" s="100"/>
      <c r="P39" s="100"/>
      <c r="Q39" s="100"/>
      <c r="R39" s="100"/>
      <c r="S39" s="100"/>
      <c r="T39" s="100"/>
      <c r="U39" s="100"/>
      <c r="V39" s="100"/>
      <c r="W39" s="100"/>
      <c r="X39" s="100">
        <f t="shared" ref="X39:AI39" si="7">+X27*$E$39</f>
        <v>100</v>
      </c>
      <c r="Y39" s="100">
        <f t="shared" si="7"/>
        <v>100</v>
      </c>
      <c r="Z39" s="100">
        <f t="shared" si="7"/>
        <v>100</v>
      </c>
      <c r="AA39" s="100">
        <f t="shared" si="7"/>
        <v>100</v>
      </c>
      <c r="AB39" s="100">
        <f t="shared" si="7"/>
        <v>100</v>
      </c>
      <c r="AC39" s="100">
        <f t="shared" si="7"/>
        <v>100</v>
      </c>
      <c r="AD39" s="100">
        <f t="shared" si="7"/>
        <v>100</v>
      </c>
      <c r="AE39" s="100">
        <f t="shared" si="7"/>
        <v>100</v>
      </c>
      <c r="AF39" s="100">
        <f t="shared" si="7"/>
        <v>100</v>
      </c>
      <c r="AG39" s="100">
        <f t="shared" si="7"/>
        <v>100</v>
      </c>
      <c r="AH39" s="100">
        <f t="shared" si="7"/>
        <v>100</v>
      </c>
      <c r="AI39" s="100">
        <f t="shared" si="7"/>
        <v>100</v>
      </c>
      <c r="AJ39" s="100"/>
      <c r="AK39" s="100"/>
      <c r="AL39" s="100"/>
      <c r="AM39" s="100"/>
      <c r="AN39" s="100"/>
      <c r="AO39" s="100"/>
      <c r="AP39" s="100"/>
      <c r="AQ39" s="100"/>
      <c r="AR39" s="100"/>
      <c r="AS39" s="100"/>
      <c r="AT39" s="100"/>
      <c r="AU39" s="100"/>
      <c r="AV39" s="100"/>
      <c r="AW39" s="100"/>
      <c r="AX39" s="100"/>
      <c r="AY39" s="100"/>
      <c r="AZ39" s="100"/>
      <c r="BA39" s="100"/>
      <c r="BB39" s="100"/>
      <c r="BC39" s="100"/>
      <c r="BD39" s="100"/>
      <c r="BE39" s="100"/>
      <c r="BF39" s="100"/>
      <c r="BG39" s="100"/>
      <c r="BH39" s="100"/>
      <c r="BI39" s="100"/>
      <c r="BJ39" s="100"/>
      <c r="BK39" s="100"/>
      <c r="BL39" s="100"/>
      <c r="BM39" s="100"/>
      <c r="BN39" s="100"/>
      <c r="BO39" s="100"/>
      <c r="BP39" s="100"/>
      <c r="BQ39" s="100"/>
      <c r="BR39" s="100"/>
      <c r="BS39" s="100"/>
      <c r="BT39" s="101">
        <f t="shared" si="4"/>
        <v>1200</v>
      </c>
      <c r="BU39" s="38"/>
    </row>
    <row r="40" spans="1:73" s="57" customFormat="1" ht="19.399999999999999" customHeight="1">
      <c r="A40" s="64"/>
      <c r="B40" s="38"/>
      <c r="C40" s="74"/>
      <c r="D40" s="64">
        <v>2027</v>
      </c>
      <c r="E40" s="99">
        <v>100</v>
      </c>
      <c r="F40" s="64"/>
      <c r="G40" s="100"/>
      <c r="H40" s="100"/>
      <c r="I40" s="100"/>
      <c r="J40" s="100"/>
      <c r="K40" s="100"/>
      <c r="L40" s="100"/>
      <c r="M40" s="100"/>
      <c r="N40" s="100"/>
      <c r="O40" s="100"/>
      <c r="P40" s="100"/>
      <c r="Q40" s="100"/>
      <c r="R40" s="100"/>
      <c r="S40" s="100"/>
      <c r="T40" s="100"/>
      <c r="U40" s="100"/>
      <c r="V40" s="100"/>
      <c r="W40" s="100"/>
      <c r="X40" s="100"/>
      <c r="Y40" s="100"/>
      <c r="Z40" s="100"/>
      <c r="AA40" s="100"/>
      <c r="AB40" s="100"/>
      <c r="AC40" s="100"/>
      <c r="AD40" s="100"/>
      <c r="AE40" s="100"/>
      <c r="AF40" s="100"/>
      <c r="AG40" s="100"/>
      <c r="AH40" s="100"/>
      <c r="AI40" s="100"/>
      <c r="AJ40" s="100">
        <f t="shared" ref="AJ40:AU40" si="8">+AJ27*$E$40</f>
        <v>100</v>
      </c>
      <c r="AK40" s="100">
        <f t="shared" si="8"/>
        <v>100</v>
      </c>
      <c r="AL40" s="100">
        <f t="shared" si="8"/>
        <v>100</v>
      </c>
      <c r="AM40" s="100">
        <f t="shared" si="8"/>
        <v>100</v>
      </c>
      <c r="AN40" s="100">
        <f t="shared" si="8"/>
        <v>100</v>
      </c>
      <c r="AO40" s="100">
        <f t="shared" si="8"/>
        <v>100</v>
      </c>
      <c r="AP40" s="100">
        <f t="shared" si="8"/>
        <v>100</v>
      </c>
      <c r="AQ40" s="100">
        <f t="shared" si="8"/>
        <v>100</v>
      </c>
      <c r="AR40" s="100">
        <f t="shared" si="8"/>
        <v>100</v>
      </c>
      <c r="AS40" s="100">
        <f t="shared" si="8"/>
        <v>100</v>
      </c>
      <c r="AT40" s="100">
        <f t="shared" si="8"/>
        <v>100</v>
      </c>
      <c r="AU40" s="100">
        <f t="shared" si="8"/>
        <v>100</v>
      </c>
      <c r="AV40" s="100"/>
      <c r="AW40" s="100"/>
      <c r="AX40" s="100"/>
      <c r="AY40" s="100"/>
      <c r="AZ40" s="100"/>
      <c r="BA40" s="100"/>
      <c r="BB40" s="100"/>
      <c r="BC40" s="100"/>
      <c r="BD40" s="100"/>
      <c r="BE40" s="100"/>
      <c r="BF40" s="100"/>
      <c r="BG40" s="100"/>
      <c r="BH40" s="100"/>
      <c r="BI40" s="100"/>
      <c r="BJ40" s="100"/>
      <c r="BK40" s="100"/>
      <c r="BL40" s="100"/>
      <c r="BM40" s="100"/>
      <c r="BN40" s="100"/>
      <c r="BO40" s="100"/>
      <c r="BP40" s="100"/>
      <c r="BQ40" s="100"/>
      <c r="BR40" s="100"/>
      <c r="BS40" s="100"/>
      <c r="BT40" s="101">
        <f t="shared" si="4"/>
        <v>1200</v>
      </c>
      <c r="BU40" s="38"/>
    </row>
    <row r="41" spans="1:73" s="57" customFormat="1" ht="19.399999999999999" customHeight="1">
      <c r="A41" s="64"/>
      <c r="B41" s="38"/>
      <c r="C41" s="74"/>
      <c r="D41" s="64">
        <v>2028</v>
      </c>
      <c r="E41" s="99">
        <v>100</v>
      </c>
      <c r="F41" s="64"/>
      <c r="G41" s="100"/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0"/>
      <c r="Y41" s="100"/>
      <c r="Z41" s="100"/>
      <c r="AA41" s="100"/>
      <c r="AB41" s="100"/>
      <c r="AC41" s="100"/>
      <c r="AD41" s="100"/>
      <c r="AE41" s="100"/>
      <c r="AF41" s="100"/>
      <c r="AG41" s="100"/>
      <c r="AH41" s="100"/>
      <c r="AI41" s="100"/>
      <c r="AJ41" s="100"/>
      <c r="AK41" s="100"/>
      <c r="AL41" s="100"/>
      <c r="AM41" s="100"/>
      <c r="AN41" s="100"/>
      <c r="AO41" s="100"/>
      <c r="AP41" s="100"/>
      <c r="AQ41" s="100"/>
      <c r="AR41" s="100"/>
      <c r="AS41" s="100"/>
      <c r="AT41" s="100"/>
      <c r="AU41" s="100"/>
      <c r="AV41" s="100">
        <f t="shared" ref="AV41:BJ41" si="9">+AV27*$E$41</f>
        <v>100</v>
      </c>
      <c r="AW41" s="100">
        <f t="shared" si="9"/>
        <v>100</v>
      </c>
      <c r="AX41" s="100">
        <f t="shared" si="9"/>
        <v>100</v>
      </c>
      <c r="AY41" s="100">
        <f t="shared" si="9"/>
        <v>100</v>
      </c>
      <c r="AZ41" s="100">
        <f t="shared" si="9"/>
        <v>100</v>
      </c>
      <c r="BA41" s="100">
        <f t="shared" si="9"/>
        <v>0</v>
      </c>
      <c r="BB41" s="100">
        <f t="shared" si="9"/>
        <v>0</v>
      </c>
      <c r="BC41" s="100">
        <f t="shared" si="9"/>
        <v>0</v>
      </c>
      <c r="BD41" s="100">
        <f t="shared" si="9"/>
        <v>0</v>
      </c>
      <c r="BE41" s="100">
        <f t="shared" si="9"/>
        <v>0</v>
      </c>
      <c r="BF41" s="100">
        <f t="shared" si="9"/>
        <v>0</v>
      </c>
      <c r="BG41" s="100">
        <f t="shared" si="9"/>
        <v>0</v>
      </c>
      <c r="BH41" s="100">
        <f t="shared" si="9"/>
        <v>0</v>
      </c>
      <c r="BI41" s="100">
        <f t="shared" si="9"/>
        <v>0</v>
      </c>
      <c r="BJ41" s="100">
        <f t="shared" si="9"/>
        <v>0</v>
      </c>
      <c r="BK41" s="100"/>
      <c r="BL41" s="100"/>
      <c r="BM41" s="100"/>
      <c r="BN41" s="100"/>
      <c r="BO41" s="100"/>
      <c r="BP41" s="100"/>
      <c r="BQ41" s="100"/>
      <c r="BR41" s="100"/>
      <c r="BS41" s="100"/>
      <c r="BT41" s="101">
        <f t="shared" si="4"/>
        <v>500</v>
      </c>
      <c r="BU41" s="38"/>
    </row>
    <row r="42" spans="1:73" s="57" customFormat="1" ht="19.399999999999999" customHeight="1">
      <c r="A42" s="64"/>
      <c r="B42" s="38"/>
      <c r="C42" s="74" t="str">
        <f>C28</f>
        <v>B</v>
      </c>
      <c r="D42" s="64">
        <v>2024</v>
      </c>
      <c r="E42" s="99">
        <v>100</v>
      </c>
      <c r="F42" s="64"/>
      <c r="G42" s="100">
        <f>+G28*$E$42</f>
        <v>0</v>
      </c>
      <c r="H42" s="100">
        <f>+H28*$E$42</f>
        <v>0</v>
      </c>
      <c r="I42" s="100">
        <f>+I28*$E$42</f>
        <v>0</v>
      </c>
      <c r="J42" s="100">
        <f>+J28*$E$42</f>
        <v>0</v>
      </c>
      <c r="K42" s="100">
        <f>+K28*$E$42</f>
        <v>0</v>
      </c>
      <c r="L42" s="100"/>
      <c r="M42" s="100"/>
      <c r="N42" s="100"/>
      <c r="O42" s="100"/>
      <c r="P42" s="100"/>
      <c r="Q42" s="100"/>
      <c r="R42" s="100"/>
      <c r="S42" s="100"/>
      <c r="T42" s="100"/>
      <c r="U42" s="100"/>
      <c r="V42" s="100"/>
      <c r="W42" s="100"/>
      <c r="X42" s="100"/>
      <c r="Y42" s="100"/>
      <c r="Z42" s="100"/>
      <c r="AA42" s="100"/>
      <c r="AB42" s="100"/>
      <c r="AC42" s="100"/>
      <c r="AD42" s="100"/>
      <c r="AE42" s="100"/>
      <c r="AF42" s="100"/>
      <c r="AG42" s="100"/>
      <c r="AH42" s="100"/>
      <c r="AI42" s="100"/>
      <c r="AJ42" s="100"/>
      <c r="AK42" s="100"/>
      <c r="AL42" s="100"/>
      <c r="AM42" s="100"/>
      <c r="AN42" s="100"/>
      <c r="AO42" s="100"/>
      <c r="AP42" s="100"/>
      <c r="AQ42" s="100"/>
      <c r="AR42" s="100"/>
      <c r="AS42" s="100"/>
      <c r="AT42" s="100"/>
      <c r="AU42" s="100"/>
      <c r="AV42" s="100"/>
      <c r="AW42" s="100"/>
      <c r="AX42" s="100"/>
      <c r="AY42" s="100"/>
      <c r="AZ42" s="100"/>
      <c r="BA42" s="100"/>
      <c r="BB42" s="100"/>
      <c r="BC42" s="100"/>
      <c r="BD42" s="100"/>
      <c r="BE42" s="100"/>
      <c r="BF42" s="100"/>
      <c r="BG42" s="100"/>
      <c r="BH42" s="100"/>
      <c r="BI42" s="100"/>
      <c r="BJ42" s="100"/>
      <c r="BK42" s="100">
        <f t="shared" ref="BK42:BS42" si="10">+BK28*$E$42</f>
        <v>0</v>
      </c>
      <c r="BL42" s="100">
        <f t="shared" si="10"/>
        <v>0</v>
      </c>
      <c r="BM42" s="100">
        <f t="shared" si="10"/>
        <v>0</v>
      </c>
      <c r="BN42" s="100">
        <f t="shared" si="10"/>
        <v>0</v>
      </c>
      <c r="BO42" s="100">
        <f t="shared" si="10"/>
        <v>0</v>
      </c>
      <c r="BP42" s="100">
        <f t="shared" si="10"/>
        <v>0</v>
      </c>
      <c r="BQ42" s="100">
        <f t="shared" si="10"/>
        <v>0</v>
      </c>
      <c r="BR42" s="100">
        <f t="shared" si="10"/>
        <v>0</v>
      </c>
      <c r="BS42" s="100">
        <f t="shared" si="10"/>
        <v>0</v>
      </c>
      <c r="BT42" s="101">
        <f t="shared" si="4"/>
        <v>0</v>
      </c>
      <c r="BU42" s="38"/>
    </row>
    <row r="43" spans="1:73" s="57" customFormat="1" ht="19.399999999999999" customHeight="1">
      <c r="A43" s="64"/>
      <c r="B43" s="38"/>
      <c r="C43" s="74"/>
      <c r="D43" s="64">
        <v>2025</v>
      </c>
      <c r="E43" s="99">
        <v>100</v>
      </c>
      <c r="F43" s="64"/>
      <c r="G43" s="100">
        <f>+G29*$E$43</f>
        <v>0</v>
      </c>
      <c r="H43" s="100">
        <f>+H29*$E$43</f>
        <v>0</v>
      </c>
      <c r="I43" s="100">
        <f>+I29*$E$43</f>
        <v>0</v>
      </c>
      <c r="J43" s="100">
        <f>+J29*$E$43</f>
        <v>0</v>
      </c>
      <c r="K43" s="100">
        <f>+K29*$E$43</f>
        <v>0</v>
      </c>
      <c r="L43" s="100">
        <f t="shared" ref="L43:W43" si="11">+L28*$E$43</f>
        <v>300</v>
      </c>
      <c r="M43" s="100">
        <f t="shared" si="11"/>
        <v>100</v>
      </c>
      <c r="N43" s="100">
        <f t="shared" si="11"/>
        <v>100</v>
      </c>
      <c r="O43" s="100">
        <f t="shared" si="11"/>
        <v>100</v>
      </c>
      <c r="P43" s="100">
        <f t="shared" si="11"/>
        <v>100</v>
      </c>
      <c r="Q43" s="100">
        <f t="shared" si="11"/>
        <v>100</v>
      </c>
      <c r="R43" s="100">
        <f t="shared" si="11"/>
        <v>100</v>
      </c>
      <c r="S43" s="100">
        <f t="shared" si="11"/>
        <v>100</v>
      </c>
      <c r="T43" s="100">
        <f t="shared" si="11"/>
        <v>100</v>
      </c>
      <c r="U43" s="100">
        <f t="shared" si="11"/>
        <v>100</v>
      </c>
      <c r="V43" s="100">
        <f t="shared" si="11"/>
        <v>100</v>
      </c>
      <c r="W43" s="100">
        <f t="shared" si="11"/>
        <v>0</v>
      </c>
      <c r="X43" s="100"/>
      <c r="Y43" s="100"/>
      <c r="Z43" s="100"/>
      <c r="AA43" s="100"/>
      <c r="AB43" s="100"/>
      <c r="AC43" s="100"/>
      <c r="AD43" s="100"/>
      <c r="AE43" s="100"/>
      <c r="AF43" s="100"/>
      <c r="AG43" s="100"/>
      <c r="AH43" s="100"/>
      <c r="AI43" s="100"/>
      <c r="AJ43" s="100"/>
      <c r="AK43" s="100"/>
      <c r="AL43" s="100"/>
      <c r="AM43" s="100"/>
      <c r="AN43" s="100"/>
      <c r="AO43" s="100"/>
      <c r="AP43" s="100"/>
      <c r="AQ43" s="100"/>
      <c r="AR43" s="100"/>
      <c r="AS43" s="100"/>
      <c r="AT43" s="100"/>
      <c r="AU43" s="100"/>
      <c r="AV43" s="100"/>
      <c r="AW43" s="100"/>
      <c r="AX43" s="100"/>
      <c r="AY43" s="100"/>
      <c r="AZ43" s="100"/>
      <c r="BA43" s="100"/>
      <c r="BB43" s="100"/>
      <c r="BC43" s="100"/>
      <c r="BD43" s="100"/>
      <c r="BE43" s="100"/>
      <c r="BF43" s="100"/>
      <c r="BG43" s="100"/>
      <c r="BH43" s="100"/>
      <c r="BI43" s="100"/>
      <c r="BJ43" s="100"/>
      <c r="BK43" s="100">
        <f t="shared" ref="BK43:BS43" si="12">+BK29*$E$43</f>
        <v>0</v>
      </c>
      <c r="BL43" s="100">
        <f t="shared" si="12"/>
        <v>0</v>
      </c>
      <c r="BM43" s="100">
        <f t="shared" si="12"/>
        <v>0</v>
      </c>
      <c r="BN43" s="100">
        <f t="shared" si="12"/>
        <v>0</v>
      </c>
      <c r="BO43" s="100">
        <f t="shared" si="12"/>
        <v>0</v>
      </c>
      <c r="BP43" s="100">
        <f t="shared" si="12"/>
        <v>0</v>
      </c>
      <c r="BQ43" s="100">
        <f t="shared" si="12"/>
        <v>0</v>
      </c>
      <c r="BR43" s="100">
        <f t="shared" si="12"/>
        <v>0</v>
      </c>
      <c r="BS43" s="100">
        <f t="shared" si="12"/>
        <v>0</v>
      </c>
      <c r="BT43" s="101">
        <f t="shared" si="4"/>
        <v>1300</v>
      </c>
      <c r="BU43" s="38"/>
    </row>
    <row r="44" spans="1:73" s="57" customFormat="1" ht="19.399999999999999" customHeight="1">
      <c r="A44" s="64"/>
      <c r="B44" s="38"/>
      <c r="C44" s="74"/>
      <c r="D44" s="64">
        <v>2026</v>
      </c>
      <c r="E44" s="99">
        <v>100</v>
      </c>
      <c r="F44" s="64"/>
      <c r="G44" s="100"/>
      <c r="H44" s="100"/>
      <c r="I44" s="100"/>
      <c r="J44" s="100"/>
      <c r="K44" s="100"/>
      <c r="L44" s="100"/>
      <c r="M44" s="100"/>
      <c r="N44" s="100"/>
      <c r="O44" s="100"/>
      <c r="P44" s="100"/>
      <c r="Q44" s="100"/>
      <c r="R44" s="100"/>
      <c r="S44" s="100"/>
      <c r="T44" s="100"/>
      <c r="U44" s="100"/>
      <c r="V44" s="100"/>
      <c r="W44" s="100"/>
      <c r="X44" s="100">
        <f t="shared" ref="X44:AI44" si="13">+X28*$E$44</f>
        <v>100</v>
      </c>
      <c r="Y44" s="100">
        <f t="shared" si="13"/>
        <v>100</v>
      </c>
      <c r="Z44" s="100">
        <f t="shared" si="13"/>
        <v>100</v>
      </c>
      <c r="AA44" s="100">
        <f t="shared" si="13"/>
        <v>100</v>
      </c>
      <c r="AB44" s="100">
        <f t="shared" si="13"/>
        <v>100</v>
      </c>
      <c r="AC44" s="100">
        <f t="shared" si="13"/>
        <v>100</v>
      </c>
      <c r="AD44" s="100">
        <f t="shared" si="13"/>
        <v>100</v>
      </c>
      <c r="AE44" s="100">
        <f t="shared" si="13"/>
        <v>100</v>
      </c>
      <c r="AF44" s="100">
        <f t="shared" si="13"/>
        <v>100</v>
      </c>
      <c r="AG44" s="100">
        <f t="shared" si="13"/>
        <v>100</v>
      </c>
      <c r="AH44" s="100">
        <f t="shared" si="13"/>
        <v>100</v>
      </c>
      <c r="AI44" s="100">
        <f t="shared" si="13"/>
        <v>100</v>
      </c>
      <c r="AJ44" s="100"/>
      <c r="AK44" s="100"/>
      <c r="AL44" s="100"/>
      <c r="AM44" s="100"/>
      <c r="AN44" s="100"/>
      <c r="AO44" s="100"/>
      <c r="AP44" s="100"/>
      <c r="AQ44" s="100"/>
      <c r="AR44" s="100"/>
      <c r="AS44" s="100"/>
      <c r="AT44" s="100"/>
      <c r="AU44" s="100"/>
      <c r="AV44" s="100"/>
      <c r="AW44" s="100"/>
      <c r="AX44" s="100"/>
      <c r="AY44" s="100"/>
      <c r="AZ44" s="100"/>
      <c r="BA44" s="100"/>
      <c r="BB44" s="100"/>
      <c r="BC44" s="100"/>
      <c r="BD44" s="100"/>
      <c r="BE44" s="100"/>
      <c r="BF44" s="100"/>
      <c r="BG44" s="100"/>
      <c r="BH44" s="100"/>
      <c r="BI44" s="100"/>
      <c r="BJ44" s="100"/>
      <c r="BK44" s="100"/>
      <c r="BL44" s="100"/>
      <c r="BM44" s="100"/>
      <c r="BN44" s="100"/>
      <c r="BO44" s="100"/>
      <c r="BP44" s="100"/>
      <c r="BQ44" s="100"/>
      <c r="BR44" s="100"/>
      <c r="BS44" s="100"/>
      <c r="BT44" s="101">
        <f t="shared" si="4"/>
        <v>1200</v>
      </c>
      <c r="BU44" s="38"/>
    </row>
    <row r="45" spans="1:73" s="57" customFormat="1" ht="19.399999999999999" customHeight="1">
      <c r="A45" s="64"/>
      <c r="B45" s="38"/>
      <c r="C45" s="74"/>
      <c r="D45" s="64">
        <v>2027</v>
      </c>
      <c r="E45" s="99">
        <v>100</v>
      </c>
      <c r="F45" s="64"/>
      <c r="G45" s="100"/>
      <c r="H45" s="100"/>
      <c r="I45" s="100"/>
      <c r="J45" s="100"/>
      <c r="K45" s="100"/>
      <c r="L45" s="100"/>
      <c r="M45" s="100"/>
      <c r="N45" s="100"/>
      <c r="O45" s="100"/>
      <c r="P45" s="100"/>
      <c r="Q45" s="100"/>
      <c r="R45" s="100"/>
      <c r="S45" s="100"/>
      <c r="T45" s="100"/>
      <c r="U45" s="100"/>
      <c r="V45" s="100"/>
      <c r="W45" s="100"/>
      <c r="X45" s="100"/>
      <c r="Y45" s="100"/>
      <c r="Z45" s="100"/>
      <c r="AA45" s="100"/>
      <c r="AB45" s="100"/>
      <c r="AC45" s="100"/>
      <c r="AD45" s="100"/>
      <c r="AE45" s="100"/>
      <c r="AF45" s="100"/>
      <c r="AG45" s="100"/>
      <c r="AH45" s="100"/>
      <c r="AI45" s="100"/>
      <c r="AJ45" s="100">
        <f t="shared" ref="AJ45:AU45" si="14">+AJ28*$E$45</f>
        <v>100</v>
      </c>
      <c r="AK45" s="100">
        <f t="shared" si="14"/>
        <v>100</v>
      </c>
      <c r="AL45" s="100">
        <f t="shared" si="14"/>
        <v>100</v>
      </c>
      <c r="AM45" s="100">
        <f t="shared" si="14"/>
        <v>100</v>
      </c>
      <c r="AN45" s="100">
        <f t="shared" si="14"/>
        <v>100</v>
      </c>
      <c r="AO45" s="100">
        <f t="shared" si="14"/>
        <v>100</v>
      </c>
      <c r="AP45" s="100">
        <f t="shared" si="14"/>
        <v>100</v>
      </c>
      <c r="AQ45" s="100">
        <f t="shared" si="14"/>
        <v>100</v>
      </c>
      <c r="AR45" s="100">
        <f t="shared" si="14"/>
        <v>100</v>
      </c>
      <c r="AS45" s="100">
        <f t="shared" si="14"/>
        <v>100</v>
      </c>
      <c r="AT45" s="100">
        <f t="shared" si="14"/>
        <v>100</v>
      </c>
      <c r="AU45" s="100">
        <f t="shared" si="14"/>
        <v>100</v>
      </c>
      <c r="AV45" s="100"/>
      <c r="AW45" s="100"/>
      <c r="AX45" s="100"/>
      <c r="AY45" s="100"/>
      <c r="AZ45" s="100"/>
      <c r="BA45" s="100"/>
      <c r="BB45" s="100"/>
      <c r="BC45" s="100"/>
      <c r="BD45" s="100"/>
      <c r="BE45" s="100"/>
      <c r="BF45" s="100"/>
      <c r="BG45" s="100"/>
      <c r="BH45" s="100"/>
      <c r="BI45" s="100"/>
      <c r="BJ45" s="100"/>
      <c r="BK45" s="100"/>
      <c r="BL45" s="100"/>
      <c r="BM45" s="100"/>
      <c r="BN45" s="100"/>
      <c r="BO45" s="100"/>
      <c r="BP45" s="100"/>
      <c r="BQ45" s="100"/>
      <c r="BR45" s="100"/>
      <c r="BS45" s="100"/>
      <c r="BT45" s="101">
        <f t="shared" si="4"/>
        <v>1200</v>
      </c>
      <c r="BU45" s="38"/>
    </row>
    <row r="46" spans="1:73" s="57" customFormat="1" ht="19.399999999999999" customHeight="1">
      <c r="A46" s="64"/>
      <c r="B46" s="38"/>
      <c r="C46" s="74"/>
      <c r="D46" s="64">
        <v>2028</v>
      </c>
      <c r="E46" s="99">
        <v>100</v>
      </c>
      <c r="F46" s="64"/>
      <c r="G46" s="100"/>
      <c r="H46" s="100"/>
      <c r="I46" s="100"/>
      <c r="J46" s="100"/>
      <c r="K46" s="100"/>
      <c r="L46" s="100"/>
      <c r="M46" s="100"/>
      <c r="N46" s="100"/>
      <c r="O46" s="100"/>
      <c r="P46" s="100"/>
      <c r="Q46" s="100"/>
      <c r="R46" s="100"/>
      <c r="S46" s="100"/>
      <c r="T46" s="100"/>
      <c r="U46" s="100"/>
      <c r="V46" s="100"/>
      <c r="W46" s="100"/>
      <c r="X46" s="100"/>
      <c r="Y46" s="100"/>
      <c r="Z46" s="100"/>
      <c r="AA46" s="100"/>
      <c r="AB46" s="100"/>
      <c r="AC46" s="100"/>
      <c r="AD46" s="100"/>
      <c r="AE46" s="100"/>
      <c r="AF46" s="100"/>
      <c r="AG46" s="100"/>
      <c r="AH46" s="100"/>
      <c r="AI46" s="100"/>
      <c r="AJ46" s="100"/>
      <c r="AK46" s="100"/>
      <c r="AL46" s="100"/>
      <c r="AM46" s="100"/>
      <c r="AN46" s="100"/>
      <c r="AO46" s="100"/>
      <c r="AP46" s="100"/>
      <c r="AQ46" s="100"/>
      <c r="AR46" s="100"/>
      <c r="AS46" s="100"/>
      <c r="AT46" s="100"/>
      <c r="AU46" s="100"/>
      <c r="AV46" s="100">
        <f t="shared" ref="AV46:BJ46" si="15">+AV28*$E$46</f>
        <v>100</v>
      </c>
      <c r="AW46" s="100">
        <f t="shared" si="15"/>
        <v>100</v>
      </c>
      <c r="AX46" s="100">
        <f t="shared" si="15"/>
        <v>100</v>
      </c>
      <c r="AY46" s="100">
        <f t="shared" si="15"/>
        <v>100</v>
      </c>
      <c r="AZ46" s="100">
        <f t="shared" si="15"/>
        <v>100</v>
      </c>
      <c r="BA46" s="100">
        <f t="shared" si="15"/>
        <v>0</v>
      </c>
      <c r="BB46" s="100">
        <f t="shared" si="15"/>
        <v>0</v>
      </c>
      <c r="BC46" s="100">
        <f t="shared" si="15"/>
        <v>0</v>
      </c>
      <c r="BD46" s="100">
        <f t="shared" si="15"/>
        <v>0</v>
      </c>
      <c r="BE46" s="100">
        <f t="shared" si="15"/>
        <v>0</v>
      </c>
      <c r="BF46" s="100">
        <f t="shared" si="15"/>
        <v>0</v>
      </c>
      <c r="BG46" s="100">
        <f t="shared" si="15"/>
        <v>0</v>
      </c>
      <c r="BH46" s="100">
        <f t="shared" si="15"/>
        <v>0</v>
      </c>
      <c r="BI46" s="100">
        <f t="shared" si="15"/>
        <v>0</v>
      </c>
      <c r="BJ46" s="100">
        <f t="shared" si="15"/>
        <v>0</v>
      </c>
      <c r="BK46" s="100"/>
      <c r="BL46" s="100"/>
      <c r="BM46" s="100"/>
      <c r="BN46" s="100"/>
      <c r="BO46" s="100"/>
      <c r="BP46" s="100"/>
      <c r="BQ46" s="100"/>
      <c r="BR46" s="100"/>
      <c r="BS46" s="100"/>
      <c r="BT46" s="101">
        <f t="shared" si="4"/>
        <v>500</v>
      </c>
      <c r="BU46" s="38"/>
    </row>
    <row r="47" spans="1:73" s="57" customFormat="1" ht="19.399999999999999" customHeight="1">
      <c r="A47" s="64"/>
      <c r="B47" s="38"/>
      <c r="C47" s="74" t="str">
        <f>C29</f>
        <v>C</v>
      </c>
      <c r="D47" s="64">
        <v>2024</v>
      </c>
      <c r="E47" s="99">
        <v>100</v>
      </c>
      <c r="F47" s="64"/>
      <c r="G47" s="100">
        <f t="shared" ref="G47:K47" si="16">+G31*$E$42</f>
        <v>0</v>
      </c>
      <c r="H47" s="100">
        <f t="shared" si="16"/>
        <v>0</v>
      </c>
      <c r="I47" s="100">
        <f t="shared" si="16"/>
        <v>0</v>
      </c>
      <c r="J47" s="100">
        <f t="shared" si="16"/>
        <v>0</v>
      </c>
      <c r="K47" s="100">
        <f t="shared" si="16"/>
        <v>0</v>
      </c>
      <c r="L47" s="100"/>
      <c r="M47" s="100"/>
      <c r="N47" s="100"/>
      <c r="O47" s="100"/>
      <c r="P47" s="100"/>
      <c r="Q47" s="100"/>
      <c r="R47" s="100"/>
      <c r="S47" s="100"/>
      <c r="T47" s="100"/>
      <c r="U47" s="100"/>
      <c r="V47" s="100"/>
      <c r="W47" s="100"/>
      <c r="X47" s="100"/>
      <c r="Y47" s="100"/>
      <c r="Z47" s="100"/>
      <c r="AA47" s="100"/>
      <c r="AB47" s="100"/>
      <c r="AC47" s="100"/>
      <c r="AD47" s="100"/>
      <c r="AE47" s="100"/>
      <c r="AF47" s="100"/>
      <c r="AG47" s="100"/>
      <c r="AH47" s="100"/>
      <c r="AI47" s="100"/>
      <c r="AJ47" s="100"/>
      <c r="AK47" s="100"/>
      <c r="AL47" s="100"/>
      <c r="AM47" s="100"/>
      <c r="AN47" s="100"/>
      <c r="AO47" s="100"/>
      <c r="AP47" s="100"/>
      <c r="AQ47" s="100"/>
      <c r="AR47" s="100"/>
      <c r="AS47" s="100"/>
      <c r="AT47" s="100"/>
      <c r="AU47" s="100"/>
      <c r="AV47" s="100"/>
      <c r="AW47" s="100"/>
      <c r="AX47" s="100"/>
      <c r="AY47" s="100"/>
      <c r="AZ47" s="100"/>
      <c r="BA47" s="100"/>
      <c r="BB47" s="100"/>
      <c r="BC47" s="100"/>
      <c r="BD47" s="100"/>
      <c r="BE47" s="100"/>
      <c r="BF47" s="100"/>
      <c r="BG47" s="100"/>
      <c r="BH47" s="100"/>
      <c r="BI47" s="100"/>
      <c r="BJ47" s="100"/>
      <c r="BK47" s="100">
        <f t="shared" ref="BK47:BS47" si="17">+BK31*$E$42</f>
        <v>0</v>
      </c>
      <c r="BL47" s="100">
        <f t="shared" si="17"/>
        <v>0</v>
      </c>
      <c r="BM47" s="100">
        <f t="shared" si="17"/>
        <v>0</v>
      </c>
      <c r="BN47" s="100">
        <f t="shared" si="17"/>
        <v>0</v>
      </c>
      <c r="BO47" s="100">
        <f t="shared" si="17"/>
        <v>0</v>
      </c>
      <c r="BP47" s="100">
        <f t="shared" si="17"/>
        <v>0</v>
      </c>
      <c r="BQ47" s="100">
        <f t="shared" si="17"/>
        <v>0</v>
      </c>
      <c r="BR47" s="100">
        <f t="shared" si="17"/>
        <v>0</v>
      </c>
      <c r="BS47" s="100">
        <f t="shared" si="17"/>
        <v>0</v>
      </c>
      <c r="BT47" s="101">
        <f t="shared" si="4"/>
        <v>0</v>
      </c>
      <c r="BU47" s="38"/>
    </row>
    <row r="48" spans="1:73" s="57" customFormat="1" ht="19.399999999999999" customHeight="1">
      <c r="A48" s="64"/>
      <c r="B48" s="38"/>
      <c r="C48" s="74"/>
      <c r="D48" s="64">
        <v>2025</v>
      </c>
      <c r="E48" s="99">
        <v>100</v>
      </c>
      <c r="F48" s="64"/>
      <c r="G48" s="100">
        <f t="shared" ref="G48:K48" si="18">+G32*$E$43</f>
        <v>0</v>
      </c>
      <c r="H48" s="100">
        <f t="shared" si="18"/>
        <v>0</v>
      </c>
      <c r="I48" s="100">
        <f t="shared" si="18"/>
        <v>0</v>
      </c>
      <c r="J48" s="100">
        <f t="shared" si="18"/>
        <v>0</v>
      </c>
      <c r="K48" s="100">
        <f t="shared" si="18"/>
        <v>0</v>
      </c>
      <c r="L48" s="100">
        <f t="shared" ref="L48:W48" si="19">+L29*$E$48</f>
        <v>400</v>
      </c>
      <c r="M48" s="100">
        <f t="shared" si="19"/>
        <v>100</v>
      </c>
      <c r="N48" s="100">
        <f t="shared" si="19"/>
        <v>100</v>
      </c>
      <c r="O48" s="100">
        <f t="shared" si="19"/>
        <v>100</v>
      </c>
      <c r="P48" s="100">
        <f t="shared" si="19"/>
        <v>100</v>
      </c>
      <c r="Q48" s="100">
        <f t="shared" si="19"/>
        <v>100</v>
      </c>
      <c r="R48" s="100">
        <f t="shared" si="19"/>
        <v>100</v>
      </c>
      <c r="S48" s="100">
        <f t="shared" si="19"/>
        <v>100</v>
      </c>
      <c r="T48" s="100">
        <f t="shared" si="19"/>
        <v>100</v>
      </c>
      <c r="U48" s="100">
        <f t="shared" si="19"/>
        <v>100</v>
      </c>
      <c r="V48" s="100">
        <f t="shared" si="19"/>
        <v>100</v>
      </c>
      <c r="W48" s="100">
        <f t="shared" si="19"/>
        <v>0</v>
      </c>
      <c r="X48" s="100"/>
      <c r="Y48" s="100"/>
      <c r="Z48" s="100"/>
      <c r="AA48" s="100"/>
      <c r="AB48" s="100"/>
      <c r="AC48" s="100"/>
      <c r="AD48" s="100"/>
      <c r="AE48" s="100"/>
      <c r="AF48" s="100"/>
      <c r="AG48" s="100"/>
      <c r="AH48" s="100"/>
      <c r="AI48" s="100"/>
      <c r="AJ48" s="100"/>
      <c r="AK48" s="100"/>
      <c r="AL48" s="100"/>
      <c r="AM48" s="100"/>
      <c r="AN48" s="100"/>
      <c r="AO48" s="100"/>
      <c r="AP48" s="100"/>
      <c r="AQ48" s="100"/>
      <c r="AR48" s="100"/>
      <c r="AS48" s="100"/>
      <c r="AT48" s="100"/>
      <c r="AU48" s="100"/>
      <c r="AV48" s="100"/>
      <c r="AW48" s="100"/>
      <c r="AX48" s="100"/>
      <c r="AY48" s="100"/>
      <c r="AZ48" s="100"/>
      <c r="BA48" s="100"/>
      <c r="BB48" s="100"/>
      <c r="BC48" s="100"/>
      <c r="BD48" s="100"/>
      <c r="BE48" s="100"/>
      <c r="BF48" s="100"/>
      <c r="BG48" s="100"/>
      <c r="BH48" s="100"/>
      <c r="BI48" s="100"/>
      <c r="BJ48" s="100"/>
      <c r="BK48" s="100">
        <f t="shared" ref="BK48:BS48" si="20">+BK32*$E$43</f>
        <v>0</v>
      </c>
      <c r="BL48" s="100">
        <f t="shared" si="20"/>
        <v>0</v>
      </c>
      <c r="BM48" s="100">
        <f t="shared" si="20"/>
        <v>0</v>
      </c>
      <c r="BN48" s="100">
        <f t="shared" si="20"/>
        <v>0</v>
      </c>
      <c r="BO48" s="100">
        <f t="shared" si="20"/>
        <v>0</v>
      </c>
      <c r="BP48" s="100">
        <f t="shared" si="20"/>
        <v>0</v>
      </c>
      <c r="BQ48" s="100">
        <f t="shared" si="20"/>
        <v>0</v>
      </c>
      <c r="BR48" s="100">
        <f t="shared" si="20"/>
        <v>0</v>
      </c>
      <c r="BS48" s="100">
        <f t="shared" si="20"/>
        <v>0</v>
      </c>
      <c r="BT48" s="101">
        <f t="shared" si="4"/>
        <v>1400</v>
      </c>
      <c r="BU48" s="38"/>
    </row>
    <row r="49" spans="1:93" s="57" customFormat="1" ht="19.399999999999999" customHeight="1">
      <c r="A49" s="64"/>
      <c r="B49" s="38"/>
      <c r="C49" s="74"/>
      <c r="D49" s="64">
        <v>2026</v>
      </c>
      <c r="E49" s="99">
        <v>100</v>
      </c>
      <c r="F49" s="64"/>
      <c r="G49" s="100"/>
      <c r="H49" s="100"/>
      <c r="I49" s="100"/>
      <c r="J49" s="100"/>
      <c r="K49" s="100"/>
      <c r="L49" s="100"/>
      <c r="M49" s="100"/>
      <c r="N49" s="100"/>
      <c r="O49" s="100"/>
      <c r="P49" s="100"/>
      <c r="Q49" s="100"/>
      <c r="R49" s="100"/>
      <c r="S49" s="100"/>
      <c r="T49" s="100"/>
      <c r="U49" s="100"/>
      <c r="V49" s="100"/>
      <c r="W49" s="100"/>
      <c r="X49" s="100">
        <f t="shared" ref="X49:AI49" si="21">+X29*$E$49</f>
        <v>100</v>
      </c>
      <c r="Y49" s="100">
        <f t="shared" si="21"/>
        <v>100</v>
      </c>
      <c r="Z49" s="100">
        <f t="shared" si="21"/>
        <v>100</v>
      </c>
      <c r="AA49" s="100">
        <f t="shared" si="21"/>
        <v>100</v>
      </c>
      <c r="AB49" s="100">
        <f t="shared" si="21"/>
        <v>100</v>
      </c>
      <c r="AC49" s="100">
        <f t="shared" si="21"/>
        <v>100</v>
      </c>
      <c r="AD49" s="100">
        <f t="shared" si="21"/>
        <v>100</v>
      </c>
      <c r="AE49" s="100">
        <f t="shared" si="21"/>
        <v>100</v>
      </c>
      <c r="AF49" s="100">
        <f t="shared" si="21"/>
        <v>100</v>
      </c>
      <c r="AG49" s="100">
        <f t="shared" si="21"/>
        <v>100</v>
      </c>
      <c r="AH49" s="100">
        <f t="shared" si="21"/>
        <v>100</v>
      </c>
      <c r="AI49" s="100">
        <f t="shared" si="21"/>
        <v>100</v>
      </c>
      <c r="AJ49" s="100"/>
      <c r="AK49" s="100"/>
      <c r="AL49" s="100"/>
      <c r="AM49" s="100"/>
      <c r="AN49" s="100"/>
      <c r="AO49" s="100"/>
      <c r="AP49" s="100"/>
      <c r="AQ49" s="100"/>
      <c r="AR49" s="100"/>
      <c r="AS49" s="100"/>
      <c r="AT49" s="100"/>
      <c r="AU49" s="100"/>
      <c r="AV49" s="100"/>
      <c r="AW49" s="100"/>
      <c r="AX49" s="100"/>
      <c r="AY49" s="100"/>
      <c r="AZ49" s="100"/>
      <c r="BA49" s="100"/>
      <c r="BB49" s="100"/>
      <c r="BC49" s="100"/>
      <c r="BD49" s="100"/>
      <c r="BE49" s="100"/>
      <c r="BF49" s="100"/>
      <c r="BG49" s="100"/>
      <c r="BH49" s="100"/>
      <c r="BI49" s="100"/>
      <c r="BJ49" s="100"/>
      <c r="BK49" s="100"/>
      <c r="BL49" s="100"/>
      <c r="BM49" s="100"/>
      <c r="BN49" s="100"/>
      <c r="BO49" s="100"/>
      <c r="BP49" s="100"/>
      <c r="BQ49" s="100"/>
      <c r="BR49" s="100"/>
      <c r="BS49" s="100"/>
      <c r="BT49" s="101">
        <f t="shared" si="4"/>
        <v>1200</v>
      </c>
      <c r="BU49" s="38"/>
    </row>
    <row r="50" spans="1:93" s="57" customFormat="1" ht="19.399999999999999" customHeight="1">
      <c r="A50" s="64"/>
      <c r="B50" s="38"/>
      <c r="C50" s="74"/>
      <c r="D50" s="64">
        <v>2027</v>
      </c>
      <c r="E50" s="99">
        <v>100</v>
      </c>
      <c r="F50" s="64"/>
      <c r="G50" s="100"/>
      <c r="H50" s="100"/>
      <c r="I50" s="100"/>
      <c r="J50" s="100"/>
      <c r="K50" s="100"/>
      <c r="L50" s="100"/>
      <c r="M50" s="100"/>
      <c r="N50" s="100"/>
      <c r="O50" s="100"/>
      <c r="P50" s="100"/>
      <c r="Q50" s="100"/>
      <c r="R50" s="100"/>
      <c r="S50" s="100"/>
      <c r="T50" s="100"/>
      <c r="U50" s="100"/>
      <c r="V50" s="100"/>
      <c r="W50" s="100"/>
      <c r="X50" s="100"/>
      <c r="Y50" s="100"/>
      <c r="Z50" s="100"/>
      <c r="AA50" s="100"/>
      <c r="AB50" s="100"/>
      <c r="AC50" s="100"/>
      <c r="AD50" s="100"/>
      <c r="AE50" s="100"/>
      <c r="AF50" s="100"/>
      <c r="AG50" s="100"/>
      <c r="AH50" s="100"/>
      <c r="AI50" s="100"/>
      <c r="AJ50" s="100">
        <f t="shared" ref="AJ50:AU50" si="22">+AJ29*$E$50</f>
        <v>100</v>
      </c>
      <c r="AK50" s="100">
        <f t="shared" si="22"/>
        <v>100</v>
      </c>
      <c r="AL50" s="100">
        <f t="shared" si="22"/>
        <v>100</v>
      </c>
      <c r="AM50" s="100">
        <f t="shared" si="22"/>
        <v>100</v>
      </c>
      <c r="AN50" s="100">
        <f t="shared" si="22"/>
        <v>100</v>
      </c>
      <c r="AO50" s="100">
        <f t="shared" si="22"/>
        <v>100</v>
      </c>
      <c r="AP50" s="100">
        <f t="shared" si="22"/>
        <v>100</v>
      </c>
      <c r="AQ50" s="100">
        <f t="shared" si="22"/>
        <v>100</v>
      </c>
      <c r="AR50" s="100">
        <f t="shared" si="22"/>
        <v>100</v>
      </c>
      <c r="AS50" s="100">
        <f t="shared" si="22"/>
        <v>100</v>
      </c>
      <c r="AT50" s="100">
        <f t="shared" si="22"/>
        <v>100</v>
      </c>
      <c r="AU50" s="100">
        <f t="shared" si="22"/>
        <v>100</v>
      </c>
      <c r="AV50" s="100"/>
      <c r="AW50" s="100"/>
      <c r="AX50" s="100"/>
      <c r="AY50" s="100"/>
      <c r="AZ50" s="100"/>
      <c r="BA50" s="100"/>
      <c r="BB50" s="100"/>
      <c r="BC50" s="100"/>
      <c r="BD50" s="100"/>
      <c r="BE50" s="100"/>
      <c r="BF50" s="100"/>
      <c r="BG50" s="100"/>
      <c r="BH50" s="100"/>
      <c r="BI50" s="100"/>
      <c r="BJ50" s="100"/>
      <c r="BK50" s="100"/>
      <c r="BL50" s="100"/>
      <c r="BM50" s="100"/>
      <c r="BN50" s="100"/>
      <c r="BO50" s="100"/>
      <c r="BP50" s="100"/>
      <c r="BQ50" s="100"/>
      <c r="BR50" s="100"/>
      <c r="BS50" s="100"/>
      <c r="BT50" s="101">
        <f t="shared" si="4"/>
        <v>1200</v>
      </c>
      <c r="BU50" s="38"/>
    </row>
    <row r="51" spans="1:93" s="57" customFormat="1" ht="19.399999999999999" customHeight="1">
      <c r="A51" s="64"/>
      <c r="B51" s="38"/>
      <c r="C51" s="74"/>
      <c r="D51" s="64">
        <v>2028</v>
      </c>
      <c r="E51" s="99">
        <v>100</v>
      </c>
      <c r="F51" s="64"/>
      <c r="G51" s="100"/>
      <c r="H51" s="100"/>
      <c r="I51" s="100"/>
      <c r="J51" s="100"/>
      <c r="K51" s="100"/>
      <c r="L51" s="100"/>
      <c r="M51" s="100"/>
      <c r="N51" s="100"/>
      <c r="O51" s="100"/>
      <c r="P51" s="100"/>
      <c r="Q51" s="100"/>
      <c r="R51" s="100"/>
      <c r="S51" s="100"/>
      <c r="T51" s="100"/>
      <c r="U51" s="100"/>
      <c r="V51" s="100"/>
      <c r="W51" s="100"/>
      <c r="X51" s="100"/>
      <c r="Y51" s="100"/>
      <c r="Z51" s="100"/>
      <c r="AA51" s="100"/>
      <c r="AB51" s="100"/>
      <c r="AC51" s="100"/>
      <c r="AD51" s="100"/>
      <c r="AE51" s="100"/>
      <c r="AF51" s="100"/>
      <c r="AG51" s="100"/>
      <c r="AH51" s="100"/>
      <c r="AI51" s="100"/>
      <c r="AJ51" s="100"/>
      <c r="AK51" s="100"/>
      <c r="AL51" s="100"/>
      <c r="AM51" s="100"/>
      <c r="AN51" s="100"/>
      <c r="AO51" s="100"/>
      <c r="AP51" s="100"/>
      <c r="AQ51" s="100"/>
      <c r="AR51" s="100"/>
      <c r="AS51" s="100"/>
      <c r="AT51" s="100"/>
      <c r="AU51" s="100"/>
      <c r="AV51" s="100">
        <f>+AV29*$E$51</f>
        <v>100</v>
      </c>
      <c r="AW51" s="100">
        <f t="shared" ref="AW51:BS51" si="23">+AW29*$E$51</f>
        <v>100</v>
      </c>
      <c r="AX51" s="100">
        <f t="shared" si="23"/>
        <v>100</v>
      </c>
      <c r="AY51" s="100">
        <f t="shared" si="23"/>
        <v>100</v>
      </c>
      <c r="AZ51" s="100">
        <f t="shared" si="23"/>
        <v>100</v>
      </c>
      <c r="BA51" s="100">
        <f t="shared" si="23"/>
        <v>0</v>
      </c>
      <c r="BB51" s="100">
        <f t="shared" si="23"/>
        <v>0</v>
      </c>
      <c r="BC51" s="100">
        <f t="shared" si="23"/>
        <v>0</v>
      </c>
      <c r="BD51" s="100">
        <f t="shared" si="23"/>
        <v>0</v>
      </c>
      <c r="BE51" s="100">
        <f t="shared" si="23"/>
        <v>0</v>
      </c>
      <c r="BF51" s="100">
        <f t="shared" si="23"/>
        <v>0</v>
      </c>
      <c r="BG51" s="100">
        <f t="shared" si="23"/>
        <v>0</v>
      </c>
      <c r="BH51" s="100">
        <f t="shared" si="23"/>
        <v>0</v>
      </c>
      <c r="BI51" s="100">
        <f t="shared" si="23"/>
        <v>0</v>
      </c>
      <c r="BJ51" s="100">
        <f t="shared" si="23"/>
        <v>0</v>
      </c>
      <c r="BK51" s="100">
        <f t="shared" si="23"/>
        <v>0</v>
      </c>
      <c r="BL51" s="100">
        <f t="shared" si="23"/>
        <v>0</v>
      </c>
      <c r="BM51" s="100">
        <f t="shared" si="23"/>
        <v>0</v>
      </c>
      <c r="BN51" s="100">
        <f t="shared" si="23"/>
        <v>0</v>
      </c>
      <c r="BO51" s="100">
        <f t="shared" si="23"/>
        <v>0</v>
      </c>
      <c r="BP51" s="100">
        <f t="shared" si="23"/>
        <v>0</v>
      </c>
      <c r="BQ51" s="100">
        <f t="shared" si="23"/>
        <v>0</v>
      </c>
      <c r="BR51" s="100">
        <f t="shared" si="23"/>
        <v>0</v>
      </c>
      <c r="BS51" s="100">
        <f t="shared" si="23"/>
        <v>0</v>
      </c>
      <c r="BT51" s="101">
        <f t="shared" si="4"/>
        <v>500</v>
      </c>
      <c r="BU51" s="38"/>
    </row>
    <row r="52" spans="1:93" s="57" customFormat="1" ht="19.399999999999999" customHeight="1">
      <c r="A52" s="64"/>
      <c r="B52" s="38"/>
      <c r="C52" s="74" t="s">
        <v>23</v>
      </c>
      <c r="D52" s="99"/>
      <c r="E52" s="99">
        <v>0</v>
      </c>
      <c r="F52" s="64"/>
      <c r="G52" s="100"/>
      <c r="H52" s="100"/>
      <c r="I52" s="100"/>
      <c r="J52" s="100"/>
      <c r="K52" s="100"/>
      <c r="L52" s="100">
        <f t="shared" ref="L52:AL52" si="24">+L30*$E$52</f>
        <v>0</v>
      </c>
      <c r="M52" s="100">
        <f t="shared" si="24"/>
        <v>0</v>
      </c>
      <c r="N52" s="100">
        <f t="shared" si="24"/>
        <v>0</v>
      </c>
      <c r="O52" s="100">
        <f t="shared" si="24"/>
        <v>0</v>
      </c>
      <c r="P52" s="100">
        <f t="shared" si="24"/>
        <v>0</v>
      </c>
      <c r="Q52" s="100">
        <f t="shared" si="24"/>
        <v>0</v>
      </c>
      <c r="R52" s="100">
        <f t="shared" si="24"/>
        <v>0</v>
      </c>
      <c r="S52" s="100">
        <f t="shared" si="24"/>
        <v>0</v>
      </c>
      <c r="T52" s="100">
        <f t="shared" si="24"/>
        <v>0</v>
      </c>
      <c r="U52" s="100">
        <f t="shared" si="24"/>
        <v>0</v>
      </c>
      <c r="V52" s="100">
        <f t="shared" si="24"/>
        <v>0</v>
      </c>
      <c r="W52" s="100">
        <f t="shared" si="24"/>
        <v>0</v>
      </c>
      <c r="X52" s="100">
        <f t="shared" si="24"/>
        <v>0</v>
      </c>
      <c r="Y52" s="100">
        <f t="shared" si="24"/>
        <v>0</v>
      </c>
      <c r="Z52" s="100">
        <f t="shared" si="24"/>
        <v>0</v>
      </c>
      <c r="AA52" s="100">
        <f t="shared" si="24"/>
        <v>0</v>
      </c>
      <c r="AB52" s="100">
        <f t="shared" si="24"/>
        <v>0</v>
      </c>
      <c r="AC52" s="100">
        <f t="shared" si="24"/>
        <v>0</v>
      </c>
      <c r="AD52" s="100">
        <f t="shared" si="24"/>
        <v>0</v>
      </c>
      <c r="AE52" s="100">
        <f t="shared" si="24"/>
        <v>0</v>
      </c>
      <c r="AF52" s="100">
        <f t="shared" si="24"/>
        <v>0</v>
      </c>
      <c r="AG52" s="100">
        <f t="shared" si="24"/>
        <v>0</v>
      </c>
      <c r="AH52" s="100">
        <f t="shared" si="24"/>
        <v>0</v>
      </c>
      <c r="AI52" s="100">
        <f t="shared" si="24"/>
        <v>0</v>
      </c>
      <c r="AJ52" s="100">
        <f t="shared" si="24"/>
        <v>0</v>
      </c>
      <c r="AK52" s="100">
        <f t="shared" si="24"/>
        <v>0</v>
      </c>
      <c r="AL52" s="100">
        <f t="shared" si="24"/>
        <v>0</v>
      </c>
      <c r="AM52" s="100">
        <f t="shared" ref="AM52:BJ52" si="25">+AM30*$E$52</f>
        <v>0</v>
      </c>
      <c r="AN52" s="100">
        <f t="shared" si="25"/>
        <v>0</v>
      </c>
      <c r="AO52" s="100">
        <f t="shared" si="25"/>
        <v>0</v>
      </c>
      <c r="AP52" s="100">
        <f t="shared" si="25"/>
        <v>0</v>
      </c>
      <c r="AQ52" s="100">
        <f t="shared" si="25"/>
        <v>0</v>
      </c>
      <c r="AR52" s="100">
        <f t="shared" si="25"/>
        <v>0</v>
      </c>
      <c r="AS52" s="100">
        <f t="shared" si="25"/>
        <v>0</v>
      </c>
      <c r="AT52" s="100">
        <f t="shared" si="25"/>
        <v>0</v>
      </c>
      <c r="AU52" s="100">
        <f t="shared" si="25"/>
        <v>0</v>
      </c>
      <c r="AV52" s="100">
        <f t="shared" si="25"/>
        <v>0</v>
      </c>
      <c r="AW52" s="100">
        <f t="shared" si="25"/>
        <v>0</v>
      </c>
      <c r="AX52" s="100">
        <f t="shared" si="25"/>
        <v>0</v>
      </c>
      <c r="AY52" s="100">
        <f t="shared" si="25"/>
        <v>0</v>
      </c>
      <c r="AZ52" s="100">
        <f t="shared" si="25"/>
        <v>0</v>
      </c>
      <c r="BA52" s="100">
        <f t="shared" si="25"/>
        <v>0</v>
      </c>
      <c r="BB52" s="100">
        <f t="shared" si="25"/>
        <v>0</v>
      </c>
      <c r="BC52" s="100">
        <f t="shared" si="25"/>
        <v>0</v>
      </c>
      <c r="BD52" s="100">
        <f t="shared" si="25"/>
        <v>0</v>
      </c>
      <c r="BE52" s="100">
        <f t="shared" si="25"/>
        <v>0</v>
      </c>
      <c r="BF52" s="100">
        <f t="shared" si="25"/>
        <v>0</v>
      </c>
      <c r="BG52" s="100">
        <f t="shared" si="25"/>
        <v>0</v>
      </c>
      <c r="BH52" s="100">
        <f t="shared" si="25"/>
        <v>0</v>
      </c>
      <c r="BI52" s="100">
        <f t="shared" si="25"/>
        <v>0</v>
      </c>
      <c r="BJ52" s="100">
        <f t="shared" si="25"/>
        <v>0</v>
      </c>
      <c r="BK52" s="100"/>
      <c r="BL52" s="100"/>
      <c r="BM52" s="100"/>
      <c r="BN52" s="100"/>
      <c r="BO52" s="100"/>
      <c r="BP52" s="100"/>
      <c r="BQ52" s="100"/>
      <c r="BR52" s="100"/>
      <c r="BS52" s="100"/>
      <c r="BT52" s="101">
        <f t="shared" si="4"/>
        <v>0</v>
      </c>
      <c r="BU52" s="38"/>
    </row>
    <row r="53" spans="1:93" s="57" customFormat="1" ht="23.25" customHeight="1" thickBot="1">
      <c r="A53" s="64"/>
      <c r="B53" s="38"/>
      <c r="C53" s="102"/>
      <c r="D53" s="103"/>
      <c r="E53" s="104" t="s">
        <v>14</v>
      </c>
      <c r="F53" s="105"/>
      <c r="G53" s="121">
        <f>SUM(G37:G51)</f>
        <v>0</v>
      </c>
      <c r="H53" s="121">
        <f>SUM(H37:H51)</f>
        <v>0</v>
      </c>
      <c r="I53" s="121">
        <f>SUM(I37:I51)</f>
        <v>0</v>
      </c>
      <c r="J53" s="121">
        <f>SUM(J37:J51)</f>
        <v>0</v>
      </c>
      <c r="K53" s="121">
        <f>SUM(K37:K51)</f>
        <v>0</v>
      </c>
      <c r="L53" s="121">
        <f t="shared" ref="L53:AL53" si="26">SUM(L37:L52)</f>
        <v>900</v>
      </c>
      <c r="M53" s="121">
        <f t="shared" si="26"/>
        <v>300</v>
      </c>
      <c r="N53" s="121">
        <f t="shared" si="26"/>
        <v>300</v>
      </c>
      <c r="O53" s="121">
        <f t="shared" si="26"/>
        <v>300</v>
      </c>
      <c r="P53" s="121">
        <f t="shared" si="26"/>
        <v>300</v>
      </c>
      <c r="Q53" s="121">
        <f t="shared" si="26"/>
        <v>300</v>
      </c>
      <c r="R53" s="121">
        <f t="shared" si="26"/>
        <v>300</v>
      </c>
      <c r="S53" s="121">
        <f t="shared" si="26"/>
        <v>300</v>
      </c>
      <c r="T53" s="121">
        <f t="shared" si="26"/>
        <v>300</v>
      </c>
      <c r="U53" s="121">
        <f t="shared" si="26"/>
        <v>300</v>
      </c>
      <c r="V53" s="121">
        <f t="shared" si="26"/>
        <v>300</v>
      </c>
      <c r="W53" s="121">
        <f t="shared" si="26"/>
        <v>0</v>
      </c>
      <c r="X53" s="121">
        <f t="shared" si="26"/>
        <v>300</v>
      </c>
      <c r="Y53" s="121">
        <f t="shared" si="26"/>
        <v>300</v>
      </c>
      <c r="Z53" s="121">
        <f t="shared" si="26"/>
        <v>300</v>
      </c>
      <c r="AA53" s="121">
        <f t="shared" si="26"/>
        <v>300</v>
      </c>
      <c r="AB53" s="121">
        <f t="shared" si="26"/>
        <v>300</v>
      </c>
      <c r="AC53" s="121">
        <f t="shared" si="26"/>
        <v>300</v>
      </c>
      <c r="AD53" s="121">
        <f t="shared" si="26"/>
        <v>300</v>
      </c>
      <c r="AE53" s="121">
        <f t="shared" si="26"/>
        <v>300</v>
      </c>
      <c r="AF53" s="121">
        <f t="shared" si="26"/>
        <v>300</v>
      </c>
      <c r="AG53" s="121">
        <f t="shared" si="26"/>
        <v>300</v>
      </c>
      <c r="AH53" s="121">
        <f t="shared" si="26"/>
        <v>300</v>
      </c>
      <c r="AI53" s="121">
        <f t="shared" si="26"/>
        <v>300</v>
      </c>
      <c r="AJ53" s="121">
        <f t="shared" si="26"/>
        <v>300</v>
      </c>
      <c r="AK53" s="121">
        <f t="shared" si="26"/>
        <v>300</v>
      </c>
      <c r="AL53" s="121">
        <f t="shared" si="26"/>
        <v>300</v>
      </c>
      <c r="AM53" s="121">
        <f t="shared" ref="AM53:BR53" si="27">SUM(AM37:AM52)</f>
        <v>300</v>
      </c>
      <c r="AN53" s="121">
        <f t="shared" si="27"/>
        <v>300</v>
      </c>
      <c r="AO53" s="121">
        <f t="shared" si="27"/>
        <v>300</v>
      </c>
      <c r="AP53" s="121">
        <f t="shared" si="27"/>
        <v>300</v>
      </c>
      <c r="AQ53" s="121">
        <f t="shared" si="27"/>
        <v>300</v>
      </c>
      <c r="AR53" s="121">
        <f t="shared" si="27"/>
        <v>300</v>
      </c>
      <c r="AS53" s="121">
        <f t="shared" si="27"/>
        <v>300</v>
      </c>
      <c r="AT53" s="121">
        <f t="shared" si="27"/>
        <v>300</v>
      </c>
      <c r="AU53" s="121">
        <f t="shared" si="27"/>
        <v>300</v>
      </c>
      <c r="AV53" s="121">
        <f t="shared" si="27"/>
        <v>300</v>
      </c>
      <c r="AW53" s="121">
        <f t="shared" si="27"/>
        <v>300</v>
      </c>
      <c r="AX53" s="121">
        <f t="shared" si="27"/>
        <v>300</v>
      </c>
      <c r="AY53" s="121">
        <f t="shared" si="27"/>
        <v>300</v>
      </c>
      <c r="AZ53" s="121">
        <f t="shared" si="27"/>
        <v>300</v>
      </c>
      <c r="BA53" s="121">
        <f t="shared" si="27"/>
        <v>0</v>
      </c>
      <c r="BB53" s="121">
        <f t="shared" si="27"/>
        <v>0</v>
      </c>
      <c r="BC53" s="121">
        <f t="shared" si="27"/>
        <v>0</v>
      </c>
      <c r="BD53" s="121">
        <f t="shared" si="27"/>
        <v>0</v>
      </c>
      <c r="BE53" s="121">
        <f t="shared" si="27"/>
        <v>0</v>
      </c>
      <c r="BF53" s="121">
        <f t="shared" si="27"/>
        <v>0</v>
      </c>
      <c r="BG53" s="121">
        <f t="shared" si="27"/>
        <v>0</v>
      </c>
      <c r="BH53" s="121">
        <f t="shared" si="27"/>
        <v>0</v>
      </c>
      <c r="BI53" s="121">
        <f t="shared" si="27"/>
        <v>0</v>
      </c>
      <c r="BJ53" s="121">
        <f t="shared" si="27"/>
        <v>0</v>
      </c>
      <c r="BK53" s="121" t="e">
        <f t="shared" si="27"/>
        <v>#VALUE!</v>
      </c>
      <c r="BL53" s="121" t="e">
        <f t="shared" si="27"/>
        <v>#VALUE!</v>
      </c>
      <c r="BM53" s="121" t="e">
        <f t="shared" si="27"/>
        <v>#VALUE!</v>
      </c>
      <c r="BN53" s="121" t="e">
        <f t="shared" si="27"/>
        <v>#VALUE!</v>
      </c>
      <c r="BO53" s="121" t="e">
        <f t="shared" si="27"/>
        <v>#VALUE!</v>
      </c>
      <c r="BP53" s="121" t="e">
        <f t="shared" si="27"/>
        <v>#VALUE!</v>
      </c>
      <c r="BQ53" s="121" t="e">
        <f t="shared" si="27"/>
        <v>#VALUE!</v>
      </c>
      <c r="BR53" s="121" t="e">
        <f t="shared" si="27"/>
        <v>#VALUE!</v>
      </c>
      <c r="BS53" s="121" t="e">
        <f t="shared" ref="BS53:BT53" si="28">SUM(BS37:BS52)</f>
        <v>#VALUE!</v>
      </c>
      <c r="BT53" s="121">
        <f t="shared" si="28"/>
        <v>12600</v>
      </c>
      <c r="BU53" s="38"/>
      <c r="BV53" s="122"/>
    </row>
    <row r="54" spans="1:93" s="109" customFormat="1" ht="14.25" hidden="1" customHeight="1" thickBot="1">
      <c r="A54" s="106"/>
      <c r="B54" s="38"/>
      <c r="C54" s="106"/>
      <c r="D54" s="107"/>
      <c r="E54" s="108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7"/>
      <c r="AG54" s="107"/>
      <c r="AH54" s="107"/>
      <c r="AI54" s="107"/>
      <c r="AJ54" s="107"/>
      <c r="AK54" s="107"/>
      <c r="AL54" s="107"/>
      <c r="AM54" s="107"/>
      <c r="AN54" s="107"/>
      <c r="AO54" s="107"/>
      <c r="AP54" s="107"/>
      <c r="AQ54" s="107"/>
      <c r="AR54" s="107"/>
      <c r="AS54" s="107"/>
      <c r="AT54" s="107"/>
      <c r="AU54" s="107"/>
      <c r="AV54" s="107"/>
      <c r="AW54" s="107"/>
      <c r="AX54" s="107"/>
      <c r="AY54" s="107"/>
      <c r="AZ54" s="107"/>
      <c r="BA54" s="107"/>
      <c r="BB54" s="107"/>
      <c r="BC54" s="107"/>
      <c r="BD54" s="107"/>
      <c r="BE54" s="107"/>
      <c r="BF54" s="107"/>
      <c r="BG54" s="107"/>
      <c r="BH54" s="107"/>
      <c r="BI54" s="107"/>
      <c r="BJ54" s="107"/>
      <c r="BK54" s="107"/>
      <c r="BL54" s="107"/>
      <c r="BM54" s="107"/>
      <c r="BN54" s="107"/>
      <c r="BO54" s="107"/>
      <c r="BP54" s="107"/>
      <c r="BQ54" s="107"/>
      <c r="BR54" s="107"/>
      <c r="BS54" s="107"/>
      <c r="BT54" s="107"/>
      <c r="BU54" s="38"/>
      <c r="BV54" s="107"/>
      <c r="BW54" s="107"/>
      <c r="BX54" s="107"/>
      <c r="BY54" s="107"/>
      <c r="BZ54" s="107"/>
      <c r="CA54" s="107"/>
      <c r="CB54" s="107"/>
      <c r="CC54" s="107"/>
      <c r="CD54" s="107"/>
      <c r="CE54" s="107"/>
      <c r="CF54" s="107"/>
      <c r="CG54" s="107"/>
      <c r="CH54" s="107"/>
      <c r="CI54" s="107"/>
      <c r="CJ54" s="107"/>
      <c r="CK54" s="107"/>
      <c r="CL54" s="107"/>
      <c r="CM54" s="107"/>
      <c r="CN54" s="107"/>
      <c r="CO54" s="107"/>
    </row>
    <row r="55" spans="1:93" s="38" customFormat="1" ht="11.5" hidden="1">
      <c r="A55" s="106"/>
      <c r="C55" s="106"/>
      <c r="D55" s="107"/>
      <c r="E55" s="108"/>
      <c r="F55" s="107"/>
      <c r="G55" s="107"/>
      <c r="H55" s="107"/>
      <c r="I55" s="107"/>
      <c r="J55" s="107"/>
      <c r="K55" s="107"/>
      <c r="L55" s="107"/>
      <c r="M55" s="107"/>
      <c r="N55" s="107"/>
      <c r="O55" s="107"/>
      <c r="P55" s="107"/>
      <c r="Q55" s="107"/>
      <c r="R55" s="107"/>
      <c r="S55" s="107"/>
      <c r="T55" s="107"/>
      <c r="U55" s="107"/>
      <c r="V55" s="107"/>
      <c r="W55" s="107"/>
      <c r="X55" s="107"/>
      <c r="Y55" s="107"/>
      <c r="Z55" s="107"/>
      <c r="AA55" s="107"/>
      <c r="AB55" s="107"/>
      <c r="AC55" s="107"/>
      <c r="AD55" s="107"/>
      <c r="AE55" s="107"/>
      <c r="AF55" s="107"/>
      <c r="AG55" s="107"/>
      <c r="AH55" s="107"/>
      <c r="AI55" s="107"/>
      <c r="AJ55" s="107"/>
      <c r="AK55" s="107"/>
      <c r="AL55" s="107"/>
      <c r="AM55" s="107"/>
      <c r="AN55" s="107"/>
      <c r="AO55" s="107"/>
      <c r="AP55" s="107"/>
      <c r="AQ55" s="107"/>
      <c r="AR55" s="107"/>
      <c r="AS55" s="107"/>
      <c r="AT55" s="107"/>
      <c r="AU55" s="107"/>
      <c r="AV55" s="107"/>
      <c r="AW55" s="107"/>
      <c r="AX55" s="107"/>
      <c r="AY55" s="107"/>
      <c r="AZ55" s="107"/>
      <c r="BA55" s="107"/>
      <c r="BB55" s="107"/>
      <c r="BC55" s="107"/>
      <c r="BD55" s="107"/>
      <c r="BE55" s="107"/>
      <c r="BF55" s="107"/>
      <c r="BG55" s="107"/>
      <c r="BH55" s="107"/>
      <c r="BI55" s="107"/>
      <c r="BJ55" s="107"/>
      <c r="BK55" s="107"/>
      <c r="BL55" s="107"/>
      <c r="BM55" s="107"/>
      <c r="BN55" s="107"/>
      <c r="BO55" s="107"/>
      <c r="BP55" s="107"/>
      <c r="BQ55" s="107"/>
      <c r="BR55" s="107"/>
      <c r="BS55" s="107"/>
      <c r="BT55" s="107"/>
      <c r="BV55" s="107"/>
      <c r="BW55" s="107"/>
      <c r="BX55" s="107"/>
      <c r="BY55" s="107"/>
      <c r="BZ55" s="107"/>
      <c r="CA55" s="107"/>
      <c r="CB55" s="107"/>
      <c r="CC55" s="107"/>
      <c r="CD55" s="107"/>
      <c r="CE55" s="107"/>
      <c r="CF55" s="107"/>
      <c r="CG55" s="107"/>
      <c r="CH55" s="107"/>
      <c r="CI55" s="107"/>
      <c r="CJ55" s="107"/>
      <c r="CK55" s="107"/>
      <c r="CL55" s="107"/>
      <c r="CM55" s="107"/>
      <c r="CN55" s="107"/>
      <c r="CO55" s="107"/>
    </row>
    <row r="56" spans="1:93" s="38" customFormat="1" ht="18" hidden="1" customHeight="1" thickBot="1">
      <c r="A56" s="106"/>
      <c r="C56" s="55"/>
      <c r="D56" s="107"/>
      <c r="E56" s="110"/>
      <c r="F56" s="107"/>
      <c r="G56" s="107"/>
      <c r="H56" s="107"/>
      <c r="I56" s="107"/>
      <c r="J56" s="107"/>
      <c r="K56" s="107"/>
      <c r="L56" s="107"/>
      <c r="M56" s="107"/>
      <c r="N56" s="107"/>
      <c r="O56" s="107"/>
      <c r="P56" s="107"/>
      <c r="Q56" s="107"/>
      <c r="R56" s="107"/>
      <c r="S56" s="107"/>
      <c r="T56" s="107"/>
      <c r="U56" s="107"/>
      <c r="V56" s="107"/>
      <c r="W56" s="107"/>
      <c r="X56" s="107"/>
      <c r="Y56" s="107"/>
      <c r="Z56" s="107"/>
      <c r="AA56" s="107"/>
      <c r="AB56" s="107"/>
      <c r="AC56" s="107"/>
      <c r="AD56" s="107"/>
      <c r="AE56" s="107"/>
      <c r="AF56" s="107"/>
      <c r="AG56" s="107"/>
      <c r="AH56" s="107"/>
      <c r="AI56" s="107"/>
      <c r="AJ56" s="107"/>
      <c r="AK56" s="107"/>
      <c r="AL56" s="107"/>
      <c r="AM56" s="107"/>
      <c r="AN56" s="107"/>
      <c r="AO56" s="107"/>
      <c r="AP56" s="107"/>
      <c r="AQ56" s="107"/>
      <c r="AR56" s="107"/>
      <c r="AS56" s="107"/>
      <c r="AT56" s="107"/>
      <c r="AU56" s="107"/>
      <c r="AV56" s="107"/>
      <c r="AW56" s="107"/>
      <c r="AX56" s="107"/>
      <c r="AY56" s="107"/>
      <c r="AZ56" s="107"/>
      <c r="BA56" s="107"/>
      <c r="BB56" s="107"/>
      <c r="BC56" s="107"/>
      <c r="BD56" s="107"/>
      <c r="BE56" s="107"/>
      <c r="BF56" s="107"/>
      <c r="BG56" s="107"/>
      <c r="BH56" s="107"/>
      <c r="BI56" s="107"/>
      <c r="BJ56" s="107"/>
      <c r="BK56" s="107"/>
      <c r="BL56" s="107"/>
      <c r="BM56" s="107"/>
      <c r="BN56" s="107"/>
      <c r="BO56" s="107"/>
      <c r="BP56" s="107"/>
      <c r="BQ56" s="107"/>
      <c r="BR56" s="107"/>
      <c r="BS56" s="107"/>
      <c r="BT56" s="107"/>
      <c r="BV56" s="107"/>
      <c r="BW56" s="107"/>
      <c r="BX56" s="107"/>
      <c r="BY56" s="107"/>
      <c r="BZ56" s="107"/>
      <c r="CA56" s="107"/>
      <c r="CB56" s="107"/>
      <c r="CC56" s="107"/>
      <c r="CD56" s="107"/>
      <c r="CE56" s="107"/>
      <c r="CF56" s="107"/>
      <c r="CG56" s="107"/>
      <c r="CH56" s="107"/>
      <c r="CI56" s="107"/>
      <c r="CJ56" s="107"/>
      <c r="CK56" s="107"/>
      <c r="CL56" s="107"/>
      <c r="CM56" s="107"/>
      <c r="CN56" s="107"/>
      <c r="CO56" s="107"/>
    </row>
    <row r="57" spans="1:93" s="38" customFormat="1" ht="11.5" hidden="1">
      <c r="A57" s="111"/>
      <c r="C57" s="112"/>
      <c r="D57" s="107"/>
      <c r="E57" s="113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7"/>
      <c r="U57" s="107"/>
      <c r="V57" s="107"/>
      <c r="W57" s="107"/>
      <c r="X57" s="107"/>
      <c r="Y57" s="107"/>
      <c r="Z57" s="107"/>
      <c r="AA57" s="107"/>
      <c r="AB57" s="107"/>
      <c r="AC57" s="107"/>
      <c r="AD57" s="107"/>
      <c r="AE57" s="107"/>
      <c r="AF57" s="107"/>
      <c r="AG57" s="107"/>
      <c r="AH57" s="107"/>
      <c r="AI57" s="107"/>
      <c r="AJ57" s="107"/>
      <c r="AK57" s="107"/>
      <c r="AL57" s="107"/>
      <c r="AM57" s="107"/>
      <c r="AN57" s="107"/>
      <c r="AO57" s="107"/>
      <c r="AP57" s="107"/>
      <c r="AQ57" s="107"/>
      <c r="AR57" s="107"/>
      <c r="AS57" s="107"/>
      <c r="AT57" s="107"/>
      <c r="AU57" s="107"/>
      <c r="AV57" s="107"/>
      <c r="AW57" s="107"/>
      <c r="AX57" s="107"/>
      <c r="AY57" s="107"/>
      <c r="AZ57" s="107"/>
      <c r="BA57" s="107"/>
      <c r="BB57" s="107"/>
      <c r="BC57" s="107"/>
      <c r="BD57" s="107"/>
      <c r="BE57" s="107"/>
      <c r="BF57" s="107"/>
      <c r="BG57" s="107"/>
      <c r="BH57" s="107"/>
      <c r="BI57" s="107"/>
      <c r="BJ57" s="107"/>
      <c r="BK57" s="107"/>
      <c r="BL57" s="107"/>
      <c r="BM57" s="107"/>
      <c r="BN57" s="107"/>
      <c r="BO57" s="107"/>
      <c r="BP57" s="107"/>
      <c r="BQ57" s="107"/>
      <c r="BR57" s="107"/>
      <c r="BS57" s="107"/>
      <c r="BT57" s="107"/>
      <c r="BV57" s="107"/>
      <c r="BW57" s="107"/>
      <c r="BX57" s="107"/>
      <c r="BY57" s="107"/>
      <c r="BZ57" s="107"/>
      <c r="CA57" s="107"/>
      <c r="CB57" s="107"/>
      <c r="CC57" s="107"/>
      <c r="CD57" s="107"/>
      <c r="CE57" s="107"/>
      <c r="CF57" s="107"/>
      <c r="CG57" s="107"/>
      <c r="CH57" s="107"/>
      <c r="CI57" s="107"/>
      <c r="CJ57" s="107"/>
      <c r="CK57" s="107"/>
      <c r="CL57" s="107"/>
      <c r="CM57" s="107"/>
      <c r="CN57" s="107"/>
      <c r="CO57" s="107"/>
    </row>
    <row r="58" spans="1:93" s="38" customFormat="1" ht="18.75" hidden="1" customHeight="1" thickBot="1">
      <c r="A58" s="112" t="e">
        <f>#REF!</f>
        <v>#REF!</v>
      </c>
      <c r="C58" s="112"/>
      <c r="D58" s="107"/>
      <c r="E58" s="113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07"/>
      <c r="U58" s="107"/>
      <c r="V58" s="107"/>
      <c r="W58" s="107"/>
      <c r="X58" s="107"/>
      <c r="Y58" s="107"/>
      <c r="Z58" s="107"/>
      <c r="AA58" s="107"/>
      <c r="AB58" s="107"/>
      <c r="AC58" s="107"/>
      <c r="AD58" s="107"/>
      <c r="AE58" s="107"/>
      <c r="AF58" s="107"/>
      <c r="AG58" s="107"/>
      <c r="AH58" s="107"/>
      <c r="AI58" s="107"/>
      <c r="AJ58" s="107"/>
      <c r="AK58" s="107"/>
      <c r="AL58" s="107"/>
      <c r="AM58" s="107"/>
      <c r="AN58" s="107"/>
      <c r="AO58" s="107"/>
      <c r="AP58" s="107"/>
      <c r="AQ58" s="107"/>
      <c r="AR58" s="107"/>
      <c r="AS58" s="107"/>
      <c r="AT58" s="107"/>
      <c r="AU58" s="107"/>
      <c r="AV58" s="107"/>
      <c r="AW58" s="107"/>
      <c r="AX58" s="107"/>
      <c r="AY58" s="107"/>
      <c r="AZ58" s="107"/>
      <c r="BA58" s="107"/>
      <c r="BB58" s="107"/>
      <c r="BC58" s="107"/>
      <c r="BD58" s="107"/>
      <c r="BE58" s="107"/>
      <c r="BF58" s="107"/>
      <c r="BG58" s="107"/>
      <c r="BH58" s="107"/>
      <c r="BI58" s="107"/>
      <c r="BJ58" s="107"/>
      <c r="BK58" s="107"/>
      <c r="BL58" s="107"/>
      <c r="BM58" s="107"/>
      <c r="BN58" s="107"/>
      <c r="BO58" s="107"/>
      <c r="BP58" s="107"/>
      <c r="BQ58" s="107"/>
      <c r="BR58" s="107"/>
      <c r="BS58" s="107"/>
      <c r="BT58" s="107"/>
      <c r="BV58" s="107"/>
      <c r="BW58" s="107"/>
      <c r="BX58" s="107"/>
      <c r="BY58" s="107"/>
      <c r="BZ58" s="107"/>
      <c r="CA58" s="107"/>
      <c r="CB58" s="107"/>
      <c r="CC58" s="107"/>
      <c r="CD58" s="107"/>
      <c r="CE58" s="107"/>
      <c r="CF58" s="107"/>
      <c r="CG58" s="107"/>
      <c r="CH58" s="107"/>
      <c r="CI58" s="107"/>
      <c r="CJ58" s="107"/>
      <c r="CK58" s="107"/>
      <c r="CL58" s="107"/>
      <c r="CM58" s="107"/>
      <c r="CN58" s="107"/>
      <c r="CO58" s="107"/>
    </row>
    <row r="59" spans="1:93" s="38" customFormat="1" ht="21.75" hidden="1" customHeight="1" thickBot="1">
      <c r="A59" s="112"/>
      <c r="C59" s="112"/>
      <c r="D59" s="107"/>
      <c r="E59" s="113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/>
      <c r="Q59" s="107"/>
      <c r="R59" s="107"/>
      <c r="S59" s="107"/>
      <c r="T59" s="107"/>
      <c r="U59" s="107"/>
      <c r="V59" s="107"/>
      <c r="W59" s="107"/>
      <c r="X59" s="107"/>
      <c r="Y59" s="107"/>
      <c r="Z59" s="107"/>
      <c r="AA59" s="107"/>
      <c r="AB59" s="107"/>
      <c r="AC59" s="107"/>
      <c r="AD59" s="107"/>
      <c r="AE59" s="107"/>
      <c r="AF59" s="107"/>
      <c r="AG59" s="107"/>
      <c r="AH59" s="107"/>
      <c r="AI59" s="107"/>
      <c r="AJ59" s="107"/>
      <c r="AK59" s="107"/>
      <c r="AL59" s="107"/>
      <c r="AM59" s="107"/>
      <c r="AN59" s="107"/>
      <c r="AO59" s="107"/>
      <c r="AP59" s="107"/>
      <c r="AQ59" s="107"/>
      <c r="AR59" s="107"/>
      <c r="AS59" s="107"/>
      <c r="AT59" s="107"/>
      <c r="AU59" s="107"/>
      <c r="AV59" s="107"/>
      <c r="AW59" s="107"/>
      <c r="AX59" s="107"/>
      <c r="AY59" s="107"/>
      <c r="AZ59" s="107"/>
      <c r="BA59" s="107"/>
      <c r="BB59" s="107"/>
      <c r="BC59" s="107"/>
      <c r="BD59" s="107"/>
      <c r="BE59" s="107"/>
      <c r="BF59" s="107"/>
      <c r="BG59" s="107"/>
      <c r="BH59" s="107"/>
      <c r="BI59" s="107"/>
      <c r="BJ59" s="107"/>
      <c r="BK59" s="107"/>
      <c r="BL59" s="107"/>
      <c r="BM59" s="107"/>
      <c r="BN59" s="107"/>
      <c r="BO59" s="107"/>
      <c r="BP59" s="107"/>
      <c r="BQ59" s="107"/>
      <c r="BR59" s="107"/>
      <c r="BS59" s="107"/>
      <c r="BT59" s="107"/>
      <c r="BV59" s="107"/>
      <c r="BW59" s="107"/>
      <c r="BX59" s="107"/>
      <c r="BY59" s="107"/>
      <c r="BZ59" s="107"/>
      <c r="CA59" s="107"/>
      <c r="CB59" s="107"/>
      <c r="CC59" s="107"/>
      <c r="CD59" s="107"/>
      <c r="CE59" s="107"/>
      <c r="CF59" s="107"/>
      <c r="CG59" s="107"/>
      <c r="CH59" s="107"/>
      <c r="CI59" s="107"/>
      <c r="CJ59" s="107"/>
      <c r="CK59" s="107"/>
      <c r="CL59" s="107"/>
      <c r="CM59" s="107"/>
      <c r="CN59" s="107"/>
      <c r="CO59" s="107"/>
    </row>
    <row r="60" spans="1:93" s="38" customFormat="1" ht="21.75" hidden="1" customHeight="1" thickBot="1">
      <c r="A60" s="112">
        <v>32000000</v>
      </c>
      <c r="C60" s="112"/>
      <c r="D60" s="107"/>
      <c r="E60" s="113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107"/>
      <c r="Q60" s="107"/>
      <c r="R60" s="107"/>
      <c r="S60" s="107"/>
      <c r="T60" s="107"/>
      <c r="U60" s="107"/>
      <c r="V60" s="107"/>
      <c r="W60" s="107"/>
      <c r="X60" s="107"/>
      <c r="Y60" s="107"/>
      <c r="Z60" s="107"/>
      <c r="AA60" s="107"/>
      <c r="AB60" s="107"/>
      <c r="AC60" s="107"/>
      <c r="AD60" s="107"/>
      <c r="AE60" s="107"/>
      <c r="AF60" s="107"/>
      <c r="AG60" s="107"/>
      <c r="AH60" s="107"/>
      <c r="AI60" s="107"/>
      <c r="AJ60" s="107"/>
      <c r="AK60" s="107"/>
      <c r="AL60" s="107"/>
      <c r="AM60" s="107"/>
      <c r="AN60" s="107"/>
      <c r="AO60" s="107"/>
      <c r="AP60" s="107"/>
      <c r="AQ60" s="107"/>
      <c r="AR60" s="107"/>
      <c r="AS60" s="107"/>
      <c r="AT60" s="107"/>
      <c r="AU60" s="107"/>
      <c r="AV60" s="107"/>
      <c r="AW60" s="107"/>
      <c r="AX60" s="107"/>
      <c r="AY60" s="107"/>
      <c r="AZ60" s="107"/>
      <c r="BA60" s="107"/>
      <c r="BB60" s="107"/>
      <c r="BC60" s="107"/>
      <c r="BD60" s="107"/>
      <c r="BE60" s="107"/>
      <c r="BF60" s="107"/>
      <c r="BG60" s="107"/>
      <c r="BH60" s="107"/>
      <c r="BI60" s="107"/>
      <c r="BJ60" s="107"/>
      <c r="BK60" s="107"/>
      <c r="BL60" s="107"/>
      <c r="BM60" s="107"/>
      <c r="BN60" s="107"/>
      <c r="BO60" s="107"/>
      <c r="BP60" s="107"/>
      <c r="BQ60" s="107"/>
      <c r="BR60" s="107"/>
      <c r="BS60" s="107"/>
      <c r="BT60" s="107"/>
      <c r="BV60" s="107"/>
      <c r="BW60" s="107"/>
      <c r="BX60" s="107"/>
      <c r="BY60" s="107"/>
      <c r="BZ60" s="107"/>
      <c r="CA60" s="107"/>
      <c r="CB60" s="107"/>
      <c r="CC60" s="107"/>
      <c r="CD60" s="107"/>
      <c r="CE60" s="107"/>
      <c r="CF60" s="107"/>
      <c r="CG60" s="107"/>
      <c r="CH60" s="107"/>
      <c r="CI60" s="107"/>
      <c r="CJ60" s="107"/>
      <c r="CK60" s="107"/>
      <c r="CL60" s="107"/>
      <c r="CM60" s="107"/>
      <c r="CN60" s="107"/>
      <c r="CO60" s="107"/>
    </row>
    <row r="61" spans="1:93" s="38" customFormat="1" ht="21.75" hidden="1" customHeight="1" thickBot="1">
      <c r="A61" s="112"/>
      <c r="C61" s="112"/>
      <c r="D61" s="107"/>
      <c r="E61" s="113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7"/>
      <c r="AG61" s="107"/>
      <c r="AH61" s="107"/>
      <c r="AI61" s="107"/>
      <c r="AJ61" s="107"/>
      <c r="AK61" s="107"/>
      <c r="AL61" s="107"/>
      <c r="AM61" s="107"/>
      <c r="AN61" s="107"/>
      <c r="AO61" s="107"/>
      <c r="AP61" s="107"/>
      <c r="AQ61" s="107"/>
      <c r="AR61" s="107"/>
      <c r="AS61" s="107"/>
      <c r="AT61" s="107"/>
      <c r="AU61" s="107"/>
      <c r="AV61" s="107"/>
      <c r="AW61" s="107"/>
      <c r="AX61" s="107"/>
      <c r="AY61" s="107"/>
      <c r="AZ61" s="107"/>
      <c r="BA61" s="107"/>
      <c r="BB61" s="107"/>
      <c r="BC61" s="107"/>
      <c r="BD61" s="107"/>
      <c r="BE61" s="107"/>
      <c r="BF61" s="107"/>
      <c r="BG61" s="107"/>
      <c r="BH61" s="107"/>
      <c r="BI61" s="107"/>
      <c r="BJ61" s="107"/>
      <c r="BK61" s="107"/>
      <c r="BL61" s="107"/>
      <c r="BM61" s="107"/>
      <c r="BN61" s="107"/>
      <c r="BO61" s="107"/>
      <c r="BP61" s="107"/>
      <c r="BQ61" s="107"/>
      <c r="BR61" s="107"/>
      <c r="BS61" s="107"/>
      <c r="BT61" s="107"/>
      <c r="BV61" s="107"/>
      <c r="BW61" s="107"/>
      <c r="BX61" s="107"/>
      <c r="BY61" s="107"/>
      <c r="BZ61" s="107"/>
      <c r="CA61" s="107"/>
      <c r="CB61" s="107"/>
      <c r="CC61" s="107"/>
      <c r="CD61" s="107"/>
      <c r="CE61" s="107"/>
      <c r="CF61" s="107"/>
      <c r="CG61" s="107"/>
      <c r="CH61" s="107"/>
      <c r="CI61" s="107"/>
      <c r="CJ61" s="107"/>
      <c r="CK61" s="107"/>
      <c r="CL61" s="107"/>
      <c r="CM61" s="107"/>
      <c r="CN61" s="107"/>
      <c r="CO61" s="107"/>
    </row>
    <row r="62" spans="1:93" s="38" customFormat="1" ht="19.5" hidden="1" customHeight="1" thickBot="1">
      <c r="A62" s="114" t="e">
        <f>#REF!/A60</f>
        <v>#REF!</v>
      </c>
      <c r="C62" s="115"/>
      <c r="D62" s="107"/>
      <c r="E62" s="116"/>
      <c r="F62" s="107"/>
      <c r="G62" s="107"/>
      <c r="H62" s="107"/>
      <c r="I62" s="107"/>
      <c r="J62" s="107"/>
      <c r="K62" s="107"/>
      <c r="L62" s="107"/>
      <c r="M62" s="107"/>
      <c r="N62" s="107"/>
      <c r="O62" s="107"/>
      <c r="P62" s="107"/>
      <c r="Q62" s="107"/>
      <c r="R62" s="107"/>
      <c r="S62" s="107"/>
      <c r="T62" s="107"/>
      <c r="U62" s="107"/>
      <c r="V62" s="107"/>
      <c r="W62" s="107"/>
      <c r="X62" s="107"/>
      <c r="Y62" s="107"/>
      <c r="Z62" s="107"/>
      <c r="AA62" s="107"/>
      <c r="AB62" s="107"/>
      <c r="AC62" s="107"/>
      <c r="AD62" s="107"/>
      <c r="AE62" s="107"/>
      <c r="AF62" s="107"/>
      <c r="AG62" s="107"/>
      <c r="AH62" s="107"/>
      <c r="AI62" s="107"/>
      <c r="AJ62" s="107"/>
      <c r="AK62" s="107"/>
      <c r="AL62" s="107"/>
      <c r="AM62" s="107"/>
      <c r="AN62" s="107"/>
      <c r="AO62" s="107"/>
      <c r="AP62" s="107"/>
      <c r="AQ62" s="107"/>
      <c r="AR62" s="107"/>
      <c r="AS62" s="107"/>
      <c r="AT62" s="107"/>
      <c r="AU62" s="107"/>
      <c r="AV62" s="107"/>
      <c r="AW62" s="107"/>
      <c r="AX62" s="107"/>
      <c r="AY62" s="107"/>
      <c r="AZ62" s="107"/>
      <c r="BA62" s="107"/>
      <c r="BB62" s="107"/>
      <c r="BC62" s="107"/>
      <c r="BD62" s="107"/>
      <c r="BE62" s="107"/>
      <c r="BF62" s="107"/>
      <c r="BG62" s="107"/>
      <c r="BH62" s="107"/>
      <c r="BI62" s="107"/>
      <c r="BJ62" s="107"/>
      <c r="BK62" s="107"/>
      <c r="BL62" s="107"/>
      <c r="BM62" s="107"/>
      <c r="BN62" s="107"/>
      <c r="BO62" s="107"/>
      <c r="BP62" s="107"/>
      <c r="BQ62" s="107"/>
      <c r="BR62" s="107"/>
      <c r="BS62" s="107"/>
      <c r="BT62" s="107"/>
      <c r="BV62" s="107"/>
      <c r="BW62" s="107"/>
      <c r="BX62" s="107"/>
      <c r="BY62" s="107"/>
      <c r="BZ62" s="107"/>
      <c r="CA62" s="107"/>
      <c r="CB62" s="107"/>
      <c r="CC62" s="107"/>
      <c r="CD62" s="107"/>
      <c r="CE62" s="107"/>
      <c r="CF62" s="107"/>
      <c r="CG62" s="107"/>
      <c r="CH62" s="107"/>
      <c r="CI62" s="107"/>
      <c r="CJ62" s="107"/>
      <c r="CK62" s="107"/>
      <c r="CL62" s="107"/>
      <c r="CM62" s="107"/>
      <c r="CN62" s="107"/>
      <c r="CO62" s="107"/>
    </row>
    <row r="63" spans="1:93" s="38" customFormat="1" ht="15.75" hidden="1" customHeight="1" thickBot="1">
      <c r="A63" s="117"/>
      <c r="C63" s="118"/>
      <c r="D63" s="107"/>
      <c r="E63" s="119"/>
      <c r="F63" s="107"/>
      <c r="G63" s="107"/>
      <c r="H63" s="107"/>
      <c r="I63" s="107"/>
      <c r="J63" s="107"/>
      <c r="K63" s="107"/>
      <c r="L63" s="107"/>
      <c r="M63" s="107"/>
      <c r="N63" s="107"/>
      <c r="O63" s="107"/>
      <c r="P63" s="107"/>
      <c r="Q63" s="107"/>
      <c r="R63" s="107"/>
      <c r="S63" s="107"/>
      <c r="T63" s="107"/>
      <c r="U63" s="107"/>
      <c r="V63" s="107"/>
      <c r="W63" s="107"/>
      <c r="X63" s="107"/>
      <c r="Y63" s="107"/>
      <c r="Z63" s="107"/>
      <c r="AA63" s="107"/>
      <c r="AB63" s="107"/>
      <c r="AC63" s="107"/>
      <c r="AD63" s="107"/>
      <c r="AE63" s="107"/>
      <c r="AF63" s="107"/>
      <c r="AG63" s="107"/>
      <c r="AH63" s="107"/>
      <c r="AI63" s="107"/>
      <c r="AJ63" s="107"/>
      <c r="AK63" s="107"/>
      <c r="AL63" s="107"/>
      <c r="AM63" s="107"/>
      <c r="AN63" s="107"/>
      <c r="AO63" s="107"/>
      <c r="AP63" s="107"/>
      <c r="AQ63" s="107"/>
      <c r="AR63" s="107"/>
      <c r="AS63" s="107"/>
      <c r="AT63" s="107"/>
      <c r="AU63" s="107"/>
      <c r="AV63" s="107"/>
      <c r="AW63" s="107"/>
      <c r="AX63" s="107"/>
      <c r="AY63" s="107"/>
      <c r="AZ63" s="107"/>
      <c r="BA63" s="107"/>
      <c r="BB63" s="107"/>
      <c r="BC63" s="107"/>
      <c r="BD63" s="107"/>
      <c r="BE63" s="107"/>
      <c r="BF63" s="107"/>
      <c r="BG63" s="107"/>
      <c r="BH63" s="107"/>
      <c r="BI63" s="107"/>
      <c r="BJ63" s="107"/>
      <c r="BK63" s="107"/>
      <c r="BL63" s="107"/>
      <c r="BM63" s="107"/>
      <c r="BN63" s="107"/>
      <c r="BO63" s="107"/>
      <c r="BP63" s="107"/>
      <c r="BQ63" s="107"/>
      <c r="BR63" s="107"/>
      <c r="BS63" s="107"/>
      <c r="BT63" s="107"/>
      <c r="BV63" s="107"/>
      <c r="BW63" s="107"/>
      <c r="BX63" s="107"/>
      <c r="BY63" s="107"/>
      <c r="BZ63" s="107"/>
      <c r="CA63" s="107"/>
      <c r="CB63" s="107"/>
      <c r="CC63" s="107"/>
      <c r="CD63" s="107"/>
      <c r="CE63" s="107"/>
      <c r="CF63" s="107"/>
      <c r="CG63" s="107"/>
      <c r="CH63" s="107"/>
      <c r="CI63" s="107"/>
      <c r="CJ63" s="107"/>
      <c r="CK63" s="107"/>
      <c r="CL63" s="107"/>
      <c r="CM63" s="107"/>
      <c r="CN63" s="107"/>
      <c r="CO63" s="107"/>
    </row>
    <row r="64" spans="1:93" s="38" customFormat="1" ht="23.25" hidden="1" customHeight="1" thickBot="1">
      <c r="A64" s="106"/>
      <c r="C64" s="106"/>
      <c r="D64" s="107"/>
      <c r="E64" s="108"/>
      <c r="F64" s="107"/>
      <c r="G64" s="107"/>
      <c r="H64" s="107"/>
      <c r="I64" s="107"/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107"/>
      <c r="U64" s="107"/>
      <c r="V64" s="107"/>
      <c r="W64" s="107"/>
      <c r="X64" s="107"/>
      <c r="Y64" s="107"/>
      <c r="Z64" s="107"/>
      <c r="AA64" s="107"/>
      <c r="AB64" s="107"/>
      <c r="AC64" s="107"/>
      <c r="AD64" s="107"/>
      <c r="AE64" s="107"/>
      <c r="AF64" s="107"/>
      <c r="AG64" s="107"/>
      <c r="AH64" s="107"/>
      <c r="AI64" s="107"/>
      <c r="AJ64" s="107"/>
      <c r="AK64" s="107"/>
      <c r="AL64" s="107"/>
      <c r="AM64" s="107"/>
      <c r="AN64" s="107"/>
      <c r="AO64" s="107"/>
      <c r="AP64" s="107"/>
      <c r="AQ64" s="107"/>
      <c r="AR64" s="107"/>
      <c r="AS64" s="107"/>
      <c r="AT64" s="107"/>
      <c r="AU64" s="107"/>
      <c r="AV64" s="107"/>
      <c r="AW64" s="107"/>
      <c r="AX64" s="107"/>
      <c r="AY64" s="107"/>
      <c r="AZ64" s="107"/>
      <c r="BA64" s="107"/>
      <c r="BB64" s="107"/>
      <c r="BC64" s="107"/>
      <c r="BD64" s="107"/>
      <c r="BE64" s="107"/>
      <c r="BF64" s="107"/>
      <c r="BG64" s="107"/>
      <c r="BH64" s="107"/>
      <c r="BI64" s="107"/>
      <c r="BJ64" s="107"/>
      <c r="BK64" s="107"/>
      <c r="BL64" s="107"/>
      <c r="BM64" s="107"/>
      <c r="BN64" s="107"/>
      <c r="BO64" s="107"/>
      <c r="BP64" s="107"/>
      <c r="BQ64" s="107"/>
      <c r="BR64" s="107"/>
      <c r="BS64" s="107"/>
      <c r="BT64" s="107"/>
      <c r="BV64" s="107"/>
      <c r="BW64" s="107"/>
      <c r="BX64" s="107"/>
      <c r="BY64" s="107"/>
      <c r="BZ64" s="107"/>
      <c r="CA64" s="107"/>
      <c r="CB64" s="107"/>
      <c r="CC64" s="107"/>
      <c r="CD64" s="107"/>
      <c r="CE64" s="107"/>
      <c r="CF64" s="107"/>
      <c r="CG64" s="107"/>
      <c r="CH64" s="107"/>
      <c r="CI64" s="107"/>
      <c r="CJ64" s="107"/>
      <c r="CK64" s="107"/>
      <c r="CL64" s="107"/>
      <c r="CM64" s="107"/>
      <c r="CN64" s="107"/>
      <c r="CO64" s="107"/>
    </row>
    <row r="65" spans="1:93" s="38" customFormat="1" ht="23.25" hidden="1" customHeight="1" thickBot="1">
      <c r="A65" s="106"/>
      <c r="C65" s="106"/>
      <c r="D65" s="107"/>
      <c r="E65" s="108"/>
      <c r="F65" s="107"/>
      <c r="G65" s="107"/>
      <c r="H65" s="107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7"/>
      <c r="U65" s="107"/>
      <c r="V65" s="107"/>
      <c r="W65" s="107"/>
      <c r="X65" s="107"/>
      <c r="Y65" s="107"/>
      <c r="Z65" s="107"/>
      <c r="AA65" s="107"/>
      <c r="AB65" s="107"/>
      <c r="AC65" s="107"/>
      <c r="AD65" s="107"/>
      <c r="AE65" s="107"/>
      <c r="AF65" s="107"/>
      <c r="AG65" s="107"/>
      <c r="AH65" s="107"/>
      <c r="AI65" s="107"/>
      <c r="AJ65" s="107"/>
      <c r="AK65" s="107"/>
      <c r="AL65" s="107"/>
      <c r="AM65" s="107"/>
      <c r="AN65" s="107"/>
      <c r="AO65" s="107"/>
      <c r="AP65" s="107"/>
      <c r="AQ65" s="107"/>
      <c r="AR65" s="107"/>
      <c r="AS65" s="107"/>
      <c r="AT65" s="107"/>
      <c r="AU65" s="107"/>
      <c r="AV65" s="107"/>
      <c r="AW65" s="107"/>
      <c r="AX65" s="107"/>
      <c r="AY65" s="107"/>
      <c r="AZ65" s="107"/>
      <c r="BA65" s="107"/>
      <c r="BB65" s="107"/>
      <c r="BC65" s="107"/>
      <c r="BD65" s="107"/>
      <c r="BE65" s="107"/>
      <c r="BF65" s="107"/>
      <c r="BG65" s="107"/>
      <c r="BH65" s="107"/>
      <c r="BI65" s="107"/>
      <c r="BJ65" s="107"/>
      <c r="BK65" s="107"/>
      <c r="BL65" s="107"/>
      <c r="BM65" s="107"/>
      <c r="BN65" s="107"/>
      <c r="BO65" s="107"/>
      <c r="BP65" s="107"/>
      <c r="BQ65" s="107"/>
      <c r="BR65" s="107"/>
      <c r="BS65" s="107"/>
      <c r="BT65" s="107"/>
      <c r="BV65" s="107"/>
      <c r="BW65" s="107"/>
      <c r="BX65" s="107"/>
      <c r="BY65" s="107"/>
      <c r="BZ65" s="107"/>
      <c r="CA65" s="107"/>
      <c r="CB65" s="107"/>
      <c r="CC65" s="107"/>
      <c r="CD65" s="107"/>
      <c r="CE65" s="107"/>
      <c r="CF65" s="107"/>
      <c r="CG65" s="107"/>
      <c r="CH65" s="107"/>
      <c r="CI65" s="107"/>
      <c r="CJ65" s="107"/>
      <c r="CK65" s="107"/>
      <c r="CL65" s="107"/>
      <c r="CM65" s="107"/>
      <c r="CN65" s="107"/>
      <c r="CO65" s="107"/>
    </row>
    <row r="66" spans="1:93" s="38" customFormat="1" ht="11.5" hidden="1">
      <c r="A66" s="55"/>
      <c r="C66" s="55"/>
      <c r="E66" s="110"/>
    </row>
    <row r="67" spans="1:93" s="38" customFormat="1" ht="11.5" hidden="1">
      <c r="A67" s="55"/>
      <c r="C67" s="55"/>
      <c r="E67" s="110"/>
    </row>
    <row r="68" spans="1:93" s="38" customFormat="1" ht="11.5" hidden="1">
      <c r="A68" s="55"/>
      <c r="C68" s="55"/>
      <c r="E68" s="110"/>
    </row>
    <row r="69" spans="1:93" s="27" customFormat="1" ht="11.5" hidden="1">
      <c r="A69" s="44"/>
      <c r="C69" s="44"/>
      <c r="E69" s="120"/>
    </row>
    <row r="70" spans="1:93" s="27" customFormat="1" ht="11.5" hidden="1">
      <c r="A70" s="44"/>
      <c r="C70" s="44"/>
      <c r="E70" s="120"/>
    </row>
    <row r="71" spans="1:93" s="27" customFormat="1" ht="19.5" hidden="1" customHeight="1" thickBot="1">
      <c r="A71" s="44"/>
      <c r="C71" s="44"/>
      <c r="E71" s="120"/>
    </row>
    <row r="72" spans="1:93" s="27" customFormat="1" ht="19.5" hidden="1" customHeight="1" thickBot="1">
      <c r="A72" s="44"/>
      <c r="C72" s="44"/>
      <c r="E72" s="120"/>
    </row>
    <row r="73" spans="1:93" s="27" customFormat="1" ht="19.5" hidden="1" customHeight="1" thickBot="1">
      <c r="A73" s="44"/>
      <c r="C73" s="44"/>
      <c r="E73" s="120"/>
    </row>
    <row r="74" spans="1:93" s="27" customFormat="1" ht="19.5" hidden="1" customHeight="1" thickBot="1">
      <c r="A74" s="44"/>
      <c r="C74" s="44"/>
      <c r="E74" s="120"/>
    </row>
    <row r="75" spans="1:93" s="27" customFormat="1" ht="19.5" hidden="1" customHeight="1" thickBot="1">
      <c r="A75" s="44"/>
      <c r="C75" s="44"/>
      <c r="E75" s="120"/>
    </row>
    <row r="76" spans="1:93" s="27" customFormat="1" ht="16.5" hidden="1" customHeight="1" thickBot="1">
      <c r="A76" s="44"/>
      <c r="C76" s="44"/>
      <c r="E76" s="120"/>
    </row>
    <row r="77" spans="1:93" s="27" customFormat="1" ht="16.5" hidden="1" customHeight="1">
      <c r="A77" s="44"/>
      <c r="C77" s="44"/>
      <c r="E77" s="120"/>
    </row>
    <row r="78" spans="1:93" s="16" customFormat="1" ht="16.399999999999999" hidden="1" customHeight="1">
      <c r="A78" s="24"/>
      <c r="C78" s="24"/>
      <c r="D78" s="26"/>
      <c r="E78" s="25"/>
      <c r="BT78" s="26"/>
    </row>
  </sheetData>
  <mergeCells count="1">
    <mergeCell ref="C24:E25"/>
  </mergeCells>
  <pageMargins left="0.70866141732283472" right="0.70866141732283472" top="0.35433070866141736" bottom="0.74803149606299213" header="0.31496062992125984" footer="0.31496062992125984"/>
  <pageSetup paperSize="8" scale="56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80ED1-7774-4EE6-A98F-7520CFD12FB3}">
  <dimension ref="A1:U27"/>
  <sheetViews>
    <sheetView showGridLines="0" zoomScale="80" zoomScaleNormal="80" zoomScalePageLayoutView="78" workbookViewId="0">
      <selection activeCell="A2" sqref="A2"/>
    </sheetView>
  </sheetViews>
  <sheetFormatPr defaultColWidth="9.1796875" defaultRowHeight="12.5"/>
  <cols>
    <col min="1" max="1" width="27.1796875" style="124" customWidth="1"/>
    <col min="2" max="3" width="25" style="124" customWidth="1"/>
    <col min="4" max="5" width="12" style="124" customWidth="1"/>
    <col min="6" max="7" width="12.1796875" style="124" customWidth="1"/>
    <col min="8" max="9" width="14" style="124" customWidth="1"/>
    <col min="10" max="11" width="14.6328125" style="124" customWidth="1"/>
    <col min="12" max="13" width="13.453125" style="124" customWidth="1"/>
    <col min="14" max="15" width="13.81640625" style="124" customWidth="1"/>
    <col min="16" max="17" width="14.6328125" style="124" customWidth="1"/>
    <col min="18" max="18" width="15.6328125" style="124" customWidth="1"/>
    <col min="19" max="19" width="10.1796875" style="124" bestFit="1" customWidth="1"/>
    <col min="20" max="20" width="16.81640625" style="124" customWidth="1"/>
    <col min="21" max="21" width="10.90625" style="124" bestFit="1" customWidth="1"/>
    <col min="22" max="264" width="9.1796875" style="124"/>
    <col min="265" max="265" width="46" style="124" customWidth="1"/>
    <col min="266" max="266" width="25" style="124" customWidth="1"/>
    <col min="267" max="267" width="12" style="124" customWidth="1"/>
    <col min="268" max="268" width="12.1796875" style="124" customWidth="1"/>
    <col min="269" max="269" width="14" style="124" customWidth="1"/>
    <col min="270" max="270" width="14.6328125" style="124" customWidth="1"/>
    <col min="271" max="271" width="13.453125" style="124" customWidth="1"/>
    <col min="272" max="272" width="13.81640625" style="124" customWidth="1"/>
    <col min="273" max="273" width="14.6328125" style="124" customWidth="1"/>
    <col min="274" max="520" width="9.1796875" style="124"/>
    <col min="521" max="521" width="46" style="124" customWidth="1"/>
    <col min="522" max="522" width="25" style="124" customWidth="1"/>
    <col min="523" max="523" width="12" style="124" customWidth="1"/>
    <col min="524" max="524" width="12.1796875" style="124" customWidth="1"/>
    <col min="525" max="525" width="14" style="124" customWidth="1"/>
    <col min="526" max="526" width="14.6328125" style="124" customWidth="1"/>
    <col min="527" max="527" width="13.453125" style="124" customWidth="1"/>
    <col min="528" max="528" width="13.81640625" style="124" customWidth="1"/>
    <col min="529" max="529" width="14.6328125" style="124" customWidth="1"/>
    <col min="530" max="776" width="9.1796875" style="124"/>
    <col min="777" max="777" width="46" style="124" customWidth="1"/>
    <col min="778" max="778" width="25" style="124" customWidth="1"/>
    <col min="779" max="779" width="12" style="124" customWidth="1"/>
    <col min="780" max="780" width="12.1796875" style="124" customWidth="1"/>
    <col min="781" max="781" width="14" style="124" customWidth="1"/>
    <col min="782" max="782" width="14.6328125" style="124" customWidth="1"/>
    <col min="783" max="783" width="13.453125" style="124" customWidth="1"/>
    <col min="784" max="784" width="13.81640625" style="124" customWidth="1"/>
    <col min="785" max="785" width="14.6328125" style="124" customWidth="1"/>
    <col min="786" max="1032" width="9.1796875" style="124"/>
    <col min="1033" max="1033" width="46" style="124" customWidth="1"/>
    <col min="1034" max="1034" width="25" style="124" customWidth="1"/>
    <col min="1035" max="1035" width="12" style="124" customWidth="1"/>
    <col min="1036" max="1036" width="12.1796875" style="124" customWidth="1"/>
    <col min="1037" max="1037" width="14" style="124" customWidth="1"/>
    <col min="1038" max="1038" width="14.6328125" style="124" customWidth="1"/>
    <col min="1039" max="1039" width="13.453125" style="124" customWidth="1"/>
    <col min="1040" max="1040" width="13.81640625" style="124" customWidth="1"/>
    <col min="1041" max="1041" width="14.6328125" style="124" customWidth="1"/>
    <col min="1042" max="1288" width="9.1796875" style="124"/>
    <col min="1289" max="1289" width="46" style="124" customWidth="1"/>
    <col min="1290" max="1290" width="25" style="124" customWidth="1"/>
    <col min="1291" max="1291" width="12" style="124" customWidth="1"/>
    <col min="1292" max="1292" width="12.1796875" style="124" customWidth="1"/>
    <col min="1293" max="1293" width="14" style="124" customWidth="1"/>
    <col min="1294" max="1294" width="14.6328125" style="124" customWidth="1"/>
    <col min="1295" max="1295" width="13.453125" style="124" customWidth="1"/>
    <col min="1296" max="1296" width="13.81640625" style="124" customWidth="1"/>
    <col min="1297" max="1297" width="14.6328125" style="124" customWidth="1"/>
    <col min="1298" max="1544" width="9.1796875" style="124"/>
    <col min="1545" max="1545" width="46" style="124" customWidth="1"/>
    <col min="1546" max="1546" width="25" style="124" customWidth="1"/>
    <col min="1547" max="1547" width="12" style="124" customWidth="1"/>
    <col min="1548" max="1548" width="12.1796875" style="124" customWidth="1"/>
    <col min="1549" max="1549" width="14" style="124" customWidth="1"/>
    <col min="1550" max="1550" width="14.6328125" style="124" customWidth="1"/>
    <col min="1551" max="1551" width="13.453125" style="124" customWidth="1"/>
    <col min="1552" max="1552" width="13.81640625" style="124" customWidth="1"/>
    <col min="1553" max="1553" width="14.6328125" style="124" customWidth="1"/>
    <col min="1554" max="1800" width="9.1796875" style="124"/>
    <col min="1801" max="1801" width="46" style="124" customWidth="1"/>
    <col min="1802" max="1802" width="25" style="124" customWidth="1"/>
    <col min="1803" max="1803" width="12" style="124" customWidth="1"/>
    <col min="1804" max="1804" width="12.1796875" style="124" customWidth="1"/>
    <col min="1805" max="1805" width="14" style="124" customWidth="1"/>
    <col min="1806" max="1806" width="14.6328125" style="124" customWidth="1"/>
    <col min="1807" max="1807" width="13.453125" style="124" customWidth="1"/>
    <col min="1808" max="1808" width="13.81640625" style="124" customWidth="1"/>
    <col min="1809" max="1809" width="14.6328125" style="124" customWidth="1"/>
    <col min="1810" max="2056" width="9.1796875" style="124"/>
    <col min="2057" max="2057" width="46" style="124" customWidth="1"/>
    <col min="2058" max="2058" width="25" style="124" customWidth="1"/>
    <col min="2059" max="2059" width="12" style="124" customWidth="1"/>
    <col min="2060" max="2060" width="12.1796875" style="124" customWidth="1"/>
    <col min="2061" max="2061" width="14" style="124" customWidth="1"/>
    <col min="2062" max="2062" width="14.6328125" style="124" customWidth="1"/>
    <col min="2063" max="2063" width="13.453125" style="124" customWidth="1"/>
    <col min="2064" max="2064" width="13.81640625" style="124" customWidth="1"/>
    <col min="2065" max="2065" width="14.6328125" style="124" customWidth="1"/>
    <col min="2066" max="2312" width="9.1796875" style="124"/>
    <col min="2313" max="2313" width="46" style="124" customWidth="1"/>
    <col min="2314" max="2314" width="25" style="124" customWidth="1"/>
    <col min="2315" max="2315" width="12" style="124" customWidth="1"/>
    <col min="2316" max="2316" width="12.1796875" style="124" customWidth="1"/>
    <col min="2317" max="2317" width="14" style="124" customWidth="1"/>
    <col min="2318" max="2318" width="14.6328125" style="124" customWidth="1"/>
    <col min="2319" max="2319" width="13.453125" style="124" customWidth="1"/>
    <col min="2320" max="2320" width="13.81640625" style="124" customWidth="1"/>
    <col min="2321" max="2321" width="14.6328125" style="124" customWidth="1"/>
    <col min="2322" max="2568" width="9.1796875" style="124"/>
    <col min="2569" max="2569" width="46" style="124" customWidth="1"/>
    <col min="2570" max="2570" width="25" style="124" customWidth="1"/>
    <col min="2571" max="2571" width="12" style="124" customWidth="1"/>
    <col min="2572" max="2572" width="12.1796875" style="124" customWidth="1"/>
    <col min="2573" max="2573" width="14" style="124" customWidth="1"/>
    <col min="2574" max="2574" width="14.6328125" style="124" customWidth="1"/>
    <col min="2575" max="2575" width="13.453125" style="124" customWidth="1"/>
    <col min="2576" max="2576" width="13.81640625" style="124" customWidth="1"/>
    <col min="2577" max="2577" width="14.6328125" style="124" customWidth="1"/>
    <col min="2578" max="2824" width="9.1796875" style="124"/>
    <col min="2825" max="2825" width="46" style="124" customWidth="1"/>
    <col min="2826" max="2826" width="25" style="124" customWidth="1"/>
    <col min="2827" max="2827" width="12" style="124" customWidth="1"/>
    <col min="2828" max="2828" width="12.1796875" style="124" customWidth="1"/>
    <col min="2829" max="2829" width="14" style="124" customWidth="1"/>
    <col min="2830" max="2830" width="14.6328125" style="124" customWidth="1"/>
    <col min="2831" max="2831" width="13.453125" style="124" customWidth="1"/>
    <col min="2832" max="2832" width="13.81640625" style="124" customWidth="1"/>
    <col min="2833" max="2833" width="14.6328125" style="124" customWidth="1"/>
    <col min="2834" max="3080" width="9.1796875" style="124"/>
    <col min="3081" max="3081" width="46" style="124" customWidth="1"/>
    <col min="3082" max="3082" width="25" style="124" customWidth="1"/>
    <col min="3083" max="3083" width="12" style="124" customWidth="1"/>
    <col min="3084" max="3084" width="12.1796875" style="124" customWidth="1"/>
    <col min="3085" max="3085" width="14" style="124" customWidth="1"/>
    <col min="3086" max="3086" width="14.6328125" style="124" customWidth="1"/>
    <col min="3087" max="3087" width="13.453125" style="124" customWidth="1"/>
    <col min="3088" max="3088" width="13.81640625" style="124" customWidth="1"/>
    <col min="3089" max="3089" width="14.6328125" style="124" customWidth="1"/>
    <col min="3090" max="3336" width="9.1796875" style="124"/>
    <col min="3337" max="3337" width="46" style="124" customWidth="1"/>
    <col min="3338" max="3338" width="25" style="124" customWidth="1"/>
    <col min="3339" max="3339" width="12" style="124" customWidth="1"/>
    <col min="3340" max="3340" width="12.1796875" style="124" customWidth="1"/>
    <col min="3341" max="3341" width="14" style="124" customWidth="1"/>
    <col min="3342" max="3342" width="14.6328125" style="124" customWidth="1"/>
    <col min="3343" max="3343" width="13.453125" style="124" customWidth="1"/>
    <col min="3344" max="3344" width="13.81640625" style="124" customWidth="1"/>
    <col min="3345" max="3345" width="14.6328125" style="124" customWidth="1"/>
    <col min="3346" max="3592" width="9.1796875" style="124"/>
    <col min="3593" max="3593" width="46" style="124" customWidth="1"/>
    <col min="3594" max="3594" width="25" style="124" customWidth="1"/>
    <col min="3595" max="3595" width="12" style="124" customWidth="1"/>
    <col min="3596" max="3596" width="12.1796875" style="124" customWidth="1"/>
    <col min="3597" max="3597" width="14" style="124" customWidth="1"/>
    <col min="3598" max="3598" width="14.6328125" style="124" customWidth="1"/>
    <col min="3599" max="3599" width="13.453125" style="124" customWidth="1"/>
    <col min="3600" max="3600" width="13.81640625" style="124" customWidth="1"/>
    <col min="3601" max="3601" width="14.6328125" style="124" customWidth="1"/>
    <col min="3602" max="3848" width="9.1796875" style="124"/>
    <col min="3849" max="3849" width="46" style="124" customWidth="1"/>
    <col min="3850" max="3850" width="25" style="124" customWidth="1"/>
    <col min="3851" max="3851" width="12" style="124" customWidth="1"/>
    <col min="3852" max="3852" width="12.1796875" style="124" customWidth="1"/>
    <col min="3853" max="3853" width="14" style="124" customWidth="1"/>
    <col min="3854" max="3854" width="14.6328125" style="124" customWidth="1"/>
    <col min="3855" max="3855" width="13.453125" style="124" customWidth="1"/>
    <col min="3856" max="3856" width="13.81640625" style="124" customWidth="1"/>
    <col min="3857" max="3857" width="14.6328125" style="124" customWidth="1"/>
    <col min="3858" max="4104" width="9.1796875" style="124"/>
    <col min="4105" max="4105" width="46" style="124" customWidth="1"/>
    <col min="4106" max="4106" width="25" style="124" customWidth="1"/>
    <col min="4107" max="4107" width="12" style="124" customWidth="1"/>
    <col min="4108" max="4108" width="12.1796875" style="124" customWidth="1"/>
    <col min="4109" max="4109" width="14" style="124" customWidth="1"/>
    <col min="4110" max="4110" width="14.6328125" style="124" customWidth="1"/>
    <col min="4111" max="4111" width="13.453125" style="124" customWidth="1"/>
    <col min="4112" max="4112" width="13.81640625" style="124" customWidth="1"/>
    <col min="4113" max="4113" width="14.6328125" style="124" customWidth="1"/>
    <col min="4114" max="4360" width="9.1796875" style="124"/>
    <col min="4361" max="4361" width="46" style="124" customWidth="1"/>
    <col min="4362" max="4362" width="25" style="124" customWidth="1"/>
    <col min="4363" max="4363" width="12" style="124" customWidth="1"/>
    <col min="4364" max="4364" width="12.1796875" style="124" customWidth="1"/>
    <col min="4365" max="4365" width="14" style="124" customWidth="1"/>
    <col min="4366" max="4366" width="14.6328125" style="124" customWidth="1"/>
    <col min="4367" max="4367" width="13.453125" style="124" customWidth="1"/>
    <col min="4368" max="4368" width="13.81640625" style="124" customWidth="1"/>
    <col min="4369" max="4369" width="14.6328125" style="124" customWidth="1"/>
    <col min="4370" max="4616" width="9.1796875" style="124"/>
    <col min="4617" max="4617" width="46" style="124" customWidth="1"/>
    <col min="4618" max="4618" width="25" style="124" customWidth="1"/>
    <col min="4619" max="4619" width="12" style="124" customWidth="1"/>
    <col min="4620" max="4620" width="12.1796875" style="124" customWidth="1"/>
    <col min="4621" max="4621" width="14" style="124" customWidth="1"/>
    <col min="4622" max="4622" width="14.6328125" style="124" customWidth="1"/>
    <col min="4623" max="4623" width="13.453125" style="124" customWidth="1"/>
    <col min="4624" max="4624" width="13.81640625" style="124" customWidth="1"/>
    <col min="4625" max="4625" width="14.6328125" style="124" customWidth="1"/>
    <col min="4626" max="4872" width="9.1796875" style="124"/>
    <col min="4873" max="4873" width="46" style="124" customWidth="1"/>
    <col min="4874" max="4874" width="25" style="124" customWidth="1"/>
    <col min="4875" max="4875" width="12" style="124" customWidth="1"/>
    <col min="4876" max="4876" width="12.1796875" style="124" customWidth="1"/>
    <col min="4877" max="4877" width="14" style="124" customWidth="1"/>
    <col min="4878" max="4878" width="14.6328125" style="124" customWidth="1"/>
    <col min="4879" max="4879" width="13.453125" style="124" customWidth="1"/>
    <col min="4880" max="4880" width="13.81640625" style="124" customWidth="1"/>
    <col min="4881" max="4881" width="14.6328125" style="124" customWidth="1"/>
    <col min="4882" max="5128" width="9.1796875" style="124"/>
    <col min="5129" max="5129" width="46" style="124" customWidth="1"/>
    <col min="5130" max="5130" width="25" style="124" customWidth="1"/>
    <col min="5131" max="5131" width="12" style="124" customWidth="1"/>
    <col min="5132" max="5132" width="12.1796875" style="124" customWidth="1"/>
    <col min="5133" max="5133" width="14" style="124" customWidth="1"/>
    <col min="5134" max="5134" width="14.6328125" style="124" customWidth="1"/>
    <col min="5135" max="5135" width="13.453125" style="124" customWidth="1"/>
    <col min="5136" max="5136" width="13.81640625" style="124" customWidth="1"/>
    <col min="5137" max="5137" width="14.6328125" style="124" customWidth="1"/>
    <col min="5138" max="5384" width="9.1796875" style="124"/>
    <col min="5385" max="5385" width="46" style="124" customWidth="1"/>
    <col min="5386" max="5386" width="25" style="124" customWidth="1"/>
    <col min="5387" max="5387" width="12" style="124" customWidth="1"/>
    <col min="5388" max="5388" width="12.1796875" style="124" customWidth="1"/>
    <col min="5389" max="5389" width="14" style="124" customWidth="1"/>
    <col min="5390" max="5390" width="14.6328125" style="124" customWidth="1"/>
    <col min="5391" max="5391" width="13.453125" style="124" customWidth="1"/>
    <col min="5392" max="5392" width="13.81640625" style="124" customWidth="1"/>
    <col min="5393" max="5393" width="14.6328125" style="124" customWidth="1"/>
    <col min="5394" max="5640" width="9.1796875" style="124"/>
    <col min="5641" max="5641" width="46" style="124" customWidth="1"/>
    <col min="5642" max="5642" width="25" style="124" customWidth="1"/>
    <col min="5643" max="5643" width="12" style="124" customWidth="1"/>
    <col min="5644" max="5644" width="12.1796875" style="124" customWidth="1"/>
    <col min="5645" max="5645" width="14" style="124" customWidth="1"/>
    <col min="5646" max="5646" width="14.6328125" style="124" customWidth="1"/>
    <col min="5647" max="5647" width="13.453125" style="124" customWidth="1"/>
    <col min="5648" max="5648" width="13.81640625" style="124" customWidth="1"/>
    <col min="5649" max="5649" width="14.6328125" style="124" customWidth="1"/>
    <col min="5650" max="5896" width="9.1796875" style="124"/>
    <col min="5897" max="5897" width="46" style="124" customWidth="1"/>
    <col min="5898" max="5898" width="25" style="124" customWidth="1"/>
    <col min="5899" max="5899" width="12" style="124" customWidth="1"/>
    <col min="5900" max="5900" width="12.1796875" style="124" customWidth="1"/>
    <col min="5901" max="5901" width="14" style="124" customWidth="1"/>
    <col min="5902" max="5902" width="14.6328125" style="124" customWidth="1"/>
    <col min="5903" max="5903" width="13.453125" style="124" customWidth="1"/>
    <col min="5904" max="5904" width="13.81640625" style="124" customWidth="1"/>
    <col min="5905" max="5905" width="14.6328125" style="124" customWidth="1"/>
    <col min="5906" max="6152" width="9.1796875" style="124"/>
    <col min="6153" max="6153" width="46" style="124" customWidth="1"/>
    <col min="6154" max="6154" width="25" style="124" customWidth="1"/>
    <col min="6155" max="6155" width="12" style="124" customWidth="1"/>
    <col min="6156" max="6156" width="12.1796875" style="124" customWidth="1"/>
    <col min="6157" max="6157" width="14" style="124" customWidth="1"/>
    <col min="6158" max="6158" width="14.6328125" style="124" customWidth="1"/>
    <col min="6159" max="6159" width="13.453125" style="124" customWidth="1"/>
    <col min="6160" max="6160" width="13.81640625" style="124" customWidth="1"/>
    <col min="6161" max="6161" width="14.6328125" style="124" customWidth="1"/>
    <col min="6162" max="6408" width="9.1796875" style="124"/>
    <col min="6409" max="6409" width="46" style="124" customWidth="1"/>
    <col min="6410" max="6410" width="25" style="124" customWidth="1"/>
    <col min="6411" max="6411" width="12" style="124" customWidth="1"/>
    <col min="6412" max="6412" width="12.1796875" style="124" customWidth="1"/>
    <col min="6413" max="6413" width="14" style="124" customWidth="1"/>
    <col min="6414" max="6414" width="14.6328125" style="124" customWidth="1"/>
    <col min="6415" max="6415" width="13.453125" style="124" customWidth="1"/>
    <col min="6416" max="6416" width="13.81640625" style="124" customWidth="1"/>
    <col min="6417" max="6417" width="14.6328125" style="124" customWidth="1"/>
    <col min="6418" max="6664" width="9.1796875" style="124"/>
    <col min="6665" max="6665" width="46" style="124" customWidth="1"/>
    <col min="6666" max="6666" width="25" style="124" customWidth="1"/>
    <col min="6667" max="6667" width="12" style="124" customWidth="1"/>
    <col min="6668" max="6668" width="12.1796875" style="124" customWidth="1"/>
    <col min="6669" max="6669" width="14" style="124" customWidth="1"/>
    <col min="6670" max="6670" width="14.6328125" style="124" customWidth="1"/>
    <col min="6671" max="6671" width="13.453125" style="124" customWidth="1"/>
    <col min="6672" max="6672" width="13.81640625" style="124" customWidth="1"/>
    <col min="6673" max="6673" width="14.6328125" style="124" customWidth="1"/>
    <col min="6674" max="6920" width="9.1796875" style="124"/>
    <col min="6921" max="6921" width="46" style="124" customWidth="1"/>
    <col min="6922" max="6922" width="25" style="124" customWidth="1"/>
    <col min="6923" max="6923" width="12" style="124" customWidth="1"/>
    <col min="6924" max="6924" width="12.1796875" style="124" customWidth="1"/>
    <col min="6925" max="6925" width="14" style="124" customWidth="1"/>
    <col min="6926" max="6926" width="14.6328125" style="124" customWidth="1"/>
    <col min="6927" max="6927" width="13.453125" style="124" customWidth="1"/>
    <col min="6928" max="6928" width="13.81640625" style="124" customWidth="1"/>
    <col min="6929" max="6929" width="14.6328125" style="124" customWidth="1"/>
    <col min="6930" max="7176" width="9.1796875" style="124"/>
    <col min="7177" max="7177" width="46" style="124" customWidth="1"/>
    <col min="7178" max="7178" width="25" style="124" customWidth="1"/>
    <col min="7179" max="7179" width="12" style="124" customWidth="1"/>
    <col min="7180" max="7180" width="12.1796875" style="124" customWidth="1"/>
    <col min="7181" max="7181" width="14" style="124" customWidth="1"/>
    <col min="7182" max="7182" width="14.6328125" style="124" customWidth="1"/>
    <col min="7183" max="7183" width="13.453125" style="124" customWidth="1"/>
    <col min="7184" max="7184" width="13.81640625" style="124" customWidth="1"/>
    <col min="7185" max="7185" width="14.6328125" style="124" customWidth="1"/>
    <col min="7186" max="7432" width="9.1796875" style="124"/>
    <col min="7433" max="7433" width="46" style="124" customWidth="1"/>
    <col min="7434" max="7434" width="25" style="124" customWidth="1"/>
    <col min="7435" max="7435" width="12" style="124" customWidth="1"/>
    <col min="7436" max="7436" width="12.1796875" style="124" customWidth="1"/>
    <col min="7437" max="7437" width="14" style="124" customWidth="1"/>
    <col min="7438" max="7438" width="14.6328125" style="124" customWidth="1"/>
    <col min="7439" max="7439" width="13.453125" style="124" customWidth="1"/>
    <col min="7440" max="7440" width="13.81640625" style="124" customWidth="1"/>
    <col min="7441" max="7441" width="14.6328125" style="124" customWidth="1"/>
    <col min="7442" max="7688" width="9.1796875" style="124"/>
    <col min="7689" max="7689" width="46" style="124" customWidth="1"/>
    <col min="7690" max="7690" width="25" style="124" customWidth="1"/>
    <col min="7691" max="7691" width="12" style="124" customWidth="1"/>
    <col min="7692" max="7692" width="12.1796875" style="124" customWidth="1"/>
    <col min="7693" max="7693" width="14" style="124" customWidth="1"/>
    <col min="7694" max="7694" width="14.6328125" style="124" customWidth="1"/>
    <col min="7695" max="7695" width="13.453125" style="124" customWidth="1"/>
    <col min="7696" max="7696" width="13.81640625" style="124" customWidth="1"/>
    <col min="7697" max="7697" width="14.6328125" style="124" customWidth="1"/>
    <col min="7698" max="7944" width="9.1796875" style="124"/>
    <col min="7945" max="7945" width="46" style="124" customWidth="1"/>
    <col min="7946" max="7946" width="25" style="124" customWidth="1"/>
    <col min="7947" max="7947" width="12" style="124" customWidth="1"/>
    <col min="7948" max="7948" width="12.1796875" style="124" customWidth="1"/>
    <col min="7949" max="7949" width="14" style="124" customWidth="1"/>
    <col min="7950" max="7950" width="14.6328125" style="124" customWidth="1"/>
    <col min="7951" max="7951" width="13.453125" style="124" customWidth="1"/>
    <col min="7952" max="7952" width="13.81640625" style="124" customWidth="1"/>
    <col min="7953" max="7953" width="14.6328125" style="124" customWidth="1"/>
    <col min="7954" max="8200" width="9.1796875" style="124"/>
    <col min="8201" max="8201" width="46" style="124" customWidth="1"/>
    <col min="8202" max="8202" width="25" style="124" customWidth="1"/>
    <col min="8203" max="8203" width="12" style="124" customWidth="1"/>
    <col min="8204" max="8204" width="12.1796875" style="124" customWidth="1"/>
    <col min="8205" max="8205" width="14" style="124" customWidth="1"/>
    <col min="8206" max="8206" width="14.6328125" style="124" customWidth="1"/>
    <col min="8207" max="8207" width="13.453125" style="124" customWidth="1"/>
    <col min="8208" max="8208" width="13.81640625" style="124" customWidth="1"/>
    <col min="8209" max="8209" width="14.6328125" style="124" customWidth="1"/>
    <col min="8210" max="8456" width="9.1796875" style="124"/>
    <col min="8457" max="8457" width="46" style="124" customWidth="1"/>
    <col min="8458" max="8458" width="25" style="124" customWidth="1"/>
    <col min="8459" max="8459" width="12" style="124" customWidth="1"/>
    <col min="8460" max="8460" width="12.1796875" style="124" customWidth="1"/>
    <col min="8461" max="8461" width="14" style="124" customWidth="1"/>
    <col min="8462" max="8462" width="14.6328125" style="124" customWidth="1"/>
    <col min="8463" max="8463" width="13.453125" style="124" customWidth="1"/>
    <col min="8464" max="8464" width="13.81640625" style="124" customWidth="1"/>
    <col min="8465" max="8465" width="14.6328125" style="124" customWidth="1"/>
    <col min="8466" max="8712" width="9.1796875" style="124"/>
    <col min="8713" max="8713" width="46" style="124" customWidth="1"/>
    <col min="8714" max="8714" width="25" style="124" customWidth="1"/>
    <col min="8715" max="8715" width="12" style="124" customWidth="1"/>
    <col min="8716" max="8716" width="12.1796875" style="124" customWidth="1"/>
    <col min="8717" max="8717" width="14" style="124" customWidth="1"/>
    <col min="8718" max="8718" width="14.6328125" style="124" customWidth="1"/>
    <col min="8719" max="8719" width="13.453125" style="124" customWidth="1"/>
    <col min="8720" max="8720" width="13.81640625" style="124" customWidth="1"/>
    <col min="8721" max="8721" width="14.6328125" style="124" customWidth="1"/>
    <col min="8722" max="8968" width="9.1796875" style="124"/>
    <col min="8969" max="8969" width="46" style="124" customWidth="1"/>
    <col min="8970" max="8970" width="25" style="124" customWidth="1"/>
    <col min="8971" max="8971" width="12" style="124" customWidth="1"/>
    <col min="8972" max="8972" width="12.1796875" style="124" customWidth="1"/>
    <col min="8973" max="8973" width="14" style="124" customWidth="1"/>
    <col min="8974" max="8974" width="14.6328125" style="124" customWidth="1"/>
    <col min="8975" max="8975" width="13.453125" style="124" customWidth="1"/>
    <col min="8976" max="8976" width="13.81640625" style="124" customWidth="1"/>
    <col min="8977" max="8977" width="14.6328125" style="124" customWidth="1"/>
    <col min="8978" max="9224" width="9.1796875" style="124"/>
    <col min="9225" max="9225" width="46" style="124" customWidth="1"/>
    <col min="9226" max="9226" width="25" style="124" customWidth="1"/>
    <col min="9227" max="9227" width="12" style="124" customWidth="1"/>
    <col min="9228" max="9228" width="12.1796875" style="124" customWidth="1"/>
    <col min="9229" max="9229" width="14" style="124" customWidth="1"/>
    <col min="9230" max="9230" width="14.6328125" style="124" customWidth="1"/>
    <col min="9231" max="9231" width="13.453125" style="124" customWidth="1"/>
    <col min="9232" max="9232" width="13.81640625" style="124" customWidth="1"/>
    <col min="9233" max="9233" width="14.6328125" style="124" customWidth="1"/>
    <col min="9234" max="9480" width="9.1796875" style="124"/>
    <col min="9481" max="9481" width="46" style="124" customWidth="1"/>
    <col min="9482" max="9482" width="25" style="124" customWidth="1"/>
    <col min="9483" max="9483" width="12" style="124" customWidth="1"/>
    <col min="9484" max="9484" width="12.1796875" style="124" customWidth="1"/>
    <col min="9485" max="9485" width="14" style="124" customWidth="1"/>
    <col min="9486" max="9486" width="14.6328125" style="124" customWidth="1"/>
    <col min="9487" max="9487" width="13.453125" style="124" customWidth="1"/>
    <col min="9488" max="9488" width="13.81640625" style="124" customWidth="1"/>
    <col min="9489" max="9489" width="14.6328125" style="124" customWidth="1"/>
    <col min="9490" max="9736" width="9.1796875" style="124"/>
    <col min="9737" max="9737" width="46" style="124" customWidth="1"/>
    <col min="9738" max="9738" width="25" style="124" customWidth="1"/>
    <col min="9739" max="9739" width="12" style="124" customWidth="1"/>
    <col min="9740" max="9740" width="12.1796875" style="124" customWidth="1"/>
    <col min="9741" max="9741" width="14" style="124" customWidth="1"/>
    <col min="9742" max="9742" width="14.6328125" style="124" customWidth="1"/>
    <col min="9743" max="9743" width="13.453125" style="124" customWidth="1"/>
    <col min="9744" max="9744" width="13.81640625" style="124" customWidth="1"/>
    <col min="9745" max="9745" width="14.6328125" style="124" customWidth="1"/>
    <col min="9746" max="9992" width="9.1796875" style="124"/>
    <col min="9993" max="9993" width="46" style="124" customWidth="1"/>
    <col min="9994" max="9994" width="25" style="124" customWidth="1"/>
    <col min="9995" max="9995" width="12" style="124" customWidth="1"/>
    <col min="9996" max="9996" width="12.1796875" style="124" customWidth="1"/>
    <col min="9997" max="9997" width="14" style="124" customWidth="1"/>
    <col min="9998" max="9998" width="14.6328125" style="124" customWidth="1"/>
    <col min="9999" max="9999" width="13.453125" style="124" customWidth="1"/>
    <col min="10000" max="10000" width="13.81640625" style="124" customWidth="1"/>
    <col min="10001" max="10001" width="14.6328125" style="124" customWidth="1"/>
    <col min="10002" max="10248" width="9.1796875" style="124"/>
    <col min="10249" max="10249" width="46" style="124" customWidth="1"/>
    <col min="10250" max="10250" width="25" style="124" customWidth="1"/>
    <col min="10251" max="10251" width="12" style="124" customWidth="1"/>
    <col min="10252" max="10252" width="12.1796875" style="124" customWidth="1"/>
    <col min="10253" max="10253" width="14" style="124" customWidth="1"/>
    <col min="10254" max="10254" width="14.6328125" style="124" customWidth="1"/>
    <col min="10255" max="10255" width="13.453125" style="124" customWidth="1"/>
    <col min="10256" max="10256" width="13.81640625" style="124" customWidth="1"/>
    <col min="10257" max="10257" width="14.6328125" style="124" customWidth="1"/>
    <col min="10258" max="10504" width="9.1796875" style="124"/>
    <col min="10505" max="10505" width="46" style="124" customWidth="1"/>
    <col min="10506" max="10506" width="25" style="124" customWidth="1"/>
    <col min="10507" max="10507" width="12" style="124" customWidth="1"/>
    <col min="10508" max="10508" width="12.1796875" style="124" customWidth="1"/>
    <col min="10509" max="10509" width="14" style="124" customWidth="1"/>
    <col min="10510" max="10510" width="14.6328125" style="124" customWidth="1"/>
    <col min="10511" max="10511" width="13.453125" style="124" customWidth="1"/>
    <col min="10512" max="10512" width="13.81640625" style="124" customWidth="1"/>
    <col min="10513" max="10513" width="14.6328125" style="124" customWidth="1"/>
    <col min="10514" max="10760" width="9.1796875" style="124"/>
    <col min="10761" max="10761" width="46" style="124" customWidth="1"/>
    <col min="10762" max="10762" width="25" style="124" customWidth="1"/>
    <col min="10763" max="10763" width="12" style="124" customWidth="1"/>
    <col min="10764" max="10764" width="12.1796875" style="124" customWidth="1"/>
    <col min="10765" max="10765" width="14" style="124" customWidth="1"/>
    <col min="10766" max="10766" width="14.6328125" style="124" customWidth="1"/>
    <col min="10767" max="10767" width="13.453125" style="124" customWidth="1"/>
    <col min="10768" max="10768" width="13.81640625" style="124" customWidth="1"/>
    <col min="10769" max="10769" width="14.6328125" style="124" customWidth="1"/>
    <col min="10770" max="11016" width="9.1796875" style="124"/>
    <col min="11017" max="11017" width="46" style="124" customWidth="1"/>
    <col min="11018" max="11018" width="25" style="124" customWidth="1"/>
    <col min="11019" max="11019" width="12" style="124" customWidth="1"/>
    <col min="11020" max="11020" width="12.1796875" style="124" customWidth="1"/>
    <col min="11021" max="11021" width="14" style="124" customWidth="1"/>
    <col min="11022" max="11022" width="14.6328125" style="124" customWidth="1"/>
    <col min="11023" max="11023" width="13.453125" style="124" customWidth="1"/>
    <col min="11024" max="11024" width="13.81640625" style="124" customWidth="1"/>
    <col min="11025" max="11025" width="14.6328125" style="124" customWidth="1"/>
    <col min="11026" max="11272" width="9.1796875" style="124"/>
    <col min="11273" max="11273" width="46" style="124" customWidth="1"/>
    <col min="11274" max="11274" width="25" style="124" customWidth="1"/>
    <col min="11275" max="11275" width="12" style="124" customWidth="1"/>
    <col min="11276" max="11276" width="12.1796875" style="124" customWidth="1"/>
    <col min="11277" max="11277" width="14" style="124" customWidth="1"/>
    <col min="11278" max="11278" width="14.6328125" style="124" customWidth="1"/>
    <col min="11279" max="11279" width="13.453125" style="124" customWidth="1"/>
    <col min="11280" max="11280" width="13.81640625" style="124" customWidth="1"/>
    <col min="11281" max="11281" width="14.6328125" style="124" customWidth="1"/>
    <col min="11282" max="11528" width="9.1796875" style="124"/>
    <col min="11529" max="11529" width="46" style="124" customWidth="1"/>
    <col min="11530" max="11530" width="25" style="124" customWidth="1"/>
    <col min="11531" max="11531" width="12" style="124" customWidth="1"/>
    <col min="11532" max="11532" width="12.1796875" style="124" customWidth="1"/>
    <col min="11533" max="11533" width="14" style="124" customWidth="1"/>
    <col min="11534" max="11534" width="14.6328125" style="124" customWidth="1"/>
    <col min="11535" max="11535" width="13.453125" style="124" customWidth="1"/>
    <col min="11536" max="11536" width="13.81640625" style="124" customWidth="1"/>
    <col min="11537" max="11537" width="14.6328125" style="124" customWidth="1"/>
    <col min="11538" max="11784" width="9.1796875" style="124"/>
    <col min="11785" max="11785" width="46" style="124" customWidth="1"/>
    <col min="11786" max="11786" width="25" style="124" customWidth="1"/>
    <col min="11787" max="11787" width="12" style="124" customWidth="1"/>
    <col min="11788" max="11788" width="12.1796875" style="124" customWidth="1"/>
    <col min="11789" max="11789" width="14" style="124" customWidth="1"/>
    <col min="11790" max="11790" width="14.6328125" style="124" customWidth="1"/>
    <col min="11791" max="11791" width="13.453125" style="124" customWidth="1"/>
    <col min="11792" max="11792" width="13.81640625" style="124" customWidth="1"/>
    <col min="11793" max="11793" width="14.6328125" style="124" customWidth="1"/>
    <col min="11794" max="12040" width="9.1796875" style="124"/>
    <col min="12041" max="12041" width="46" style="124" customWidth="1"/>
    <col min="12042" max="12042" width="25" style="124" customWidth="1"/>
    <col min="12043" max="12043" width="12" style="124" customWidth="1"/>
    <col min="12044" max="12044" width="12.1796875" style="124" customWidth="1"/>
    <col min="12045" max="12045" width="14" style="124" customWidth="1"/>
    <col min="12046" max="12046" width="14.6328125" style="124" customWidth="1"/>
    <col min="12047" max="12047" width="13.453125" style="124" customWidth="1"/>
    <col min="12048" max="12048" width="13.81640625" style="124" customWidth="1"/>
    <col min="12049" max="12049" width="14.6328125" style="124" customWidth="1"/>
    <col min="12050" max="12296" width="9.1796875" style="124"/>
    <col min="12297" max="12297" width="46" style="124" customWidth="1"/>
    <col min="12298" max="12298" width="25" style="124" customWidth="1"/>
    <col min="12299" max="12299" width="12" style="124" customWidth="1"/>
    <col min="12300" max="12300" width="12.1796875" style="124" customWidth="1"/>
    <col min="12301" max="12301" width="14" style="124" customWidth="1"/>
    <col min="12302" max="12302" width="14.6328125" style="124" customWidth="1"/>
    <col min="12303" max="12303" width="13.453125" style="124" customWidth="1"/>
    <col min="12304" max="12304" width="13.81640625" style="124" customWidth="1"/>
    <col min="12305" max="12305" width="14.6328125" style="124" customWidth="1"/>
    <col min="12306" max="12552" width="9.1796875" style="124"/>
    <col min="12553" max="12553" width="46" style="124" customWidth="1"/>
    <col min="12554" max="12554" width="25" style="124" customWidth="1"/>
    <col min="12555" max="12555" width="12" style="124" customWidth="1"/>
    <col min="12556" max="12556" width="12.1796875" style="124" customWidth="1"/>
    <col min="12557" max="12557" width="14" style="124" customWidth="1"/>
    <col min="12558" max="12558" width="14.6328125" style="124" customWidth="1"/>
    <col min="12559" max="12559" width="13.453125" style="124" customWidth="1"/>
    <col min="12560" max="12560" width="13.81640625" style="124" customWidth="1"/>
    <col min="12561" max="12561" width="14.6328125" style="124" customWidth="1"/>
    <col min="12562" max="12808" width="9.1796875" style="124"/>
    <col min="12809" max="12809" width="46" style="124" customWidth="1"/>
    <col min="12810" max="12810" width="25" style="124" customWidth="1"/>
    <col min="12811" max="12811" width="12" style="124" customWidth="1"/>
    <col min="12812" max="12812" width="12.1796875" style="124" customWidth="1"/>
    <col min="12813" max="12813" width="14" style="124" customWidth="1"/>
    <col min="12814" max="12814" width="14.6328125" style="124" customWidth="1"/>
    <col min="12815" max="12815" width="13.453125" style="124" customWidth="1"/>
    <col min="12816" max="12816" width="13.81640625" style="124" customWidth="1"/>
    <col min="12817" max="12817" width="14.6328125" style="124" customWidth="1"/>
    <col min="12818" max="13064" width="9.1796875" style="124"/>
    <col min="13065" max="13065" width="46" style="124" customWidth="1"/>
    <col min="13066" max="13066" width="25" style="124" customWidth="1"/>
    <col min="13067" max="13067" width="12" style="124" customWidth="1"/>
    <col min="13068" max="13068" width="12.1796875" style="124" customWidth="1"/>
    <col min="13069" max="13069" width="14" style="124" customWidth="1"/>
    <col min="13070" max="13070" width="14.6328125" style="124" customWidth="1"/>
    <col min="13071" max="13071" width="13.453125" style="124" customWidth="1"/>
    <col min="13072" max="13072" width="13.81640625" style="124" customWidth="1"/>
    <col min="13073" max="13073" width="14.6328125" style="124" customWidth="1"/>
    <col min="13074" max="13320" width="9.1796875" style="124"/>
    <col min="13321" max="13321" width="46" style="124" customWidth="1"/>
    <col min="13322" max="13322" width="25" style="124" customWidth="1"/>
    <col min="13323" max="13323" width="12" style="124" customWidth="1"/>
    <col min="13324" max="13324" width="12.1796875" style="124" customWidth="1"/>
    <col min="13325" max="13325" width="14" style="124" customWidth="1"/>
    <col min="13326" max="13326" width="14.6328125" style="124" customWidth="1"/>
    <col min="13327" max="13327" width="13.453125" style="124" customWidth="1"/>
    <col min="13328" max="13328" width="13.81640625" style="124" customWidth="1"/>
    <col min="13329" max="13329" width="14.6328125" style="124" customWidth="1"/>
    <col min="13330" max="13576" width="9.1796875" style="124"/>
    <col min="13577" max="13577" width="46" style="124" customWidth="1"/>
    <col min="13578" max="13578" width="25" style="124" customWidth="1"/>
    <col min="13579" max="13579" width="12" style="124" customWidth="1"/>
    <col min="13580" max="13580" width="12.1796875" style="124" customWidth="1"/>
    <col min="13581" max="13581" width="14" style="124" customWidth="1"/>
    <col min="13582" max="13582" width="14.6328125" style="124" customWidth="1"/>
    <col min="13583" max="13583" width="13.453125" style="124" customWidth="1"/>
    <col min="13584" max="13584" width="13.81640625" style="124" customWidth="1"/>
    <col min="13585" max="13585" width="14.6328125" style="124" customWidth="1"/>
    <col min="13586" max="13832" width="9.1796875" style="124"/>
    <col min="13833" max="13833" width="46" style="124" customWidth="1"/>
    <col min="13834" max="13834" width="25" style="124" customWidth="1"/>
    <col min="13835" max="13835" width="12" style="124" customWidth="1"/>
    <col min="13836" max="13836" width="12.1796875" style="124" customWidth="1"/>
    <col min="13837" max="13837" width="14" style="124" customWidth="1"/>
    <col min="13838" max="13838" width="14.6328125" style="124" customWidth="1"/>
    <col min="13839" max="13839" width="13.453125" style="124" customWidth="1"/>
    <col min="13840" max="13840" width="13.81640625" style="124" customWidth="1"/>
    <col min="13841" max="13841" width="14.6328125" style="124" customWidth="1"/>
    <col min="13842" max="14088" width="9.1796875" style="124"/>
    <col min="14089" max="14089" width="46" style="124" customWidth="1"/>
    <col min="14090" max="14090" width="25" style="124" customWidth="1"/>
    <col min="14091" max="14091" width="12" style="124" customWidth="1"/>
    <col min="14092" max="14092" width="12.1796875" style="124" customWidth="1"/>
    <col min="14093" max="14093" width="14" style="124" customWidth="1"/>
    <col min="14094" max="14094" width="14.6328125" style="124" customWidth="1"/>
    <col min="14095" max="14095" width="13.453125" style="124" customWidth="1"/>
    <col min="14096" max="14096" width="13.81640625" style="124" customWidth="1"/>
    <col min="14097" max="14097" width="14.6328125" style="124" customWidth="1"/>
    <col min="14098" max="14344" width="9.1796875" style="124"/>
    <col min="14345" max="14345" width="46" style="124" customWidth="1"/>
    <col min="14346" max="14346" width="25" style="124" customWidth="1"/>
    <col min="14347" max="14347" width="12" style="124" customWidth="1"/>
    <col min="14348" max="14348" width="12.1796875" style="124" customWidth="1"/>
    <col min="14349" max="14349" width="14" style="124" customWidth="1"/>
    <col min="14350" max="14350" width="14.6328125" style="124" customWidth="1"/>
    <col min="14351" max="14351" width="13.453125" style="124" customWidth="1"/>
    <col min="14352" max="14352" width="13.81640625" style="124" customWidth="1"/>
    <col min="14353" max="14353" width="14.6328125" style="124" customWidth="1"/>
    <col min="14354" max="14600" width="9.1796875" style="124"/>
    <col min="14601" max="14601" width="46" style="124" customWidth="1"/>
    <col min="14602" max="14602" width="25" style="124" customWidth="1"/>
    <col min="14603" max="14603" width="12" style="124" customWidth="1"/>
    <col min="14604" max="14604" width="12.1796875" style="124" customWidth="1"/>
    <col min="14605" max="14605" width="14" style="124" customWidth="1"/>
    <col min="14606" max="14606" width="14.6328125" style="124" customWidth="1"/>
    <col min="14607" max="14607" width="13.453125" style="124" customWidth="1"/>
    <col min="14608" max="14608" width="13.81640625" style="124" customWidth="1"/>
    <col min="14609" max="14609" width="14.6328125" style="124" customWidth="1"/>
    <col min="14610" max="14856" width="9.1796875" style="124"/>
    <col min="14857" max="14857" width="46" style="124" customWidth="1"/>
    <col min="14858" max="14858" width="25" style="124" customWidth="1"/>
    <col min="14859" max="14859" width="12" style="124" customWidth="1"/>
    <col min="14860" max="14860" width="12.1796875" style="124" customWidth="1"/>
    <col min="14861" max="14861" width="14" style="124" customWidth="1"/>
    <col min="14862" max="14862" width="14.6328125" style="124" customWidth="1"/>
    <col min="14863" max="14863" width="13.453125" style="124" customWidth="1"/>
    <col min="14864" max="14864" width="13.81640625" style="124" customWidth="1"/>
    <col min="14865" max="14865" width="14.6328125" style="124" customWidth="1"/>
    <col min="14866" max="15112" width="9.1796875" style="124"/>
    <col min="15113" max="15113" width="46" style="124" customWidth="1"/>
    <col min="15114" max="15114" width="25" style="124" customWidth="1"/>
    <col min="15115" max="15115" width="12" style="124" customWidth="1"/>
    <col min="15116" max="15116" width="12.1796875" style="124" customWidth="1"/>
    <col min="15117" max="15117" width="14" style="124" customWidth="1"/>
    <col min="15118" max="15118" width="14.6328125" style="124" customWidth="1"/>
    <col min="15119" max="15119" width="13.453125" style="124" customWidth="1"/>
    <col min="15120" max="15120" width="13.81640625" style="124" customWidth="1"/>
    <col min="15121" max="15121" width="14.6328125" style="124" customWidth="1"/>
    <col min="15122" max="15368" width="9.1796875" style="124"/>
    <col min="15369" max="15369" width="46" style="124" customWidth="1"/>
    <col min="15370" max="15370" width="25" style="124" customWidth="1"/>
    <col min="15371" max="15371" width="12" style="124" customWidth="1"/>
    <col min="15372" max="15372" width="12.1796875" style="124" customWidth="1"/>
    <col min="15373" max="15373" width="14" style="124" customWidth="1"/>
    <col min="15374" max="15374" width="14.6328125" style="124" customWidth="1"/>
    <col min="15375" max="15375" width="13.453125" style="124" customWidth="1"/>
    <col min="15376" max="15376" width="13.81640625" style="124" customWidth="1"/>
    <col min="15377" max="15377" width="14.6328125" style="124" customWidth="1"/>
    <col min="15378" max="15624" width="9.1796875" style="124"/>
    <col min="15625" max="15625" width="46" style="124" customWidth="1"/>
    <col min="15626" max="15626" width="25" style="124" customWidth="1"/>
    <col min="15627" max="15627" width="12" style="124" customWidth="1"/>
    <col min="15628" max="15628" width="12.1796875" style="124" customWidth="1"/>
    <col min="15629" max="15629" width="14" style="124" customWidth="1"/>
    <col min="15630" max="15630" width="14.6328125" style="124" customWidth="1"/>
    <col min="15631" max="15631" width="13.453125" style="124" customWidth="1"/>
    <col min="15632" max="15632" width="13.81640625" style="124" customWidth="1"/>
    <col min="15633" max="15633" width="14.6328125" style="124" customWidth="1"/>
    <col min="15634" max="15880" width="9.1796875" style="124"/>
    <col min="15881" max="15881" width="46" style="124" customWidth="1"/>
    <col min="15882" max="15882" width="25" style="124" customWidth="1"/>
    <col min="15883" max="15883" width="12" style="124" customWidth="1"/>
    <col min="15884" max="15884" width="12.1796875" style="124" customWidth="1"/>
    <col min="15885" max="15885" width="14" style="124" customWidth="1"/>
    <col min="15886" max="15886" width="14.6328125" style="124" customWidth="1"/>
    <col min="15887" max="15887" width="13.453125" style="124" customWidth="1"/>
    <col min="15888" max="15888" width="13.81640625" style="124" customWidth="1"/>
    <col min="15889" max="15889" width="14.6328125" style="124" customWidth="1"/>
    <col min="15890" max="16136" width="9.1796875" style="124"/>
    <col min="16137" max="16137" width="46" style="124" customWidth="1"/>
    <col min="16138" max="16138" width="25" style="124" customWidth="1"/>
    <col min="16139" max="16139" width="12" style="124" customWidth="1"/>
    <col min="16140" max="16140" width="12.1796875" style="124" customWidth="1"/>
    <col min="16141" max="16141" width="14" style="124" customWidth="1"/>
    <col min="16142" max="16142" width="14.6328125" style="124" customWidth="1"/>
    <col min="16143" max="16143" width="13.453125" style="124" customWidth="1"/>
    <col min="16144" max="16144" width="13.81640625" style="124" customWidth="1"/>
    <col min="16145" max="16145" width="14.6328125" style="124" customWidth="1"/>
    <col min="16146" max="16384" width="9.1796875" style="124"/>
  </cols>
  <sheetData>
    <row r="1" spans="1:21" ht="22.5" customHeight="1">
      <c r="A1" s="123" t="s">
        <v>24</v>
      </c>
    </row>
    <row r="2" spans="1:21" ht="22.5" customHeight="1">
      <c r="A2" s="125" t="s">
        <v>82</v>
      </c>
    </row>
    <row r="3" spans="1:21" ht="22.5" customHeight="1">
      <c r="A3" s="123" t="s">
        <v>25</v>
      </c>
    </row>
    <row r="4" spans="1:21" ht="22.5" customHeight="1">
      <c r="A4" s="189" t="s">
        <v>69</v>
      </c>
      <c r="B4" s="189"/>
      <c r="C4" s="189"/>
      <c r="D4" s="189"/>
      <c r="E4" s="189"/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189"/>
      <c r="Q4" s="163"/>
    </row>
    <row r="5" spans="1:21">
      <c r="A5" s="189" t="s">
        <v>26</v>
      </c>
      <c r="B5" s="189"/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63"/>
    </row>
    <row r="6" spans="1:21">
      <c r="A6" s="163" t="s">
        <v>76</v>
      </c>
      <c r="B6" s="163"/>
      <c r="C6" s="163"/>
      <c r="D6" s="163"/>
      <c r="E6" s="163"/>
      <c r="F6" s="163"/>
      <c r="G6" s="163"/>
      <c r="H6" s="163"/>
      <c r="I6" s="163"/>
      <c r="J6" s="163"/>
      <c r="K6" s="163"/>
      <c r="L6" s="163"/>
      <c r="M6" s="163"/>
      <c r="N6" s="163"/>
      <c r="O6" s="163"/>
      <c r="P6" s="163"/>
      <c r="Q6" s="163"/>
    </row>
    <row r="8" spans="1:21" ht="13" thickBot="1">
      <c r="A8" s="165"/>
      <c r="B8" s="2" t="s">
        <v>81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</row>
    <row r="9" spans="1:21" ht="13.5" thickBot="1">
      <c r="A9" s="192" t="s">
        <v>27</v>
      </c>
      <c r="B9" s="192" t="s">
        <v>28</v>
      </c>
      <c r="C9" s="192" t="s">
        <v>70</v>
      </c>
      <c r="D9" s="195" t="s">
        <v>68</v>
      </c>
      <c r="E9" s="196"/>
      <c r="F9" s="196"/>
      <c r="G9" s="196"/>
      <c r="H9" s="196"/>
      <c r="I9" s="196"/>
      <c r="J9" s="196"/>
      <c r="K9" s="196"/>
      <c r="L9" s="196"/>
      <c r="M9" s="196"/>
      <c r="N9" s="196"/>
      <c r="O9" s="196"/>
      <c r="P9" s="197"/>
      <c r="Q9" s="167"/>
    </row>
    <row r="10" spans="1:21" ht="13.5" thickBot="1">
      <c r="A10" s="193"/>
      <c r="B10" s="193"/>
      <c r="C10" s="193"/>
      <c r="D10" s="198" t="s">
        <v>29</v>
      </c>
      <c r="E10" s="199"/>
      <c r="F10" s="198" t="s">
        <v>30</v>
      </c>
      <c r="G10" s="200"/>
      <c r="H10" s="200"/>
      <c r="I10" s="200"/>
      <c r="J10" s="200"/>
      <c r="K10" s="199"/>
      <c r="L10" s="198" t="s">
        <v>31</v>
      </c>
      <c r="M10" s="199"/>
      <c r="N10" s="195" t="s">
        <v>32</v>
      </c>
      <c r="O10" s="197"/>
      <c r="P10" s="128" t="s">
        <v>33</v>
      </c>
      <c r="Q10" s="168"/>
      <c r="R10" s="202" t="s">
        <v>74</v>
      </c>
      <c r="S10" s="203"/>
      <c r="T10" s="203"/>
      <c r="U10" s="203"/>
    </row>
    <row r="11" spans="1:21" ht="13.5" thickBot="1">
      <c r="A11" s="193"/>
      <c r="B11" s="194"/>
      <c r="C11" s="194"/>
      <c r="D11" s="198" t="s">
        <v>78</v>
      </c>
      <c r="E11" s="199"/>
      <c r="F11" s="198">
        <v>2</v>
      </c>
      <c r="G11" s="199"/>
      <c r="H11" s="198">
        <v>3</v>
      </c>
      <c r="I11" s="199"/>
      <c r="J11" s="198">
        <v>4</v>
      </c>
      <c r="K11" s="199"/>
      <c r="L11" s="198">
        <v>5</v>
      </c>
      <c r="M11" s="199"/>
      <c r="N11" s="198">
        <v>6</v>
      </c>
      <c r="O11" s="199"/>
      <c r="P11" s="198">
        <v>7</v>
      </c>
      <c r="Q11" s="199"/>
      <c r="R11" s="204" t="s">
        <v>50</v>
      </c>
      <c r="S11" s="205"/>
      <c r="T11" s="205"/>
      <c r="U11" s="205"/>
    </row>
    <row r="12" spans="1:21" ht="13.5" thickBot="1">
      <c r="A12" s="193"/>
      <c r="B12" s="127"/>
      <c r="C12" s="127"/>
      <c r="D12" s="190"/>
      <c r="E12" s="191"/>
      <c r="F12" s="190"/>
      <c r="G12" s="191"/>
      <c r="H12" s="190"/>
      <c r="I12" s="191"/>
      <c r="J12" s="190"/>
      <c r="K12" s="191"/>
      <c r="L12" s="190"/>
      <c r="M12" s="191"/>
      <c r="N12" s="190"/>
      <c r="O12" s="191"/>
      <c r="P12" s="190"/>
      <c r="Q12" s="191"/>
      <c r="R12" s="204"/>
      <c r="S12" s="205"/>
      <c r="T12" s="205"/>
      <c r="U12" s="205"/>
    </row>
    <row r="13" spans="1:21" ht="26.5" thickBot="1">
      <c r="A13" s="194"/>
      <c r="B13" s="127"/>
      <c r="C13" s="127"/>
      <c r="D13" s="126" t="s">
        <v>34</v>
      </c>
      <c r="E13" s="126" t="s">
        <v>71</v>
      </c>
      <c r="F13" s="126" t="s">
        <v>34</v>
      </c>
      <c r="G13" s="126" t="s">
        <v>72</v>
      </c>
      <c r="H13" s="126" t="s">
        <v>34</v>
      </c>
      <c r="I13" s="126" t="s">
        <v>72</v>
      </c>
      <c r="J13" s="126" t="s">
        <v>34</v>
      </c>
      <c r="K13" s="126" t="s">
        <v>71</v>
      </c>
      <c r="L13" s="126" t="s">
        <v>34</v>
      </c>
      <c r="M13" s="126" t="s">
        <v>72</v>
      </c>
      <c r="N13" s="126" t="s">
        <v>34</v>
      </c>
      <c r="O13" s="126" t="s">
        <v>71</v>
      </c>
      <c r="P13" s="126" t="s">
        <v>34</v>
      </c>
      <c r="Q13" s="169" t="s">
        <v>72</v>
      </c>
      <c r="R13" s="141" t="s">
        <v>37</v>
      </c>
      <c r="S13" s="142" t="s">
        <v>38</v>
      </c>
      <c r="T13" s="141" t="s">
        <v>73</v>
      </c>
      <c r="U13" s="142" t="s">
        <v>38</v>
      </c>
    </row>
    <row r="14" spans="1:21" ht="13.5" thickBot="1">
      <c r="A14" s="129" t="s">
        <v>15</v>
      </c>
      <c r="B14" s="130"/>
      <c r="C14" s="130">
        <v>100</v>
      </c>
      <c r="D14" s="131">
        <v>2</v>
      </c>
      <c r="E14" s="174">
        <f>C14*D14</f>
        <v>200</v>
      </c>
      <c r="F14" s="131">
        <v>0</v>
      </c>
      <c r="G14" s="175">
        <f>F14*C14</f>
        <v>0</v>
      </c>
      <c r="H14" s="131">
        <v>0</v>
      </c>
      <c r="I14" s="175">
        <f>H14*C14</f>
        <v>0</v>
      </c>
      <c r="J14" s="131">
        <v>0</v>
      </c>
      <c r="K14" s="175">
        <f>J14*C14</f>
        <v>0</v>
      </c>
      <c r="L14" s="131">
        <v>0</v>
      </c>
      <c r="M14" s="175">
        <f>L14*C14</f>
        <v>0</v>
      </c>
      <c r="N14" s="131">
        <v>0</v>
      </c>
      <c r="O14" s="176">
        <f>N14*C14</f>
        <v>0</v>
      </c>
      <c r="P14" s="131">
        <v>0</v>
      </c>
      <c r="Q14" s="176">
        <f>P14*C14</f>
        <v>0</v>
      </c>
      <c r="R14" s="136">
        <f>SUM(P14,N14,L14,J14,H14,F14,D14)</f>
        <v>2</v>
      </c>
      <c r="S14" s="137">
        <f>R14/$R$18</f>
        <v>1</v>
      </c>
      <c r="T14" s="170">
        <f>SUM(Q14,O14,M14,K14,I14,G14,E14)</f>
        <v>200</v>
      </c>
      <c r="U14" s="172" t="e">
        <f>T14/#REF!</f>
        <v>#REF!</v>
      </c>
    </row>
    <row r="15" spans="1:21" ht="13.5" thickBot="1">
      <c r="A15" s="160" t="s">
        <v>65</v>
      </c>
      <c r="B15" s="161"/>
      <c r="C15" s="161">
        <v>100</v>
      </c>
      <c r="D15" s="131">
        <v>0</v>
      </c>
      <c r="E15" s="174">
        <f>C15*D15</f>
        <v>0</v>
      </c>
      <c r="F15" s="131">
        <v>0</v>
      </c>
      <c r="G15" s="175">
        <f t="shared" ref="G15:G17" si="0">F15*C15</f>
        <v>0</v>
      </c>
      <c r="H15" s="131">
        <v>0</v>
      </c>
      <c r="I15" s="175">
        <f t="shared" ref="I15:I17" si="1">H15*C15</f>
        <v>0</v>
      </c>
      <c r="J15" s="131">
        <v>0</v>
      </c>
      <c r="K15" s="175">
        <f t="shared" ref="K15:K17" si="2">J15*C15</f>
        <v>0</v>
      </c>
      <c r="L15" s="131">
        <v>0</v>
      </c>
      <c r="M15" s="175">
        <f t="shared" ref="M15:M17" si="3">L15*C15</f>
        <v>0</v>
      </c>
      <c r="N15" s="131">
        <v>0</v>
      </c>
      <c r="O15" s="176">
        <f t="shared" ref="O15:O17" si="4">N15*C15</f>
        <v>0</v>
      </c>
      <c r="P15" s="131">
        <v>0</v>
      </c>
      <c r="Q15" s="176">
        <f t="shared" ref="Q15:Q17" si="5">P15*C15</f>
        <v>0</v>
      </c>
      <c r="R15" s="136">
        <f>SUM(P15,N15,L15,J15,H15,F15,D15)</f>
        <v>0</v>
      </c>
      <c r="S15" s="137">
        <f>R15/$R$18</f>
        <v>0</v>
      </c>
      <c r="T15" s="170">
        <f>SUM(Q15,O15,M15,K15,I15,G15,E15)</f>
        <v>0</v>
      </c>
      <c r="U15" s="172" t="e">
        <f>T15/#REF!</f>
        <v>#REF!</v>
      </c>
    </row>
    <row r="16" spans="1:21" ht="13.5" thickBot="1">
      <c r="A16" s="132" t="s">
        <v>67</v>
      </c>
      <c r="B16" s="133"/>
      <c r="C16" s="161">
        <v>200</v>
      </c>
      <c r="D16" s="131">
        <v>0</v>
      </c>
      <c r="E16" s="174">
        <f>C16*D16</f>
        <v>0</v>
      </c>
      <c r="F16" s="131">
        <v>0</v>
      </c>
      <c r="G16" s="175">
        <f t="shared" si="0"/>
        <v>0</v>
      </c>
      <c r="H16" s="131">
        <v>0</v>
      </c>
      <c r="I16" s="175">
        <f t="shared" si="1"/>
        <v>0</v>
      </c>
      <c r="J16" s="131">
        <v>0</v>
      </c>
      <c r="K16" s="175">
        <f t="shared" si="2"/>
        <v>0</v>
      </c>
      <c r="L16" s="131">
        <v>0</v>
      </c>
      <c r="M16" s="175">
        <f t="shared" si="3"/>
        <v>0</v>
      </c>
      <c r="N16" s="131">
        <v>0</v>
      </c>
      <c r="O16" s="176">
        <f t="shared" si="4"/>
        <v>0</v>
      </c>
      <c r="P16" s="131">
        <v>0</v>
      </c>
      <c r="Q16" s="176">
        <f t="shared" si="5"/>
        <v>0</v>
      </c>
      <c r="R16" s="136">
        <f>SUM(P16,N16,L16,J16,H16,F16,D16)</f>
        <v>0</v>
      </c>
      <c r="S16" s="138">
        <f>R16/$R$18</f>
        <v>0</v>
      </c>
      <c r="T16" s="170">
        <f>SUM(Q16,O16,M16,K16,I16,G16,E16)</f>
        <v>0</v>
      </c>
      <c r="U16" s="172" t="e">
        <f>T16/#REF!</f>
        <v>#REF!</v>
      </c>
    </row>
    <row r="17" spans="1:21" ht="13">
      <c r="A17" s="132" t="s">
        <v>66</v>
      </c>
      <c r="B17" s="133"/>
      <c r="C17" s="161">
        <v>300</v>
      </c>
      <c r="D17" s="131">
        <v>0</v>
      </c>
      <c r="E17" s="174">
        <f>C17*D17</f>
        <v>0</v>
      </c>
      <c r="F17" s="131">
        <v>0</v>
      </c>
      <c r="G17" s="175">
        <f t="shared" si="0"/>
        <v>0</v>
      </c>
      <c r="H17" s="131">
        <v>0</v>
      </c>
      <c r="I17" s="175">
        <f t="shared" si="1"/>
        <v>0</v>
      </c>
      <c r="J17" s="131">
        <v>0</v>
      </c>
      <c r="K17" s="175">
        <f t="shared" si="2"/>
        <v>0</v>
      </c>
      <c r="L17" s="131">
        <v>0</v>
      </c>
      <c r="M17" s="175">
        <f t="shared" si="3"/>
        <v>0</v>
      </c>
      <c r="N17" s="131">
        <v>0</v>
      </c>
      <c r="O17" s="176">
        <f t="shared" si="4"/>
        <v>0</v>
      </c>
      <c r="P17" s="131">
        <v>0</v>
      </c>
      <c r="Q17" s="176">
        <f t="shared" si="5"/>
        <v>0</v>
      </c>
      <c r="R17" s="136">
        <f>SUM(P17,N17,L17,J17,H17,F17,D17)</f>
        <v>0</v>
      </c>
      <c r="S17" s="138">
        <f>R17/$R$18</f>
        <v>0</v>
      </c>
      <c r="T17" s="170">
        <f>SUM(Q17,O17,M17,K17,I17,G17,E17)</f>
        <v>0</v>
      </c>
      <c r="U17" s="172" t="e">
        <f>T17/#REF!</f>
        <v>#REF!</v>
      </c>
    </row>
    <row r="18" spans="1:21" ht="26.5" thickBot="1">
      <c r="A18" s="16"/>
      <c r="B18" s="134" t="s">
        <v>36</v>
      </c>
      <c r="C18" s="134"/>
      <c r="D18" s="135">
        <f t="shared" ref="D18" si="6">SUM(D14:D17)</f>
        <v>2</v>
      </c>
      <c r="E18" s="166">
        <f>SUM(E14:E17)</f>
        <v>200</v>
      </c>
      <c r="F18" s="135">
        <f t="shared" ref="F18" si="7">SUM(F14:F17)</f>
        <v>0</v>
      </c>
      <c r="G18" s="166">
        <f>SUM(G14:G17)</f>
        <v>0</v>
      </c>
      <c r="H18" s="135">
        <f t="shared" ref="H18" si="8">SUM(H14:H17)</f>
        <v>0</v>
      </c>
      <c r="I18" s="166">
        <f>SUM(I14:I17)</f>
        <v>0</v>
      </c>
      <c r="J18" s="135">
        <f t="shared" ref="J18" si="9">SUM(J14:J17)</f>
        <v>0</v>
      </c>
      <c r="K18" s="166">
        <f>SUM(K14:K17)</f>
        <v>0</v>
      </c>
      <c r="L18" s="135">
        <f t="shared" ref="L18" si="10">SUM(L14:L17)</f>
        <v>0</v>
      </c>
      <c r="M18" s="166">
        <f>SUM(M14:M17)</f>
        <v>0</v>
      </c>
      <c r="N18" s="135">
        <f t="shared" ref="N18" si="11">SUM(N14:N17)</f>
        <v>0</v>
      </c>
      <c r="O18" s="166">
        <f>SUM(O14:O17)</f>
        <v>0</v>
      </c>
      <c r="P18" s="135">
        <f t="shared" ref="P18" si="12">SUM(P14:P17)</f>
        <v>0</v>
      </c>
      <c r="Q18" s="166">
        <f>SUM(Q14:Q17)</f>
        <v>0</v>
      </c>
      <c r="R18" s="139">
        <f t="shared" ref="R18:U18" si="13">SUM(R14:R17)</f>
        <v>2</v>
      </c>
      <c r="S18" s="140">
        <f t="shared" si="13"/>
        <v>1</v>
      </c>
      <c r="T18" s="171">
        <f t="shared" si="13"/>
        <v>200</v>
      </c>
      <c r="U18" s="172" t="e">
        <f t="shared" si="13"/>
        <v>#REF!</v>
      </c>
    </row>
    <row r="19" spans="1:21" ht="13" thickBot="1"/>
    <row r="20" spans="1:21" ht="13.5" thickBot="1">
      <c r="N20" s="201" t="s">
        <v>35</v>
      </c>
      <c r="O20" s="201"/>
      <c r="P20" s="201"/>
      <c r="Q20" s="162"/>
      <c r="R20" s="143">
        <f>R18</f>
        <v>2</v>
      </c>
    </row>
    <row r="21" spans="1:21" ht="13.5" thickBot="1">
      <c r="N21" s="201" t="s">
        <v>75</v>
      </c>
      <c r="O21" s="201"/>
      <c r="P21" s="201"/>
      <c r="Q21" s="162"/>
      <c r="R21" s="173">
        <f>T18</f>
        <v>200</v>
      </c>
    </row>
    <row r="26" spans="1:21" ht="13" thickBot="1"/>
    <row r="27" spans="1:21" ht="13.5" thickBot="1">
      <c r="N27" s="201" t="s">
        <v>75</v>
      </c>
      <c r="O27" s="201"/>
      <c r="P27" s="201"/>
      <c r="Q27" s="162"/>
      <c r="R27" s="173" t="e">
        <f>#REF!</f>
        <v>#REF!</v>
      </c>
    </row>
  </sheetData>
  <mergeCells count="29">
    <mergeCell ref="N27:P27"/>
    <mergeCell ref="N20:P20"/>
    <mergeCell ref="N21:P21"/>
    <mergeCell ref="R10:U10"/>
    <mergeCell ref="D11:E11"/>
    <mergeCell ref="F11:G11"/>
    <mergeCell ref="H11:I11"/>
    <mergeCell ref="J11:K11"/>
    <mergeCell ref="L11:M11"/>
    <mergeCell ref="N11:O11"/>
    <mergeCell ref="P11:Q11"/>
    <mergeCell ref="R11:U12"/>
    <mergeCell ref="D12:E12"/>
    <mergeCell ref="F12:G12"/>
    <mergeCell ref="H12:I12"/>
    <mergeCell ref="J12:K12"/>
    <mergeCell ref="A4:P4"/>
    <mergeCell ref="A5:P5"/>
    <mergeCell ref="L12:M12"/>
    <mergeCell ref="N12:O12"/>
    <mergeCell ref="P12:Q12"/>
    <mergeCell ref="A9:A13"/>
    <mergeCell ref="B9:B11"/>
    <mergeCell ref="C9:C11"/>
    <mergeCell ref="D9:P9"/>
    <mergeCell ref="D10:E10"/>
    <mergeCell ref="F10:K10"/>
    <mergeCell ref="L10:M10"/>
    <mergeCell ref="N10:O10"/>
  </mergeCells>
  <pageMargins left="0.75" right="0.75" top="1" bottom="1" header="0.5" footer="0.5"/>
  <pageSetup paperSize="9" scale="7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1E04E7-8DC4-472F-9780-766C717BDC3F}">
  <dimension ref="B1:I25"/>
  <sheetViews>
    <sheetView showGridLines="0" zoomScale="82" workbookViewId="0">
      <selection activeCell="H21" sqref="H21"/>
    </sheetView>
  </sheetViews>
  <sheetFormatPr defaultColWidth="8.90625" defaultRowHeight="14.5"/>
  <cols>
    <col min="1" max="1" width="8.90625" style="144"/>
    <col min="2" max="2" width="21" style="144" customWidth="1"/>
    <col min="3" max="3" width="3.08984375" style="145" customWidth="1"/>
    <col min="4" max="4" width="13.6328125" style="145" customWidth="1"/>
    <col min="5" max="5" width="2.90625" style="145" customWidth="1"/>
    <col min="6" max="6" width="7.6328125" style="145" customWidth="1"/>
    <col min="7" max="7" width="15" style="144" customWidth="1"/>
    <col min="8" max="8" width="8.90625" style="144"/>
    <col min="9" max="9" width="18.6328125" style="144" customWidth="1"/>
    <col min="10" max="16384" width="8.90625" style="144"/>
  </cols>
  <sheetData>
    <row r="1" spans="2:9">
      <c r="C1" s="178"/>
      <c r="D1" s="178"/>
      <c r="E1" s="178"/>
      <c r="F1" s="214" t="s">
        <v>83</v>
      </c>
      <c r="G1" s="214"/>
      <c r="H1" s="179"/>
      <c r="I1" s="206" t="s">
        <v>74</v>
      </c>
    </row>
    <row r="2" spans="2:9" ht="28.75" customHeight="1" thickBot="1">
      <c r="C2" s="180"/>
      <c r="D2" s="178"/>
      <c r="E2" s="178"/>
      <c r="F2" s="215"/>
      <c r="G2" s="215"/>
      <c r="H2" s="179"/>
      <c r="I2" s="207"/>
    </row>
    <row r="3" spans="2:9" ht="29">
      <c r="D3" s="155" t="s">
        <v>43</v>
      </c>
      <c r="F3" s="208">
        <v>1930000</v>
      </c>
      <c r="G3" s="209"/>
      <c r="I3" s="183">
        <f>SUM(C3:G3)</f>
        <v>1930000</v>
      </c>
    </row>
    <row r="4" spans="2:9">
      <c r="D4" s="146" t="s">
        <v>44</v>
      </c>
      <c r="F4" s="210">
        <f>G15/F3</f>
        <v>1.0362694300518135E-4</v>
      </c>
      <c r="G4" s="211"/>
      <c r="I4" s="184">
        <f>I5/I3</f>
        <v>1.0362694300518135E-4</v>
      </c>
    </row>
    <row r="5" spans="2:9">
      <c r="D5" s="146" t="s">
        <v>1</v>
      </c>
      <c r="F5" s="212">
        <f>F3*F4</f>
        <v>200</v>
      </c>
      <c r="G5" s="213"/>
      <c r="I5" s="185">
        <f>SUM(C5:G5)</f>
        <v>200</v>
      </c>
    </row>
    <row r="6" spans="2:9">
      <c r="D6" s="158"/>
      <c r="F6" s="147"/>
      <c r="G6" s="148"/>
      <c r="I6" s="181"/>
    </row>
    <row r="7" spans="2:9">
      <c r="B7" s="149" t="s">
        <v>45</v>
      </c>
      <c r="C7" s="150"/>
      <c r="D7" s="146" t="s">
        <v>38</v>
      </c>
      <c r="E7" s="150"/>
      <c r="F7" s="147"/>
      <c r="G7" s="148"/>
      <c r="I7" s="181"/>
    </row>
    <row r="8" spans="2:9">
      <c r="B8" s="144" t="s">
        <v>79</v>
      </c>
      <c r="C8" s="150"/>
      <c r="D8" s="156">
        <f>G8/$G$15</f>
        <v>1</v>
      </c>
      <c r="E8" s="150"/>
      <c r="F8" s="152"/>
      <c r="G8" s="177">
        <f>'Resource Summary '!E18</f>
        <v>200</v>
      </c>
      <c r="I8" s="182">
        <f t="shared" ref="I8:I9" si="0">SUM(G8)</f>
        <v>200</v>
      </c>
    </row>
    <row r="9" spans="2:9">
      <c r="B9" s="144" t="s">
        <v>46</v>
      </c>
      <c r="C9" s="151"/>
      <c r="D9" s="156">
        <f t="shared" ref="D9:D14" si="1">G9/$G$15</f>
        <v>0</v>
      </c>
      <c r="E9" s="151"/>
      <c r="F9" s="152"/>
      <c r="G9" s="177">
        <f>'Resource Summary '!G18</f>
        <v>0</v>
      </c>
      <c r="I9" s="182">
        <f t="shared" si="0"/>
        <v>0</v>
      </c>
    </row>
    <row r="10" spans="2:9">
      <c r="B10" s="144" t="s">
        <v>42</v>
      </c>
      <c r="C10" s="151"/>
      <c r="D10" s="156">
        <f t="shared" si="1"/>
        <v>0</v>
      </c>
      <c r="E10" s="151"/>
      <c r="F10" s="152"/>
      <c r="G10" s="177">
        <f>'Resource Summary '!I18</f>
        <v>0</v>
      </c>
      <c r="I10" s="182">
        <f>SUM(G10)</f>
        <v>0</v>
      </c>
    </row>
    <row r="11" spans="2:9">
      <c r="B11" s="144" t="s">
        <v>48</v>
      </c>
      <c r="C11" s="151"/>
      <c r="D11" s="156">
        <f t="shared" si="1"/>
        <v>0</v>
      </c>
      <c r="E11" s="151"/>
      <c r="F11" s="152"/>
      <c r="G11" s="177">
        <f>'Resource Summary '!K18</f>
        <v>0</v>
      </c>
      <c r="I11" s="182">
        <f t="shared" ref="I11:I14" si="2">SUM(G11)</f>
        <v>0</v>
      </c>
    </row>
    <row r="12" spans="2:9">
      <c r="B12" s="144" t="s">
        <v>39</v>
      </c>
      <c r="C12" s="151"/>
      <c r="D12" s="156">
        <f t="shared" si="1"/>
        <v>0</v>
      </c>
      <c r="E12" s="151"/>
      <c r="F12" s="152"/>
      <c r="G12" s="177">
        <f>'Resource Summary '!M18</f>
        <v>0</v>
      </c>
      <c r="I12" s="182">
        <f t="shared" si="2"/>
        <v>0</v>
      </c>
    </row>
    <row r="13" spans="2:9">
      <c r="B13" s="144" t="s">
        <v>40</v>
      </c>
      <c r="C13" s="151"/>
      <c r="D13" s="156">
        <f t="shared" si="1"/>
        <v>0</v>
      </c>
      <c r="E13" s="151"/>
      <c r="F13" s="152"/>
      <c r="G13" s="177">
        <f>'Resource Summary '!O18</f>
        <v>0</v>
      </c>
      <c r="I13" s="182">
        <f t="shared" si="2"/>
        <v>0</v>
      </c>
    </row>
    <row r="14" spans="2:9">
      <c r="B14" s="144" t="s">
        <v>41</v>
      </c>
      <c r="C14" s="151"/>
      <c r="D14" s="156">
        <f t="shared" si="1"/>
        <v>0</v>
      </c>
      <c r="E14" s="151"/>
      <c r="F14" s="152"/>
      <c r="G14" s="177">
        <f>'Resource Summary '!Q18</f>
        <v>0</v>
      </c>
      <c r="I14" s="182">
        <f t="shared" si="2"/>
        <v>0</v>
      </c>
    </row>
    <row r="15" spans="2:9" ht="15" thickBot="1">
      <c r="B15" s="149" t="s">
        <v>47</v>
      </c>
      <c r="C15" s="153"/>
      <c r="D15" s="157">
        <f>SUM(D8:D14)</f>
        <v>1</v>
      </c>
      <c r="E15" s="153"/>
      <c r="F15" s="159"/>
      <c r="G15" s="154">
        <f>SUM(G8:G14)</f>
        <v>200</v>
      </c>
      <c r="I15" s="154">
        <f>SUM(I8:I14)</f>
        <v>200</v>
      </c>
    </row>
    <row r="17" spans="2:7">
      <c r="B17" s="149"/>
    </row>
    <row r="19" spans="2:7" s="145" customFormat="1">
      <c r="B19" s="144"/>
      <c r="G19" s="144"/>
    </row>
    <row r="20" spans="2:7" s="145" customFormat="1">
      <c r="B20" s="144"/>
      <c r="G20" s="144"/>
    </row>
    <row r="21" spans="2:7" s="145" customFormat="1">
      <c r="B21" s="144"/>
      <c r="G21" s="144"/>
    </row>
    <row r="22" spans="2:7" s="145" customFormat="1">
      <c r="B22" s="144"/>
      <c r="G22" s="144"/>
    </row>
    <row r="23" spans="2:7" s="145" customFormat="1">
      <c r="B23" s="144"/>
      <c r="G23" s="144"/>
    </row>
    <row r="24" spans="2:7" s="145" customFormat="1">
      <c r="B24" s="144"/>
      <c r="G24" s="144"/>
    </row>
    <row r="25" spans="2:7" s="145" customFormat="1">
      <c r="B25" s="144"/>
      <c r="G25" s="144"/>
    </row>
  </sheetData>
  <sheetProtection algorithmName="SHA-512" hashValue="AhnQqp/p/gNyrp4x8/WPH5E1yW2A0FBssfSqruWJHONmfkLLzEbk36ceQjuVEmMW2mVr+b5ClwBK2TIEqz28NQ==" saltValue="XAQ15WSLs+HHerVIqA/dXA==" spinCount="100000" sheet="1" objects="1" scenarios="1"/>
  <mergeCells count="5">
    <mergeCell ref="I1:I2"/>
    <mergeCell ref="F3:G3"/>
    <mergeCell ref="F4:G4"/>
    <mergeCell ref="F5:G5"/>
    <mergeCell ref="F1:G2"/>
  </mergeCells>
  <pageMargins left="0.7" right="0.7" top="0.75" bottom="0.75" header="0.3" footer="0.3"/>
  <pageSetup paperSize="0" orientation="portrait" horizontalDpi="0" verticalDpi="0" copies="0" r:id="rId1"/>
  <ignoredErrors>
    <ignoredError sqref="I4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45d0d52-2bc7-4f68-9170-0e4495572393" xsi:nil="true"/>
    <lcf76f155ced4ddcb4097134ff3c332f xmlns="7adce633-bfdb-4b04-b486-43ff79d223c6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541997C29E8314D96F30F8B2760DFF0" ma:contentTypeVersion="18" ma:contentTypeDescription="Create a new document." ma:contentTypeScope="" ma:versionID="11f216050756a5bb8750c2c6d7b0f19d">
  <xsd:schema xmlns:xsd="http://www.w3.org/2001/XMLSchema" xmlns:xs="http://www.w3.org/2001/XMLSchema" xmlns:p="http://schemas.microsoft.com/office/2006/metadata/properties" xmlns:ns2="7adce633-bfdb-4b04-b486-43ff79d223c6" xmlns:ns3="c45d0d52-2bc7-4f68-9170-0e4495572393" targetNamespace="http://schemas.microsoft.com/office/2006/metadata/properties" ma:root="true" ma:fieldsID="da6c2856f0c16bccd3689a3abf747caf" ns2:_="" ns3:_="">
    <xsd:import namespace="7adce633-bfdb-4b04-b486-43ff79d223c6"/>
    <xsd:import namespace="c45d0d52-2bc7-4f68-9170-0e449557239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dce633-bfdb-4b04-b486-43ff79d223c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9f86011c-ee32-40b9-a5f9-9daec9ed5a1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5d0d52-2bc7-4f68-9170-0e4495572393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fd65172c-0255-4b03-b7f0-c092c2615312}" ma:internalName="TaxCatchAll" ma:showField="CatchAllData" ma:web="c45d0d52-2bc7-4f68-9170-0e449557239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E22D6C0-8263-400C-8DD5-7A7577AE88D2}">
  <ds:schemaRefs>
    <ds:schemaRef ds:uri="http://schemas.microsoft.com/office/2006/metadata/properties"/>
    <ds:schemaRef ds:uri="http://schemas.microsoft.com/office/infopath/2007/PartnerControls"/>
    <ds:schemaRef ds:uri="c45d0d52-2bc7-4f68-9170-0e4495572393"/>
    <ds:schemaRef ds:uri="7adce633-bfdb-4b04-b486-43ff79d223c6"/>
  </ds:schemaRefs>
</ds:datastoreItem>
</file>

<file path=customXml/itemProps2.xml><?xml version="1.0" encoding="utf-8"?>
<ds:datastoreItem xmlns:ds="http://schemas.openxmlformats.org/officeDocument/2006/customXml" ds:itemID="{AFFE5405-5FF6-41F8-929F-F53EF417CE3A}"/>
</file>

<file path=customXml/itemProps3.xml><?xml version="1.0" encoding="utf-8"?>
<ds:datastoreItem xmlns:ds="http://schemas.openxmlformats.org/officeDocument/2006/customXml" ds:itemID="{E52145E9-65C8-40AE-9AB1-E8AA0544305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Timeline &amp; Fee Drawdown </vt:lpstr>
      <vt:lpstr>Resource Summary </vt:lpstr>
      <vt:lpstr>Fee Summary</vt:lpstr>
      <vt:lpstr>'Timeline &amp; Fee Drawdown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SSLADE</dc:creator>
  <cp:lastModifiedBy>Ken Baines</cp:lastModifiedBy>
  <cp:lastPrinted>2021-08-27T07:42:39Z</cp:lastPrinted>
  <dcterms:created xsi:type="dcterms:W3CDTF">1999-01-14T14:29:27Z</dcterms:created>
  <dcterms:modified xsi:type="dcterms:W3CDTF">2024-01-25T20:13:38Z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0x010100B541997C29E8314D96F30F8B2760DFF0</vt:lpwstr>
  </property>
  <property fmtid="{D5CDD505-2E9C-101B-9397-08002B2CF9AE}" pid="3" name="MediaServiceImageTags">
    <vt:lpwstr/>
  </property>
</Properties>
</file>