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O:\NEAS Landscape\1. Landscape Delivery - 3xHubs\Radcliffe &amp; Redvales\"/>
    </mc:Choice>
  </mc:AlternateContent>
  <xr:revisionPtr revIDLastSave="0" documentId="13_ncr:1_{8F3BEC92-1F55-4431-B2A0-299DC51F1DA7}" xr6:coauthVersionLast="46" xr6:coauthVersionMax="46" xr10:uidLastSave="{00000000-0000-0000-0000-000000000000}"/>
  <bookViews>
    <workbookView xWindow="-120" yWindow="-120" windowWidth="20730" windowHeight="11160" tabRatio="471" activeTab="2" xr2:uid="{00000000-000D-0000-FFFF-FFFF00000000}"/>
  </bookViews>
  <sheets>
    <sheet name="1-Guidance" sheetId="28" r:id="rId1"/>
    <sheet name="2-Hourly Rates + mark-ups" sheetId="27" r:id="rId2"/>
    <sheet name="Radcliffe and Redvales" sheetId="35" r:id="rId3"/>
  </sheets>
  <externalReferences>
    <externalReference r:id="rId4"/>
  </externalReferences>
  <definedNames>
    <definedName name="_xlnm._FilterDatabase" localSheetId="2" hidden="1">'Radcliffe and Redvales'!$G$2:$G$238</definedName>
    <definedName name="_Toc423528389" localSheetId="2">'Radcliffe and Redvales'!#REF!</definedName>
    <definedName name="_Toc504048793" localSheetId="2">'Radcliffe and Redvales'!#REF!</definedName>
    <definedName name="PRELIMINARIES" localSheetId="2">'[1]Contents Page'!$B$5</definedName>
    <definedName name="_xlnm.Print_Area" localSheetId="2">'Radcliffe and Redvales'!$A$2:$G$240</definedName>
    <definedName name="Z_1797D89C_8096_4CB4_AB2F_298CA40AD98A_.wvu.Cols" localSheetId="2" hidden="1">'Radcliffe and Redvales'!$C:$D</definedName>
    <definedName name="Z_1797D89C_8096_4CB4_AB2F_298CA40AD98A_.wvu.FilterData" localSheetId="2" hidden="1">'Radcliffe and Redvales'!$G$2:$G$238</definedName>
    <definedName name="Z_1797D89C_8096_4CB4_AB2F_298CA40AD98A_.wvu.PrintArea" localSheetId="2" hidden="1">'Radcliffe and Redvales'!$A$2:$G$240</definedName>
    <definedName name="Z_1797D89C_8096_4CB4_AB2F_298CA40AD98A_.wvu.Rows" localSheetId="2" hidden="1">'Radcliffe and Redvales'!#REF!</definedName>
    <definedName name="Z_23A2F67D_F074_4C1C_A64C_01390EDCF934_.wvu.FilterData" localSheetId="2" hidden="1">'Radcliffe and Redvales'!$G$2:$G$238</definedName>
    <definedName name="Z_23A2F67D_F074_4C1C_A64C_01390EDCF934_.wvu.PrintArea" localSheetId="2" hidden="1">'Radcliffe and Redvales'!$A$2:$G$240</definedName>
    <definedName name="Z_2672EA62_0CEC_474E_A451_E1851DC9D5AB_.wvu.FilterData" localSheetId="2" hidden="1">'Radcliffe and Redvales'!$G$2:$G$238</definedName>
    <definedName name="Z_2672EA62_0CEC_474E_A451_E1851DC9D5AB_.wvu.PrintArea" localSheetId="2" hidden="1">'Radcliffe and Redvales'!$A$2:$G$240</definedName>
    <definedName name="Z_54AD1E36_86C5_4B72_BF3C_D5821D5A24DA_.wvu.FilterData" localSheetId="2" hidden="1">'Radcliffe and Redvales'!$G$2:$G$238</definedName>
    <definedName name="Z_54AD1E36_86C5_4B72_BF3C_D5821D5A24DA_.wvu.PrintArea" localSheetId="2" hidden="1">'Radcliffe and Redvales'!$A$2:$G$240</definedName>
    <definedName name="Z_66581D69_2319_46F0_920A_6AD15D1923CC_.wvu.Cols" localSheetId="2" hidden="1">'Radcliffe and Redvales'!$C:$D</definedName>
    <definedName name="Z_66581D69_2319_46F0_920A_6AD15D1923CC_.wvu.FilterData" localSheetId="2" hidden="1">'Radcliffe and Redvales'!$G$2:$G$238</definedName>
    <definedName name="Z_66581D69_2319_46F0_920A_6AD15D1923CC_.wvu.PrintArea" localSheetId="2" hidden="1">'Radcliffe and Redvales'!$A$2:$G$240</definedName>
    <definedName name="Z_668A1212_3BF5_4916_B50F_B6AC20977F9D_.wvu.Cols" localSheetId="2" hidden="1">'Radcliffe and Redvales'!$C:$D</definedName>
    <definedName name="Z_668A1212_3BF5_4916_B50F_B6AC20977F9D_.wvu.FilterData" localSheetId="2" hidden="1">'Radcliffe and Redvales'!$G$2:$G$238</definedName>
    <definedName name="Z_668A1212_3BF5_4916_B50F_B6AC20977F9D_.wvu.PrintArea" localSheetId="2" hidden="1">'Radcliffe and Redvales'!$A$2:$G$240</definedName>
    <definedName name="Z_668A1212_3BF5_4916_B50F_B6AC20977F9D_.wvu.Rows" localSheetId="2" hidden="1">'Radcliffe and Redvales'!$44:$155,'Radcliffe and Redvales'!#REF!,'Radcliffe and Redvales'!#REF!</definedName>
    <definedName name="Z_6AAEF644_010C_4A06_BDD4_498B82A5583B_.wvu.Cols" localSheetId="2" hidden="1">'Radcliffe and Redvales'!$C:$D</definedName>
    <definedName name="Z_6AAEF644_010C_4A06_BDD4_498B82A5583B_.wvu.FilterData" localSheetId="2" hidden="1">'Radcliffe and Redvales'!$G$2:$G$238</definedName>
    <definedName name="Z_6AAEF644_010C_4A06_BDD4_498B82A5583B_.wvu.PrintArea" localSheetId="2" hidden="1">'Radcliffe and Redvales'!$A$2:$G$240</definedName>
    <definedName name="Z_9D2DA3B1_1B38_4B01_BA66_4AA1DA5CD786_.wvu.Cols" localSheetId="2" hidden="1">'Radcliffe and Redvales'!$C:$D</definedName>
    <definedName name="Z_9D2DA3B1_1B38_4B01_BA66_4AA1DA5CD786_.wvu.FilterData" localSheetId="2" hidden="1">'Radcliffe and Redvales'!$G$2:$G$238</definedName>
    <definedName name="Z_9D2DA3B1_1B38_4B01_BA66_4AA1DA5CD786_.wvu.PrintArea" localSheetId="2" hidden="1">'Radcliffe and Redvales'!$A$2:$G$240</definedName>
    <definedName name="Z_9DC9BE36_8FD0_46C7_A0BA_91B801EA1FED_.wvu.Cols" localSheetId="2" hidden="1">'Radcliffe and Redvales'!$C:$D</definedName>
    <definedName name="Z_9DC9BE36_8FD0_46C7_A0BA_91B801EA1FED_.wvu.FilterData" localSheetId="2" hidden="1">'Radcliffe and Redvales'!$G$2:$G$238</definedName>
    <definedName name="Z_9DC9BE36_8FD0_46C7_A0BA_91B801EA1FED_.wvu.PrintArea" localSheetId="2" hidden="1">'Radcliffe and Redvales'!$A$2:$G$240</definedName>
    <definedName name="Z_D8B43426_B98C_42D3_B31D_547B9B09A30A_.wvu.Cols" localSheetId="2" hidden="1">'Radcliffe and Redvales'!$C:$D</definedName>
    <definedName name="Z_D8B43426_B98C_42D3_B31D_547B9B09A30A_.wvu.FilterData" localSheetId="2" hidden="1">'Radcliffe and Redvales'!$G$2:$G$238</definedName>
    <definedName name="Z_D8B43426_B98C_42D3_B31D_547B9B09A30A_.wvu.PrintArea" localSheetId="2" hidden="1">'Radcliffe and Redvales'!$A$2:$G$240</definedName>
    <definedName name="Z_D8B43426_B98C_42D3_B31D_547B9B09A30A_.wvu.Rows" localSheetId="2" hidden="1">'Radcliffe and Redvales'!#REF!</definedName>
    <definedName name="Z_EBD27D1F_1177_4E71_801F_21AB9DB84FB0_.wvu.FilterData" localSheetId="2" hidden="1">'Radcliffe and Redvales'!$G$2:$G$238</definedName>
    <definedName name="Z_EBD27D1F_1177_4E71_801F_21AB9DB84FB0_.wvu.PrintArea" localSheetId="2" hidden="1">'Radcliffe and Redvales'!$A$2:$G$240</definedName>
    <definedName name="Z_F5BA6EED_64CE_493B_821F_FE9C73BC9713_.wvu.Cols" localSheetId="2" hidden="1">'Radcliffe and Redvales'!$C:$D</definedName>
    <definedName name="Z_F5BA6EED_64CE_493B_821F_FE9C73BC9713_.wvu.FilterData" localSheetId="2" hidden="1">'Radcliffe and Redvales'!$G$2:$G$238</definedName>
    <definedName name="Z_F5BA6EED_64CE_493B_821F_FE9C73BC9713_.wvu.PrintArea" localSheetId="2" hidden="1">'Radcliffe and Redvales'!$A$2:$G$240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1" i="35" l="1"/>
  <c r="I227" i="35" s="1"/>
  <c r="I103" i="35"/>
  <c r="I117" i="35"/>
  <c r="I120" i="35"/>
  <c r="I132" i="35"/>
  <c r="I148" i="35"/>
  <c r="I163" i="35"/>
  <c r="I169" i="35"/>
  <c r="I174" i="35"/>
  <c r="I180" i="35"/>
  <c r="I182" i="35"/>
  <c r="I192" i="35"/>
  <c r="I200" i="35"/>
  <c r="I202" i="35"/>
  <c r="I207" i="35"/>
  <c r="I212" i="35"/>
  <c r="I221" i="35"/>
  <c r="I55" i="35"/>
  <c r="I63" i="35"/>
  <c r="I66" i="35"/>
  <c r="I77" i="35"/>
  <c r="I38" i="35"/>
  <c r="I229" i="35" l="1"/>
  <c r="I231" i="35" s="1"/>
  <c r="I19" i="35"/>
  <c r="C15" i="27"/>
  <c r="I30" i="35"/>
  <c r="I16" i="35"/>
  <c r="I23" i="35"/>
  <c r="I25" i="35"/>
  <c r="I27" i="35"/>
  <c r="I87" i="35"/>
  <c r="B15" i="27"/>
  <c r="I233" i="35" l="1"/>
  <c r="I235" i="35" s="1"/>
  <c r="I237" i="35" l="1"/>
</calcChain>
</file>

<file path=xl/sharedStrings.xml><?xml version="1.0" encoding="utf-8"?>
<sst xmlns="http://schemas.openxmlformats.org/spreadsheetml/2006/main" count="383" uniqueCount="240">
  <si>
    <t>Contracts Manager</t>
  </si>
  <si>
    <t>Material mark-up</t>
  </si>
  <si>
    <t>Insert mark-up %</t>
  </si>
  <si>
    <t>Site Manager</t>
  </si>
  <si>
    <t>Guidance Note: These rates will apply to any additional work required under the contract</t>
  </si>
  <si>
    <t>Insert rate below</t>
  </si>
  <si>
    <t>Fixed percentage adjustment to the CPI</t>
  </si>
  <si>
    <t>Overview</t>
  </si>
  <si>
    <t>The tables have been protected to facilitate their population. Tenderers must not add or remove any tables, insert or delete columns on any of the tables, or hide any of their rows.</t>
  </si>
  <si>
    <t>The tables have a consistent colour format to support their use and population - Yellow coloured cells require information from the Tenderer. Completion of Yellow coloured cells is mandatory.</t>
  </si>
  <si>
    <t>The tables contained in this document have been created and compiled to form the Pricing Schedule for the Contract.</t>
  </si>
  <si>
    <t>If any Tenderer identifies an error or problem with the Pricing Schedule they must notify the Client immediately, via the E-Portal.</t>
  </si>
  <si>
    <t xml:space="preserve">Tab 2 </t>
  </si>
  <si>
    <t>Tab 2</t>
  </si>
  <si>
    <r>
      <t xml:space="preserve">TABLE 2.2: Mark-up
</t>
    </r>
    <r>
      <rPr>
        <sz val="12"/>
        <rFont val="Arial"/>
        <family val="2"/>
      </rPr>
      <t xml:space="preserve">Tenderers are required to provide a percentage mark-up for any costs incurred for additional work. Where such additional costs are to be charged, the supplier will be required to provide an open-book costing approach to support the price charged to the Client. </t>
    </r>
  </si>
  <si>
    <t>All rates tendered are fixed for the duration of the contract, subject to CPI increases and the Tenderers proposed discount against CPI (see Tab 2 guidance, below)</t>
  </si>
  <si>
    <r>
      <rPr>
        <b/>
        <sz val="12"/>
        <rFont val="Arial"/>
        <family val="2"/>
      </rPr>
      <t xml:space="preserve">TABLE 2.1: Additional Work
</t>
    </r>
    <r>
      <rPr>
        <sz val="12"/>
        <rFont val="Arial"/>
        <family val="2"/>
      </rPr>
      <t>Tenderers are required to provide capped hourly rates for any works required outside the contracted works. These are based on normal working hours (Monday to Friday, 7am to 6pm).</t>
    </r>
  </si>
  <si>
    <t>RATE TABLE 2.3: ADJUSTMENT TO CPI</t>
  </si>
  <si>
    <t>Please enter your fixed percentage discount to CPI below.
(See Guidance Notes on Tab 1)</t>
  </si>
  <si>
    <t>All prices to exclude VAT</t>
  </si>
  <si>
    <t xml:space="preserve">Site Operative </t>
  </si>
  <si>
    <t>Access &amp; Plant/ Equipment Hire Mark-Up</t>
  </si>
  <si>
    <t>CP</t>
  </si>
  <si>
    <t>Q30</t>
  </si>
  <si>
    <t>SEEDING/TURFING</t>
  </si>
  <si>
    <t>Q31</t>
  </si>
  <si>
    <t>EXTERNAL PLANTING</t>
  </si>
  <si>
    <t>Q35 </t>
  </si>
  <si>
    <t>LANDSCAPE MAINTENANCE</t>
  </si>
  <si>
    <t>22906 COMMERCIAL - PROTECT</t>
  </si>
  <si>
    <t>Item</t>
  </si>
  <si>
    <t>Description</t>
  </si>
  <si>
    <t>Qty</t>
  </si>
  <si>
    <t>Unit</t>
  </si>
  <si>
    <t>Rate</t>
  </si>
  <si>
    <t>Total</t>
  </si>
  <si>
    <t>Landscape Architect Notes</t>
  </si>
  <si>
    <r>
      <rPr>
        <b/>
        <sz val="9"/>
        <rFont val="Arial"/>
        <family val="2"/>
      </rPr>
      <t>Notes column for Landscape Architect ONLY:</t>
    </r>
    <r>
      <rPr>
        <i/>
        <sz val="9"/>
        <rFont val="Arial"/>
        <family val="2"/>
      </rPr>
      <t xml:space="preserve">                                                
</t>
    </r>
    <r>
      <rPr>
        <sz val="9"/>
        <rFont val="Arial"/>
        <family val="2"/>
      </rPr>
      <t>This column must be populated by the Landscape Architect when each item is quantified in order to provide information about the calculation of the quantification figure.</t>
    </r>
  </si>
  <si>
    <t xml:space="preserve">Tab A Schedule of Rates: This is for general hard and soft landscape works including specialist wetland/habitat creation associated works and establishment aftercare. (Refer to Guidance Note 3 below). </t>
  </si>
  <si>
    <t>.</t>
  </si>
  <si>
    <t xml:space="preserve">CONTRACT PRELIMINARIES </t>
  </si>
  <si>
    <t>SPECIFIC PRELIMINARY ITEMS NOT INCLUDED FOR WITHIN THE MAIN SCHEDULE</t>
  </si>
  <si>
    <t>Production of standard Risk Assessments and Method Statements (RAMS) and a site specific programme of works. Allow for updating as appropriate</t>
  </si>
  <si>
    <t>sum</t>
  </si>
  <si>
    <t>nr</t>
  </si>
  <si>
    <t>19a</t>
  </si>
  <si>
    <t>Early Contractor Involvement (ECI):                                                                         Attendance by Contract manager at site or office meetings: Fuel costs per mile.</t>
  </si>
  <si>
    <t>miles</t>
  </si>
  <si>
    <t>19b</t>
  </si>
  <si>
    <t>Early Contractor Involvement (ECI):                                                                                  Day rate (£cost for an 8 hour day) for Contract Manager attending site or office meetings as requested)</t>
  </si>
  <si>
    <t>days</t>
  </si>
  <si>
    <t>Supply and maintain standard PPE, including for suitable equipment when working adjacent to water</t>
  </si>
  <si>
    <t>Locate and protect all public utility information on site</t>
  </si>
  <si>
    <t>per site</t>
  </si>
  <si>
    <t>Rates for Supply</t>
  </si>
  <si>
    <t>Note: Section 2 is for supply only rates. Rates for planting are included in Q31: Section 3 below.</t>
  </si>
  <si>
    <t>Costs for supply only of plant material</t>
  </si>
  <si>
    <t>j</t>
  </si>
  <si>
    <t>Standard trees 8-10cm girth (individual trees)</t>
  </si>
  <si>
    <t>Standard trees 10-12cm girth (individual trees)</t>
  </si>
  <si>
    <t>Heavy standard trees 12-14cm girth (individual trees)</t>
  </si>
  <si>
    <t>Extra heavy trees 14-16cm girth (individual trees)</t>
  </si>
  <si>
    <t>Extra heavy trees 16-18cm girth (individual trees)</t>
  </si>
  <si>
    <t>Extra heavy trees 18-20cm girth (individual trees)</t>
  </si>
  <si>
    <t>Semi mature trees 20-25cm girth (individual trees)</t>
  </si>
  <si>
    <r>
      <t xml:space="preserve">Rates for Planting 
</t>
    </r>
    <r>
      <rPr>
        <sz val="9"/>
        <rFont val="Arial"/>
        <family val="2"/>
      </rPr>
      <t>(Note: Prime costs for supply of plants are included above in Q31: 2a - 2l)</t>
    </r>
  </si>
  <si>
    <r>
      <t xml:space="preserve">Guidance for Contractors providing rates:                                                
Note 1) </t>
    </r>
    <r>
      <rPr>
        <sz val="9"/>
        <rFont val="Arial"/>
        <family val="2"/>
      </rPr>
      <t xml:space="preserve">Section 3 is for planting-only rates. Rates for supply are included in Q31: Section 2 above.                                                                </t>
    </r>
    <r>
      <rPr>
        <b/>
        <sz val="9"/>
        <rFont val="Arial"/>
        <family val="2"/>
      </rPr>
      <t xml:space="preserve"> 
Note 2)</t>
    </r>
    <r>
      <rPr>
        <sz val="9"/>
        <rFont val="Arial"/>
        <family val="2"/>
      </rPr>
      <t xml:space="preserve"> To provide assistance in pricing planting rates, the contractor should assume a maximum density of 1 to 2 trees per m2 and 3 to 4 shrubs per m2.</t>
    </r>
  </si>
  <si>
    <t>Rates for planting bulbs, plugs and herbacaous plants / grasses and containerised shrubs. 
(Note: Prime costs are included in Q31: Section 2 above)</t>
  </si>
  <si>
    <t>The following rates are for planting only rootballed Heavy  Standard/Extra heavy Standard / Semi mature Trees; this should include preparation of pit to specified dimensions, breaking up base of pit to 300mm depth; supply and incorporation of compost/fertilizers into topsoil backfill (backfill previously measured and priced elsewhere) and disposal on site of surplus excavated soil as directed by the Contract Administrator and supply and installation of an irrigation pipe and cover. Prime cost for supply of trees is provided in Q31: Section 2 above.</t>
  </si>
  <si>
    <t>q</t>
  </si>
  <si>
    <t>Standard trees 8 - 10cm girth (Individual Trees)</t>
  </si>
  <si>
    <t>r</t>
  </si>
  <si>
    <t>Standard trees 10 - 12cm girth (Individual Trees)</t>
  </si>
  <si>
    <t>s</t>
  </si>
  <si>
    <t>Heavy standard trees 12 - 14 cm girth (Individual Trees)</t>
  </si>
  <si>
    <t>t</t>
  </si>
  <si>
    <t>u</t>
  </si>
  <si>
    <t>Extra heavy standard trees 16 - 18cm girth (Individual Trees)</t>
  </si>
  <si>
    <t>v</t>
  </si>
  <si>
    <t>Extra heavy standard trees 18 - 20cm girth (Individual Trees)</t>
  </si>
  <si>
    <t>w</t>
  </si>
  <si>
    <t>Semi mature Trees 20 - 25cm girth (Individual Trees)</t>
  </si>
  <si>
    <t>c</t>
  </si>
  <si>
    <t>i</t>
  </si>
  <si>
    <t>0 - 249m2</t>
  </si>
  <si>
    <t>m2</t>
  </si>
  <si>
    <t>250 - 499m2</t>
  </si>
  <si>
    <t>Establishment Maintenance of Trees/Shrubs/Hedges</t>
  </si>
  <si>
    <t>b</t>
  </si>
  <si>
    <t>Maintenance of feathered, standards and semi-mature trees, including any protection, accessories and irrigation items: (Allowing for operations as indicated in Specification)</t>
  </si>
  <si>
    <t>0 - 499 nr</t>
  </si>
  <si>
    <t>500 - 1,999 nr</t>
  </si>
  <si>
    <t>2000 - 9,999 Nr</t>
  </si>
  <si>
    <t>over 10,000 nr</t>
  </si>
  <si>
    <t>General Maintenance Works</t>
  </si>
  <si>
    <t xml:space="preserve">Allowance for general site maintenance operations, (allowing for operations as indicated in Specification) </t>
  </si>
  <si>
    <t>a</t>
  </si>
  <si>
    <t>Litter picking and keeping site generally tidy (Q35:190A)</t>
  </si>
  <si>
    <t>500 - 999m2</t>
  </si>
  <si>
    <t>Over 1,000m2</t>
  </si>
  <si>
    <t xml:space="preserve">Annual maintenance and top-up of mulch to original levels (Q35:690) </t>
  </si>
  <si>
    <t>Total Implementation Costs</t>
  </si>
  <si>
    <t>Establishment Maintenance Costs (YEAR 1)</t>
  </si>
  <si>
    <t>Establishment Maintenance Costs (YEAR 2)</t>
  </si>
  <si>
    <t>Establishment Maintenance Costs (YEAR 3)</t>
  </si>
  <si>
    <t>Establishment Maintenance Costs (YEAR 4)</t>
  </si>
  <si>
    <t>GRAND TOTAL OF WORKS</t>
  </si>
  <si>
    <t>RATE TABLE 2.1: Hourly Rate for additional work
Tender Weighting = 3% of Pricing Section (1% each)</t>
  </si>
  <si>
    <t>RATE TABLE 2.2: Mark-Ups
Tender Weighting = 2% of Pricing Section (1% each)</t>
  </si>
  <si>
    <t>lm</t>
  </si>
  <si>
    <t>500 - 999</t>
  </si>
  <si>
    <t>d</t>
  </si>
  <si>
    <t>e</t>
  </si>
  <si>
    <t>f</t>
  </si>
  <si>
    <t>g</t>
  </si>
  <si>
    <t>h</t>
  </si>
  <si>
    <t>l</t>
  </si>
  <si>
    <t>0 - 99</t>
  </si>
  <si>
    <t>100 - 499</t>
  </si>
  <si>
    <r>
      <t>Guidance for Contractors providing rates:                               
Note 1)</t>
    </r>
    <r>
      <rPr>
        <sz val="9"/>
        <rFont val="Arial"/>
        <family val="2"/>
      </rPr>
      <t xml:space="preserve"> Initial establishment cuts are included in this section Q30. Other cuts are included in Q35.</t>
    </r>
  </si>
  <si>
    <t>1,000 - 4,999</t>
  </si>
  <si>
    <t>5,000 - 9,999</t>
  </si>
  <si>
    <t>over 10,000</t>
  </si>
  <si>
    <t>0-250</t>
  </si>
  <si>
    <t>Containerised shrubs 0.5L pot</t>
  </si>
  <si>
    <t>Containerised shrubs 1L pot</t>
  </si>
  <si>
    <t>Containerised shrubs 2L pot</t>
  </si>
  <si>
    <t>Containerised shrubs 3L pot</t>
  </si>
  <si>
    <t>Containerised shrubs 5L pot</t>
  </si>
  <si>
    <t>Containerised shrubs 7L pot</t>
  </si>
  <si>
    <t>Containerised shrubs 10L pot</t>
  </si>
  <si>
    <t>Bare root 40-60cm</t>
  </si>
  <si>
    <t>Bare root 60-90cm</t>
  </si>
  <si>
    <t>Bare root 90-120cm</t>
  </si>
  <si>
    <t>1,000 - 9,999</t>
  </si>
  <si>
    <t>Over 10,000</t>
  </si>
  <si>
    <t>Shrubs; 0.5 litre containerised</t>
  </si>
  <si>
    <t>Shrubs; 1 litre containerised</t>
  </si>
  <si>
    <t>Shrubs; 2 litre containerised</t>
  </si>
  <si>
    <t>Shrubs; 3 litre containerised</t>
  </si>
  <si>
    <t>Shrub; 5 litre containerised</t>
  </si>
  <si>
    <t>0 - 25</t>
  </si>
  <si>
    <t>Shrubs; 7 litre containerised</t>
  </si>
  <si>
    <t>Shrubs; 10 litre containerised</t>
  </si>
  <si>
    <t>Note: The following planting rates are for bare root hedging, transplants and whips and shrubs and must include for root dipping to specification. 
Prime costs for supply are provided in Q31: Section 2 above.</t>
  </si>
  <si>
    <t>n</t>
  </si>
  <si>
    <t>Maintenance of small feathers, whips and transplants, including any protection, accessories and irrigation items: (Allowing for operations and visit frequencies as indicated in Specification and maintenance schedule provided)</t>
  </si>
  <si>
    <t>Maintenance of hedgerows, including any protection, accessories and irrigation items: (Allowing for operations as indicated in Specification and for removing arisings from site). Maintenance of hedgerows by mechanical tools (or other approved method)</t>
  </si>
  <si>
    <t>0 - 499 lm</t>
  </si>
  <si>
    <t>Lm</t>
  </si>
  <si>
    <t>500 - 1,999 lm</t>
  </si>
  <si>
    <t>over 2,000 lm</t>
  </si>
  <si>
    <t>Establishment Maintenance of Grassed Areas</t>
  </si>
  <si>
    <t>Summer flowering regime Q35:275A</t>
  </si>
  <si>
    <t>0 - 999m2</t>
  </si>
  <si>
    <t>1000 - 1,999m2</t>
  </si>
  <si>
    <t>over 2,000m2</t>
  </si>
  <si>
    <t>0 - 24m2</t>
  </si>
  <si>
    <t>25 - 99m2</t>
  </si>
  <si>
    <t>100 - 199m2</t>
  </si>
  <si>
    <t>Over 200m2</t>
  </si>
  <si>
    <t>Wetland and Marginal planting maintenance</t>
  </si>
  <si>
    <r>
      <t>Guidance for Contractors providing rates:</t>
    </r>
    <r>
      <rPr>
        <b/>
        <i/>
        <sz val="9"/>
        <rFont val="Arial"/>
        <family val="2"/>
      </rPr>
      <t xml:space="preserve">
</t>
    </r>
    <r>
      <rPr>
        <b/>
        <sz val="9"/>
        <rFont val="Arial"/>
        <family val="2"/>
      </rPr>
      <t xml:space="preserve">Note 1) </t>
    </r>
    <r>
      <rPr>
        <sz val="9"/>
        <rFont val="Arial"/>
        <family val="2"/>
      </rPr>
      <t xml:space="preserve">The priced rate that the landscape contractor supplies within this section Q35 for Wetland maintenance establishment aftercare operations should cover all the necessary work involved for the particular operation listed, with reference to the landscape specification. The maintenance rates you provide should be priced for ONE operational visit only per unit area (i.e. 1 visit per m2). Do NOT include for any pricing of multiple visits as this is factored into the QTY column when the schedule is being quantified. In the event of any query, please contact the Contract Administrator for guidance.
</t>
    </r>
    <r>
      <rPr>
        <b/>
        <sz val="9"/>
        <rFont val="Arial"/>
        <family val="2"/>
      </rPr>
      <t>Note 2)</t>
    </r>
    <r>
      <rPr>
        <sz val="9"/>
        <rFont val="Arial"/>
        <family val="2"/>
      </rPr>
      <t xml:space="preserve"> To provide assistance in pricing, the contractor should assume a maximum density of 5 reed plants per m2 or 1 deep water aquatic plant per 5m2.
</t>
    </r>
    <r>
      <rPr>
        <i/>
        <sz val="9"/>
        <rFont val="Arial"/>
        <family val="2"/>
      </rPr>
      <t/>
    </r>
  </si>
  <si>
    <r>
      <rPr>
        <b/>
        <sz val="9"/>
        <rFont val="Arial"/>
        <family val="2"/>
      </rPr>
      <t>For Contract Administrator information only</t>
    </r>
    <r>
      <rPr>
        <sz val="9"/>
        <rFont val="Arial"/>
        <family val="2"/>
      </rPr>
      <t xml:space="preserve">:                          
</t>
    </r>
    <r>
      <rPr>
        <b/>
        <sz val="9"/>
        <rFont val="Arial"/>
        <family val="2"/>
      </rPr>
      <t>Note 1)</t>
    </r>
    <r>
      <rPr>
        <sz val="9"/>
        <rFont val="Arial"/>
        <family val="2"/>
      </rPr>
      <t xml:space="preserve"> When quantifying the schedule items in preparation for a contract, the Contract Administrator will multiply the basic quantified area by the total number of annual visits required multiplied by the number of years duration.  When multiplied by the contractor's submitted rate per unit area, this will then form the total sum for each operation for the whole contract period. This is normally for a period of 5 years following Practical Completion, but on a limited number of contracts this may vary. Please confirm with the NEAS LA prior to the quantifying exercise how many visits should be provided for key tasks.                                                                                             
</t>
    </r>
    <r>
      <rPr>
        <b/>
        <sz val="9"/>
        <rFont val="Arial"/>
        <family val="2"/>
      </rPr>
      <t>Note 2)</t>
    </r>
    <r>
      <rPr>
        <sz val="9"/>
        <rFont val="Arial"/>
        <family val="2"/>
      </rPr>
      <t xml:space="preserve"> Where a range of areas are provided, please ensure that the derived value from note 1 above is inserted in the row relating to the original basic quantified area.                                                                              
</t>
    </r>
    <r>
      <rPr>
        <b/>
        <sz val="9"/>
        <rFont val="Arial"/>
        <family val="2"/>
      </rPr>
      <t>Note 3)</t>
    </r>
    <r>
      <rPr>
        <sz val="9"/>
        <rFont val="Arial"/>
        <family val="2"/>
      </rPr>
      <t xml:space="preserve"> The CA should insert a note in the right hand column of the spreadsheet to confirm the number of visits, years and calculation method.</t>
    </r>
  </si>
  <si>
    <t>Maintenance of wetland / marginal areas.</t>
  </si>
  <si>
    <t>Maintenance of wetland / marginal areas (Q35: 880)</t>
  </si>
  <si>
    <t>1,000 - 1,999m2</t>
  </si>
  <si>
    <t>2,000 - 4,999m2</t>
  </si>
  <si>
    <t>over 5,000m2</t>
  </si>
  <si>
    <t>p</t>
  </si>
  <si>
    <t>40-60cm height (individual trees)</t>
  </si>
  <si>
    <t>60-90cm height (individual trees)</t>
  </si>
  <si>
    <t>90-120cm height (individual trees)</t>
  </si>
  <si>
    <t>120-150cm height (individual trees)</t>
  </si>
  <si>
    <t>150-175cm height (individual trees)</t>
  </si>
  <si>
    <t>175-200cm height (individual trees)</t>
  </si>
  <si>
    <t>200-250cm height (individual trees)</t>
  </si>
  <si>
    <t>250-300cm height (individual trees)</t>
  </si>
  <si>
    <t>300-350cm height (individual trees)</t>
  </si>
  <si>
    <t>350-425cm height (individual trees)</t>
  </si>
  <si>
    <t>40-60cm height / 2L (individual trees)</t>
  </si>
  <si>
    <t>60-80cm height / 3L (individual trees)</t>
  </si>
  <si>
    <t>125-150cm height / 5L (individual trees)</t>
  </si>
  <si>
    <t>200-250cm height / 15L (individual trees)</t>
  </si>
  <si>
    <t>The following rates are for planting only Feathered/Multi-stemmed Trees; this should include preparation of pit to specified dimensions, breaking up base of pit to 300mm depth; supply and incorporation of compost/fertilizers into topsoil backfill (backfill previously measured and priced elsewhere) and disposal on site of surplus excavated soil as directed by the Contract Administrator and supply and installation of an irrigation pipe and cover. Prime cost for supply of trees is provided in Q31: Section 2 above..</t>
  </si>
  <si>
    <t xml:space="preserve">                                          
Schedule of Rates for Establishment Aftercare Works 
</t>
  </si>
  <si>
    <r>
      <t xml:space="preserve">Guidance for Contractors providing rates:                              
Note 1) </t>
    </r>
    <r>
      <rPr>
        <sz val="9"/>
        <rFont val="Arial"/>
        <family val="2"/>
      </rPr>
      <t xml:space="preserve">The rates provided should take account of all operations contained within the associated landscape specification clauses and should include for any appropriate charges and for profit.
</t>
    </r>
    <r>
      <rPr>
        <b/>
        <sz val="9"/>
        <rFont val="Arial"/>
        <family val="2"/>
      </rPr>
      <t>Note 2)</t>
    </r>
    <r>
      <rPr>
        <sz val="9"/>
        <rFont val="Arial"/>
        <family val="2"/>
      </rPr>
      <t xml:space="preserve"> All rates tendered are fixed for the duration of the contract, subject to CPI increases after Year 2 and the Tenderers proposed discount against CPI.
</t>
    </r>
    <r>
      <rPr>
        <b/>
        <sz val="9"/>
        <rFont val="Arial"/>
        <family val="2"/>
      </rPr>
      <t xml:space="preserve">Note 3) </t>
    </r>
    <r>
      <rPr>
        <sz val="9"/>
        <rFont val="Arial"/>
        <family val="2"/>
      </rPr>
      <t xml:space="preserve">Rates tendered are deemed to include contractor attendance at Pre-start meeting and not included in the Early Contractor Involvement (ECI).
</t>
    </r>
  </si>
  <si>
    <r>
      <rPr>
        <b/>
        <sz val="9"/>
        <rFont val="Arial"/>
        <family val="2"/>
      </rPr>
      <t>Guidance for Contract Administrators:</t>
    </r>
    <r>
      <rPr>
        <i/>
        <sz val="9"/>
        <rFont val="Arial"/>
        <family val="2"/>
      </rPr>
      <t xml:space="preserve"> 
</t>
    </r>
    <r>
      <rPr>
        <b/>
        <sz val="9"/>
        <rFont val="Arial"/>
        <family val="2"/>
      </rPr>
      <t>Note 1)</t>
    </r>
    <r>
      <rPr>
        <b/>
        <i/>
        <sz val="9"/>
        <rFont val="Arial"/>
        <family val="2"/>
      </rPr>
      <t xml:space="preserve"> </t>
    </r>
    <r>
      <rPr>
        <sz val="9"/>
        <rFont val="Arial"/>
        <family val="2"/>
      </rPr>
      <t xml:space="preserve">When undertaking the quantification of this schedule, you must use the right hand column to summarise how the calculation has been derived and to add any relevant notes. These should be kept to a minimum but will assist the contractor when providing prices and as an aide memoire when the contract is underway. 
</t>
    </r>
    <r>
      <rPr>
        <b/>
        <sz val="9"/>
        <rFont val="Arial"/>
        <family val="2"/>
      </rPr>
      <t>Note 2)</t>
    </r>
    <r>
      <rPr>
        <sz val="9"/>
        <rFont val="Arial"/>
        <family val="2"/>
      </rPr>
      <t xml:space="preserve"> All quantities will be clarified and confirmed with the landscape contractor before or during the pre-start meeting to enable a final contract sum to be formulated.</t>
    </r>
  </si>
  <si>
    <r>
      <t xml:space="preserve">Notes for the Contract Administrator: 
</t>
    </r>
    <r>
      <rPr>
        <sz val="9"/>
        <rFont val="Arial"/>
        <family val="2"/>
      </rPr>
      <t xml:space="preserve">Quantify any items in this section which are likely to be required. These will be clarified and confirmed with the landscape contractor during the pre-start site meeting. </t>
    </r>
  </si>
  <si>
    <r>
      <rPr>
        <b/>
        <sz val="12"/>
        <color theme="1"/>
        <rFont val="Arial"/>
        <family val="2"/>
      </rPr>
      <t>TABLE 2.3: Percentage Increase in years after year 2</t>
    </r>
    <r>
      <rPr>
        <sz val="12"/>
        <color theme="1"/>
        <rFont val="Arial"/>
        <family val="2"/>
      </rPr>
      <t xml:space="preserve">
In Rate Table 2.3, Tenderers are invited to submit a percentage discount against CPI for later years of the Contract.
For the purposes of this Pricing Schedule a CPI rate of 2% has been assumed. 
Example: Suppliers offering a 10% discount would receive an increase of 1.8% for years 3 and subsequently a futher 1.8% increase for year 4, and so on, assuming CPI remained fixed at 2%. If CPI were to raise to 3%, the increase would be 2.7%. 
Example 2: A supplier offering a 25% discount would receive 1.5% if the CPI rate was 2%; or 2.25% if the CPI rate was 3%
NOTE: Tenderers should note that the percentage discount offered is used to calculate the costs for all </t>
    </r>
    <r>
      <rPr>
        <sz val="12"/>
        <rFont val="Arial"/>
        <family val="2"/>
      </rPr>
      <t>years after year 2</t>
    </r>
    <r>
      <rPr>
        <sz val="12"/>
        <color theme="1"/>
        <rFont val="Arial"/>
        <family val="2"/>
      </rPr>
      <t xml:space="preserve"> throughout this Pricing Schedule and therefore impacts the Tenderers final proposed price. </t>
    </r>
  </si>
  <si>
    <t>17c</t>
  </si>
  <si>
    <t>Delivery and removal of 3 in 1 welfare facility for use during the establishment aftercare visits - comprising toilet / wash / rest facility (A34:478)</t>
  </si>
  <si>
    <r>
      <t xml:space="preserve">TABLE 2.1: Hourly Rate for additional work
</t>
    </r>
    <r>
      <rPr>
        <sz val="12"/>
        <rFont val="Arial"/>
        <family val="2"/>
      </rPr>
      <t>Tenderers are required to provide capped hourly rates for three roles as detailed. These rates will be the capped values that can be charged for any additional work required by the Client. Tenderers are reminded of the Clients committment to the Real Living Wage and the requirement for all Contractors to adhere to this when staff are working on Agency projects.</t>
    </r>
  </si>
  <si>
    <r>
      <rPr>
        <b/>
        <sz val="12"/>
        <color theme="1"/>
        <rFont val="Arial"/>
        <family val="2"/>
      </rPr>
      <t>TABLE 2.3: Percentage Increase in years after year 2</t>
    </r>
    <r>
      <rPr>
        <sz val="12"/>
        <color theme="1"/>
        <rFont val="Arial"/>
        <family val="2"/>
      </rPr>
      <t xml:space="preserve">
In Rate Table 2.3, Tenderers are invited to submit a percentage discount against CPI for later years of the Contract.
For the purposes of this Pricing Schedule a CPI rate of 2% has been assumed. 
Example: Suppliers offering a 10% discount would receive an increase of 1.8% for years 3 and subsequently a futher 1.8% increase for year 4, and so on, assuming CPI remained fixed at 2%. If CPI were to raise to 3%, the increase would be 2.7%. 
Example 2: A supplier offering a 25% discount would receive 1.5% if the CPI rate was 2%; or 2.25% if the CPI rate was 3%
NOTE: Tenderers should note that the percentage discount offered is used to calculate the costs for all years after year 2 throughout this Pricing Schedule and therefore impacts the Tenderers final proposed price. </t>
    </r>
  </si>
  <si>
    <r>
      <rPr>
        <b/>
        <sz val="9"/>
        <rFont val="Arial"/>
        <family val="2"/>
      </rPr>
      <t>For Contract Administrator information only</t>
    </r>
    <r>
      <rPr>
        <sz val="9"/>
        <rFont val="Arial"/>
        <family val="2"/>
      </rPr>
      <t xml:space="preserve">:                                          
</t>
    </r>
    <r>
      <rPr>
        <b/>
        <sz val="9"/>
        <rFont val="Arial"/>
        <family val="2"/>
      </rPr>
      <t>Note 1)</t>
    </r>
    <r>
      <rPr>
        <sz val="9"/>
        <rFont val="Arial"/>
        <family val="2"/>
      </rPr>
      <t xml:space="preserve"> When quantifying the schedule items in preparation for a contract, the Contract Administrator will multiply the basic quantified area by the total number of annual visits required. When multiplied by the contractor's submitted rate per unit area, this will then form the total sum for each operation for one year only. There is normally a period of 5 years following Practical Completion, but on a limited number of contracts this may vary. The quantities column takes in to account the number of visits required per year, not for the full contract period, as the following years are auto calculated at the end of the spreadsheet. The CPI uplift calculated in Table 2.3 (2 - Hourly Rates + Mark ups tab) has been included annually for Years 3 - 4 of the establishment aftercare period. The uplift has been auto calculated into the summary totals at the end of the spreadsheet, therefore there is no requirement to alter the spreadsheet formulas. Please confirm with the NEAS LA prior to the quantifying exercise how many visits should be provided for key tasks.                                                                            
</t>
    </r>
    <r>
      <rPr>
        <b/>
        <sz val="9"/>
        <rFont val="Arial"/>
        <family val="2"/>
      </rPr>
      <t>Note 2)</t>
    </r>
    <r>
      <rPr>
        <sz val="9"/>
        <rFont val="Arial"/>
        <family val="2"/>
      </rPr>
      <t xml:space="preserve"> Where there is a tiered quantity range for a particular specified operation, it should be inserted in the tiered row relating to the original quantified measurement for a single visit, not the multiplied value.                                                                              
</t>
    </r>
    <r>
      <rPr>
        <b/>
        <sz val="9"/>
        <rFont val="Arial"/>
        <family val="2"/>
      </rPr>
      <t>Note 3)</t>
    </r>
    <r>
      <rPr>
        <sz val="9"/>
        <rFont val="Arial"/>
        <family val="2"/>
      </rPr>
      <t xml:space="preserve"> The CA should insert a note in the right hand column of the spreadsheet to confirm the number of visits per year and calculation method.</t>
    </r>
  </si>
  <si>
    <r>
      <t xml:space="preserve">Guidance for Contractors providing rates:                                                
Note 1) </t>
    </r>
    <r>
      <rPr>
        <sz val="9"/>
        <rFont val="Arial"/>
        <family val="2"/>
      </rPr>
      <t>The priced rate that the landscape contractor supplies within this section Q35 for maintenance establishment aftercare operations should cover all the necessary work involved for the particular operation listed, with reference to the landscape specification. 
The maintenance rates you provide should be</t>
    </r>
    <r>
      <rPr>
        <b/>
        <sz val="9"/>
        <rFont val="Arial"/>
        <family val="2"/>
      </rPr>
      <t xml:space="preserve"> priced for ONE operational visit </t>
    </r>
    <r>
      <rPr>
        <sz val="9"/>
        <rFont val="Arial"/>
        <family val="2"/>
      </rPr>
      <t xml:space="preserve">only per unit area (i.e. 1 visit per m2). 
</t>
    </r>
    <r>
      <rPr>
        <b/>
        <sz val="9"/>
        <rFont val="Arial"/>
        <family val="2"/>
      </rPr>
      <t xml:space="preserve">Do NOT </t>
    </r>
    <r>
      <rPr>
        <sz val="9"/>
        <rFont val="Arial"/>
        <family val="2"/>
      </rPr>
      <t xml:space="preserve">include for any pricing of multiple visits as this is factored into the QTY column when the schedule is being quantified. 
The quantities column takes in to account the number of visits required per year, not for the full contract period. 
The </t>
    </r>
    <r>
      <rPr>
        <b/>
        <sz val="9"/>
        <rFont val="Arial"/>
        <family val="2"/>
      </rPr>
      <t>CPI uplift</t>
    </r>
    <r>
      <rPr>
        <sz val="9"/>
        <rFont val="Arial"/>
        <family val="2"/>
      </rPr>
      <t xml:space="preserve"> calculated in Table 2.3 (2 - Hourly Rates + Mark ups tab) has been included annually for Years 3 - 4 of the establishment aftercare period. The uplift has been auto calculated into the summary totals at the end of the spreadsheet, therefore there is no requirement to alter the spreadsheet formulas. 
In the event of any query, please raise any clarification questions via the messages area of the Bravo portal.     </t>
    </r>
    <r>
      <rPr>
        <sz val="9"/>
        <color rgb="FFFF0000"/>
        <rFont val="Arial"/>
        <family val="2"/>
      </rPr>
      <t xml:space="preserve">                      
</t>
    </r>
    <r>
      <rPr>
        <b/>
        <sz val="9"/>
        <rFont val="Arial"/>
        <family val="2"/>
      </rPr>
      <t>Note 2)</t>
    </r>
    <r>
      <rPr>
        <sz val="9"/>
        <rFont val="Arial"/>
        <family val="2"/>
      </rPr>
      <t xml:space="preserve"> To provide assistance in pricing, the contractor should assume a maximum density of 1 to 2 trees per m2 or 3 to 4 shrubs per m2.
</t>
    </r>
  </si>
  <si>
    <t>PROJECT NAME: Radcliffe and Redvales</t>
  </si>
  <si>
    <r>
      <rPr>
        <b/>
        <sz val="9"/>
        <color indexed="10"/>
        <rFont val="Arial"/>
        <family val="2"/>
      </rPr>
      <t>Provisional</t>
    </r>
    <r>
      <rPr>
        <sz val="9"/>
        <rFont val="Arial"/>
        <family val="2"/>
      </rPr>
      <t xml:space="preserve"> Wildflower meadow (Q30: 317)</t>
    </r>
  </si>
  <si>
    <t>Provisional re-seeding 5% of area in year 1 only</t>
  </si>
  <si>
    <r>
      <rPr>
        <b/>
        <sz val="9"/>
        <color indexed="10"/>
        <rFont val="Arial"/>
        <family val="2"/>
      </rPr>
      <t>Provisiona</t>
    </r>
    <r>
      <rPr>
        <sz val="9"/>
        <rFont val="Arial"/>
        <family val="2"/>
      </rPr>
      <t xml:space="preserve">l Typical prime cost for supply of containerised shrubs </t>
    </r>
  </si>
  <si>
    <t>Provisional estimate for replacement in year 1 only</t>
  </si>
  <si>
    <r>
      <rPr>
        <b/>
        <sz val="9"/>
        <color indexed="10"/>
        <rFont val="Arial"/>
        <family val="2"/>
      </rPr>
      <t xml:space="preserve">Provisional </t>
    </r>
    <r>
      <rPr>
        <sz val="9"/>
        <rFont val="Arial"/>
        <family val="2"/>
      </rPr>
      <t>Typical prime cost for supply of native spp hedging plants</t>
    </r>
  </si>
  <si>
    <r>
      <rPr>
        <b/>
        <sz val="9"/>
        <color indexed="10"/>
        <rFont val="Arial"/>
        <family val="2"/>
      </rPr>
      <t>Provisiona</t>
    </r>
    <r>
      <rPr>
        <sz val="9"/>
        <rFont val="Arial"/>
        <family val="2"/>
      </rPr>
      <t xml:space="preserve">l Typical prime cost for supply of bare root whips: 600-1200mm overall height  </t>
    </r>
  </si>
  <si>
    <r>
      <rPr>
        <b/>
        <sz val="9"/>
        <color indexed="10"/>
        <rFont val="Arial"/>
        <family val="2"/>
      </rPr>
      <t>Provisional</t>
    </r>
    <r>
      <rPr>
        <sz val="9"/>
        <rFont val="Arial"/>
        <family val="2"/>
      </rPr>
      <t xml:space="preserve"> Typical prime cost for supply of various size bare root trees</t>
    </r>
  </si>
  <si>
    <r>
      <rPr>
        <b/>
        <sz val="9"/>
        <color rgb="FFFF0000"/>
        <rFont val="Arial"/>
        <family val="2"/>
      </rPr>
      <t>Provisional</t>
    </r>
    <r>
      <rPr>
        <sz val="9"/>
        <rFont val="Arial"/>
        <family val="2"/>
      </rPr>
      <t xml:space="preserve"> Typical prime cost for supply of various size rootballed trees</t>
    </r>
  </si>
  <si>
    <r>
      <rPr>
        <b/>
        <sz val="9"/>
        <color indexed="10"/>
        <rFont val="Arial"/>
        <family val="2"/>
      </rPr>
      <t>Provisional</t>
    </r>
    <r>
      <rPr>
        <b/>
        <sz val="9"/>
        <rFont val="Arial"/>
        <family val="2"/>
      </rPr>
      <t xml:space="preserve"> Rates for planting containerised shrubs (ornamental planting). 
(Note: Prime costs provided in Q31: Section 2 above)</t>
    </r>
  </si>
  <si>
    <r>
      <rPr>
        <b/>
        <sz val="9"/>
        <color indexed="10"/>
        <rFont val="Arial"/>
        <family val="2"/>
      </rPr>
      <t>Provisional</t>
    </r>
    <r>
      <rPr>
        <sz val="9"/>
        <rFont val="Arial"/>
        <family val="2"/>
      </rPr>
      <t xml:space="preserve"> 'Pit plant bare root Whips/Transplants/Shrubs: Incl. hand dig pits up to 400x400x300mm depth pits; spreading surplus soil over site; removing debris to tip; backfilling around roots with existing material/compost mix to spec.</t>
    </r>
  </si>
  <si>
    <r>
      <rPr>
        <b/>
        <sz val="9"/>
        <color indexed="10"/>
        <rFont val="Arial"/>
        <family val="2"/>
      </rPr>
      <t xml:space="preserve">Provisional </t>
    </r>
    <r>
      <rPr>
        <sz val="9"/>
        <rFont val="Arial"/>
        <family val="2"/>
      </rPr>
      <t>Typical prime cost for various height feathered / multi-stemmed trees</t>
    </r>
  </si>
  <si>
    <t>175-200cm height / 10L (individual trees)</t>
  </si>
  <si>
    <r>
      <rPr>
        <b/>
        <sz val="9"/>
        <color rgb="FFFF0000"/>
        <rFont val="Arial"/>
        <family val="2"/>
      </rPr>
      <t>Provisional</t>
    </r>
    <r>
      <rPr>
        <sz val="9"/>
        <rFont val="Arial"/>
        <family val="2"/>
      </rPr>
      <t xml:space="preserve"> Extra heavy standard Trees 14 - 16cm girth (Individual Trees)</t>
    </r>
  </si>
  <si>
    <t>0 - 99nr</t>
  </si>
  <si>
    <t>100 - 499nr</t>
  </si>
  <si>
    <t>500 - 999nr</t>
  </si>
  <si>
    <t>1,000 - 9,999nr</t>
  </si>
  <si>
    <t>over 10,000nr</t>
  </si>
  <si>
    <r>
      <rPr>
        <sz val="9"/>
        <color indexed="10"/>
        <rFont val="Arial"/>
        <family val="2"/>
      </rPr>
      <t xml:space="preserve">PROVISIONAL </t>
    </r>
    <r>
      <rPr>
        <sz val="9"/>
        <rFont val="Arial"/>
        <family val="2"/>
      </rPr>
      <t>Hedge laying (Q35: 615); allowing for all cutting and laying and incorporation of stakes and binders to one of the following two styles. Alllow for removing and disposing of arisngs and litter from within the hedge as works progress.</t>
    </r>
  </si>
  <si>
    <t>Midland style hedge</t>
  </si>
  <si>
    <t>Straight style hedge</t>
  </si>
  <si>
    <t>Maintenance of semi-mature translocated trees, including any protection, accessories and irrigation items: (Allowing for operations as indicated in Specification). Watering visits already included (Q31:158).</t>
  </si>
  <si>
    <t>1-9 nr</t>
  </si>
  <si>
    <t>Nr</t>
  </si>
  <si>
    <t>10-24 nr</t>
  </si>
  <si>
    <t>25-50 nr</t>
  </si>
  <si>
    <t>Maintenance of wildflower areas. 2 cuts per year</t>
  </si>
  <si>
    <t>11030m2 wildflower seeding, 2 visit including cut in April and Sept/Oct to 50mm per year, 4 year duration. Cuttings to be removed off site</t>
  </si>
  <si>
    <t>186 No. trees x 4 visit per year
Inclusive of all areas in Phase 1</t>
  </si>
  <si>
    <t>48 No. shrubs x 4 visit per year
Applicable to CP Northern Wall</t>
  </si>
  <si>
    <t xml:space="preserve">141 lin m hedging x 4 visit per year
Applicable to CP Southern Wall </t>
  </si>
  <si>
    <r>
      <rPr>
        <sz val="9"/>
        <color indexed="10"/>
        <rFont val="Arial"/>
        <family val="2"/>
      </rPr>
      <t>PROVISIONAL</t>
    </r>
    <r>
      <rPr>
        <sz val="9"/>
        <rFont val="Arial"/>
        <family val="2"/>
      </rPr>
      <t xml:space="preserve"> 141 lin m hedging, total 565 plants, 1 Operation at end of 4 year period
Applicable to CP Southern Wall</t>
    </r>
  </si>
  <si>
    <t>3 No existing trees, 1 visit per year</t>
  </si>
  <si>
    <t>2800m2 WFD wildflower areas only,  1 visit per year.</t>
  </si>
  <si>
    <t>68m2 amenity grade bark mulch to hedge CP southern wall, 1 visit per year</t>
  </si>
  <si>
    <t>2800m2, 1 visit including 1 cuts per year, cut in September/October, remove cuttings off site , 
Applicable to Close Park riverside WFD area. Litter and Invasives control priced elsewhere.</t>
  </si>
  <si>
    <r>
      <rPr>
        <b/>
        <sz val="9"/>
        <color rgb="FFFF0000"/>
        <rFont val="Arial"/>
        <family val="2"/>
      </rPr>
      <t>Provisional</t>
    </r>
    <r>
      <rPr>
        <sz val="9"/>
        <rFont val="Arial"/>
        <family val="2"/>
      </rPr>
      <t xml:space="preserve"> Native spp hedging plants</t>
    </r>
  </si>
  <si>
    <r>
      <rPr>
        <b/>
        <sz val="9"/>
        <color rgb="FFFF0000"/>
        <rFont val="Arial"/>
        <family val="2"/>
      </rPr>
      <t>PROVISIONAL</t>
    </r>
    <r>
      <rPr>
        <sz val="9"/>
        <rFont val="Arial"/>
        <family val="2"/>
      </rPr>
      <t xml:space="preserve"> Control of Japanese knotweed (Q35: 198). Treat with herbicide and allow for disposal of arisings to contractor's licenced facility.</t>
    </r>
  </si>
  <si>
    <r>
      <rPr>
        <b/>
        <sz val="9"/>
        <color indexed="10"/>
        <rFont val="Arial"/>
        <family val="2"/>
      </rPr>
      <t>PROVISIONAL</t>
    </r>
    <r>
      <rPr>
        <b/>
        <sz val="9"/>
        <rFont val="Arial"/>
        <family val="2"/>
      </rPr>
      <t xml:space="preserve"> </t>
    </r>
    <r>
      <rPr>
        <sz val="9"/>
        <rFont val="Arial"/>
        <family val="2"/>
      </rPr>
      <t>Control of Himalayan balsam by hand pulling prior to seeding. Allow for disposal of arisings to contractor's licenced facility.</t>
    </r>
  </si>
  <si>
    <t>Pricing Workbook - Radcliffe &amp; Redvales</t>
  </si>
  <si>
    <t>Weekly hire and maintenance of above 3 in 1welfare facility (A34:478)</t>
  </si>
  <si>
    <t>week</t>
  </si>
  <si>
    <t>As and when required for control over 4 years on WFD Riverside Area. Nominal area accounted for.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</si>
</sst>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30" x14ac:knownFonts="1">
    <font>
      <sz val="11"/>
      <color theme="1"/>
      <name val="Verdana"/>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Verdana"/>
      <family val="2"/>
      <scheme val="minor"/>
    </font>
    <font>
      <sz val="11"/>
      <color theme="1"/>
      <name val="Arial"/>
      <family val="2"/>
    </font>
    <font>
      <b/>
      <sz val="11"/>
      <color theme="1"/>
      <name val="Arial"/>
      <family val="2"/>
    </font>
    <font>
      <b/>
      <sz val="11"/>
      <name val="Arial"/>
      <family val="2"/>
    </font>
    <font>
      <b/>
      <sz val="12"/>
      <color theme="1"/>
      <name val="Arial"/>
      <family val="2"/>
    </font>
    <font>
      <b/>
      <sz val="12"/>
      <name val="Arial"/>
      <family val="2"/>
    </font>
    <font>
      <sz val="12"/>
      <name val="Arial"/>
      <family val="2"/>
    </font>
    <font>
      <sz val="11"/>
      <color rgb="FFFF0000"/>
      <name val="Arial"/>
      <family val="2"/>
    </font>
    <font>
      <sz val="10"/>
      <name val="Arial"/>
      <family val="2"/>
    </font>
    <font>
      <b/>
      <sz val="9"/>
      <name val="Arial"/>
      <family val="2"/>
    </font>
    <font>
      <sz val="9"/>
      <name val="Arial"/>
      <family val="2"/>
    </font>
    <font>
      <sz val="9"/>
      <color theme="1"/>
      <name val="Arial"/>
      <family val="2"/>
    </font>
    <font>
      <b/>
      <sz val="9"/>
      <color theme="0"/>
      <name val="Arial"/>
      <family val="2"/>
    </font>
    <font>
      <b/>
      <i/>
      <sz val="9"/>
      <name val="Arial"/>
      <family val="2"/>
    </font>
    <font>
      <i/>
      <sz val="9"/>
      <name val="Arial"/>
      <family val="2"/>
    </font>
    <font>
      <b/>
      <sz val="9"/>
      <name val="MS Sans Serif"/>
      <family val="2"/>
    </font>
    <font>
      <sz val="10"/>
      <name val="Arial"/>
      <family val="2"/>
    </font>
    <font>
      <sz val="9"/>
      <color rgb="FFFF0000"/>
      <name val="Arial"/>
      <family val="2"/>
    </font>
    <font>
      <sz val="9"/>
      <color indexed="8"/>
      <name val="Arial"/>
      <family val="2"/>
    </font>
    <font>
      <sz val="9"/>
      <color indexed="10"/>
      <name val="Arial"/>
      <family val="2"/>
    </font>
    <font>
      <sz val="10"/>
      <name val="Arial"/>
      <family val="2"/>
    </font>
    <font>
      <b/>
      <sz val="9"/>
      <color indexed="10"/>
      <name val="Arial"/>
      <family val="2"/>
    </font>
    <font>
      <b/>
      <sz val="9"/>
      <color rgb="FFFF0000"/>
      <name val="Arial"/>
      <family val="2"/>
    </font>
    <font>
      <b/>
      <sz val="16"/>
      <name val="Arial"/>
      <family val="2"/>
    </font>
  </fonts>
  <fills count="13">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theme="0" tint="-0.14999847407452621"/>
        <bgColor indexed="64"/>
      </patternFill>
    </fill>
    <fill>
      <patternFill patternType="solid">
        <fgColor theme="1"/>
        <bgColor indexed="64"/>
      </patternFill>
    </fill>
    <fill>
      <patternFill patternType="solid">
        <fgColor rgb="FF92D05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3"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s>
  <cellStyleXfs count="10">
    <xf numFmtId="0" fontId="0" fillId="0" borderId="0"/>
    <xf numFmtId="9" fontId="6" fillId="0" borderId="0" applyFont="0" applyFill="0" applyBorder="0" applyAlignment="0" applyProtection="0"/>
    <xf numFmtId="9" fontId="6" fillId="0" borderId="0" applyFont="0" applyFill="0" applyBorder="0" applyAlignment="0" applyProtection="0"/>
    <xf numFmtId="0" fontId="5" fillId="0" borderId="0"/>
    <xf numFmtId="0" fontId="5" fillId="0" borderId="0"/>
    <xf numFmtId="0" fontId="14" fillId="0" borderId="0"/>
    <xf numFmtId="0" fontId="14" fillId="0" borderId="0"/>
    <xf numFmtId="0" fontId="22" fillId="0" borderId="0"/>
    <xf numFmtId="0" fontId="14" fillId="0" borderId="0"/>
    <xf numFmtId="0" fontId="26" fillId="0" borderId="0"/>
  </cellStyleXfs>
  <cellXfs count="249">
    <xf numFmtId="0" fontId="0" fillId="0" borderId="0" xfId="0"/>
    <xf numFmtId="0" fontId="5" fillId="0" borderId="0" xfId="4" applyAlignment="1">
      <alignment wrapText="1"/>
    </xf>
    <xf numFmtId="0" fontId="5" fillId="0" borderId="0" xfId="4"/>
    <xf numFmtId="0" fontId="5" fillId="0" borderId="14" xfId="4" applyBorder="1"/>
    <xf numFmtId="0" fontId="5" fillId="0" borderId="15" xfId="4" applyBorder="1" applyAlignment="1">
      <alignment wrapText="1"/>
    </xf>
    <xf numFmtId="0" fontId="5" fillId="0" borderId="6" xfId="4" applyBorder="1" applyAlignment="1">
      <alignment horizontal="right" vertical="top"/>
    </xf>
    <xf numFmtId="0" fontId="5" fillId="0" borderId="7" xfId="4" applyFont="1" applyBorder="1" applyAlignment="1">
      <alignment horizontal="left" vertical="top" wrapText="1"/>
    </xf>
    <xf numFmtId="0" fontId="5" fillId="0" borderId="7" xfId="4" applyBorder="1" applyAlignment="1">
      <alignment horizontal="left" vertical="top" wrapText="1"/>
    </xf>
    <xf numFmtId="0" fontId="12" fillId="0" borderId="7" xfId="4" applyFont="1" applyBorder="1" applyAlignment="1">
      <alignment horizontal="left" vertical="top" wrapText="1"/>
    </xf>
    <xf numFmtId="0" fontId="5" fillId="0" borderId="8" xfId="4" applyBorder="1" applyAlignment="1">
      <alignment horizontal="right" vertical="top"/>
    </xf>
    <xf numFmtId="0" fontId="5" fillId="0" borderId="9" xfId="4" applyFont="1" applyBorder="1" applyAlignment="1">
      <alignment horizontal="left" vertical="top" wrapText="1"/>
    </xf>
    <xf numFmtId="0" fontId="5" fillId="0" borderId="7" xfId="4" applyFill="1" applyBorder="1" applyAlignment="1">
      <alignment wrapText="1"/>
    </xf>
    <xf numFmtId="0" fontId="12" fillId="0" borderId="15" xfId="4" applyFont="1" applyFill="1" applyBorder="1" applyAlignment="1">
      <alignment horizontal="left" vertical="top" wrapText="1"/>
    </xf>
    <xf numFmtId="0" fontId="12" fillId="0" borderId="7" xfId="4" applyFont="1" applyFill="1" applyBorder="1" applyAlignment="1">
      <alignment horizontal="left" vertical="top" wrapText="1"/>
    </xf>
    <xf numFmtId="0" fontId="0" fillId="0" borderId="0" xfId="0" applyAlignment="1">
      <alignment wrapText="1"/>
    </xf>
    <xf numFmtId="0" fontId="11" fillId="0" borderId="7" xfId="4" applyFont="1" applyFill="1" applyBorder="1" applyAlignment="1">
      <alignment horizontal="left" vertical="top" wrapText="1"/>
    </xf>
    <xf numFmtId="10" fontId="12" fillId="2" borderId="5" xfId="2" applyNumberFormat="1" applyFont="1" applyFill="1" applyBorder="1" applyAlignment="1" applyProtection="1">
      <alignment horizontal="center" vertical="center"/>
      <protection locked="0"/>
    </xf>
    <xf numFmtId="10" fontId="12" fillId="3" borderId="5" xfId="2" applyNumberFormat="1" applyFont="1" applyFill="1" applyBorder="1" applyAlignment="1" applyProtection="1">
      <alignment horizontal="center" vertical="center"/>
    </xf>
    <xf numFmtId="0" fontId="17" fillId="7" borderId="0" xfId="7" applyFont="1" applyFill="1" applyAlignment="1" applyProtection="1">
      <alignment horizontal="center"/>
      <protection locked="0"/>
    </xf>
    <xf numFmtId="0" fontId="15" fillId="0" borderId="22" xfId="7" applyFont="1" applyBorder="1" applyAlignment="1" applyProtection="1">
      <alignment horizontal="center"/>
      <protection locked="0"/>
    </xf>
    <xf numFmtId="0" fontId="15" fillId="0" borderId="29" xfId="7" applyFont="1" applyBorder="1" applyAlignment="1" applyProtection="1">
      <alignment horizontal="center"/>
      <protection locked="0"/>
    </xf>
    <xf numFmtId="0" fontId="15" fillId="0" borderId="24" xfId="7" applyFont="1" applyBorder="1" applyAlignment="1" applyProtection="1">
      <alignment horizontal="center"/>
      <protection locked="0"/>
    </xf>
    <xf numFmtId="0" fontId="16" fillId="6" borderId="1" xfId="7" applyFont="1" applyFill="1" applyBorder="1" applyAlignment="1" applyProtection="1">
      <alignment horizontal="center"/>
      <protection locked="0"/>
    </xf>
    <xf numFmtId="0" fontId="16" fillId="9" borderId="1" xfId="7" applyFont="1" applyFill="1" applyBorder="1" applyAlignment="1" applyProtection="1">
      <alignment horizontal="center"/>
      <protection locked="0"/>
    </xf>
    <xf numFmtId="0" fontId="16" fillId="0" borderId="1" xfId="7" applyFont="1" applyBorder="1" applyAlignment="1" applyProtection="1">
      <alignment horizontal="center"/>
      <protection locked="0"/>
    </xf>
    <xf numFmtId="0" fontId="15" fillId="6" borderId="1" xfId="7" applyFont="1" applyFill="1" applyBorder="1" applyAlignment="1" applyProtection="1">
      <alignment horizontal="center"/>
      <protection locked="0"/>
    </xf>
    <xf numFmtId="0" fontId="15" fillId="0" borderId="1" xfId="7" applyFont="1" applyBorder="1" applyAlignment="1" applyProtection="1">
      <alignment horizontal="center"/>
      <protection locked="0"/>
    </xf>
    <xf numFmtId="0" fontId="16" fillId="6" borderId="1" xfId="7" applyFont="1" applyFill="1" applyBorder="1" applyProtection="1">
      <protection locked="0"/>
    </xf>
    <xf numFmtId="0" fontId="16" fillId="5" borderId="1" xfId="7" applyFont="1" applyFill="1" applyBorder="1" applyAlignment="1" applyProtection="1">
      <alignment horizontal="center"/>
      <protection locked="0"/>
    </xf>
    <xf numFmtId="0" fontId="19" fillId="11" borderId="23" xfId="7" applyFont="1" applyFill="1" applyBorder="1" applyAlignment="1" applyProtection="1">
      <alignment horizontal="center" vertical="center"/>
      <protection locked="0"/>
    </xf>
    <xf numFmtId="0" fontId="15" fillId="11" borderId="29" xfId="7" applyFont="1" applyFill="1" applyBorder="1" applyAlignment="1" applyProtection="1">
      <alignment horizontal="center"/>
      <protection locked="0"/>
    </xf>
    <xf numFmtId="0" fontId="15" fillId="11" borderId="24" xfId="7" applyFont="1" applyFill="1" applyBorder="1" applyAlignment="1" applyProtection="1">
      <alignment horizontal="center"/>
      <protection locked="0"/>
    </xf>
    <xf numFmtId="0" fontId="16" fillId="11" borderId="1" xfId="7" applyFont="1" applyFill="1" applyBorder="1" applyAlignment="1" applyProtection="1">
      <alignment horizontal="center"/>
      <protection locked="0"/>
    </xf>
    <xf numFmtId="0" fontId="16" fillId="0" borderId="1" xfId="7" applyFont="1" applyBorder="1" applyAlignment="1" applyProtection="1">
      <alignment horizontal="center" vertical="top"/>
      <protection locked="0"/>
    </xf>
    <xf numFmtId="0" fontId="16" fillId="11" borderId="1" xfId="7" applyFont="1" applyFill="1" applyBorder="1" applyAlignment="1" applyProtection="1">
      <alignment horizontal="center" vertical="top"/>
      <protection locked="0"/>
    </xf>
    <xf numFmtId="0" fontId="16" fillId="9" borderId="1" xfId="7" applyFont="1" applyFill="1" applyBorder="1" applyAlignment="1" applyProtection="1">
      <alignment horizontal="center" vertical="top"/>
      <protection locked="0"/>
    </xf>
    <xf numFmtId="0" fontId="17" fillId="0" borderId="0" xfId="7" applyFont="1" applyAlignment="1" applyProtection="1">
      <alignment horizontal="center"/>
      <protection locked="0"/>
    </xf>
    <xf numFmtId="0" fontId="15" fillId="11" borderId="22" xfId="7" applyFont="1" applyFill="1" applyBorder="1" applyAlignment="1" applyProtection="1">
      <alignment horizontal="center"/>
      <protection locked="0"/>
    </xf>
    <xf numFmtId="0" fontId="16" fillId="9" borderId="1" xfId="7" applyFont="1" applyFill="1" applyBorder="1" applyAlignment="1" applyProtection="1">
      <alignment horizontal="center" vertical="center"/>
      <protection locked="0"/>
    </xf>
    <xf numFmtId="0" fontId="16" fillId="9" borderId="1" xfId="0" applyFont="1" applyFill="1" applyBorder="1" applyAlignment="1" applyProtection="1">
      <alignment horizontal="center"/>
      <protection locked="0"/>
    </xf>
    <xf numFmtId="0" fontId="4" fillId="0" borderId="7" xfId="4" applyFont="1" applyFill="1" applyBorder="1" applyAlignment="1">
      <alignment horizontal="left" vertical="top" wrapText="1"/>
    </xf>
    <xf numFmtId="0" fontId="16" fillId="7" borderId="25" xfId="7" applyFont="1" applyFill="1" applyBorder="1" applyAlignment="1" applyProtection="1">
      <alignment horizontal="center" vertical="center"/>
      <protection locked="0"/>
    </xf>
    <xf numFmtId="0" fontId="18" fillId="7" borderId="0" xfId="7" applyFont="1" applyFill="1" applyAlignment="1" applyProtection="1">
      <alignment wrapText="1"/>
      <protection locked="0"/>
    </xf>
    <xf numFmtId="0" fontId="16" fillId="7" borderId="0" xfId="7" applyFont="1" applyFill="1" applyProtection="1">
      <protection locked="0"/>
    </xf>
    <xf numFmtId="0" fontId="16" fillId="0" borderId="0" xfId="7" applyFont="1" applyProtection="1">
      <protection locked="0"/>
    </xf>
    <xf numFmtId="0" fontId="19" fillId="0" borderId="1" xfId="7" applyFont="1" applyBorder="1" applyAlignment="1" applyProtection="1">
      <alignment horizontal="center" vertical="center"/>
      <protection locked="0"/>
    </xf>
    <xf numFmtId="0" fontId="19" fillId="0" borderId="1" xfId="7" applyFont="1" applyBorder="1" applyAlignment="1" applyProtection="1">
      <alignment vertical="center" wrapText="1"/>
      <protection locked="0"/>
    </xf>
    <xf numFmtId="0" fontId="20" fillId="0" borderId="1" xfId="7" applyFont="1" applyBorder="1" applyAlignment="1" applyProtection="1">
      <alignment horizontal="right" vertical="center"/>
      <protection locked="0"/>
    </xf>
    <xf numFmtId="0" fontId="20" fillId="0" borderId="1" xfId="7" applyFont="1" applyBorder="1" applyAlignment="1" applyProtection="1">
      <alignment horizontal="center" vertical="center"/>
      <protection locked="0"/>
    </xf>
    <xf numFmtId="0" fontId="19" fillId="0" borderId="26" xfId="7" applyFont="1" applyBorder="1" applyAlignment="1" applyProtection="1">
      <alignment horizontal="center" vertical="center"/>
      <protection locked="0"/>
    </xf>
    <xf numFmtId="0" fontId="15" fillId="6" borderId="1" xfId="7" applyFont="1" applyFill="1" applyBorder="1" applyProtection="1">
      <protection locked="0"/>
    </xf>
    <xf numFmtId="0" fontId="16" fillId="0" borderId="27" xfId="7" applyFont="1" applyBorder="1" applyProtection="1">
      <protection locked="0"/>
    </xf>
    <xf numFmtId="0" fontId="21" fillId="0" borderId="1" xfId="7" applyFont="1" applyBorder="1" applyAlignment="1" applyProtection="1">
      <alignment horizontal="center" vertical="center"/>
      <protection locked="0"/>
    </xf>
    <xf numFmtId="0" fontId="15" fillId="0" borderId="1" xfId="7" applyFont="1" applyBorder="1" applyAlignment="1" applyProtection="1">
      <alignment vertical="center" wrapText="1"/>
      <protection locked="0"/>
    </xf>
    <xf numFmtId="0" fontId="15" fillId="0" borderId="1" xfId="7" applyFont="1" applyBorder="1" applyAlignment="1" applyProtection="1">
      <alignment horizontal="right"/>
      <protection locked="0"/>
    </xf>
    <xf numFmtId="0" fontId="15" fillId="0" borderId="21" xfId="7" applyFont="1" applyBorder="1" applyAlignment="1" applyProtection="1">
      <alignment horizontal="center"/>
      <protection locked="0"/>
    </xf>
    <xf numFmtId="0" fontId="20" fillId="8" borderId="1" xfId="7" applyFont="1" applyFill="1" applyBorder="1" applyAlignment="1" applyProtection="1">
      <alignment vertical="center" wrapText="1"/>
      <protection locked="0"/>
    </xf>
    <xf numFmtId="0" fontId="15" fillId="0" borderId="28" xfId="7" applyFont="1" applyBorder="1" applyAlignment="1" applyProtection="1">
      <alignment horizontal="center"/>
      <protection locked="0"/>
    </xf>
    <xf numFmtId="0" fontId="16" fillId="6" borderId="1" xfId="7" applyFont="1" applyFill="1" applyBorder="1" applyAlignment="1" applyProtection="1">
      <alignment horizontal="center" vertical="center"/>
      <protection locked="0"/>
    </xf>
    <xf numFmtId="0" fontId="15" fillId="9" borderId="1" xfId="7" applyFont="1" applyFill="1" applyBorder="1" applyAlignment="1" applyProtection="1">
      <alignment vertical="center" wrapText="1"/>
      <protection locked="0"/>
    </xf>
    <xf numFmtId="0" fontId="16" fillId="6" borderId="1" xfId="7" applyFont="1" applyFill="1" applyBorder="1" applyAlignment="1" applyProtection="1">
      <alignment horizontal="right"/>
      <protection locked="0"/>
    </xf>
    <xf numFmtId="0" fontId="16" fillId="6" borderId="21" xfId="7" applyFont="1" applyFill="1" applyBorder="1" applyAlignment="1" applyProtection="1">
      <alignment horizontal="center"/>
      <protection locked="0"/>
    </xf>
    <xf numFmtId="0" fontId="15" fillId="6" borderId="1" xfId="7" applyFont="1" applyFill="1" applyBorder="1" applyAlignment="1" applyProtection="1">
      <alignment vertical="center" wrapText="1"/>
      <protection locked="0"/>
    </xf>
    <xf numFmtId="0" fontId="15" fillId="6" borderId="1" xfId="7" applyFont="1" applyFill="1" applyBorder="1" applyAlignment="1" applyProtection="1">
      <alignment horizontal="center" vertical="center"/>
      <protection locked="0"/>
    </xf>
    <xf numFmtId="0" fontId="15" fillId="6" borderId="1" xfId="7" applyFont="1" applyFill="1" applyBorder="1" applyAlignment="1" applyProtection="1">
      <alignment wrapText="1"/>
      <protection locked="0"/>
    </xf>
    <xf numFmtId="0" fontId="16" fillId="6" borderId="1" xfId="7" applyFont="1" applyFill="1" applyBorder="1" applyAlignment="1" applyProtection="1">
      <alignment wrapText="1"/>
      <protection locked="0"/>
    </xf>
    <xf numFmtId="0" fontId="15" fillId="8" borderId="1" xfId="7" applyFont="1" applyFill="1" applyBorder="1" applyAlignment="1" applyProtection="1">
      <alignment vertical="center" wrapText="1"/>
      <protection locked="0"/>
    </xf>
    <xf numFmtId="0" fontId="16" fillId="9" borderId="1" xfId="7" applyFont="1" applyFill="1" applyBorder="1" applyAlignment="1" applyProtection="1">
      <alignment wrapText="1"/>
      <protection locked="0"/>
    </xf>
    <xf numFmtId="0" fontId="16" fillId="9" borderId="1" xfId="7" applyFont="1" applyFill="1" applyBorder="1" applyAlignment="1" applyProtection="1">
      <alignment horizontal="right"/>
      <protection locked="0"/>
    </xf>
    <xf numFmtId="0" fontId="16" fillId="9" borderId="21" xfId="7" applyFont="1" applyFill="1" applyBorder="1" applyAlignment="1" applyProtection="1">
      <alignment horizontal="center"/>
      <protection locked="0"/>
    </xf>
    <xf numFmtId="0" fontId="16" fillId="9" borderId="1" xfId="7" applyFont="1" applyFill="1" applyBorder="1" applyProtection="1">
      <protection locked="0"/>
    </xf>
    <xf numFmtId="0" fontId="16" fillId="9" borderId="1" xfId="7" applyFont="1" applyFill="1" applyBorder="1" applyAlignment="1" applyProtection="1">
      <alignment vertical="center" wrapText="1"/>
      <protection locked="0"/>
    </xf>
    <xf numFmtId="0" fontId="15" fillId="0" borderId="1" xfId="7" applyFont="1" applyBorder="1" applyAlignment="1" applyProtection="1">
      <alignment horizontal="center" vertical="center"/>
      <protection locked="0"/>
    </xf>
    <xf numFmtId="0" fontId="15" fillId="0" borderId="1" xfId="7" applyFont="1" applyBorder="1" applyAlignment="1" applyProtection="1">
      <alignment wrapText="1"/>
      <protection locked="0"/>
    </xf>
    <xf numFmtId="0" fontId="16" fillId="0" borderId="1" xfId="7" applyFont="1" applyBorder="1" applyAlignment="1" applyProtection="1">
      <alignment horizontal="right"/>
      <protection locked="0"/>
    </xf>
    <xf numFmtId="0" fontId="16" fillId="0" borderId="21" xfId="7" applyFont="1" applyBorder="1" applyAlignment="1" applyProtection="1">
      <alignment horizontal="center"/>
      <protection locked="0"/>
    </xf>
    <xf numFmtId="0" fontId="16" fillId="0" borderId="1" xfId="7" applyFont="1" applyBorder="1" applyAlignment="1" applyProtection="1">
      <alignment horizontal="center" vertical="center"/>
      <protection locked="0"/>
    </xf>
    <xf numFmtId="0" fontId="16" fillId="0" borderId="1" xfId="7" applyFont="1" applyBorder="1" applyAlignment="1" applyProtection="1">
      <alignment wrapText="1"/>
      <protection locked="0"/>
    </xf>
    <xf numFmtId="0" fontId="15" fillId="6" borderId="1" xfId="7" applyFont="1" applyFill="1" applyBorder="1" applyAlignment="1" applyProtection="1">
      <alignment horizontal="left" vertical="center" wrapText="1"/>
      <protection locked="0"/>
    </xf>
    <xf numFmtId="0" fontId="16" fillId="6" borderId="1" xfId="7" applyFont="1" applyFill="1" applyBorder="1" applyAlignment="1" applyProtection="1">
      <alignment horizontal="right" wrapText="1"/>
      <protection locked="0"/>
    </xf>
    <xf numFmtId="0" fontId="16" fillId="9" borderId="1" xfId="7" applyFont="1" applyFill="1" applyBorder="1" applyAlignment="1" applyProtection="1">
      <alignment horizontal="right" wrapText="1"/>
      <protection locked="0"/>
    </xf>
    <xf numFmtId="0" fontId="15" fillId="6" borderId="1" xfId="7" applyFont="1" applyFill="1" applyBorder="1" applyAlignment="1" applyProtection="1">
      <alignment horizontal="right"/>
      <protection locked="0"/>
    </xf>
    <xf numFmtId="0" fontId="15" fillId="6" borderId="21" xfId="7" applyFont="1" applyFill="1" applyBorder="1" applyAlignment="1" applyProtection="1">
      <alignment horizontal="center"/>
      <protection locked="0"/>
    </xf>
    <xf numFmtId="0" fontId="15" fillId="6" borderId="1" xfId="7" applyFont="1" applyFill="1" applyBorder="1" applyAlignment="1" applyProtection="1">
      <alignment horizontal="right" vertical="center" wrapText="1"/>
      <protection locked="0"/>
    </xf>
    <xf numFmtId="0" fontId="15" fillId="10" borderId="1" xfId="7" applyFont="1" applyFill="1" applyBorder="1" applyAlignment="1" applyProtection="1">
      <alignment horizontal="left" vertical="center" wrapText="1"/>
      <protection locked="0"/>
    </xf>
    <xf numFmtId="0" fontId="15" fillId="6" borderId="1" xfId="7" quotePrefix="1" applyFont="1" applyFill="1" applyBorder="1" applyAlignment="1" applyProtection="1">
      <alignment horizontal="left" wrapText="1"/>
      <protection locked="0"/>
    </xf>
    <xf numFmtId="0" fontId="15" fillId="10" borderId="1" xfId="7" applyFont="1" applyFill="1" applyBorder="1" applyAlignment="1" applyProtection="1">
      <alignment vertical="top" wrapText="1"/>
      <protection locked="0"/>
    </xf>
    <xf numFmtId="0" fontId="16" fillId="6" borderId="1" xfId="7" applyFont="1" applyFill="1" applyBorder="1" applyAlignment="1" applyProtection="1">
      <alignment vertical="top"/>
      <protection locked="0"/>
    </xf>
    <xf numFmtId="0" fontId="16" fillId="8" borderId="1" xfId="7" applyFont="1" applyFill="1" applyBorder="1" applyAlignment="1" applyProtection="1">
      <alignment vertical="top" wrapText="1"/>
      <protection locked="0"/>
    </xf>
    <xf numFmtId="0" fontId="16" fillId="0" borderId="1" xfId="6" applyFont="1" applyBorder="1" applyAlignment="1" applyProtection="1">
      <alignment vertical="center" wrapText="1"/>
      <protection locked="0"/>
    </xf>
    <xf numFmtId="0" fontId="16" fillId="0" borderId="0" xfId="7" applyFont="1" applyAlignment="1" applyProtection="1">
      <alignment wrapText="1"/>
      <protection locked="0"/>
    </xf>
    <xf numFmtId="0" fontId="16" fillId="5" borderId="1" xfId="7" applyFont="1" applyFill="1" applyBorder="1" applyAlignment="1" applyProtection="1">
      <alignment horizontal="center" vertical="center"/>
      <protection locked="0"/>
    </xf>
    <xf numFmtId="0" fontId="16" fillId="5" borderId="1" xfId="7" applyFont="1" applyFill="1" applyBorder="1" applyAlignment="1" applyProtection="1">
      <alignment wrapText="1"/>
      <protection locked="0"/>
    </xf>
    <xf numFmtId="0" fontId="16" fillId="5" borderId="1" xfId="7" applyFont="1" applyFill="1" applyBorder="1" applyAlignment="1" applyProtection="1">
      <alignment horizontal="right"/>
      <protection locked="0"/>
    </xf>
    <xf numFmtId="0" fontId="16" fillId="5" borderId="21" xfId="7" applyFont="1" applyFill="1" applyBorder="1" applyAlignment="1" applyProtection="1">
      <alignment horizontal="center"/>
      <protection locked="0"/>
    </xf>
    <xf numFmtId="0" fontId="16" fillId="5" borderId="1" xfId="7" applyFont="1" applyFill="1" applyBorder="1" applyProtection="1">
      <protection locked="0"/>
    </xf>
    <xf numFmtId="0" fontId="15" fillId="5" borderId="1" xfId="7" applyFont="1" applyFill="1" applyBorder="1" applyAlignment="1" applyProtection="1">
      <alignment wrapText="1"/>
      <protection locked="0"/>
    </xf>
    <xf numFmtId="0" fontId="15" fillId="5" borderId="1" xfId="7" applyFont="1" applyFill="1" applyBorder="1" applyProtection="1">
      <protection locked="0"/>
    </xf>
    <xf numFmtId="0" fontId="16" fillId="7" borderId="0" xfId="7" applyFont="1" applyFill="1" applyAlignment="1" applyProtection="1">
      <alignment wrapText="1"/>
      <protection locked="0"/>
    </xf>
    <xf numFmtId="0" fontId="16" fillId="0" borderId="0" xfId="7" applyFont="1" applyAlignment="1" applyProtection="1">
      <alignment horizontal="center" vertical="center"/>
      <protection locked="0"/>
    </xf>
    <xf numFmtId="0" fontId="17" fillId="0" borderId="0" xfId="7" applyFont="1" applyProtection="1">
      <protection locked="0"/>
    </xf>
    <xf numFmtId="164" fontId="16" fillId="12" borderId="1" xfId="7" applyNumberFormat="1" applyFont="1" applyFill="1" applyBorder="1" applyAlignment="1" applyProtection="1">
      <alignment horizontal="center"/>
    </xf>
    <xf numFmtId="164" fontId="15" fillId="5" borderId="21" xfId="7" applyNumberFormat="1" applyFont="1" applyFill="1" applyBorder="1" applyAlignment="1" applyProtection="1">
      <alignment horizontal="center"/>
    </xf>
    <xf numFmtId="0" fontId="7" fillId="0" borderId="0" xfId="0" applyFont="1" applyAlignment="1" applyProtection="1">
      <alignment vertical="center"/>
      <protection locked="0"/>
    </xf>
    <xf numFmtId="0" fontId="7" fillId="0" borderId="0" xfId="0" applyFont="1" applyAlignment="1" applyProtection="1">
      <alignment horizontal="center"/>
      <protection locked="0"/>
    </xf>
    <xf numFmtId="0" fontId="7" fillId="0" borderId="0" xfId="0" applyFont="1" applyProtection="1">
      <protection locked="0"/>
    </xf>
    <xf numFmtId="0" fontId="7" fillId="0" borderId="4" xfId="0" applyFont="1" applyFill="1" applyBorder="1" applyAlignment="1" applyProtection="1">
      <alignment horizontal="left" vertical="center"/>
      <protection locked="0"/>
    </xf>
    <xf numFmtId="0" fontId="7" fillId="2" borderId="5" xfId="0" applyFont="1" applyFill="1" applyBorder="1" applyAlignment="1" applyProtection="1">
      <alignment horizontal="center"/>
      <protection locked="0"/>
    </xf>
    <xf numFmtId="0" fontId="13" fillId="0" borderId="0" xfId="0" applyFont="1" applyBorder="1" applyAlignment="1" applyProtection="1">
      <alignment horizontal="center" vertical="center" wrapText="1"/>
      <protection locked="0"/>
    </xf>
    <xf numFmtId="2" fontId="7" fillId="0" borderId="0" xfId="0" applyNumberFormat="1" applyFont="1" applyAlignment="1" applyProtection="1">
      <alignment horizontal="center"/>
      <protection locked="0"/>
    </xf>
    <xf numFmtId="0" fontId="7" fillId="0" borderId="10" xfId="0" applyFont="1" applyFill="1" applyBorder="1" applyAlignment="1" applyProtection="1">
      <alignment horizontal="left" vertical="center"/>
      <protection locked="0"/>
    </xf>
    <xf numFmtId="0" fontId="7" fillId="2" borderId="11" xfId="0" applyFont="1" applyFill="1" applyBorder="1" applyAlignment="1" applyProtection="1">
      <alignment horizontal="center"/>
      <protection locked="0"/>
    </xf>
    <xf numFmtId="0" fontId="7" fillId="0" borderId="0" xfId="0" applyFont="1" applyAlignment="1" applyProtection="1">
      <alignment horizontal="center" vertical="center"/>
      <protection locked="0"/>
    </xf>
    <xf numFmtId="165" fontId="7" fillId="0" borderId="0" xfId="0" applyNumberFormat="1" applyFont="1" applyAlignment="1" applyProtection="1">
      <alignment horizontal="center"/>
      <protection locked="0"/>
    </xf>
    <xf numFmtId="0" fontId="8" fillId="0" borderId="2"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7" fillId="0" borderId="4" xfId="0" applyFont="1" applyBorder="1" applyAlignment="1" applyProtection="1">
      <alignment vertical="center"/>
      <protection locked="0"/>
    </xf>
    <xf numFmtId="9" fontId="7" fillId="2" borderId="5" xfId="2" applyFont="1" applyFill="1" applyBorder="1" applyAlignment="1" applyProtection="1">
      <alignment horizontal="center" vertical="center"/>
      <protection locked="0"/>
    </xf>
    <xf numFmtId="0" fontId="7" fillId="0" borderId="10" xfId="0" applyFont="1" applyBorder="1" applyAlignment="1" applyProtection="1">
      <alignment vertical="center" wrapText="1"/>
      <protection locked="0"/>
    </xf>
    <xf numFmtId="9" fontId="7" fillId="2" borderId="11" xfId="2" applyFont="1" applyFill="1" applyBorder="1" applyAlignment="1" applyProtection="1">
      <alignment horizontal="center" vertical="center"/>
      <protection locked="0"/>
    </xf>
    <xf numFmtId="0" fontId="12" fillId="4" borderId="4" xfId="0" applyFont="1" applyFill="1" applyBorder="1" applyAlignment="1" applyProtection="1">
      <alignment horizontal="left" vertical="center" wrapText="1"/>
      <protection locked="0"/>
    </xf>
    <xf numFmtId="0" fontId="5" fillId="3" borderId="8" xfId="3" applyFont="1" applyFill="1" applyBorder="1" applyProtection="1">
      <protection locked="0"/>
    </xf>
    <xf numFmtId="0" fontId="5" fillId="3" borderId="9" xfId="3" applyFont="1" applyFill="1" applyBorder="1" applyProtection="1">
      <protection locked="0"/>
    </xf>
    <xf numFmtId="164" fontId="16" fillId="9" borderId="1" xfId="7" applyNumberFormat="1" applyFont="1" applyFill="1" applyBorder="1" applyAlignment="1" applyProtection="1">
      <alignment horizontal="center"/>
    </xf>
    <xf numFmtId="0" fontId="16" fillId="6" borderId="1" xfId="7" applyFont="1" applyFill="1" applyBorder="1" applyAlignment="1" applyProtection="1">
      <alignment horizontal="center"/>
    </xf>
    <xf numFmtId="0" fontId="16" fillId="9" borderId="1" xfId="7" applyFont="1" applyFill="1" applyBorder="1" applyAlignment="1" applyProtection="1">
      <alignment horizontal="center"/>
    </xf>
    <xf numFmtId="0" fontId="16" fillId="0" borderId="1" xfId="7" applyFont="1" applyBorder="1" applyAlignment="1" applyProtection="1">
      <alignment horizontal="center"/>
    </xf>
    <xf numFmtId="3" fontId="16" fillId="6" borderId="1" xfId="7" applyNumberFormat="1" applyFont="1" applyFill="1" applyBorder="1" applyAlignment="1" applyProtection="1">
      <alignment horizontal="center"/>
    </xf>
    <xf numFmtId="0" fontId="15" fillId="6" borderId="1" xfId="7" applyFont="1" applyFill="1" applyBorder="1" applyAlignment="1" applyProtection="1">
      <alignment horizontal="center"/>
    </xf>
    <xf numFmtId="0" fontId="17" fillId="0" borderId="0" xfId="7" applyFont="1" applyAlignment="1" applyProtection="1">
      <alignment horizontal="center"/>
    </xf>
    <xf numFmtId="0" fontId="20" fillId="0" borderId="23" xfId="7" applyFont="1" applyBorder="1" applyAlignment="1" applyProtection="1">
      <alignment horizontal="center" vertical="center"/>
      <protection locked="0"/>
    </xf>
    <xf numFmtId="0" fontId="17" fillId="7" borderId="0" xfId="7" applyFont="1" applyFill="1" applyAlignment="1" applyProtection="1">
      <alignment horizontal="center"/>
    </xf>
    <xf numFmtId="0" fontId="19" fillId="0" borderId="23" xfId="7" applyFont="1" applyBorder="1" applyAlignment="1" applyProtection="1">
      <alignment horizontal="center" vertical="center"/>
    </xf>
    <xf numFmtId="0" fontId="15" fillId="0" borderId="22" xfId="7" applyFont="1" applyBorder="1" applyAlignment="1" applyProtection="1">
      <alignment horizontal="center"/>
    </xf>
    <xf numFmtId="0" fontId="15" fillId="0" borderId="29" xfId="7" applyFont="1" applyBorder="1" applyAlignment="1" applyProtection="1">
      <alignment horizontal="center"/>
    </xf>
    <xf numFmtId="0" fontId="15" fillId="0" borderId="24" xfId="7" applyFont="1" applyBorder="1" applyAlignment="1" applyProtection="1">
      <alignment horizontal="center"/>
    </xf>
    <xf numFmtId="0" fontId="16" fillId="0" borderId="1" xfId="7" applyFont="1" applyBorder="1" applyAlignment="1" applyProtection="1">
      <alignment horizontal="center" vertical="top"/>
    </xf>
    <xf numFmtId="0" fontId="16" fillId="9" borderId="1" xfId="7" applyFont="1" applyFill="1" applyBorder="1" applyAlignment="1" applyProtection="1">
      <alignment horizontal="center" vertical="top"/>
    </xf>
    <xf numFmtId="0" fontId="16" fillId="5" borderId="1" xfId="7" applyFont="1" applyFill="1" applyBorder="1" applyAlignment="1" applyProtection="1">
      <alignment horizontal="center"/>
    </xf>
    <xf numFmtId="164" fontId="17" fillId="7" borderId="0" xfId="7" applyNumberFormat="1" applyFont="1" applyFill="1" applyAlignment="1" applyProtection="1">
      <alignment horizontal="center"/>
    </xf>
    <xf numFmtId="164" fontId="19" fillId="12" borderId="23" xfId="7" applyNumberFormat="1" applyFont="1" applyFill="1" applyBorder="1" applyAlignment="1" applyProtection="1">
      <alignment horizontal="center" vertical="center"/>
    </xf>
    <xf numFmtId="164" fontId="15" fillId="12" borderId="22" xfId="7" applyNumberFormat="1" applyFont="1" applyFill="1" applyBorder="1" applyAlignment="1" applyProtection="1">
      <alignment horizontal="center"/>
    </xf>
    <xf numFmtId="164" fontId="15" fillId="12" borderId="29" xfId="7" applyNumberFormat="1" applyFont="1" applyFill="1" applyBorder="1" applyAlignment="1" applyProtection="1">
      <alignment horizontal="center"/>
    </xf>
    <xf numFmtId="164" fontId="15" fillId="12" borderId="24" xfId="7" applyNumberFormat="1" applyFont="1" applyFill="1" applyBorder="1" applyAlignment="1" applyProtection="1">
      <alignment horizontal="center"/>
    </xf>
    <xf numFmtId="164" fontId="16" fillId="5" borderId="1" xfId="7" applyNumberFormat="1" applyFont="1" applyFill="1" applyBorder="1" applyAlignment="1" applyProtection="1">
      <alignment horizontal="center"/>
    </xf>
    <xf numFmtId="164" fontId="17" fillId="0" borderId="0" xfId="7" applyNumberFormat="1" applyFont="1" applyAlignment="1" applyProtection="1">
      <alignment horizontal="center"/>
    </xf>
    <xf numFmtId="0" fontId="16" fillId="9" borderId="21" xfId="7" applyFont="1" applyFill="1" applyBorder="1" applyAlignment="1" applyProtection="1">
      <alignment horizontal="center" vertical="center"/>
      <protection locked="0"/>
    </xf>
    <xf numFmtId="0" fontId="16" fillId="7" borderId="0" xfId="7" applyFont="1" applyFill="1" applyAlignment="1" applyProtection="1">
      <alignment vertical="center"/>
      <protection locked="0"/>
    </xf>
    <xf numFmtId="0" fontId="16" fillId="0" borderId="0" xfId="7" applyFont="1" applyAlignment="1" applyProtection="1">
      <alignment vertical="center"/>
      <protection locked="0"/>
    </xf>
    <xf numFmtId="0" fontId="16" fillId="9" borderId="1" xfId="7" applyFont="1" applyFill="1" applyBorder="1" applyAlignment="1" applyProtection="1">
      <alignment horizontal="center" vertical="center"/>
    </xf>
    <xf numFmtId="0" fontId="16" fillId="9" borderId="1" xfId="7" applyFont="1" applyFill="1" applyBorder="1" applyAlignment="1" applyProtection="1">
      <alignment horizontal="left" wrapText="1"/>
      <protection locked="0"/>
    </xf>
    <xf numFmtId="0" fontId="16" fillId="6" borderId="1" xfId="0" applyFont="1" applyFill="1" applyBorder="1" applyProtection="1">
      <protection locked="0"/>
    </xf>
    <xf numFmtId="0" fontId="16" fillId="0" borderId="1" xfId="0" applyFont="1" applyBorder="1" applyAlignment="1" applyProtection="1">
      <alignment horizontal="center"/>
    </xf>
    <xf numFmtId="0" fontId="16" fillId="9" borderId="1" xfId="0" applyFont="1" applyFill="1" applyBorder="1" applyAlignment="1" applyProtection="1">
      <alignment horizontal="center"/>
    </xf>
    <xf numFmtId="0" fontId="15" fillId="0" borderId="1" xfId="0" applyFont="1" applyFill="1" applyBorder="1" applyAlignment="1" applyProtection="1">
      <alignment wrapText="1"/>
    </xf>
    <xf numFmtId="0" fontId="16" fillId="0" borderId="1" xfId="0" applyFont="1" applyFill="1" applyBorder="1" applyAlignment="1" applyProtection="1">
      <alignment horizontal="right"/>
    </xf>
    <xf numFmtId="0" fontId="16" fillId="0" borderId="1" xfId="0" applyFont="1" applyFill="1" applyBorder="1" applyAlignment="1" applyProtection="1">
      <alignment horizontal="center"/>
    </xf>
    <xf numFmtId="0" fontId="16" fillId="0" borderId="1" xfId="0" applyFont="1" applyFill="1" applyBorder="1" applyProtection="1">
      <protection locked="0"/>
    </xf>
    <xf numFmtId="0" fontId="16" fillId="0" borderId="21" xfId="0" applyFont="1" applyFill="1" applyBorder="1" applyAlignment="1" applyProtection="1">
      <alignment horizontal="center"/>
    </xf>
    <xf numFmtId="0" fontId="16" fillId="6" borderId="1" xfId="0" applyFont="1" applyFill="1" applyBorder="1" applyProtection="1"/>
    <xf numFmtId="0" fontId="16" fillId="7" borderId="0" xfId="0" applyFont="1" applyFill="1" applyBorder="1" applyProtection="1"/>
    <xf numFmtId="0" fontId="16" fillId="0" borderId="0" xfId="0" applyFont="1" applyFill="1" applyBorder="1" applyProtection="1"/>
    <xf numFmtId="0" fontId="16" fillId="0" borderId="1" xfId="0" applyFont="1" applyFill="1" applyBorder="1" applyAlignment="1" applyProtection="1">
      <alignment wrapText="1"/>
    </xf>
    <xf numFmtId="0" fontId="16" fillId="9" borderId="1" xfId="0" applyFont="1" applyFill="1" applyBorder="1" applyAlignment="1" applyProtection="1">
      <alignment horizontal="center" vertical="center"/>
    </xf>
    <xf numFmtId="0" fontId="16" fillId="9" borderId="1" xfId="0" applyFont="1" applyFill="1" applyBorder="1" applyAlignment="1" applyProtection="1">
      <alignment wrapText="1"/>
    </xf>
    <xf numFmtId="0" fontId="16" fillId="0" borderId="1" xfId="0" applyFont="1" applyFill="1" applyBorder="1" applyAlignment="1" applyProtection="1">
      <alignment horizontal="center"/>
      <protection locked="0"/>
    </xf>
    <xf numFmtId="0" fontId="16" fillId="9" borderId="21" xfId="0" applyFont="1" applyFill="1" applyBorder="1" applyAlignment="1" applyProtection="1">
      <alignment horizontal="center"/>
    </xf>
    <xf numFmtId="0" fontId="16" fillId="9" borderId="1" xfId="0" applyFont="1" applyFill="1" applyBorder="1" applyProtection="1"/>
    <xf numFmtId="0" fontId="16" fillId="6" borderId="1" xfId="0" applyFont="1" applyFill="1" applyBorder="1" applyAlignment="1" applyProtection="1">
      <alignment horizontal="center" vertical="center"/>
    </xf>
    <xf numFmtId="0" fontId="16" fillId="6" borderId="1" xfId="0" applyFont="1" applyFill="1" applyBorder="1" applyAlignment="1" applyProtection="1">
      <alignment horizontal="right"/>
    </xf>
    <xf numFmtId="0" fontId="16" fillId="6" borderId="1" xfId="0" applyFont="1" applyFill="1" applyBorder="1" applyAlignment="1" applyProtection="1">
      <alignment horizontal="center"/>
    </xf>
    <xf numFmtId="0" fontId="16" fillId="6" borderId="21" xfId="0" applyFont="1" applyFill="1" applyBorder="1" applyAlignment="1" applyProtection="1">
      <alignment horizontal="center"/>
    </xf>
    <xf numFmtId="0" fontId="16" fillId="6" borderId="1" xfId="0" applyFont="1" applyFill="1" applyBorder="1" applyAlignment="1" applyProtection="1">
      <alignment horizontal="right" wrapText="1"/>
    </xf>
    <xf numFmtId="0" fontId="16" fillId="6" borderId="1" xfId="0" applyFont="1" applyFill="1" applyBorder="1" applyAlignment="1" applyProtection="1">
      <alignment horizontal="left"/>
      <protection locked="0"/>
    </xf>
    <xf numFmtId="0" fontId="16" fillId="9" borderId="1" xfId="0" applyFont="1" applyFill="1" applyBorder="1" applyAlignment="1" applyProtection="1">
      <alignment horizontal="right" wrapText="1"/>
    </xf>
    <xf numFmtId="0" fontId="16" fillId="9" borderId="1" xfId="0" applyFont="1" applyFill="1" applyBorder="1" applyAlignment="1" applyProtection="1">
      <alignment horizontal="right"/>
    </xf>
    <xf numFmtId="0" fontId="16" fillId="9" borderId="1" xfId="0" applyFont="1" applyFill="1" applyBorder="1" applyAlignment="1" applyProtection="1">
      <alignment horizontal="left" wrapText="1"/>
    </xf>
    <xf numFmtId="0" fontId="16" fillId="6" borderId="1" xfId="0" applyFont="1" applyFill="1" applyBorder="1" applyAlignment="1" applyProtection="1">
      <alignment wrapText="1"/>
    </xf>
    <xf numFmtId="0" fontId="16" fillId="6" borderId="1" xfId="0" quotePrefix="1" applyFont="1" applyFill="1" applyBorder="1" applyAlignment="1" applyProtection="1">
      <alignment horizontal="right" wrapText="1"/>
    </xf>
    <xf numFmtId="0" fontId="15" fillId="6" borderId="1" xfId="0" applyFont="1" applyFill="1" applyBorder="1" applyAlignment="1" applyProtection="1">
      <alignment wrapText="1"/>
    </xf>
    <xf numFmtId="0" fontId="15" fillId="6" borderId="1" xfId="0" applyFont="1" applyFill="1" applyBorder="1" applyAlignment="1" applyProtection="1">
      <alignment horizontal="right" wrapText="1"/>
    </xf>
    <xf numFmtId="0" fontId="15" fillId="6" borderId="1" xfId="0" applyFont="1" applyFill="1" applyBorder="1" applyAlignment="1" applyProtection="1">
      <alignment horizontal="center" vertical="center"/>
    </xf>
    <xf numFmtId="9" fontId="16" fillId="6" borderId="21" xfId="0" applyNumberFormat="1" applyFont="1" applyFill="1" applyBorder="1" applyAlignment="1" applyProtection="1">
      <alignment horizontal="center"/>
    </xf>
    <xf numFmtId="0" fontId="16" fillId="9" borderId="1" xfId="0" quotePrefix="1" applyFont="1" applyFill="1" applyBorder="1" applyAlignment="1" applyProtection="1">
      <alignment horizontal="left" wrapText="1"/>
    </xf>
    <xf numFmtId="0" fontId="16" fillId="6" borderId="1" xfId="0" quotePrefix="1" applyFont="1" applyFill="1" applyBorder="1" applyAlignment="1" applyProtection="1">
      <alignment horizontal="left" wrapText="1"/>
    </xf>
    <xf numFmtId="0" fontId="16" fillId="9" borderId="1" xfId="0" applyFont="1" applyFill="1" applyBorder="1" applyAlignment="1" applyProtection="1">
      <alignment vertical="top" wrapText="1"/>
    </xf>
    <xf numFmtId="0" fontId="16" fillId="0" borderId="1" xfId="0" applyFont="1" applyFill="1" applyBorder="1" applyAlignment="1" applyProtection="1">
      <alignment vertical="top" wrapText="1"/>
    </xf>
    <xf numFmtId="0" fontId="15" fillId="0" borderId="1" xfId="0" applyFont="1" applyFill="1" applyBorder="1" applyAlignment="1" applyProtection="1">
      <alignment horizontal="center"/>
    </xf>
    <xf numFmtId="3" fontId="16" fillId="0" borderId="1" xfId="0" applyNumberFormat="1" applyFont="1" applyFill="1" applyBorder="1" applyAlignment="1" applyProtection="1">
      <alignment horizontal="left"/>
      <protection locked="0"/>
    </xf>
    <xf numFmtId="0" fontId="16" fillId="9" borderId="1" xfId="6" applyFont="1" applyFill="1" applyBorder="1" applyAlignment="1" applyProtection="1">
      <alignment vertical="top" wrapText="1"/>
    </xf>
    <xf numFmtId="0" fontId="16" fillId="0" borderId="1" xfId="0" applyFont="1" applyFill="1" applyBorder="1" applyAlignment="1" applyProtection="1">
      <alignment horizontal="left"/>
      <protection locked="0"/>
    </xf>
    <xf numFmtId="0" fontId="16" fillId="9" borderId="1" xfId="0" applyFont="1" applyFill="1" applyBorder="1" applyAlignment="1" applyProtection="1">
      <alignment horizontal="right" vertical="top" wrapText="1"/>
    </xf>
    <xf numFmtId="0" fontId="16" fillId="0" borderId="1" xfId="6" applyFont="1" applyFill="1" applyBorder="1" applyAlignment="1" applyProtection="1">
      <alignment vertical="top" wrapText="1"/>
    </xf>
    <xf numFmtId="17" fontId="16" fillId="0" borderId="1" xfId="0" applyNumberFormat="1" applyFont="1" applyBorder="1" applyAlignment="1" applyProtection="1">
      <alignment horizontal="center"/>
    </xf>
    <xf numFmtId="0" fontId="16" fillId="0" borderId="1" xfId="0" applyFont="1" applyFill="1" applyBorder="1" applyAlignment="1" applyProtection="1">
      <alignment horizontal="center" vertical="top"/>
    </xf>
    <xf numFmtId="0" fontId="16" fillId="0" borderId="1" xfId="0" applyFont="1" applyFill="1" applyBorder="1" applyAlignment="1" applyProtection="1">
      <alignment horizontal="center" vertical="top"/>
      <protection locked="0"/>
    </xf>
    <xf numFmtId="0" fontId="16" fillId="9" borderId="1" xfId="6" applyFont="1" applyFill="1" applyBorder="1" applyAlignment="1" applyProtection="1">
      <alignment wrapText="1"/>
    </xf>
    <xf numFmtId="0" fontId="16" fillId="9" borderId="1" xfId="6" applyFont="1" applyFill="1" applyBorder="1" applyAlignment="1" applyProtection="1">
      <alignment horizontal="right" wrapText="1"/>
    </xf>
    <xf numFmtId="3" fontId="16" fillId="6" borderId="1" xfId="0" applyNumberFormat="1" applyFont="1" applyFill="1" applyBorder="1" applyAlignment="1" applyProtection="1">
      <alignment horizontal="left"/>
    </xf>
    <xf numFmtId="0" fontId="16" fillId="9" borderId="1" xfId="0" applyFont="1" applyFill="1" applyBorder="1" applyAlignment="1" applyProtection="1">
      <alignment horizontal="center" vertical="top"/>
    </xf>
    <xf numFmtId="0" fontId="16" fillId="9" borderId="1" xfId="0" applyFont="1" applyFill="1" applyBorder="1" applyAlignment="1" applyProtection="1">
      <alignment horizontal="center" vertical="top"/>
      <protection locked="0"/>
    </xf>
    <xf numFmtId="0" fontId="15" fillId="0" borderId="1" xfId="0" applyFont="1" applyFill="1" applyBorder="1" applyAlignment="1">
      <alignment horizontal="center" vertical="center"/>
    </xf>
    <xf numFmtId="0" fontId="15" fillId="0" borderId="1" xfId="0" applyFont="1" applyFill="1" applyBorder="1" applyAlignment="1">
      <alignment vertical="center" wrapText="1"/>
    </xf>
    <xf numFmtId="0" fontId="15" fillId="10" borderId="1" xfId="0" applyFont="1" applyFill="1" applyBorder="1" applyAlignment="1" applyProtection="1">
      <alignment vertical="top" wrapText="1"/>
    </xf>
    <xf numFmtId="0" fontId="16" fillId="6" borderId="1" xfId="0" applyFont="1" applyFill="1" applyBorder="1" applyAlignment="1" applyProtection="1">
      <alignment vertical="top"/>
    </xf>
    <xf numFmtId="0" fontId="16" fillId="8" borderId="1" xfId="0" applyFont="1" applyFill="1" applyBorder="1" applyAlignment="1" applyProtection="1">
      <alignment vertical="center" wrapText="1"/>
    </xf>
    <xf numFmtId="0" fontId="15" fillId="0" borderId="1" xfId="0" applyFont="1" applyFill="1" applyBorder="1" applyAlignment="1">
      <alignment horizontal="center"/>
    </xf>
    <xf numFmtId="0" fontId="15" fillId="0" borderId="1" xfId="0" applyFont="1" applyFill="1" applyBorder="1" applyAlignment="1">
      <alignment wrapText="1"/>
    </xf>
    <xf numFmtId="0" fontId="16" fillId="0" borderId="1" xfId="0" applyFont="1" applyFill="1" applyBorder="1" applyAlignment="1">
      <alignment horizontal="center"/>
    </xf>
    <xf numFmtId="0" fontId="24" fillId="9" borderId="1" xfId="0" applyFont="1" applyFill="1" applyBorder="1" applyAlignment="1">
      <alignment wrapText="1"/>
    </xf>
    <xf numFmtId="0" fontId="24" fillId="0" borderId="1" xfId="8" applyFont="1" applyBorder="1" applyAlignment="1">
      <alignment horizontal="center"/>
    </xf>
    <xf numFmtId="0" fontId="24" fillId="0" borderId="1" xfId="0" applyFont="1" applyFill="1" applyBorder="1" applyAlignment="1">
      <alignment horizontal="center"/>
    </xf>
    <xf numFmtId="0" fontId="16" fillId="6" borderId="1" xfId="0" applyFont="1" applyFill="1" applyBorder="1" applyAlignment="1" applyProtection="1">
      <alignment horizontal="left"/>
    </xf>
    <xf numFmtId="0" fontId="24" fillId="0" borderId="1" xfId="0" applyFont="1" applyFill="1" applyBorder="1" applyAlignment="1">
      <alignment wrapText="1"/>
    </xf>
    <xf numFmtId="0" fontId="24" fillId="9" borderId="1" xfId="8" applyFont="1" applyFill="1" applyBorder="1" applyAlignment="1">
      <alignment horizontal="center"/>
    </xf>
    <xf numFmtId="0" fontId="24" fillId="9" borderId="1" xfId="0" applyFont="1" applyFill="1" applyBorder="1" applyAlignment="1">
      <alignment horizontal="center"/>
    </xf>
    <xf numFmtId="0" fontId="17" fillId="0" borderId="0" xfId="0" applyFont="1" applyBorder="1"/>
    <xf numFmtId="0" fontId="16" fillId="0" borderId="1" xfId="0" applyFont="1" applyFill="1" applyBorder="1" applyAlignment="1" applyProtection="1">
      <alignment horizontal="right" wrapText="1"/>
    </xf>
    <xf numFmtId="0" fontId="16" fillId="9" borderId="1" xfId="0" applyFont="1" applyFill="1" applyBorder="1" applyAlignment="1" applyProtection="1">
      <alignment horizontal="right"/>
      <protection locked="0"/>
    </xf>
    <xf numFmtId="0" fontId="15" fillId="9" borderId="1" xfId="0" applyFont="1" applyFill="1" applyBorder="1" applyAlignment="1" applyProtection="1">
      <alignment wrapText="1"/>
    </xf>
    <xf numFmtId="0" fontId="0" fillId="0" borderId="0" xfId="0" applyBorder="1"/>
    <xf numFmtId="0" fontId="5" fillId="0" borderId="30" xfId="4" applyBorder="1" applyAlignment="1">
      <alignment wrapText="1"/>
    </xf>
    <xf numFmtId="0" fontId="16" fillId="6" borderId="1" xfId="7" applyFont="1" applyFill="1" applyBorder="1" applyAlignment="1">
      <alignment horizontal="center"/>
    </xf>
    <xf numFmtId="164" fontId="16" fillId="12" borderId="1" xfId="7" applyNumberFormat="1" applyFont="1" applyFill="1" applyBorder="1" applyAlignment="1">
      <alignment horizontal="center"/>
    </xf>
    <xf numFmtId="0" fontId="16" fillId="9" borderId="1" xfId="0" applyFont="1" applyFill="1" applyBorder="1" applyAlignment="1">
      <alignment wrapText="1"/>
    </xf>
    <xf numFmtId="0" fontId="16" fillId="9" borderId="1" xfId="7" applyFont="1" applyFill="1" applyBorder="1" applyAlignment="1">
      <alignment horizontal="center"/>
    </xf>
    <xf numFmtId="164" fontId="16" fillId="9" borderId="1" xfId="7" applyNumberFormat="1" applyFont="1" applyFill="1" applyBorder="1" applyAlignment="1">
      <alignment horizontal="center"/>
    </xf>
    <xf numFmtId="0" fontId="16" fillId="6" borderId="1" xfId="0" applyFont="1" applyFill="1" applyBorder="1" applyAlignment="1" applyProtection="1">
      <alignment horizontal="center"/>
      <protection locked="0"/>
    </xf>
    <xf numFmtId="0" fontId="10" fillId="0" borderId="12" xfId="4" applyFont="1" applyBorder="1" applyAlignment="1">
      <alignment horizontal="left" vertical="top"/>
    </xf>
    <xf numFmtId="0" fontId="10" fillId="0" borderId="13" xfId="4" applyFont="1" applyBorder="1" applyAlignment="1">
      <alignment horizontal="left" vertical="top"/>
    </xf>
    <xf numFmtId="0" fontId="10" fillId="0" borderId="30" xfId="4" applyFont="1" applyBorder="1" applyAlignment="1">
      <alignment horizontal="left" vertical="top"/>
    </xf>
    <xf numFmtId="0" fontId="10" fillId="0" borderId="16" xfId="4" quotePrefix="1" applyFont="1" applyFill="1" applyBorder="1" applyAlignment="1">
      <alignment horizontal="center" vertical="top"/>
    </xf>
    <xf numFmtId="0" fontId="10" fillId="0" borderId="17" xfId="4" quotePrefix="1" applyFont="1" applyFill="1" applyBorder="1" applyAlignment="1">
      <alignment horizontal="center" vertical="top"/>
    </xf>
    <xf numFmtId="0" fontId="10" fillId="0" borderId="18" xfId="4" quotePrefix="1" applyFont="1" applyFill="1" applyBorder="1" applyAlignment="1">
      <alignment horizontal="center" vertical="top"/>
    </xf>
    <xf numFmtId="0" fontId="2" fillId="0" borderId="7" xfId="4" applyFont="1" applyFill="1" applyBorder="1" applyAlignment="1">
      <alignment horizontal="left" vertical="center" wrapText="1"/>
    </xf>
    <xf numFmtId="0" fontId="5" fillId="0" borderId="7" xfId="4" applyFont="1" applyFill="1" applyBorder="1" applyAlignment="1">
      <alignment horizontal="left" vertical="center" wrapText="1"/>
    </xf>
    <xf numFmtId="0" fontId="5" fillId="0" borderId="9" xfId="4" applyFont="1" applyFill="1" applyBorder="1" applyAlignment="1">
      <alignment horizontal="left" vertical="center" wrapText="1"/>
    </xf>
    <xf numFmtId="0" fontId="3" fillId="0" borderId="7" xfId="4" applyFont="1" applyFill="1" applyBorder="1" applyAlignment="1">
      <alignment horizontal="left" vertical="center" wrapText="1"/>
    </xf>
    <xf numFmtId="0" fontId="8" fillId="0" borderId="2"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wrapText="1"/>
      <protection locked="0"/>
    </xf>
    <xf numFmtId="0" fontId="9" fillId="3" borderId="19" xfId="0" applyFont="1" applyFill="1" applyBorder="1" applyAlignment="1" applyProtection="1">
      <alignment horizontal="center" vertical="center" wrapText="1"/>
      <protection locked="0"/>
    </xf>
    <xf numFmtId="0" fontId="9" fillId="3" borderId="20" xfId="0" applyFont="1" applyFill="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3" borderId="14" xfId="3" applyFont="1" applyFill="1" applyBorder="1" applyAlignment="1" applyProtection="1">
      <alignment horizontal="center" vertical="center"/>
      <protection locked="0"/>
    </xf>
    <xf numFmtId="0" fontId="8" fillId="3" borderId="15" xfId="3" applyFont="1" applyFill="1" applyBorder="1" applyAlignment="1" applyProtection="1">
      <alignment horizontal="center" vertical="center"/>
      <protection locked="0"/>
    </xf>
    <xf numFmtId="0" fontId="29" fillId="0" borderId="1" xfId="7" applyFont="1" applyBorder="1" applyAlignment="1" applyProtection="1">
      <alignment vertical="center" wrapText="1"/>
      <protection locked="0"/>
    </xf>
  </cellXfs>
  <cellStyles count="10">
    <cellStyle name="Normal" xfId="0" builtinId="0"/>
    <cellStyle name="Normal 11" xfId="8" xr:uid="{00000000-0005-0000-0000-000001000000}"/>
    <cellStyle name="Normal 2" xfId="3" xr:uid="{00000000-0005-0000-0000-000002000000}"/>
    <cellStyle name="Normal 2 2" xfId="6" xr:uid="{00000000-0005-0000-0000-000003000000}"/>
    <cellStyle name="Normal 2 3" xfId="4" xr:uid="{00000000-0005-0000-0000-000004000000}"/>
    <cellStyle name="Normal 3" xfId="5" xr:uid="{00000000-0005-0000-0000-000005000000}"/>
    <cellStyle name="Normal 4" xfId="7" xr:uid="{00000000-0005-0000-0000-000006000000}"/>
    <cellStyle name="Normal 5" xfId="9" xr:uid="{00000000-0005-0000-0000-000007000000}"/>
    <cellStyle name="Percent" xfId="2" builtinId="5"/>
    <cellStyle name="Percent 2" xfId="1" xr:uid="{00000000-0005-0000-0000-000009000000}"/>
  </cellStyles>
  <dxfs count="0"/>
  <tableStyles count="0" defaultTableStyle="TableStyleMedium2" defaultPivotStyle="PivotStyleLight16"/>
  <colors>
    <mruColors>
      <color rgb="FFFFFF99"/>
      <color rgb="FF004C6D"/>
      <color rgb="FF20A1C9"/>
      <color rgb="FFED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200025</xdr:colOff>
      <xdr:row>2</xdr:row>
      <xdr:rowOff>47625</xdr:rowOff>
    </xdr:from>
    <xdr:to>
      <xdr:col>6</xdr:col>
      <xdr:colOff>466725</xdr:colOff>
      <xdr:row>2</xdr:row>
      <xdr:rowOff>619125</xdr:rowOff>
    </xdr:to>
    <xdr:pic>
      <xdr:nvPicPr>
        <xdr:cNvPr id="2" name="Picture 1" descr="EA logo_blackrgb">
          <a:extLst>
            <a:ext uri="{FF2B5EF4-FFF2-40B4-BE49-F238E27FC236}">
              <a16:creationId xmlns:a16="http://schemas.microsoft.com/office/drawing/2014/main" id="{512C875B-09A0-4B3F-A3B4-494523A612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7200" y="504825"/>
          <a:ext cx="171450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NEAS%20Landscape/1.%20Landscape%20Delivery%20-%203xHubs/LOT%202%20-%20North%20East/Humber%20Hull%20Frontage/SoR/21%2008%2017%20Humber%20Hull%20Frontage_%20Schedule%20of%20Rat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ntents Page"/>
      <sheetName val="Tab A"/>
      <sheetName val="Tab B"/>
    </sheetNames>
    <sheetDataSet>
      <sheetData sheetId="0" refreshError="1"/>
      <sheetData sheetId="1">
        <row r="5">
          <cell r="B5" t="str">
            <v xml:space="preserve">PRELIMINARIES </v>
          </cell>
        </row>
      </sheetData>
      <sheetData sheetId="2"/>
      <sheetData sheetId="3" refreshError="1"/>
    </sheetDataSet>
  </externalBook>
</externalLink>
</file>

<file path=xl/theme/theme1.xml><?xml version="1.0" encoding="utf-8"?>
<a:theme xmlns:a="http://schemas.openxmlformats.org/drawingml/2006/main" name="TurnTown">
  <a:themeElements>
    <a:clrScheme name="Turntown">
      <a:dk1>
        <a:sysClr val="windowText" lastClr="000000"/>
      </a:dk1>
      <a:lt1>
        <a:sysClr val="window" lastClr="FFFFFF"/>
      </a:lt1>
      <a:dk2>
        <a:srgbClr val="5E6A71"/>
      </a:dk2>
      <a:lt2>
        <a:srgbClr val="FFFFFF"/>
      </a:lt2>
      <a:accent1>
        <a:srgbClr val="1E4479"/>
      </a:accent1>
      <a:accent2>
        <a:srgbClr val="009FDA"/>
      </a:accent2>
      <a:accent3>
        <a:srgbClr val="5E6A71"/>
      </a:accent3>
      <a:accent4>
        <a:srgbClr val="9EA6AA"/>
      </a:accent4>
      <a:accent5>
        <a:srgbClr val="D55C17"/>
      </a:accent5>
      <a:accent6>
        <a:srgbClr val="69BE28"/>
      </a:accent6>
      <a:hlink>
        <a:srgbClr val="0000FF"/>
      </a:hlink>
      <a:folHlink>
        <a:srgbClr val="800080"/>
      </a:folHlink>
    </a:clrScheme>
    <a:fontScheme name="TurnTown">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3"/>
  <sheetViews>
    <sheetView zoomScale="85" zoomScaleNormal="85" workbookViewId="0">
      <selection sqref="A1:B1"/>
    </sheetView>
  </sheetViews>
  <sheetFormatPr defaultRowHeight="14.25" x14ac:dyDescent="0.2"/>
  <cols>
    <col min="1" max="1" width="8.59765625" customWidth="1"/>
    <col min="2" max="2" width="108.3984375" customWidth="1"/>
  </cols>
  <sheetData>
    <row r="1" spans="1:3" ht="16.5" thickBot="1" x14ac:dyDescent="0.25">
      <c r="A1" s="228" t="s">
        <v>236</v>
      </c>
      <c r="B1" s="229"/>
    </row>
    <row r="2" spans="1:3" ht="16.5" thickBot="1" x14ac:dyDescent="0.25">
      <c r="A2" s="228"/>
      <c r="B2" s="230"/>
      <c r="C2" s="220"/>
    </row>
    <row r="3" spans="1:3" ht="16.5" thickBot="1" x14ac:dyDescent="0.25">
      <c r="A3" s="228" t="s">
        <v>7</v>
      </c>
      <c r="B3" s="229"/>
    </row>
    <row r="4" spans="1:3" ht="15" x14ac:dyDescent="0.2">
      <c r="A4" s="3"/>
      <c r="B4" s="4"/>
    </row>
    <row r="5" spans="1:3" ht="15" x14ac:dyDescent="0.2">
      <c r="A5" s="5">
        <v>1.1000000000000001</v>
      </c>
      <c r="B5" s="6" t="s">
        <v>10</v>
      </c>
    </row>
    <row r="6" spans="1:3" ht="15" x14ac:dyDescent="0.2">
      <c r="A6" s="5"/>
      <c r="B6" s="7"/>
    </row>
    <row r="7" spans="1:3" ht="30" x14ac:dyDescent="0.2">
      <c r="A7" s="5">
        <v>1.2</v>
      </c>
      <c r="B7" s="8" t="s">
        <v>8</v>
      </c>
    </row>
    <row r="8" spans="1:3" ht="15" x14ac:dyDescent="0.2">
      <c r="A8" s="5"/>
      <c r="B8" s="7"/>
    </row>
    <row r="9" spans="1:3" ht="15" x14ac:dyDescent="0.2">
      <c r="A9" s="5">
        <v>1.3</v>
      </c>
      <c r="B9" s="6" t="s">
        <v>11</v>
      </c>
    </row>
    <row r="10" spans="1:3" ht="15" x14ac:dyDescent="0.2">
      <c r="A10" s="5"/>
      <c r="B10" s="7"/>
    </row>
    <row r="11" spans="1:3" ht="30" x14ac:dyDescent="0.2">
      <c r="A11" s="5">
        <v>1.4</v>
      </c>
      <c r="B11" s="6" t="s">
        <v>9</v>
      </c>
    </row>
    <row r="12" spans="1:3" ht="15" x14ac:dyDescent="0.2">
      <c r="A12" s="5"/>
      <c r="B12" s="7"/>
    </row>
    <row r="13" spans="1:3" ht="30" x14ac:dyDescent="0.2">
      <c r="A13" s="5">
        <v>1.5</v>
      </c>
      <c r="B13" s="40" t="s">
        <v>15</v>
      </c>
    </row>
    <row r="14" spans="1:3" ht="15" x14ac:dyDescent="0.2">
      <c r="A14" s="5"/>
      <c r="B14" s="7"/>
    </row>
    <row r="15" spans="1:3" ht="15.75" thickBot="1" x14ac:dyDescent="0.25">
      <c r="A15" s="9">
        <v>1.6</v>
      </c>
      <c r="B15" s="10" t="s">
        <v>19</v>
      </c>
    </row>
    <row r="16" spans="1:3" ht="15.75" thickBot="1" x14ac:dyDescent="0.25">
      <c r="A16" s="2"/>
      <c r="B16" s="1"/>
    </row>
    <row r="17" spans="1:4" ht="51.95" customHeight="1" x14ac:dyDescent="0.2">
      <c r="A17" s="231" t="s">
        <v>13</v>
      </c>
      <c r="B17" s="12" t="s">
        <v>16</v>
      </c>
      <c r="D17" s="14"/>
    </row>
    <row r="18" spans="1:4" ht="15" x14ac:dyDescent="0.2">
      <c r="A18" s="232"/>
      <c r="B18" s="13"/>
      <c r="D18" s="14"/>
    </row>
    <row r="19" spans="1:4" ht="51.95" customHeight="1" x14ac:dyDescent="0.2">
      <c r="A19" s="232"/>
      <c r="B19" s="15" t="s">
        <v>14</v>
      </c>
    </row>
    <row r="20" spans="1:4" ht="15" x14ac:dyDescent="0.2">
      <c r="A20" s="232"/>
      <c r="B20" s="11"/>
    </row>
    <row r="21" spans="1:4" ht="13.5" customHeight="1" x14ac:dyDescent="0.2">
      <c r="A21" s="232"/>
      <c r="B21" s="234" t="s">
        <v>189</v>
      </c>
    </row>
    <row r="22" spans="1:4" ht="13.5" customHeight="1" x14ac:dyDescent="0.2">
      <c r="A22" s="232"/>
      <c r="B22" s="235"/>
    </row>
    <row r="23" spans="1:4" ht="13.5" customHeight="1" x14ac:dyDescent="0.2">
      <c r="A23" s="232"/>
      <c r="B23" s="235"/>
    </row>
    <row r="24" spans="1:4" ht="13.5" customHeight="1" x14ac:dyDescent="0.2">
      <c r="A24" s="232"/>
      <c r="B24" s="235"/>
    </row>
    <row r="25" spans="1:4" ht="13.5" customHeight="1" x14ac:dyDescent="0.2">
      <c r="A25" s="232"/>
      <c r="B25" s="235"/>
    </row>
    <row r="26" spans="1:4" ht="13.5" customHeight="1" x14ac:dyDescent="0.2">
      <c r="A26" s="232"/>
      <c r="B26" s="235"/>
    </row>
    <row r="27" spans="1:4" ht="13.5" customHeight="1" x14ac:dyDescent="0.2">
      <c r="A27" s="232"/>
      <c r="B27" s="235"/>
    </row>
    <row r="28" spans="1:4" ht="101.1" customHeight="1" x14ac:dyDescent="0.2">
      <c r="A28" s="232"/>
      <c r="B28" s="235"/>
    </row>
    <row r="29" spans="1:4" ht="15" thickBot="1" x14ac:dyDescent="0.25">
      <c r="A29" s="233"/>
      <c r="B29" s="236"/>
    </row>
    <row r="30" spans="1:4" ht="15.75" thickBot="1" x14ac:dyDescent="0.25">
      <c r="A30" s="2"/>
      <c r="B30" s="221"/>
    </row>
    <row r="31" spans="1:4" ht="63.6" customHeight="1" x14ac:dyDescent="0.2">
      <c r="A31" s="231" t="s">
        <v>12</v>
      </c>
      <c r="B31" s="15" t="s">
        <v>192</v>
      </c>
      <c r="D31" s="14"/>
    </row>
    <row r="32" spans="1:4" ht="15" customHeight="1" x14ac:dyDescent="0.2">
      <c r="A32" s="232"/>
      <c r="B32" s="13"/>
      <c r="D32" s="14"/>
    </row>
    <row r="33" spans="1:4" ht="51.95" customHeight="1" x14ac:dyDescent="0.2">
      <c r="A33" s="232"/>
      <c r="B33" s="15" t="s">
        <v>14</v>
      </c>
      <c r="D33" s="14"/>
    </row>
    <row r="34" spans="1:4" ht="15" customHeight="1" x14ac:dyDescent="0.2">
      <c r="A34" s="232"/>
      <c r="B34" s="11"/>
    </row>
    <row r="35" spans="1:4" ht="14.25" customHeight="1" x14ac:dyDescent="0.2">
      <c r="A35" s="232"/>
      <c r="B35" s="237" t="s">
        <v>193</v>
      </c>
    </row>
    <row r="36" spans="1:4" ht="14.25" customHeight="1" x14ac:dyDescent="0.2">
      <c r="A36" s="232"/>
      <c r="B36" s="235"/>
    </row>
    <row r="37" spans="1:4" ht="14.25" customHeight="1" x14ac:dyDescent="0.2">
      <c r="A37" s="232"/>
      <c r="B37" s="235"/>
    </row>
    <row r="38" spans="1:4" ht="14.25" customHeight="1" x14ac:dyDescent="0.2">
      <c r="A38" s="232"/>
      <c r="B38" s="235"/>
    </row>
    <row r="39" spans="1:4" ht="14.25" customHeight="1" x14ac:dyDescent="0.2">
      <c r="A39" s="232"/>
      <c r="B39" s="235"/>
    </row>
    <row r="40" spans="1:4" ht="14.25" customHeight="1" x14ac:dyDescent="0.2">
      <c r="A40" s="232"/>
      <c r="B40" s="235"/>
    </row>
    <row r="41" spans="1:4" ht="14.25" customHeight="1" x14ac:dyDescent="0.2">
      <c r="A41" s="232"/>
      <c r="B41" s="235"/>
    </row>
    <row r="42" spans="1:4" ht="101.1" customHeight="1" x14ac:dyDescent="0.2">
      <c r="A42" s="232"/>
      <c r="B42" s="235"/>
    </row>
    <row r="43" spans="1:4" ht="15" thickBot="1" x14ac:dyDescent="0.25">
      <c r="A43" s="233"/>
      <c r="B43" s="236"/>
    </row>
  </sheetData>
  <mergeCells count="7">
    <mergeCell ref="A1:B1"/>
    <mergeCell ref="A2:B2"/>
    <mergeCell ref="A31:A43"/>
    <mergeCell ref="A3:B3"/>
    <mergeCell ref="B21:B29"/>
    <mergeCell ref="B35:B43"/>
    <mergeCell ref="A17:A29"/>
  </mergeCell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16"/>
  <sheetViews>
    <sheetView workbookViewId="0">
      <selection activeCell="C15" sqref="C15"/>
    </sheetView>
  </sheetViews>
  <sheetFormatPr defaultColWidth="9.09765625" defaultRowHeight="14.25" x14ac:dyDescent="0.2"/>
  <cols>
    <col min="1" max="1" width="1.5" style="105" customWidth="1"/>
    <col min="2" max="2" width="23.3984375" style="103" bestFit="1" customWidth="1"/>
    <col min="3" max="3" width="14.59765625" style="104" customWidth="1"/>
    <col min="4" max="5" width="19.8984375" style="105" customWidth="1"/>
    <col min="6" max="6" width="9.09765625" style="104"/>
    <col min="7" max="8" width="9.59765625" style="104" bestFit="1" customWidth="1"/>
    <col min="9" max="16384" width="9.09765625" style="105"/>
  </cols>
  <sheetData>
    <row r="1" spans="2:8" ht="6.95" customHeight="1" thickBot="1" x14ac:dyDescent="0.25"/>
    <row r="2" spans="2:8" ht="13.5" customHeight="1" x14ac:dyDescent="0.2">
      <c r="B2" s="238" t="s">
        <v>107</v>
      </c>
      <c r="C2" s="244" t="s">
        <v>5</v>
      </c>
    </row>
    <row r="3" spans="2:8" ht="45.95" customHeight="1" x14ac:dyDescent="0.2">
      <c r="B3" s="239"/>
      <c r="C3" s="245"/>
    </row>
    <row r="4" spans="2:8" ht="21" customHeight="1" x14ac:dyDescent="0.2">
      <c r="B4" s="106" t="s">
        <v>0</v>
      </c>
      <c r="C4" s="107"/>
      <c r="D4" s="240" t="s">
        <v>4</v>
      </c>
      <c r="E4" s="108"/>
    </row>
    <row r="5" spans="2:8" ht="21" customHeight="1" x14ac:dyDescent="0.2">
      <c r="B5" s="106" t="s">
        <v>3</v>
      </c>
      <c r="C5" s="107"/>
      <c r="D5" s="240"/>
      <c r="E5" s="108"/>
      <c r="G5" s="109"/>
    </row>
    <row r="6" spans="2:8" ht="21" customHeight="1" thickBot="1" x14ac:dyDescent="0.25">
      <c r="B6" s="110" t="s">
        <v>20</v>
      </c>
      <c r="C6" s="111"/>
      <c r="D6" s="240"/>
      <c r="E6" s="108"/>
      <c r="G6" s="109"/>
      <c r="H6" s="109"/>
    </row>
    <row r="7" spans="2:8" ht="15" thickBot="1" x14ac:dyDescent="0.25">
      <c r="E7" s="112"/>
      <c r="H7" s="113"/>
    </row>
    <row r="8" spans="2:8" ht="45.95" customHeight="1" x14ac:dyDescent="0.2">
      <c r="B8" s="114" t="s">
        <v>108</v>
      </c>
      <c r="C8" s="115" t="s">
        <v>2</v>
      </c>
    </row>
    <row r="9" spans="2:8" ht="25.5" customHeight="1" x14ac:dyDescent="0.2">
      <c r="B9" s="116" t="s">
        <v>1</v>
      </c>
      <c r="C9" s="117"/>
      <c r="D9" s="241" t="s">
        <v>4</v>
      </c>
      <c r="E9" s="108"/>
    </row>
    <row r="10" spans="2:8" ht="28.5" customHeight="1" thickBot="1" x14ac:dyDescent="0.25">
      <c r="B10" s="118" t="s">
        <v>21</v>
      </c>
      <c r="C10" s="119"/>
      <c r="D10" s="241"/>
      <c r="E10" s="108"/>
    </row>
    <row r="11" spans="2:8" ht="15" thickBot="1" x14ac:dyDescent="0.25"/>
    <row r="12" spans="2:8" ht="15" x14ac:dyDescent="0.2">
      <c r="B12" s="246" t="s">
        <v>17</v>
      </c>
      <c r="C12" s="247"/>
    </row>
    <row r="13" spans="2:8" ht="55.5" customHeight="1" x14ac:dyDescent="0.2">
      <c r="B13" s="242" t="s">
        <v>18</v>
      </c>
      <c r="C13" s="243"/>
    </row>
    <row r="14" spans="2:8" ht="30" x14ac:dyDescent="0.2">
      <c r="B14" s="120" t="s">
        <v>6</v>
      </c>
      <c r="C14" s="16"/>
    </row>
    <row r="15" spans="2:8" ht="30" x14ac:dyDescent="0.2">
      <c r="B15" s="120" t="str">
        <f>"Price adjustments for evaluation purposes: (2% - "&amp;C14*100&amp;"%)"</f>
        <v>Price adjustments for evaluation purposes: (2% - 0%)</v>
      </c>
      <c r="C15" s="17">
        <f>0.02-(0.02*C14)</f>
        <v>0.02</v>
      </c>
    </row>
    <row r="16" spans="2:8" ht="8.4499999999999993" customHeight="1" thickBot="1" x14ac:dyDescent="0.25">
      <c r="B16" s="121"/>
      <c r="C16" s="122"/>
    </row>
  </sheetData>
  <sheetProtection algorithmName="SHA-512" hashValue="hNwzYle4bCrqNcW6sqVJzcBykW2uE8fRPf+bdKdmzaxNvPxA0KuSlUGOVYek9X89AWurbZne1obd9c9Rx4SrMQ==" saltValue="JLN+EttYKgJBP47HOSxYWQ==" spinCount="100000" sheet="1" objects="1" scenarios="1"/>
  <mergeCells count="6">
    <mergeCell ref="B2:B3"/>
    <mergeCell ref="D4:D6"/>
    <mergeCell ref="D9:D10"/>
    <mergeCell ref="B13:C13"/>
    <mergeCell ref="C2:C3"/>
    <mergeCell ref="B12:C1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240"/>
  <sheetViews>
    <sheetView tabSelected="1" zoomScale="70" zoomScaleNormal="70" zoomScaleSheetLayoutView="75" workbookViewId="0">
      <pane ySplit="3" topLeftCell="A19" activePane="bottomLeft" state="frozen"/>
      <selection pane="bottomLeft" activeCell="F7" sqref="F7"/>
    </sheetView>
  </sheetViews>
  <sheetFormatPr defaultColWidth="7.09765625" defaultRowHeight="12" x14ac:dyDescent="0.2"/>
  <cols>
    <col min="1" max="1" width="4.19921875" style="99" customWidth="1"/>
    <col min="2" max="2" width="54.796875" style="90" customWidth="1"/>
    <col min="3" max="3" width="0.5" style="44" hidden="1" customWidth="1"/>
    <col min="4" max="4" width="4.5" style="44" bestFit="1" customWidth="1"/>
    <col min="5" max="5" width="11.3984375" style="100" bestFit="1" customWidth="1"/>
    <col min="6" max="6" width="5.5" style="129" bestFit="1" customWidth="1"/>
    <col min="7" max="7" width="7.59765625" style="100" customWidth="1"/>
    <col min="8" max="8" width="10.69921875" style="36" customWidth="1"/>
    <col min="9" max="9" width="10.69921875" style="145" customWidth="1"/>
    <col min="10" max="10" width="79.09765625" style="44" bestFit="1" customWidth="1"/>
    <col min="11" max="11" width="1.69921875" style="44" customWidth="1"/>
    <col min="12" max="19" width="7.09765625" style="44"/>
    <col min="20" max="20" width="9.19921875" style="44" bestFit="1" customWidth="1"/>
    <col min="21" max="256" width="7.09765625" style="44"/>
    <col min="257" max="257" width="4.19921875" style="44" customWidth="1"/>
    <col min="258" max="258" width="38.5" style="44" customWidth="1"/>
    <col min="259" max="260" width="0" style="44" hidden="1" customWidth="1"/>
    <col min="261" max="261" width="9.69921875" style="44" bestFit="1" customWidth="1"/>
    <col min="262" max="262" width="5.5" style="44" bestFit="1" customWidth="1"/>
    <col min="263" max="263" width="7.59765625" style="44" customWidth="1"/>
    <col min="264" max="264" width="9.3984375" style="44" customWidth="1"/>
    <col min="265" max="265" width="10.3984375" style="44" customWidth="1"/>
    <col min="266" max="266" width="79.09765625" style="44" bestFit="1" customWidth="1"/>
    <col min="267" max="267" width="1.69921875" style="44" customWidth="1"/>
    <col min="268" max="275" width="7.09765625" style="44"/>
    <col min="276" max="276" width="9.19921875" style="44" bestFit="1" customWidth="1"/>
    <col min="277" max="512" width="7.09765625" style="44"/>
    <col min="513" max="513" width="4.19921875" style="44" customWidth="1"/>
    <col min="514" max="514" width="38.5" style="44" customWidth="1"/>
    <col min="515" max="516" width="0" style="44" hidden="1" customWidth="1"/>
    <col min="517" max="517" width="9.69921875" style="44" bestFit="1" customWidth="1"/>
    <col min="518" max="518" width="5.5" style="44" bestFit="1" customWidth="1"/>
    <col min="519" max="519" width="7.59765625" style="44" customWidth="1"/>
    <col min="520" max="520" width="9.3984375" style="44" customWidth="1"/>
    <col min="521" max="521" width="10.3984375" style="44" customWidth="1"/>
    <col min="522" max="522" width="79.09765625" style="44" bestFit="1" customWidth="1"/>
    <col min="523" max="523" width="1.69921875" style="44" customWidth="1"/>
    <col min="524" max="531" width="7.09765625" style="44"/>
    <col min="532" max="532" width="9.19921875" style="44" bestFit="1" customWidth="1"/>
    <col min="533" max="768" width="7.09765625" style="44"/>
    <col min="769" max="769" width="4.19921875" style="44" customWidth="1"/>
    <col min="770" max="770" width="38.5" style="44" customWidth="1"/>
    <col min="771" max="772" width="0" style="44" hidden="1" customWidth="1"/>
    <col min="773" max="773" width="9.69921875" style="44" bestFit="1" customWidth="1"/>
    <col min="774" max="774" width="5.5" style="44" bestFit="1" customWidth="1"/>
    <col min="775" max="775" width="7.59765625" style="44" customWidth="1"/>
    <col min="776" max="776" width="9.3984375" style="44" customWidth="1"/>
    <col min="777" max="777" width="10.3984375" style="44" customWidth="1"/>
    <col min="778" max="778" width="79.09765625" style="44" bestFit="1" customWidth="1"/>
    <col min="779" max="779" width="1.69921875" style="44" customWidth="1"/>
    <col min="780" max="787" width="7.09765625" style="44"/>
    <col min="788" max="788" width="9.19921875" style="44" bestFit="1" customWidth="1"/>
    <col min="789" max="1024" width="7.09765625" style="44"/>
    <col min="1025" max="1025" width="4.19921875" style="44" customWidth="1"/>
    <col min="1026" max="1026" width="38.5" style="44" customWidth="1"/>
    <col min="1027" max="1028" width="0" style="44" hidden="1" customWidth="1"/>
    <col min="1029" max="1029" width="9.69921875" style="44" bestFit="1" customWidth="1"/>
    <col min="1030" max="1030" width="5.5" style="44" bestFit="1" customWidth="1"/>
    <col min="1031" max="1031" width="7.59765625" style="44" customWidth="1"/>
    <col min="1032" max="1032" width="9.3984375" style="44" customWidth="1"/>
    <col min="1033" max="1033" width="10.3984375" style="44" customWidth="1"/>
    <col min="1034" max="1034" width="79.09765625" style="44" bestFit="1" customWidth="1"/>
    <col min="1035" max="1035" width="1.69921875" style="44" customWidth="1"/>
    <col min="1036" max="1043" width="7.09765625" style="44"/>
    <col min="1044" max="1044" width="9.19921875" style="44" bestFit="1" customWidth="1"/>
    <col min="1045" max="1280" width="7.09765625" style="44"/>
    <col min="1281" max="1281" width="4.19921875" style="44" customWidth="1"/>
    <col min="1282" max="1282" width="38.5" style="44" customWidth="1"/>
    <col min="1283" max="1284" width="0" style="44" hidden="1" customWidth="1"/>
    <col min="1285" max="1285" width="9.69921875" style="44" bestFit="1" customWidth="1"/>
    <col min="1286" max="1286" width="5.5" style="44" bestFit="1" customWidth="1"/>
    <col min="1287" max="1287" width="7.59765625" style="44" customWidth="1"/>
    <col min="1288" max="1288" width="9.3984375" style="44" customWidth="1"/>
    <col min="1289" max="1289" width="10.3984375" style="44" customWidth="1"/>
    <col min="1290" max="1290" width="79.09765625" style="44" bestFit="1" customWidth="1"/>
    <col min="1291" max="1291" width="1.69921875" style="44" customWidth="1"/>
    <col min="1292" max="1299" width="7.09765625" style="44"/>
    <col min="1300" max="1300" width="9.19921875" style="44" bestFit="1" customWidth="1"/>
    <col min="1301" max="1536" width="7.09765625" style="44"/>
    <col min="1537" max="1537" width="4.19921875" style="44" customWidth="1"/>
    <col min="1538" max="1538" width="38.5" style="44" customWidth="1"/>
    <col min="1539" max="1540" width="0" style="44" hidden="1" customWidth="1"/>
    <col min="1541" max="1541" width="9.69921875" style="44" bestFit="1" customWidth="1"/>
    <col min="1542" max="1542" width="5.5" style="44" bestFit="1" customWidth="1"/>
    <col min="1543" max="1543" width="7.59765625" style="44" customWidth="1"/>
    <col min="1544" max="1544" width="9.3984375" style="44" customWidth="1"/>
    <col min="1545" max="1545" width="10.3984375" style="44" customWidth="1"/>
    <col min="1546" max="1546" width="79.09765625" style="44" bestFit="1" customWidth="1"/>
    <col min="1547" max="1547" width="1.69921875" style="44" customWidth="1"/>
    <col min="1548" max="1555" width="7.09765625" style="44"/>
    <col min="1556" max="1556" width="9.19921875" style="44" bestFit="1" customWidth="1"/>
    <col min="1557" max="1792" width="7.09765625" style="44"/>
    <col min="1793" max="1793" width="4.19921875" style="44" customWidth="1"/>
    <col min="1794" max="1794" width="38.5" style="44" customWidth="1"/>
    <col min="1795" max="1796" width="0" style="44" hidden="1" customWidth="1"/>
    <col min="1797" max="1797" width="9.69921875" style="44" bestFit="1" customWidth="1"/>
    <col min="1798" max="1798" width="5.5" style="44" bestFit="1" customWidth="1"/>
    <col min="1799" max="1799" width="7.59765625" style="44" customWidth="1"/>
    <col min="1800" max="1800" width="9.3984375" style="44" customWidth="1"/>
    <col min="1801" max="1801" width="10.3984375" style="44" customWidth="1"/>
    <col min="1802" max="1802" width="79.09765625" style="44" bestFit="1" customWidth="1"/>
    <col min="1803" max="1803" width="1.69921875" style="44" customWidth="1"/>
    <col min="1804" max="1811" width="7.09765625" style="44"/>
    <col min="1812" max="1812" width="9.19921875" style="44" bestFit="1" customWidth="1"/>
    <col min="1813" max="2048" width="7.09765625" style="44"/>
    <col min="2049" max="2049" width="4.19921875" style="44" customWidth="1"/>
    <col min="2050" max="2050" width="38.5" style="44" customWidth="1"/>
    <col min="2051" max="2052" width="0" style="44" hidden="1" customWidth="1"/>
    <col min="2053" max="2053" width="9.69921875" style="44" bestFit="1" customWidth="1"/>
    <col min="2054" max="2054" width="5.5" style="44" bestFit="1" customWidth="1"/>
    <col min="2055" max="2055" width="7.59765625" style="44" customWidth="1"/>
    <col min="2056" max="2056" width="9.3984375" style="44" customWidth="1"/>
    <col min="2057" max="2057" width="10.3984375" style="44" customWidth="1"/>
    <col min="2058" max="2058" width="79.09765625" style="44" bestFit="1" customWidth="1"/>
    <col min="2059" max="2059" width="1.69921875" style="44" customWidth="1"/>
    <col min="2060" max="2067" width="7.09765625" style="44"/>
    <col min="2068" max="2068" width="9.19921875" style="44" bestFit="1" customWidth="1"/>
    <col min="2069" max="2304" width="7.09765625" style="44"/>
    <col min="2305" max="2305" width="4.19921875" style="44" customWidth="1"/>
    <col min="2306" max="2306" width="38.5" style="44" customWidth="1"/>
    <col min="2307" max="2308" width="0" style="44" hidden="1" customWidth="1"/>
    <col min="2309" max="2309" width="9.69921875" style="44" bestFit="1" customWidth="1"/>
    <col min="2310" max="2310" width="5.5" style="44" bestFit="1" customWidth="1"/>
    <col min="2311" max="2311" width="7.59765625" style="44" customWidth="1"/>
    <col min="2312" max="2312" width="9.3984375" style="44" customWidth="1"/>
    <col min="2313" max="2313" width="10.3984375" style="44" customWidth="1"/>
    <col min="2314" max="2314" width="79.09765625" style="44" bestFit="1" customWidth="1"/>
    <col min="2315" max="2315" width="1.69921875" style="44" customWidth="1"/>
    <col min="2316" max="2323" width="7.09765625" style="44"/>
    <col min="2324" max="2324" width="9.19921875" style="44" bestFit="1" customWidth="1"/>
    <col min="2325" max="2560" width="7.09765625" style="44"/>
    <col min="2561" max="2561" width="4.19921875" style="44" customWidth="1"/>
    <col min="2562" max="2562" width="38.5" style="44" customWidth="1"/>
    <col min="2563" max="2564" width="0" style="44" hidden="1" customWidth="1"/>
    <col min="2565" max="2565" width="9.69921875" style="44" bestFit="1" customWidth="1"/>
    <col min="2566" max="2566" width="5.5" style="44" bestFit="1" customWidth="1"/>
    <col min="2567" max="2567" width="7.59765625" style="44" customWidth="1"/>
    <col min="2568" max="2568" width="9.3984375" style="44" customWidth="1"/>
    <col min="2569" max="2569" width="10.3984375" style="44" customWidth="1"/>
    <col min="2570" max="2570" width="79.09765625" style="44" bestFit="1" customWidth="1"/>
    <col min="2571" max="2571" width="1.69921875" style="44" customWidth="1"/>
    <col min="2572" max="2579" width="7.09765625" style="44"/>
    <col min="2580" max="2580" width="9.19921875" style="44" bestFit="1" customWidth="1"/>
    <col min="2581" max="2816" width="7.09765625" style="44"/>
    <col min="2817" max="2817" width="4.19921875" style="44" customWidth="1"/>
    <col min="2818" max="2818" width="38.5" style="44" customWidth="1"/>
    <col min="2819" max="2820" width="0" style="44" hidden="1" customWidth="1"/>
    <col min="2821" max="2821" width="9.69921875" style="44" bestFit="1" customWidth="1"/>
    <col min="2822" max="2822" width="5.5" style="44" bestFit="1" customWidth="1"/>
    <col min="2823" max="2823" width="7.59765625" style="44" customWidth="1"/>
    <col min="2824" max="2824" width="9.3984375" style="44" customWidth="1"/>
    <col min="2825" max="2825" width="10.3984375" style="44" customWidth="1"/>
    <col min="2826" max="2826" width="79.09765625" style="44" bestFit="1" customWidth="1"/>
    <col min="2827" max="2827" width="1.69921875" style="44" customWidth="1"/>
    <col min="2828" max="2835" width="7.09765625" style="44"/>
    <col min="2836" max="2836" width="9.19921875" style="44" bestFit="1" customWidth="1"/>
    <col min="2837" max="3072" width="7.09765625" style="44"/>
    <col min="3073" max="3073" width="4.19921875" style="44" customWidth="1"/>
    <col min="3074" max="3074" width="38.5" style="44" customWidth="1"/>
    <col min="3075" max="3076" width="0" style="44" hidden="1" customWidth="1"/>
    <col min="3077" max="3077" width="9.69921875" style="44" bestFit="1" customWidth="1"/>
    <col min="3078" max="3078" width="5.5" style="44" bestFit="1" customWidth="1"/>
    <col min="3079" max="3079" width="7.59765625" style="44" customWidth="1"/>
    <col min="3080" max="3080" width="9.3984375" style="44" customWidth="1"/>
    <col min="3081" max="3081" width="10.3984375" style="44" customWidth="1"/>
    <col min="3082" max="3082" width="79.09765625" style="44" bestFit="1" customWidth="1"/>
    <col min="3083" max="3083" width="1.69921875" style="44" customWidth="1"/>
    <col min="3084" max="3091" width="7.09765625" style="44"/>
    <col min="3092" max="3092" width="9.19921875" style="44" bestFit="1" customWidth="1"/>
    <col min="3093" max="3328" width="7.09765625" style="44"/>
    <col min="3329" max="3329" width="4.19921875" style="44" customWidth="1"/>
    <col min="3330" max="3330" width="38.5" style="44" customWidth="1"/>
    <col min="3331" max="3332" width="0" style="44" hidden="1" customWidth="1"/>
    <col min="3333" max="3333" width="9.69921875" style="44" bestFit="1" customWidth="1"/>
    <col min="3334" max="3334" width="5.5" style="44" bestFit="1" customWidth="1"/>
    <col min="3335" max="3335" width="7.59765625" style="44" customWidth="1"/>
    <col min="3336" max="3336" width="9.3984375" style="44" customWidth="1"/>
    <col min="3337" max="3337" width="10.3984375" style="44" customWidth="1"/>
    <col min="3338" max="3338" width="79.09765625" style="44" bestFit="1" customWidth="1"/>
    <col min="3339" max="3339" width="1.69921875" style="44" customWidth="1"/>
    <col min="3340" max="3347" width="7.09765625" style="44"/>
    <col min="3348" max="3348" width="9.19921875" style="44" bestFit="1" customWidth="1"/>
    <col min="3349" max="3584" width="7.09765625" style="44"/>
    <col min="3585" max="3585" width="4.19921875" style="44" customWidth="1"/>
    <col min="3586" max="3586" width="38.5" style="44" customWidth="1"/>
    <col min="3587" max="3588" width="0" style="44" hidden="1" customWidth="1"/>
    <col min="3589" max="3589" width="9.69921875" style="44" bestFit="1" customWidth="1"/>
    <col min="3590" max="3590" width="5.5" style="44" bestFit="1" customWidth="1"/>
    <col min="3591" max="3591" width="7.59765625" style="44" customWidth="1"/>
    <col min="3592" max="3592" width="9.3984375" style="44" customWidth="1"/>
    <col min="3593" max="3593" width="10.3984375" style="44" customWidth="1"/>
    <col min="3594" max="3594" width="79.09765625" style="44" bestFit="1" customWidth="1"/>
    <col min="3595" max="3595" width="1.69921875" style="44" customWidth="1"/>
    <col min="3596" max="3603" width="7.09765625" style="44"/>
    <col min="3604" max="3604" width="9.19921875" style="44" bestFit="1" customWidth="1"/>
    <col min="3605" max="3840" width="7.09765625" style="44"/>
    <col min="3841" max="3841" width="4.19921875" style="44" customWidth="1"/>
    <col min="3842" max="3842" width="38.5" style="44" customWidth="1"/>
    <col min="3843" max="3844" width="0" style="44" hidden="1" customWidth="1"/>
    <col min="3845" max="3845" width="9.69921875" style="44" bestFit="1" customWidth="1"/>
    <col min="3846" max="3846" width="5.5" style="44" bestFit="1" customWidth="1"/>
    <col min="3847" max="3847" width="7.59765625" style="44" customWidth="1"/>
    <col min="3848" max="3848" width="9.3984375" style="44" customWidth="1"/>
    <col min="3849" max="3849" width="10.3984375" style="44" customWidth="1"/>
    <col min="3850" max="3850" width="79.09765625" style="44" bestFit="1" customWidth="1"/>
    <col min="3851" max="3851" width="1.69921875" style="44" customWidth="1"/>
    <col min="3852" max="3859" width="7.09765625" style="44"/>
    <col min="3860" max="3860" width="9.19921875" style="44" bestFit="1" customWidth="1"/>
    <col min="3861" max="4096" width="7.09765625" style="44"/>
    <col min="4097" max="4097" width="4.19921875" style="44" customWidth="1"/>
    <col min="4098" max="4098" width="38.5" style="44" customWidth="1"/>
    <col min="4099" max="4100" width="0" style="44" hidden="1" customWidth="1"/>
    <col min="4101" max="4101" width="9.69921875" style="44" bestFit="1" customWidth="1"/>
    <col min="4102" max="4102" width="5.5" style="44" bestFit="1" customWidth="1"/>
    <col min="4103" max="4103" width="7.59765625" style="44" customWidth="1"/>
    <col min="4104" max="4104" width="9.3984375" style="44" customWidth="1"/>
    <col min="4105" max="4105" width="10.3984375" style="44" customWidth="1"/>
    <col min="4106" max="4106" width="79.09765625" style="44" bestFit="1" customWidth="1"/>
    <col min="4107" max="4107" width="1.69921875" style="44" customWidth="1"/>
    <col min="4108" max="4115" width="7.09765625" style="44"/>
    <col min="4116" max="4116" width="9.19921875" style="44" bestFit="1" customWidth="1"/>
    <col min="4117" max="4352" width="7.09765625" style="44"/>
    <col min="4353" max="4353" width="4.19921875" style="44" customWidth="1"/>
    <col min="4354" max="4354" width="38.5" style="44" customWidth="1"/>
    <col min="4355" max="4356" width="0" style="44" hidden="1" customWidth="1"/>
    <col min="4357" max="4357" width="9.69921875" style="44" bestFit="1" customWidth="1"/>
    <col min="4358" max="4358" width="5.5" style="44" bestFit="1" customWidth="1"/>
    <col min="4359" max="4359" width="7.59765625" style="44" customWidth="1"/>
    <col min="4360" max="4360" width="9.3984375" style="44" customWidth="1"/>
    <col min="4361" max="4361" width="10.3984375" style="44" customWidth="1"/>
    <col min="4362" max="4362" width="79.09765625" style="44" bestFit="1" customWidth="1"/>
    <col min="4363" max="4363" width="1.69921875" style="44" customWidth="1"/>
    <col min="4364" max="4371" width="7.09765625" style="44"/>
    <col min="4372" max="4372" width="9.19921875" style="44" bestFit="1" customWidth="1"/>
    <col min="4373" max="4608" width="7.09765625" style="44"/>
    <col min="4609" max="4609" width="4.19921875" style="44" customWidth="1"/>
    <col min="4610" max="4610" width="38.5" style="44" customWidth="1"/>
    <col min="4611" max="4612" width="0" style="44" hidden="1" customWidth="1"/>
    <col min="4613" max="4613" width="9.69921875" style="44" bestFit="1" customWidth="1"/>
    <col min="4614" max="4614" width="5.5" style="44" bestFit="1" customWidth="1"/>
    <col min="4615" max="4615" width="7.59765625" style="44" customWidth="1"/>
    <col min="4616" max="4616" width="9.3984375" style="44" customWidth="1"/>
    <col min="4617" max="4617" width="10.3984375" style="44" customWidth="1"/>
    <col min="4618" max="4618" width="79.09765625" style="44" bestFit="1" customWidth="1"/>
    <col min="4619" max="4619" width="1.69921875" style="44" customWidth="1"/>
    <col min="4620" max="4627" width="7.09765625" style="44"/>
    <col min="4628" max="4628" width="9.19921875" style="44" bestFit="1" customWidth="1"/>
    <col min="4629" max="4864" width="7.09765625" style="44"/>
    <col min="4865" max="4865" width="4.19921875" style="44" customWidth="1"/>
    <col min="4866" max="4866" width="38.5" style="44" customWidth="1"/>
    <col min="4867" max="4868" width="0" style="44" hidden="1" customWidth="1"/>
    <col min="4869" max="4869" width="9.69921875" style="44" bestFit="1" customWidth="1"/>
    <col min="4870" max="4870" width="5.5" style="44" bestFit="1" customWidth="1"/>
    <col min="4871" max="4871" width="7.59765625" style="44" customWidth="1"/>
    <col min="4872" max="4872" width="9.3984375" style="44" customWidth="1"/>
    <col min="4873" max="4873" width="10.3984375" style="44" customWidth="1"/>
    <col min="4874" max="4874" width="79.09765625" style="44" bestFit="1" customWidth="1"/>
    <col min="4875" max="4875" width="1.69921875" style="44" customWidth="1"/>
    <col min="4876" max="4883" width="7.09765625" style="44"/>
    <col min="4884" max="4884" width="9.19921875" style="44" bestFit="1" customWidth="1"/>
    <col min="4885" max="5120" width="7.09765625" style="44"/>
    <col min="5121" max="5121" width="4.19921875" style="44" customWidth="1"/>
    <col min="5122" max="5122" width="38.5" style="44" customWidth="1"/>
    <col min="5123" max="5124" width="0" style="44" hidden="1" customWidth="1"/>
    <col min="5125" max="5125" width="9.69921875" style="44" bestFit="1" customWidth="1"/>
    <col min="5126" max="5126" width="5.5" style="44" bestFit="1" customWidth="1"/>
    <col min="5127" max="5127" width="7.59765625" style="44" customWidth="1"/>
    <col min="5128" max="5128" width="9.3984375" style="44" customWidth="1"/>
    <col min="5129" max="5129" width="10.3984375" style="44" customWidth="1"/>
    <col min="5130" max="5130" width="79.09765625" style="44" bestFit="1" customWidth="1"/>
    <col min="5131" max="5131" width="1.69921875" style="44" customWidth="1"/>
    <col min="5132" max="5139" width="7.09765625" style="44"/>
    <col min="5140" max="5140" width="9.19921875" style="44" bestFit="1" customWidth="1"/>
    <col min="5141" max="5376" width="7.09765625" style="44"/>
    <col min="5377" max="5377" width="4.19921875" style="44" customWidth="1"/>
    <col min="5378" max="5378" width="38.5" style="44" customWidth="1"/>
    <col min="5379" max="5380" width="0" style="44" hidden="1" customWidth="1"/>
    <col min="5381" max="5381" width="9.69921875" style="44" bestFit="1" customWidth="1"/>
    <col min="5382" max="5382" width="5.5" style="44" bestFit="1" customWidth="1"/>
    <col min="5383" max="5383" width="7.59765625" style="44" customWidth="1"/>
    <col min="5384" max="5384" width="9.3984375" style="44" customWidth="1"/>
    <col min="5385" max="5385" width="10.3984375" style="44" customWidth="1"/>
    <col min="5386" max="5386" width="79.09765625" style="44" bestFit="1" customWidth="1"/>
    <col min="5387" max="5387" width="1.69921875" style="44" customWidth="1"/>
    <col min="5388" max="5395" width="7.09765625" style="44"/>
    <col min="5396" max="5396" width="9.19921875" style="44" bestFit="1" customWidth="1"/>
    <col min="5397" max="5632" width="7.09765625" style="44"/>
    <col min="5633" max="5633" width="4.19921875" style="44" customWidth="1"/>
    <col min="5634" max="5634" width="38.5" style="44" customWidth="1"/>
    <col min="5635" max="5636" width="0" style="44" hidden="1" customWidth="1"/>
    <col min="5637" max="5637" width="9.69921875" style="44" bestFit="1" customWidth="1"/>
    <col min="5638" max="5638" width="5.5" style="44" bestFit="1" customWidth="1"/>
    <col min="5639" max="5639" width="7.59765625" style="44" customWidth="1"/>
    <col min="5640" max="5640" width="9.3984375" style="44" customWidth="1"/>
    <col min="5641" max="5641" width="10.3984375" style="44" customWidth="1"/>
    <col min="5642" max="5642" width="79.09765625" style="44" bestFit="1" customWidth="1"/>
    <col min="5643" max="5643" width="1.69921875" style="44" customWidth="1"/>
    <col min="5644" max="5651" width="7.09765625" style="44"/>
    <col min="5652" max="5652" width="9.19921875" style="44" bestFit="1" customWidth="1"/>
    <col min="5653" max="5888" width="7.09765625" style="44"/>
    <col min="5889" max="5889" width="4.19921875" style="44" customWidth="1"/>
    <col min="5890" max="5890" width="38.5" style="44" customWidth="1"/>
    <col min="5891" max="5892" width="0" style="44" hidden="1" customWidth="1"/>
    <col min="5893" max="5893" width="9.69921875" style="44" bestFit="1" customWidth="1"/>
    <col min="5894" max="5894" width="5.5" style="44" bestFit="1" customWidth="1"/>
    <col min="5895" max="5895" width="7.59765625" style="44" customWidth="1"/>
    <col min="5896" max="5896" width="9.3984375" style="44" customWidth="1"/>
    <col min="5897" max="5897" width="10.3984375" style="44" customWidth="1"/>
    <col min="5898" max="5898" width="79.09765625" style="44" bestFit="1" customWidth="1"/>
    <col min="5899" max="5899" width="1.69921875" style="44" customWidth="1"/>
    <col min="5900" max="5907" width="7.09765625" style="44"/>
    <col min="5908" max="5908" width="9.19921875" style="44" bestFit="1" customWidth="1"/>
    <col min="5909" max="6144" width="7.09765625" style="44"/>
    <col min="6145" max="6145" width="4.19921875" style="44" customWidth="1"/>
    <col min="6146" max="6146" width="38.5" style="44" customWidth="1"/>
    <col min="6147" max="6148" width="0" style="44" hidden="1" customWidth="1"/>
    <col min="6149" max="6149" width="9.69921875" style="44" bestFit="1" customWidth="1"/>
    <col min="6150" max="6150" width="5.5" style="44" bestFit="1" customWidth="1"/>
    <col min="6151" max="6151" width="7.59765625" style="44" customWidth="1"/>
    <col min="6152" max="6152" width="9.3984375" style="44" customWidth="1"/>
    <col min="6153" max="6153" width="10.3984375" style="44" customWidth="1"/>
    <col min="6154" max="6154" width="79.09765625" style="44" bestFit="1" customWidth="1"/>
    <col min="6155" max="6155" width="1.69921875" style="44" customWidth="1"/>
    <col min="6156" max="6163" width="7.09765625" style="44"/>
    <col min="6164" max="6164" width="9.19921875" style="44" bestFit="1" customWidth="1"/>
    <col min="6165" max="6400" width="7.09765625" style="44"/>
    <col min="6401" max="6401" width="4.19921875" style="44" customWidth="1"/>
    <col min="6402" max="6402" width="38.5" style="44" customWidth="1"/>
    <col min="6403" max="6404" width="0" style="44" hidden="1" customWidth="1"/>
    <col min="6405" max="6405" width="9.69921875" style="44" bestFit="1" customWidth="1"/>
    <col min="6406" max="6406" width="5.5" style="44" bestFit="1" customWidth="1"/>
    <col min="6407" max="6407" width="7.59765625" style="44" customWidth="1"/>
    <col min="6408" max="6408" width="9.3984375" style="44" customWidth="1"/>
    <col min="6409" max="6409" width="10.3984375" style="44" customWidth="1"/>
    <col min="6410" max="6410" width="79.09765625" style="44" bestFit="1" customWidth="1"/>
    <col min="6411" max="6411" width="1.69921875" style="44" customWidth="1"/>
    <col min="6412" max="6419" width="7.09765625" style="44"/>
    <col min="6420" max="6420" width="9.19921875" style="44" bestFit="1" customWidth="1"/>
    <col min="6421" max="6656" width="7.09765625" style="44"/>
    <col min="6657" max="6657" width="4.19921875" style="44" customWidth="1"/>
    <col min="6658" max="6658" width="38.5" style="44" customWidth="1"/>
    <col min="6659" max="6660" width="0" style="44" hidden="1" customWidth="1"/>
    <col min="6661" max="6661" width="9.69921875" style="44" bestFit="1" customWidth="1"/>
    <col min="6662" max="6662" width="5.5" style="44" bestFit="1" customWidth="1"/>
    <col min="6663" max="6663" width="7.59765625" style="44" customWidth="1"/>
    <col min="6664" max="6664" width="9.3984375" style="44" customWidth="1"/>
    <col min="6665" max="6665" width="10.3984375" style="44" customWidth="1"/>
    <col min="6666" max="6666" width="79.09765625" style="44" bestFit="1" customWidth="1"/>
    <col min="6667" max="6667" width="1.69921875" style="44" customWidth="1"/>
    <col min="6668" max="6675" width="7.09765625" style="44"/>
    <col min="6676" max="6676" width="9.19921875" style="44" bestFit="1" customWidth="1"/>
    <col min="6677" max="6912" width="7.09765625" style="44"/>
    <col min="6913" max="6913" width="4.19921875" style="44" customWidth="1"/>
    <col min="6914" max="6914" width="38.5" style="44" customWidth="1"/>
    <col min="6915" max="6916" width="0" style="44" hidden="1" customWidth="1"/>
    <col min="6917" max="6917" width="9.69921875" style="44" bestFit="1" customWidth="1"/>
    <col min="6918" max="6918" width="5.5" style="44" bestFit="1" customWidth="1"/>
    <col min="6919" max="6919" width="7.59765625" style="44" customWidth="1"/>
    <col min="6920" max="6920" width="9.3984375" style="44" customWidth="1"/>
    <col min="6921" max="6921" width="10.3984375" style="44" customWidth="1"/>
    <col min="6922" max="6922" width="79.09765625" style="44" bestFit="1" customWidth="1"/>
    <col min="6923" max="6923" width="1.69921875" style="44" customWidth="1"/>
    <col min="6924" max="6931" width="7.09765625" style="44"/>
    <col min="6932" max="6932" width="9.19921875" style="44" bestFit="1" customWidth="1"/>
    <col min="6933" max="7168" width="7.09765625" style="44"/>
    <col min="7169" max="7169" width="4.19921875" style="44" customWidth="1"/>
    <col min="7170" max="7170" width="38.5" style="44" customWidth="1"/>
    <col min="7171" max="7172" width="0" style="44" hidden="1" customWidth="1"/>
    <col min="7173" max="7173" width="9.69921875" style="44" bestFit="1" customWidth="1"/>
    <col min="7174" max="7174" width="5.5" style="44" bestFit="1" customWidth="1"/>
    <col min="7175" max="7175" width="7.59765625" style="44" customWidth="1"/>
    <col min="7176" max="7176" width="9.3984375" style="44" customWidth="1"/>
    <col min="7177" max="7177" width="10.3984375" style="44" customWidth="1"/>
    <col min="7178" max="7178" width="79.09765625" style="44" bestFit="1" customWidth="1"/>
    <col min="7179" max="7179" width="1.69921875" style="44" customWidth="1"/>
    <col min="7180" max="7187" width="7.09765625" style="44"/>
    <col min="7188" max="7188" width="9.19921875" style="44" bestFit="1" customWidth="1"/>
    <col min="7189" max="7424" width="7.09765625" style="44"/>
    <col min="7425" max="7425" width="4.19921875" style="44" customWidth="1"/>
    <col min="7426" max="7426" width="38.5" style="44" customWidth="1"/>
    <col min="7427" max="7428" width="0" style="44" hidden="1" customWidth="1"/>
    <col min="7429" max="7429" width="9.69921875" style="44" bestFit="1" customWidth="1"/>
    <col min="7430" max="7430" width="5.5" style="44" bestFit="1" customWidth="1"/>
    <col min="7431" max="7431" width="7.59765625" style="44" customWidth="1"/>
    <col min="7432" max="7432" width="9.3984375" style="44" customWidth="1"/>
    <col min="7433" max="7433" width="10.3984375" style="44" customWidth="1"/>
    <col min="7434" max="7434" width="79.09765625" style="44" bestFit="1" customWidth="1"/>
    <col min="7435" max="7435" width="1.69921875" style="44" customWidth="1"/>
    <col min="7436" max="7443" width="7.09765625" style="44"/>
    <col min="7444" max="7444" width="9.19921875" style="44" bestFit="1" customWidth="1"/>
    <col min="7445" max="7680" width="7.09765625" style="44"/>
    <col min="7681" max="7681" width="4.19921875" style="44" customWidth="1"/>
    <col min="7682" max="7682" width="38.5" style="44" customWidth="1"/>
    <col min="7683" max="7684" width="0" style="44" hidden="1" customWidth="1"/>
    <col min="7685" max="7685" width="9.69921875" style="44" bestFit="1" customWidth="1"/>
    <col min="7686" max="7686" width="5.5" style="44" bestFit="1" customWidth="1"/>
    <col min="7687" max="7687" width="7.59765625" style="44" customWidth="1"/>
    <col min="7688" max="7688" width="9.3984375" style="44" customWidth="1"/>
    <col min="7689" max="7689" width="10.3984375" style="44" customWidth="1"/>
    <col min="7690" max="7690" width="79.09765625" style="44" bestFit="1" customWidth="1"/>
    <col min="7691" max="7691" width="1.69921875" style="44" customWidth="1"/>
    <col min="7692" max="7699" width="7.09765625" style="44"/>
    <col min="7700" max="7700" width="9.19921875" style="44" bestFit="1" customWidth="1"/>
    <col min="7701" max="7936" width="7.09765625" style="44"/>
    <col min="7937" max="7937" width="4.19921875" style="44" customWidth="1"/>
    <col min="7938" max="7938" width="38.5" style="44" customWidth="1"/>
    <col min="7939" max="7940" width="0" style="44" hidden="1" customWidth="1"/>
    <col min="7941" max="7941" width="9.69921875" style="44" bestFit="1" customWidth="1"/>
    <col min="7942" max="7942" width="5.5" style="44" bestFit="1" customWidth="1"/>
    <col min="7943" max="7943" width="7.59765625" style="44" customWidth="1"/>
    <col min="7944" max="7944" width="9.3984375" style="44" customWidth="1"/>
    <col min="7945" max="7945" width="10.3984375" style="44" customWidth="1"/>
    <col min="7946" max="7946" width="79.09765625" style="44" bestFit="1" customWidth="1"/>
    <col min="7947" max="7947" width="1.69921875" style="44" customWidth="1"/>
    <col min="7948" max="7955" width="7.09765625" style="44"/>
    <col min="7956" max="7956" width="9.19921875" style="44" bestFit="1" customWidth="1"/>
    <col min="7957" max="8192" width="7.09765625" style="44"/>
    <col min="8193" max="8193" width="4.19921875" style="44" customWidth="1"/>
    <col min="8194" max="8194" width="38.5" style="44" customWidth="1"/>
    <col min="8195" max="8196" width="0" style="44" hidden="1" customWidth="1"/>
    <col min="8197" max="8197" width="9.69921875" style="44" bestFit="1" customWidth="1"/>
    <col min="8198" max="8198" width="5.5" style="44" bestFit="1" customWidth="1"/>
    <col min="8199" max="8199" width="7.59765625" style="44" customWidth="1"/>
    <col min="8200" max="8200" width="9.3984375" style="44" customWidth="1"/>
    <col min="8201" max="8201" width="10.3984375" style="44" customWidth="1"/>
    <col min="8202" max="8202" width="79.09765625" style="44" bestFit="1" customWidth="1"/>
    <col min="8203" max="8203" width="1.69921875" style="44" customWidth="1"/>
    <col min="8204" max="8211" width="7.09765625" style="44"/>
    <col min="8212" max="8212" width="9.19921875" style="44" bestFit="1" customWidth="1"/>
    <col min="8213" max="8448" width="7.09765625" style="44"/>
    <col min="8449" max="8449" width="4.19921875" style="44" customWidth="1"/>
    <col min="8450" max="8450" width="38.5" style="44" customWidth="1"/>
    <col min="8451" max="8452" width="0" style="44" hidden="1" customWidth="1"/>
    <col min="8453" max="8453" width="9.69921875" style="44" bestFit="1" customWidth="1"/>
    <col min="8454" max="8454" width="5.5" style="44" bestFit="1" customWidth="1"/>
    <col min="8455" max="8455" width="7.59765625" style="44" customWidth="1"/>
    <col min="8456" max="8456" width="9.3984375" style="44" customWidth="1"/>
    <col min="8457" max="8457" width="10.3984375" style="44" customWidth="1"/>
    <col min="8458" max="8458" width="79.09765625" style="44" bestFit="1" customWidth="1"/>
    <col min="8459" max="8459" width="1.69921875" style="44" customWidth="1"/>
    <col min="8460" max="8467" width="7.09765625" style="44"/>
    <col min="8468" max="8468" width="9.19921875" style="44" bestFit="1" customWidth="1"/>
    <col min="8469" max="8704" width="7.09765625" style="44"/>
    <col min="8705" max="8705" width="4.19921875" style="44" customWidth="1"/>
    <col min="8706" max="8706" width="38.5" style="44" customWidth="1"/>
    <col min="8707" max="8708" width="0" style="44" hidden="1" customWidth="1"/>
    <col min="8709" max="8709" width="9.69921875" style="44" bestFit="1" customWidth="1"/>
    <col min="8710" max="8710" width="5.5" style="44" bestFit="1" customWidth="1"/>
    <col min="8711" max="8711" width="7.59765625" style="44" customWidth="1"/>
    <col min="8712" max="8712" width="9.3984375" style="44" customWidth="1"/>
    <col min="8713" max="8713" width="10.3984375" style="44" customWidth="1"/>
    <col min="8714" max="8714" width="79.09765625" style="44" bestFit="1" customWidth="1"/>
    <col min="8715" max="8715" width="1.69921875" style="44" customWidth="1"/>
    <col min="8716" max="8723" width="7.09765625" style="44"/>
    <col min="8724" max="8724" width="9.19921875" style="44" bestFit="1" customWidth="1"/>
    <col min="8725" max="8960" width="7.09765625" style="44"/>
    <col min="8961" max="8961" width="4.19921875" style="44" customWidth="1"/>
    <col min="8962" max="8962" width="38.5" style="44" customWidth="1"/>
    <col min="8963" max="8964" width="0" style="44" hidden="1" customWidth="1"/>
    <col min="8965" max="8965" width="9.69921875" style="44" bestFit="1" customWidth="1"/>
    <col min="8966" max="8966" width="5.5" style="44" bestFit="1" customWidth="1"/>
    <col min="8967" max="8967" width="7.59765625" style="44" customWidth="1"/>
    <col min="8968" max="8968" width="9.3984375" style="44" customWidth="1"/>
    <col min="8969" max="8969" width="10.3984375" style="44" customWidth="1"/>
    <col min="8970" max="8970" width="79.09765625" style="44" bestFit="1" customWidth="1"/>
    <col min="8971" max="8971" width="1.69921875" style="44" customWidth="1"/>
    <col min="8972" max="8979" width="7.09765625" style="44"/>
    <col min="8980" max="8980" width="9.19921875" style="44" bestFit="1" customWidth="1"/>
    <col min="8981" max="9216" width="7.09765625" style="44"/>
    <col min="9217" max="9217" width="4.19921875" style="44" customWidth="1"/>
    <col min="9218" max="9218" width="38.5" style="44" customWidth="1"/>
    <col min="9219" max="9220" width="0" style="44" hidden="1" customWidth="1"/>
    <col min="9221" max="9221" width="9.69921875" style="44" bestFit="1" customWidth="1"/>
    <col min="9222" max="9222" width="5.5" style="44" bestFit="1" customWidth="1"/>
    <col min="9223" max="9223" width="7.59765625" style="44" customWidth="1"/>
    <col min="9224" max="9224" width="9.3984375" style="44" customWidth="1"/>
    <col min="9225" max="9225" width="10.3984375" style="44" customWidth="1"/>
    <col min="9226" max="9226" width="79.09765625" style="44" bestFit="1" customWidth="1"/>
    <col min="9227" max="9227" width="1.69921875" style="44" customWidth="1"/>
    <col min="9228" max="9235" width="7.09765625" style="44"/>
    <col min="9236" max="9236" width="9.19921875" style="44" bestFit="1" customWidth="1"/>
    <col min="9237" max="9472" width="7.09765625" style="44"/>
    <col min="9473" max="9473" width="4.19921875" style="44" customWidth="1"/>
    <col min="9474" max="9474" width="38.5" style="44" customWidth="1"/>
    <col min="9475" max="9476" width="0" style="44" hidden="1" customWidth="1"/>
    <col min="9477" max="9477" width="9.69921875" style="44" bestFit="1" customWidth="1"/>
    <col min="9478" max="9478" width="5.5" style="44" bestFit="1" customWidth="1"/>
    <col min="9479" max="9479" width="7.59765625" style="44" customWidth="1"/>
    <col min="9480" max="9480" width="9.3984375" style="44" customWidth="1"/>
    <col min="9481" max="9481" width="10.3984375" style="44" customWidth="1"/>
    <col min="9482" max="9482" width="79.09765625" style="44" bestFit="1" customWidth="1"/>
    <col min="9483" max="9483" width="1.69921875" style="44" customWidth="1"/>
    <col min="9484" max="9491" width="7.09765625" style="44"/>
    <col min="9492" max="9492" width="9.19921875" style="44" bestFit="1" customWidth="1"/>
    <col min="9493" max="9728" width="7.09765625" style="44"/>
    <col min="9729" max="9729" width="4.19921875" style="44" customWidth="1"/>
    <col min="9730" max="9730" width="38.5" style="44" customWidth="1"/>
    <col min="9731" max="9732" width="0" style="44" hidden="1" customWidth="1"/>
    <col min="9733" max="9733" width="9.69921875" style="44" bestFit="1" customWidth="1"/>
    <col min="9734" max="9734" width="5.5" style="44" bestFit="1" customWidth="1"/>
    <col min="9735" max="9735" width="7.59765625" style="44" customWidth="1"/>
    <col min="9736" max="9736" width="9.3984375" style="44" customWidth="1"/>
    <col min="9737" max="9737" width="10.3984375" style="44" customWidth="1"/>
    <col min="9738" max="9738" width="79.09765625" style="44" bestFit="1" customWidth="1"/>
    <col min="9739" max="9739" width="1.69921875" style="44" customWidth="1"/>
    <col min="9740" max="9747" width="7.09765625" style="44"/>
    <col min="9748" max="9748" width="9.19921875" style="44" bestFit="1" customWidth="1"/>
    <col min="9749" max="9984" width="7.09765625" style="44"/>
    <col min="9985" max="9985" width="4.19921875" style="44" customWidth="1"/>
    <col min="9986" max="9986" width="38.5" style="44" customWidth="1"/>
    <col min="9987" max="9988" width="0" style="44" hidden="1" customWidth="1"/>
    <col min="9989" max="9989" width="9.69921875" style="44" bestFit="1" customWidth="1"/>
    <col min="9990" max="9990" width="5.5" style="44" bestFit="1" customWidth="1"/>
    <col min="9991" max="9991" width="7.59765625" style="44" customWidth="1"/>
    <col min="9992" max="9992" width="9.3984375" style="44" customWidth="1"/>
    <col min="9993" max="9993" width="10.3984375" style="44" customWidth="1"/>
    <col min="9994" max="9994" width="79.09765625" style="44" bestFit="1" customWidth="1"/>
    <col min="9995" max="9995" width="1.69921875" style="44" customWidth="1"/>
    <col min="9996" max="10003" width="7.09765625" style="44"/>
    <col min="10004" max="10004" width="9.19921875" style="44" bestFit="1" customWidth="1"/>
    <col min="10005" max="10240" width="7.09765625" style="44"/>
    <col min="10241" max="10241" width="4.19921875" style="44" customWidth="1"/>
    <col min="10242" max="10242" width="38.5" style="44" customWidth="1"/>
    <col min="10243" max="10244" width="0" style="44" hidden="1" customWidth="1"/>
    <col min="10245" max="10245" width="9.69921875" style="44" bestFit="1" customWidth="1"/>
    <col min="10246" max="10246" width="5.5" style="44" bestFit="1" customWidth="1"/>
    <col min="10247" max="10247" width="7.59765625" style="44" customWidth="1"/>
    <col min="10248" max="10248" width="9.3984375" style="44" customWidth="1"/>
    <col min="10249" max="10249" width="10.3984375" style="44" customWidth="1"/>
    <col min="10250" max="10250" width="79.09765625" style="44" bestFit="1" customWidth="1"/>
    <col min="10251" max="10251" width="1.69921875" style="44" customWidth="1"/>
    <col min="10252" max="10259" width="7.09765625" style="44"/>
    <col min="10260" max="10260" width="9.19921875" style="44" bestFit="1" customWidth="1"/>
    <col min="10261" max="10496" width="7.09765625" style="44"/>
    <col min="10497" max="10497" width="4.19921875" style="44" customWidth="1"/>
    <col min="10498" max="10498" width="38.5" style="44" customWidth="1"/>
    <col min="10499" max="10500" width="0" style="44" hidden="1" customWidth="1"/>
    <col min="10501" max="10501" width="9.69921875" style="44" bestFit="1" customWidth="1"/>
    <col min="10502" max="10502" width="5.5" style="44" bestFit="1" customWidth="1"/>
    <col min="10503" max="10503" width="7.59765625" style="44" customWidth="1"/>
    <col min="10504" max="10504" width="9.3984375" style="44" customWidth="1"/>
    <col min="10505" max="10505" width="10.3984375" style="44" customWidth="1"/>
    <col min="10506" max="10506" width="79.09765625" style="44" bestFit="1" customWidth="1"/>
    <col min="10507" max="10507" width="1.69921875" style="44" customWidth="1"/>
    <col min="10508" max="10515" width="7.09765625" style="44"/>
    <col min="10516" max="10516" width="9.19921875" style="44" bestFit="1" customWidth="1"/>
    <col min="10517" max="10752" width="7.09765625" style="44"/>
    <col min="10753" max="10753" width="4.19921875" style="44" customWidth="1"/>
    <col min="10754" max="10754" width="38.5" style="44" customWidth="1"/>
    <col min="10755" max="10756" width="0" style="44" hidden="1" customWidth="1"/>
    <col min="10757" max="10757" width="9.69921875" style="44" bestFit="1" customWidth="1"/>
    <col min="10758" max="10758" width="5.5" style="44" bestFit="1" customWidth="1"/>
    <col min="10759" max="10759" width="7.59765625" style="44" customWidth="1"/>
    <col min="10760" max="10760" width="9.3984375" style="44" customWidth="1"/>
    <col min="10761" max="10761" width="10.3984375" style="44" customWidth="1"/>
    <col min="10762" max="10762" width="79.09765625" style="44" bestFit="1" customWidth="1"/>
    <col min="10763" max="10763" width="1.69921875" style="44" customWidth="1"/>
    <col min="10764" max="10771" width="7.09765625" style="44"/>
    <col min="10772" max="10772" width="9.19921875" style="44" bestFit="1" customWidth="1"/>
    <col min="10773" max="11008" width="7.09765625" style="44"/>
    <col min="11009" max="11009" width="4.19921875" style="44" customWidth="1"/>
    <col min="11010" max="11010" width="38.5" style="44" customWidth="1"/>
    <col min="11011" max="11012" width="0" style="44" hidden="1" customWidth="1"/>
    <col min="11013" max="11013" width="9.69921875" style="44" bestFit="1" customWidth="1"/>
    <col min="11014" max="11014" width="5.5" style="44" bestFit="1" customWidth="1"/>
    <col min="11015" max="11015" width="7.59765625" style="44" customWidth="1"/>
    <col min="11016" max="11016" width="9.3984375" style="44" customWidth="1"/>
    <col min="11017" max="11017" width="10.3984375" style="44" customWidth="1"/>
    <col min="11018" max="11018" width="79.09765625" style="44" bestFit="1" customWidth="1"/>
    <col min="11019" max="11019" width="1.69921875" style="44" customWidth="1"/>
    <col min="11020" max="11027" width="7.09765625" style="44"/>
    <col min="11028" max="11028" width="9.19921875" style="44" bestFit="1" customWidth="1"/>
    <col min="11029" max="11264" width="7.09765625" style="44"/>
    <col min="11265" max="11265" width="4.19921875" style="44" customWidth="1"/>
    <col min="11266" max="11266" width="38.5" style="44" customWidth="1"/>
    <col min="11267" max="11268" width="0" style="44" hidden="1" customWidth="1"/>
    <col min="11269" max="11269" width="9.69921875" style="44" bestFit="1" customWidth="1"/>
    <col min="11270" max="11270" width="5.5" style="44" bestFit="1" customWidth="1"/>
    <col min="11271" max="11271" width="7.59765625" style="44" customWidth="1"/>
    <col min="11272" max="11272" width="9.3984375" style="44" customWidth="1"/>
    <col min="11273" max="11273" width="10.3984375" style="44" customWidth="1"/>
    <col min="11274" max="11274" width="79.09765625" style="44" bestFit="1" customWidth="1"/>
    <col min="11275" max="11275" width="1.69921875" style="44" customWidth="1"/>
    <col min="11276" max="11283" width="7.09765625" style="44"/>
    <col min="11284" max="11284" width="9.19921875" style="44" bestFit="1" customWidth="1"/>
    <col min="11285" max="11520" width="7.09765625" style="44"/>
    <col min="11521" max="11521" width="4.19921875" style="44" customWidth="1"/>
    <col min="11522" max="11522" width="38.5" style="44" customWidth="1"/>
    <col min="11523" max="11524" width="0" style="44" hidden="1" customWidth="1"/>
    <col min="11525" max="11525" width="9.69921875" style="44" bestFit="1" customWidth="1"/>
    <col min="11526" max="11526" width="5.5" style="44" bestFit="1" customWidth="1"/>
    <col min="11527" max="11527" width="7.59765625" style="44" customWidth="1"/>
    <col min="11528" max="11528" width="9.3984375" style="44" customWidth="1"/>
    <col min="11529" max="11529" width="10.3984375" style="44" customWidth="1"/>
    <col min="11530" max="11530" width="79.09765625" style="44" bestFit="1" customWidth="1"/>
    <col min="11531" max="11531" width="1.69921875" style="44" customWidth="1"/>
    <col min="11532" max="11539" width="7.09765625" style="44"/>
    <col min="11540" max="11540" width="9.19921875" style="44" bestFit="1" customWidth="1"/>
    <col min="11541" max="11776" width="7.09765625" style="44"/>
    <col min="11777" max="11777" width="4.19921875" style="44" customWidth="1"/>
    <col min="11778" max="11778" width="38.5" style="44" customWidth="1"/>
    <col min="11779" max="11780" width="0" style="44" hidden="1" customWidth="1"/>
    <col min="11781" max="11781" width="9.69921875" style="44" bestFit="1" customWidth="1"/>
    <col min="11782" max="11782" width="5.5" style="44" bestFit="1" customWidth="1"/>
    <col min="11783" max="11783" width="7.59765625" style="44" customWidth="1"/>
    <col min="11784" max="11784" width="9.3984375" style="44" customWidth="1"/>
    <col min="11785" max="11785" width="10.3984375" style="44" customWidth="1"/>
    <col min="11786" max="11786" width="79.09765625" style="44" bestFit="1" customWidth="1"/>
    <col min="11787" max="11787" width="1.69921875" style="44" customWidth="1"/>
    <col min="11788" max="11795" width="7.09765625" style="44"/>
    <col min="11796" max="11796" width="9.19921875" style="44" bestFit="1" customWidth="1"/>
    <col min="11797" max="12032" width="7.09765625" style="44"/>
    <col min="12033" max="12033" width="4.19921875" style="44" customWidth="1"/>
    <col min="12034" max="12034" width="38.5" style="44" customWidth="1"/>
    <col min="12035" max="12036" width="0" style="44" hidden="1" customWidth="1"/>
    <col min="12037" max="12037" width="9.69921875" style="44" bestFit="1" customWidth="1"/>
    <col min="12038" max="12038" width="5.5" style="44" bestFit="1" customWidth="1"/>
    <col min="12039" max="12039" width="7.59765625" style="44" customWidth="1"/>
    <col min="12040" max="12040" width="9.3984375" style="44" customWidth="1"/>
    <col min="12041" max="12041" width="10.3984375" style="44" customWidth="1"/>
    <col min="12042" max="12042" width="79.09765625" style="44" bestFit="1" customWidth="1"/>
    <col min="12043" max="12043" width="1.69921875" style="44" customWidth="1"/>
    <col min="12044" max="12051" width="7.09765625" style="44"/>
    <col min="12052" max="12052" width="9.19921875" style="44" bestFit="1" customWidth="1"/>
    <col min="12053" max="12288" width="7.09765625" style="44"/>
    <col min="12289" max="12289" width="4.19921875" style="44" customWidth="1"/>
    <col min="12290" max="12290" width="38.5" style="44" customWidth="1"/>
    <col min="12291" max="12292" width="0" style="44" hidden="1" customWidth="1"/>
    <col min="12293" max="12293" width="9.69921875" style="44" bestFit="1" customWidth="1"/>
    <col min="12294" max="12294" width="5.5" style="44" bestFit="1" customWidth="1"/>
    <col min="12295" max="12295" width="7.59765625" style="44" customWidth="1"/>
    <col min="12296" max="12296" width="9.3984375" style="44" customWidth="1"/>
    <col min="12297" max="12297" width="10.3984375" style="44" customWidth="1"/>
    <col min="12298" max="12298" width="79.09765625" style="44" bestFit="1" customWidth="1"/>
    <col min="12299" max="12299" width="1.69921875" style="44" customWidth="1"/>
    <col min="12300" max="12307" width="7.09765625" style="44"/>
    <col min="12308" max="12308" width="9.19921875" style="44" bestFit="1" customWidth="1"/>
    <col min="12309" max="12544" width="7.09765625" style="44"/>
    <col min="12545" max="12545" width="4.19921875" style="44" customWidth="1"/>
    <col min="12546" max="12546" width="38.5" style="44" customWidth="1"/>
    <col min="12547" max="12548" width="0" style="44" hidden="1" customWidth="1"/>
    <col min="12549" max="12549" width="9.69921875" style="44" bestFit="1" customWidth="1"/>
    <col min="12550" max="12550" width="5.5" style="44" bestFit="1" customWidth="1"/>
    <col min="12551" max="12551" width="7.59765625" style="44" customWidth="1"/>
    <col min="12552" max="12552" width="9.3984375" style="44" customWidth="1"/>
    <col min="12553" max="12553" width="10.3984375" style="44" customWidth="1"/>
    <col min="12554" max="12554" width="79.09765625" style="44" bestFit="1" customWidth="1"/>
    <col min="12555" max="12555" width="1.69921875" style="44" customWidth="1"/>
    <col min="12556" max="12563" width="7.09765625" style="44"/>
    <col min="12564" max="12564" width="9.19921875" style="44" bestFit="1" customWidth="1"/>
    <col min="12565" max="12800" width="7.09765625" style="44"/>
    <col min="12801" max="12801" width="4.19921875" style="44" customWidth="1"/>
    <col min="12802" max="12802" width="38.5" style="44" customWidth="1"/>
    <col min="12803" max="12804" width="0" style="44" hidden="1" customWidth="1"/>
    <col min="12805" max="12805" width="9.69921875" style="44" bestFit="1" customWidth="1"/>
    <col min="12806" max="12806" width="5.5" style="44" bestFit="1" customWidth="1"/>
    <col min="12807" max="12807" width="7.59765625" style="44" customWidth="1"/>
    <col min="12808" max="12808" width="9.3984375" style="44" customWidth="1"/>
    <col min="12809" max="12809" width="10.3984375" style="44" customWidth="1"/>
    <col min="12810" max="12810" width="79.09765625" style="44" bestFit="1" customWidth="1"/>
    <col min="12811" max="12811" width="1.69921875" style="44" customWidth="1"/>
    <col min="12812" max="12819" width="7.09765625" style="44"/>
    <col min="12820" max="12820" width="9.19921875" style="44" bestFit="1" customWidth="1"/>
    <col min="12821" max="13056" width="7.09765625" style="44"/>
    <col min="13057" max="13057" width="4.19921875" style="44" customWidth="1"/>
    <col min="13058" max="13058" width="38.5" style="44" customWidth="1"/>
    <col min="13059" max="13060" width="0" style="44" hidden="1" customWidth="1"/>
    <col min="13061" max="13061" width="9.69921875" style="44" bestFit="1" customWidth="1"/>
    <col min="13062" max="13062" width="5.5" style="44" bestFit="1" customWidth="1"/>
    <col min="13063" max="13063" width="7.59765625" style="44" customWidth="1"/>
    <col min="13064" max="13064" width="9.3984375" style="44" customWidth="1"/>
    <col min="13065" max="13065" width="10.3984375" style="44" customWidth="1"/>
    <col min="13066" max="13066" width="79.09765625" style="44" bestFit="1" customWidth="1"/>
    <col min="13067" max="13067" width="1.69921875" style="44" customWidth="1"/>
    <col min="13068" max="13075" width="7.09765625" style="44"/>
    <col min="13076" max="13076" width="9.19921875" style="44" bestFit="1" customWidth="1"/>
    <col min="13077" max="13312" width="7.09765625" style="44"/>
    <col min="13313" max="13313" width="4.19921875" style="44" customWidth="1"/>
    <col min="13314" max="13314" width="38.5" style="44" customWidth="1"/>
    <col min="13315" max="13316" width="0" style="44" hidden="1" customWidth="1"/>
    <col min="13317" max="13317" width="9.69921875" style="44" bestFit="1" customWidth="1"/>
    <col min="13318" max="13318" width="5.5" style="44" bestFit="1" customWidth="1"/>
    <col min="13319" max="13319" width="7.59765625" style="44" customWidth="1"/>
    <col min="13320" max="13320" width="9.3984375" style="44" customWidth="1"/>
    <col min="13321" max="13321" width="10.3984375" style="44" customWidth="1"/>
    <col min="13322" max="13322" width="79.09765625" style="44" bestFit="1" customWidth="1"/>
    <col min="13323" max="13323" width="1.69921875" style="44" customWidth="1"/>
    <col min="13324" max="13331" width="7.09765625" style="44"/>
    <col min="13332" max="13332" width="9.19921875" style="44" bestFit="1" customWidth="1"/>
    <col min="13333" max="13568" width="7.09765625" style="44"/>
    <col min="13569" max="13569" width="4.19921875" style="44" customWidth="1"/>
    <col min="13570" max="13570" width="38.5" style="44" customWidth="1"/>
    <col min="13571" max="13572" width="0" style="44" hidden="1" customWidth="1"/>
    <col min="13573" max="13573" width="9.69921875" style="44" bestFit="1" customWidth="1"/>
    <col min="13574" max="13574" width="5.5" style="44" bestFit="1" customWidth="1"/>
    <col min="13575" max="13575" width="7.59765625" style="44" customWidth="1"/>
    <col min="13576" max="13576" width="9.3984375" style="44" customWidth="1"/>
    <col min="13577" max="13577" width="10.3984375" style="44" customWidth="1"/>
    <col min="13578" max="13578" width="79.09765625" style="44" bestFit="1" customWidth="1"/>
    <col min="13579" max="13579" width="1.69921875" style="44" customWidth="1"/>
    <col min="13580" max="13587" width="7.09765625" style="44"/>
    <col min="13588" max="13588" width="9.19921875" style="44" bestFit="1" customWidth="1"/>
    <col min="13589" max="13824" width="7.09765625" style="44"/>
    <col min="13825" max="13825" width="4.19921875" style="44" customWidth="1"/>
    <col min="13826" max="13826" width="38.5" style="44" customWidth="1"/>
    <col min="13827" max="13828" width="0" style="44" hidden="1" customWidth="1"/>
    <col min="13829" max="13829" width="9.69921875" style="44" bestFit="1" customWidth="1"/>
    <col min="13830" max="13830" width="5.5" style="44" bestFit="1" customWidth="1"/>
    <col min="13831" max="13831" width="7.59765625" style="44" customWidth="1"/>
    <col min="13832" max="13832" width="9.3984375" style="44" customWidth="1"/>
    <col min="13833" max="13833" width="10.3984375" style="44" customWidth="1"/>
    <col min="13834" max="13834" width="79.09765625" style="44" bestFit="1" customWidth="1"/>
    <col min="13835" max="13835" width="1.69921875" style="44" customWidth="1"/>
    <col min="13836" max="13843" width="7.09765625" style="44"/>
    <col min="13844" max="13844" width="9.19921875" style="44" bestFit="1" customWidth="1"/>
    <col min="13845" max="14080" width="7.09765625" style="44"/>
    <col min="14081" max="14081" width="4.19921875" style="44" customWidth="1"/>
    <col min="14082" max="14082" width="38.5" style="44" customWidth="1"/>
    <col min="14083" max="14084" width="0" style="44" hidden="1" customWidth="1"/>
    <col min="14085" max="14085" width="9.69921875" style="44" bestFit="1" customWidth="1"/>
    <col min="14086" max="14086" width="5.5" style="44" bestFit="1" customWidth="1"/>
    <col min="14087" max="14087" width="7.59765625" style="44" customWidth="1"/>
    <col min="14088" max="14088" width="9.3984375" style="44" customWidth="1"/>
    <col min="14089" max="14089" width="10.3984375" style="44" customWidth="1"/>
    <col min="14090" max="14090" width="79.09765625" style="44" bestFit="1" customWidth="1"/>
    <col min="14091" max="14091" width="1.69921875" style="44" customWidth="1"/>
    <col min="14092" max="14099" width="7.09765625" style="44"/>
    <col min="14100" max="14100" width="9.19921875" style="44" bestFit="1" customWidth="1"/>
    <col min="14101" max="14336" width="7.09765625" style="44"/>
    <col min="14337" max="14337" width="4.19921875" style="44" customWidth="1"/>
    <col min="14338" max="14338" width="38.5" style="44" customWidth="1"/>
    <col min="14339" max="14340" width="0" style="44" hidden="1" customWidth="1"/>
    <col min="14341" max="14341" width="9.69921875" style="44" bestFit="1" customWidth="1"/>
    <col min="14342" max="14342" width="5.5" style="44" bestFit="1" customWidth="1"/>
    <col min="14343" max="14343" width="7.59765625" style="44" customWidth="1"/>
    <col min="14344" max="14344" width="9.3984375" style="44" customWidth="1"/>
    <col min="14345" max="14345" width="10.3984375" style="44" customWidth="1"/>
    <col min="14346" max="14346" width="79.09765625" style="44" bestFit="1" customWidth="1"/>
    <col min="14347" max="14347" width="1.69921875" style="44" customWidth="1"/>
    <col min="14348" max="14355" width="7.09765625" style="44"/>
    <col min="14356" max="14356" width="9.19921875" style="44" bestFit="1" customWidth="1"/>
    <col min="14357" max="14592" width="7.09765625" style="44"/>
    <col min="14593" max="14593" width="4.19921875" style="44" customWidth="1"/>
    <col min="14594" max="14594" width="38.5" style="44" customWidth="1"/>
    <col min="14595" max="14596" width="0" style="44" hidden="1" customWidth="1"/>
    <col min="14597" max="14597" width="9.69921875" style="44" bestFit="1" customWidth="1"/>
    <col min="14598" max="14598" width="5.5" style="44" bestFit="1" customWidth="1"/>
    <col min="14599" max="14599" width="7.59765625" style="44" customWidth="1"/>
    <col min="14600" max="14600" width="9.3984375" style="44" customWidth="1"/>
    <col min="14601" max="14601" width="10.3984375" style="44" customWidth="1"/>
    <col min="14602" max="14602" width="79.09765625" style="44" bestFit="1" customWidth="1"/>
    <col min="14603" max="14603" width="1.69921875" style="44" customWidth="1"/>
    <col min="14604" max="14611" width="7.09765625" style="44"/>
    <col min="14612" max="14612" width="9.19921875" style="44" bestFit="1" customWidth="1"/>
    <col min="14613" max="14848" width="7.09765625" style="44"/>
    <col min="14849" max="14849" width="4.19921875" style="44" customWidth="1"/>
    <col min="14850" max="14850" width="38.5" style="44" customWidth="1"/>
    <col min="14851" max="14852" width="0" style="44" hidden="1" customWidth="1"/>
    <col min="14853" max="14853" width="9.69921875" style="44" bestFit="1" customWidth="1"/>
    <col min="14854" max="14854" width="5.5" style="44" bestFit="1" customWidth="1"/>
    <col min="14855" max="14855" width="7.59765625" style="44" customWidth="1"/>
    <col min="14856" max="14856" width="9.3984375" style="44" customWidth="1"/>
    <col min="14857" max="14857" width="10.3984375" style="44" customWidth="1"/>
    <col min="14858" max="14858" width="79.09765625" style="44" bestFit="1" customWidth="1"/>
    <col min="14859" max="14859" width="1.69921875" style="44" customWidth="1"/>
    <col min="14860" max="14867" width="7.09765625" style="44"/>
    <col min="14868" max="14868" width="9.19921875" style="44" bestFit="1" customWidth="1"/>
    <col min="14869" max="15104" width="7.09765625" style="44"/>
    <col min="15105" max="15105" width="4.19921875" style="44" customWidth="1"/>
    <col min="15106" max="15106" width="38.5" style="44" customWidth="1"/>
    <col min="15107" max="15108" width="0" style="44" hidden="1" customWidth="1"/>
    <col min="15109" max="15109" width="9.69921875" style="44" bestFit="1" customWidth="1"/>
    <col min="15110" max="15110" width="5.5" style="44" bestFit="1" customWidth="1"/>
    <col min="15111" max="15111" width="7.59765625" style="44" customWidth="1"/>
    <col min="15112" max="15112" width="9.3984375" style="44" customWidth="1"/>
    <col min="15113" max="15113" width="10.3984375" style="44" customWidth="1"/>
    <col min="15114" max="15114" width="79.09765625" style="44" bestFit="1" customWidth="1"/>
    <col min="15115" max="15115" width="1.69921875" style="44" customWidth="1"/>
    <col min="15116" max="15123" width="7.09765625" style="44"/>
    <col min="15124" max="15124" width="9.19921875" style="44" bestFit="1" customWidth="1"/>
    <col min="15125" max="15360" width="7.09765625" style="44"/>
    <col min="15361" max="15361" width="4.19921875" style="44" customWidth="1"/>
    <col min="15362" max="15362" width="38.5" style="44" customWidth="1"/>
    <col min="15363" max="15364" width="0" style="44" hidden="1" customWidth="1"/>
    <col min="15365" max="15365" width="9.69921875" style="44" bestFit="1" customWidth="1"/>
    <col min="15366" max="15366" width="5.5" style="44" bestFit="1" customWidth="1"/>
    <col min="15367" max="15367" width="7.59765625" style="44" customWidth="1"/>
    <col min="15368" max="15368" width="9.3984375" style="44" customWidth="1"/>
    <col min="15369" max="15369" width="10.3984375" style="44" customWidth="1"/>
    <col min="15370" max="15370" width="79.09765625" style="44" bestFit="1" customWidth="1"/>
    <col min="15371" max="15371" width="1.69921875" style="44" customWidth="1"/>
    <col min="15372" max="15379" width="7.09765625" style="44"/>
    <col min="15380" max="15380" width="9.19921875" style="44" bestFit="1" customWidth="1"/>
    <col min="15381" max="15616" width="7.09765625" style="44"/>
    <col min="15617" max="15617" width="4.19921875" style="44" customWidth="1"/>
    <col min="15618" max="15618" width="38.5" style="44" customWidth="1"/>
    <col min="15619" max="15620" width="0" style="44" hidden="1" customWidth="1"/>
    <col min="15621" max="15621" width="9.69921875" style="44" bestFit="1" customWidth="1"/>
    <col min="15622" max="15622" width="5.5" style="44" bestFit="1" customWidth="1"/>
    <col min="15623" max="15623" width="7.59765625" style="44" customWidth="1"/>
    <col min="15624" max="15624" width="9.3984375" style="44" customWidth="1"/>
    <col min="15625" max="15625" width="10.3984375" style="44" customWidth="1"/>
    <col min="15626" max="15626" width="79.09765625" style="44" bestFit="1" customWidth="1"/>
    <col min="15627" max="15627" width="1.69921875" style="44" customWidth="1"/>
    <col min="15628" max="15635" width="7.09765625" style="44"/>
    <col min="15636" max="15636" width="9.19921875" style="44" bestFit="1" customWidth="1"/>
    <col min="15637" max="15872" width="7.09765625" style="44"/>
    <col min="15873" max="15873" width="4.19921875" style="44" customWidth="1"/>
    <col min="15874" max="15874" width="38.5" style="44" customWidth="1"/>
    <col min="15875" max="15876" width="0" style="44" hidden="1" customWidth="1"/>
    <col min="15877" max="15877" width="9.69921875" style="44" bestFit="1" customWidth="1"/>
    <col min="15878" max="15878" width="5.5" style="44" bestFit="1" customWidth="1"/>
    <col min="15879" max="15879" width="7.59765625" style="44" customWidth="1"/>
    <col min="15880" max="15880" width="9.3984375" style="44" customWidth="1"/>
    <col min="15881" max="15881" width="10.3984375" style="44" customWidth="1"/>
    <col min="15882" max="15882" width="79.09765625" style="44" bestFit="1" customWidth="1"/>
    <col min="15883" max="15883" width="1.69921875" style="44" customWidth="1"/>
    <col min="15884" max="15891" width="7.09765625" style="44"/>
    <col min="15892" max="15892" width="9.19921875" style="44" bestFit="1" customWidth="1"/>
    <col min="15893" max="16128" width="7.09765625" style="44"/>
    <col min="16129" max="16129" width="4.19921875" style="44" customWidth="1"/>
    <col min="16130" max="16130" width="38.5" style="44" customWidth="1"/>
    <col min="16131" max="16132" width="0" style="44" hidden="1" customWidth="1"/>
    <col min="16133" max="16133" width="9.69921875" style="44" bestFit="1" customWidth="1"/>
    <col min="16134" max="16134" width="5.5" style="44" bestFit="1" customWidth="1"/>
    <col min="16135" max="16135" width="7.59765625" style="44" customWidth="1"/>
    <col min="16136" max="16136" width="9.3984375" style="44" customWidth="1"/>
    <col min="16137" max="16137" width="10.3984375" style="44" customWidth="1"/>
    <col min="16138" max="16138" width="79.09765625" style="44" bestFit="1" customWidth="1"/>
    <col min="16139" max="16139" width="1.69921875" style="44" customWidth="1"/>
    <col min="16140" max="16147" width="7.09765625" style="44"/>
    <col min="16148" max="16148" width="9.19921875" style="44" bestFit="1" customWidth="1"/>
    <col min="16149" max="16384" width="7.09765625" style="44"/>
  </cols>
  <sheetData>
    <row r="1" spans="1:29" x14ac:dyDescent="0.2">
      <c r="A1" s="41"/>
      <c r="B1" s="42" t="s">
        <v>29</v>
      </c>
      <c r="C1" s="43"/>
      <c r="D1" s="43"/>
      <c r="E1" s="18"/>
      <c r="F1" s="131"/>
      <c r="G1" s="43"/>
      <c r="H1" s="18"/>
      <c r="I1" s="139"/>
      <c r="J1" s="43"/>
      <c r="K1" s="43"/>
    </row>
    <row r="2" spans="1:29" s="51" customFormat="1" x14ac:dyDescent="0.2">
      <c r="A2" s="45" t="s">
        <v>30</v>
      </c>
      <c r="B2" s="46" t="s">
        <v>31</v>
      </c>
      <c r="C2" s="47"/>
      <c r="D2" s="48"/>
      <c r="E2" s="130"/>
      <c r="F2" s="132" t="s">
        <v>32</v>
      </c>
      <c r="G2" s="49" t="s">
        <v>33</v>
      </c>
      <c r="H2" s="29" t="s">
        <v>34</v>
      </c>
      <c r="I2" s="140" t="s">
        <v>35</v>
      </c>
      <c r="J2" s="50" t="s">
        <v>36</v>
      </c>
      <c r="K2" s="43"/>
      <c r="L2" s="44"/>
      <c r="M2" s="44"/>
      <c r="N2" s="44"/>
      <c r="O2" s="44"/>
      <c r="P2" s="44"/>
      <c r="Q2" s="44"/>
      <c r="R2" s="44"/>
      <c r="S2" s="44"/>
      <c r="T2" s="44"/>
      <c r="U2" s="44"/>
      <c r="V2" s="44"/>
      <c r="W2" s="44"/>
      <c r="X2" s="44"/>
      <c r="Y2" s="44"/>
      <c r="Z2" s="44"/>
      <c r="AA2" s="44"/>
      <c r="AB2" s="44"/>
      <c r="AC2" s="44"/>
    </row>
    <row r="3" spans="1:29" ht="36" x14ac:dyDescent="0.2">
      <c r="A3" s="52"/>
      <c r="B3" s="53" t="s">
        <v>185</v>
      </c>
      <c r="C3" s="54"/>
      <c r="D3" s="55"/>
      <c r="E3" s="55"/>
      <c r="F3" s="133"/>
      <c r="G3" s="19"/>
      <c r="H3" s="37"/>
      <c r="I3" s="141"/>
      <c r="J3" s="56" t="s">
        <v>37</v>
      </c>
      <c r="K3" s="43"/>
    </row>
    <row r="4" spans="1:29" ht="36" x14ac:dyDescent="0.2">
      <c r="A4" s="52"/>
      <c r="B4" s="53" t="s">
        <v>38</v>
      </c>
      <c r="C4" s="54"/>
      <c r="D4" s="55"/>
      <c r="E4" s="57"/>
      <c r="F4" s="134"/>
      <c r="G4" s="20"/>
      <c r="H4" s="30"/>
      <c r="I4" s="142"/>
      <c r="J4" s="56"/>
      <c r="K4" s="43"/>
    </row>
    <row r="5" spans="1:29" ht="19.5" customHeight="1" x14ac:dyDescent="0.2">
      <c r="A5" s="52"/>
      <c r="B5" s="248" t="s">
        <v>196</v>
      </c>
      <c r="C5" s="54"/>
      <c r="D5" s="26"/>
      <c r="E5" s="21"/>
      <c r="F5" s="135"/>
      <c r="G5" s="57"/>
      <c r="H5" s="31"/>
      <c r="I5" s="143"/>
      <c r="J5" s="27"/>
      <c r="K5" s="43"/>
    </row>
    <row r="6" spans="1:29" x14ac:dyDescent="0.2">
      <c r="A6" s="22"/>
      <c r="B6" s="22"/>
      <c r="C6" s="22"/>
      <c r="D6" s="22"/>
      <c r="E6" s="22"/>
      <c r="F6" s="124"/>
      <c r="G6" s="22"/>
      <c r="H6" s="32"/>
      <c r="I6" s="101"/>
      <c r="J6" s="27"/>
      <c r="K6" s="43"/>
    </row>
    <row r="7" spans="1:29" ht="120" x14ac:dyDescent="0.2">
      <c r="A7" s="58"/>
      <c r="B7" s="59" t="s">
        <v>186</v>
      </c>
      <c r="C7" s="60"/>
      <c r="D7" s="22"/>
      <c r="E7" s="22"/>
      <c r="F7" s="124"/>
      <c r="G7" s="61"/>
      <c r="H7" s="32"/>
      <c r="I7" s="101"/>
      <c r="J7" s="27"/>
      <c r="K7" s="43"/>
    </row>
    <row r="8" spans="1:29" x14ac:dyDescent="0.2">
      <c r="A8" s="58"/>
      <c r="B8" s="22" t="s">
        <v>39</v>
      </c>
      <c r="C8" s="60"/>
      <c r="D8" s="22"/>
      <c r="E8" s="22"/>
      <c r="F8" s="124"/>
      <c r="G8" s="61"/>
      <c r="H8" s="32"/>
      <c r="I8" s="101"/>
      <c r="J8" s="27"/>
      <c r="K8" s="43"/>
    </row>
    <row r="9" spans="1:29" ht="84" x14ac:dyDescent="0.2">
      <c r="A9" s="58"/>
      <c r="B9" s="56" t="s">
        <v>187</v>
      </c>
      <c r="C9" s="60"/>
      <c r="D9" s="22"/>
      <c r="E9" s="22"/>
      <c r="F9" s="124"/>
      <c r="G9" s="61"/>
      <c r="H9" s="32"/>
      <c r="I9" s="101"/>
      <c r="J9" s="27"/>
      <c r="K9" s="43"/>
    </row>
    <row r="10" spans="1:29" x14ac:dyDescent="0.2">
      <c r="A10" s="58"/>
      <c r="B10" s="62"/>
      <c r="C10" s="60"/>
      <c r="D10" s="22"/>
      <c r="E10" s="22"/>
      <c r="F10" s="124"/>
      <c r="G10" s="61"/>
      <c r="H10" s="32"/>
      <c r="I10" s="101"/>
      <c r="J10" s="27"/>
      <c r="K10" s="43"/>
    </row>
    <row r="11" spans="1:29" x14ac:dyDescent="0.2">
      <c r="A11" s="63" t="s">
        <v>22</v>
      </c>
      <c r="B11" s="64" t="s">
        <v>40</v>
      </c>
      <c r="C11" s="60"/>
      <c r="D11" s="22"/>
      <c r="E11" s="22"/>
      <c r="F11" s="124"/>
      <c r="G11" s="61"/>
      <c r="H11" s="32"/>
      <c r="I11" s="101"/>
      <c r="J11" s="27"/>
      <c r="K11" s="43"/>
    </row>
    <row r="12" spans="1:29" x14ac:dyDescent="0.2">
      <c r="A12" s="58"/>
      <c r="B12" s="65"/>
      <c r="C12" s="60"/>
      <c r="D12" s="22"/>
      <c r="E12" s="22"/>
      <c r="F12" s="124"/>
      <c r="G12" s="61"/>
      <c r="H12" s="32"/>
      <c r="I12" s="101"/>
      <c r="J12" s="27"/>
      <c r="K12" s="43"/>
    </row>
    <row r="13" spans="1:29" x14ac:dyDescent="0.2">
      <c r="A13" s="58"/>
      <c r="B13" s="62" t="s">
        <v>41</v>
      </c>
      <c r="C13" s="60"/>
      <c r="D13" s="22"/>
      <c r="E13" s="22"/>
      <c r="F13" s="124"/>
      <c r="G13" s="61"/>
      <c r="H13" s="32"/>
      <c r="I13" s="101"/>
      <c r="J13" s="27"/>
      <c r="K13" s="43"/>
    </row>
    <row r="14" spans="1:29" ht="36" x14ac:dyDescent="0.2">
      <c r="A14" s="58"/>
      <c r="B14" s="66" t="s">
        <v>188</v>
      </c>
      <c r="C14" s="60"/>
      <c r="D14" s="22"/>
      <c r="E14" s="22"/>
      <c r="F14" s="124"/>
      <c r="G14" s="61"/>
      <c r="H14" s="32"/>
      <c r="I14" s="101"/>
      <c r="J14" s="27"/>
      <c r="K14" s="43"/>
    </row>
    <row r="15" spans="1:29" x14ac:dyDescent="0.2">
      <c r="A15" s="58"/>
      <c r="B15" s="65"/>
      <c r="C15" s="60"/>
      <c r="D15" s="22"/>
      <c r="E15" s="22"/>
      <c r="F15" s="124"/>
      <c r="G15" s="61"/>
      <c r="H15" s="32"/>
      <c r="I15" s="101"/>
      <c r="J15" s="27"/>
      <c r="K15" s="43"/>
    </row>
    <row r="16" spans="1:29" ht="24" x14ac:dyDescent="0.2">
      <c r="A16" s="38">
        <v>9</v>
      </c>
      <c r="B16" s="67" t="s">
        <v>42</v>
      </c>
      <c r="C16" s="68"/>
      <c r="D16" s="23"/>
      <c r="E16" s="23"/>
      <c r="F16" s="125">
        <v>1</v>
      </c>
      <c r="G16" s="69" t="s">
        <v>43</v>
      </c>
      <c r="H16" s="23"/>
      <c r="I16" s="123">
        <f>SUM(F16*H16)</f>
        <v>0</v>
      </c>
      <c r="J16" s="70"/>
      <c r="K16" s="43"/>
    </row>
    <row r="17" spans="1:11" x14ac:dyDescent="0.2">
      <c r="A17" s="58"/>
      <c r="B17" s="65"/>
      <c r="C17" s="60"/>
      <c r="D17" s="22"/>
      <c r="E17" s="22"/>
      <c r="F17" s="124"/>
      <c r="G17" s="61"/>
      <c r="H17" s="32"/>
      <c r="I17" s="101"/>
      <c r="J17" s="27"/>
      <c r="K17" s="43"/>
    </row>
    <row r="18" spans="1:11" x14ac:dyDescent="0.2">
      <c r="A18" s="58"/>
      <c r="B18" s="65"/>
      <c r="C18" s="60"/>
      <c r="D18" s="22"/>
      <c r="E18" s="22"/>
      <c r="F18" s="124"/>
      <c r="G18" s="61"/>
      <c r="H18" s="32"/>
      <c r="I18" s="101"/>
      <c r="J18" s="27"/>
      <c r="K18" s="43"/>
    </row>
    <row r="19" spans="1:11" ht="24" x14ac:dyDescent="0.2">
      <c r="A19" s="38" t="s">
        <v>190</v>
      </c>
      <c r="B19" s="67" t="s">
        <v>191</v>
      </c>
      <c r="C19" s="68"/>
      <c r="D19" s="23"/>
      <c r="E19" s="23"/>
      <c r="F19" s="125">
        <v>1</v>
      </c>
      <c r="G19" s="69" t="s">
        <v>43</v>
      </c>
      <c r="H19" s="23"/>
      <c r="I19" s="123">
        <f>F19*H19</f>
        <v>0</v>
      </c>
      <c r="J19" s="70"/>
      <c r="K19" s="43"/>
    </row>
    <row r="20" spans="1:11" x14ac:dyDescent="0.2">
      <c r="A20" s="58"/>
      <c r="B20" s="65"/>
      <c r="C20" s="60"/>
      <c r="D20" s="22"/>
      <c r="E20" s="22"/>
      <c r="F20" s="222"/>
      <c r="G20" s="61"/>
      <c r="H20" s="32"/>
      <c r="I20" s="223"/>
      <c r="J20" s="27"/>
      <c r="K20" s="43"/>
    </row>
    <row r="21" spans="1:11" x14ac:dyDescent="0.2">
      <c r="A21" s="38" t="s">
        <v>190</v>
      </c>
      <c r="B21" s="224" t="s">
        <v>237</v>
      </c>
      <c r="C21" s="68"/>
      <c r="D21" s="23"/>
      <c r="E21" s="23"/>
      <c r="F21" s="225">
        <v>4</v>
      </c>
      <c r="G21" s="69" t="s">
        <v>238</v>
      </c>
      <c r="H21" s="23"/>
      <c r="I21" s="226">
        <f>F21*H21</f>
        <v>0</v>
      </c>
      <c r="J21" s="70"/>
      <c r="K21" s="43"/>
    </row>
    <row r="22" spans="1:11" x14ac:dyDescent="0.2">
      <c r="A22" s="58"/>
      <c r="B22" s="65"/>
      <c r="C22" s="60"/>
      <c r="D22" s="22"/>
      <c r="E22" s="22"/>
      <c r="F22" s="124"/>
      <c r="G22" s="61"/>
      <c r="H22" s="32"/>
      <c r="I22" s="101"/>
      <c r="J22" s="27"/>
      <c r="K22" s="43"/>
    </row>
    <row r="23" spans="1:11" ht="24" x14ac:dyDescent="0.2">
      <c r="A23" s="38" t="s">
        <v>45</v>
      </c>
      <c r="B23" s="67" t="s">
        <v>46</v>
      </c>
      <c r="C23" s="68"/>
      <c r="D23" s="23"/>
      <c r="E23" s="23"/>
      <c r="F23" s="125">
        <v>50</v>
      </c>
      <c r="G23" s="69" t="s">
        <v>47</v>
      </c>
      <c r="H23" s="23"/>
      <c r="I23" s="123">
        <f>SUM(F23*H23)</f>
        <v>0</v>
      </c>
      <c r="J23" s="70"/>
      <c r="K23" s="43"/>
    </row>
    <row r="24" spans="1:11" x14ac:dyDescent="0.2">
      <c r="A24" s="58"/>
      <c r="B24" s="65"/>
      <c r="C24" s="60"/>
      <c r="D24" s="22"/>
      <c r="E24" s="22"/>
      <c r="F24" s="124"/>
      <c r="G24" s="61"/>
      <c r="H24" s="32"/>
      <c r="I24" s="101"/>
      <c r="J24" s="27"/>
      <c r="K24" s="43"/>
    </row>
    <row r="25" spans="1:11" ht="24" x14ac:dyDescent="0.2">
      <c r="A25" s="38" t="s">
        <v>48</v>
      </c>
      <c r="B25" s="67" t="s">
        <v>49</v>
      </c>
      <c r="C25" s="68"/>
      <c r="D25" s="23"/>
      <c r="E25" s="23"/>
      <c r="F25" s="125">
        <v>1</v>
      </c>
      <c r="G25" s="69" t="s">
        <v>50</v>
      </c>
      <c r="H25" s="23"/>
      <c r="I25" s="123">
        <f>SUM(F25*H25)</f>
        <v>0</v>
      </c>
      <c r="J25" s="70"/>
      <c r="K25" s="43"/>
    </row>
    <row r="26" spans="1:11" x14ac:dyDescent="0.2">
      <c r="A26" s="58"/>
      <c r="B26" s="65"/>
      <c r="C26" s="60"/>
      <c r="D26" s="22"/>
      <c r="E26" s="22"/>
      <c r="F26" s="124"/>
      <c r="G26" s="61"/>
      <c r="H26" s="32"/>
      <c r="I26" s="101"/>
      <c r="J26" s="27"/>
      <c r="K26" s="43"/>
    </row>
    <row r="27" spans="1:11" ht="24" x14ac:dyDescent="0.2">
      <c r="A27" s="38">
        <v>20</v>
      </c>
      <c r="B27" s="67" t="s">
        <v>51</v>
      </c>
      <c r="C27" s="68"/>
      <c r="D27" s="23"/>
      <c r="E27" s="23"/>
      <c r="F27" s="125">
        <v>1</v>
      </c>
      <c r="G27" s="69" t="s">
        <v>43</v>
      </c>
      <c r="H27" s="23"/>
      <c r="I27" s="123">
        <f>SUM(F27*H27)</f>
        <v>0</v>
      </c>
      <c r="J27" s="70"/>
      <c r="K27" s="43"/>
    </row>
    <row r="28" spans="1:11" x14ac:dyDescent="0.2">
      <c r="A28" s="58"/>
      <c r="B28" s="64"/>
      <c r="C28" s="60"/>
      <c r="D28" s="22"/>
      <c r="E28" s="22"/>
      <c r="F28" s="124"/>
      <c r="G28" s="61"/>
      <c r="H28" s="32"/>
      <c r="I28" s="101"/>
      <c r="J28" s="27"/>
      <c r="K28" s="43"/>
    </row>
    <row r="29" spans="1:11" x14ac:dyDescent="0.2">
      <c r="A29" s="58"/>
      <c r="B29" s="64"/>
      <c r="C29" s="60"/>
      <c r="D29" s="22"/>
      <c r="E29" s="22"/>
      <c r="F29" s="124"/>
      <c r="G29" s="61"/>
      <c r="H29" s="32"/>
      <c r="I29" s="101"/>
      <c r="J29" s="27"/>
      <c r="K29" s="43"/>
    </row>
    <row r="30" spans="1:11" x14ac:dyDescent="0.2">
      <c r="A30" s="38">
        <v>22</v>
      </c>
      <c r="B30" s="67" t="s">
        <v>52</v>
      </c>
      <c r="C30" s="68"/>
      <c r="D30" s="23"/>
      <c r="E30" s="23"/>
      <c r="F30" s="125">
        <v>1</v>
      </c>
      <c r="G30" s="69" t="s">
        <v>53</v>
      </c>
      <c r="H30" s="23"/>
      <c r="I30" s="123">
        <f>SUM(F30*H30)</f>
        <v>0</v>
      </c>
      <c r="J30" s="70"/>
      <c r="K30" s="43"/>
    </row>
    <row r="31" spans="1:11" x14ac:dyDescent="0.2">
      <c r="A31" s="58"/>
      <c r="B31" s="64"/>
      <c r="C31" s="60"/>
      <c r="D31" s="22"/>
      <c r="E31" s="22"/>
      <c r="F31" s="124"/>
      <c r="G31" s="61"/>
      <c r="H31" s="32"/>
      <c r="I31" s="101"/>
      <c r="J31" s="27"/>
      <c r="K31" s="43"/>
    </row>
    <row r="32" spans="1:11" x14ac:dyDescent="0.2">
      <c r="A32" s="63" t="s">
        <v>23</v>
      </c>
      <c r="B32" s="64" t="s">
        <v>24</v>
      </c>
      <c r="C32" s="60"/>
      <c r="D32" s="22"/>
      <c r="E32" s="22"/>
      <c r="F32" s="124"/>
      <c r="G32" s="61"/>
      <c r="H32" s="32"/>
      <c r="I32" s="101"/>
      <c r="J32" s="27"/>
      <c r="K32" s="43"/>
    </row>
    <row r="33" spans="1:11" x14ac:dyDescent="0.2">
      <c r="A33" s="58"/>
      <c r="B33" s="64"/>
      <c r="C33" s="60"/>
      <c r="D33" s="22"/>
      <c r="E33" s="22"/>
      <c r="F33" s="124"/>
      <c r="G33" s="61"/>
      <c r="H33" s="32"/>
      <c r="I33" s="101"/>
      <c r="J33" s="27"/>
      <c r="K33" s="43"/>
    </row>
    <row r="34" spans="1:11" ht="36" x14ac:dyDescent="0.2">
      <c r="A34" s="58"/>
      <c r="B34" s="66" t="s">
        <v>119</v>
      </c>
      <c r="C34" s="60"/>
      <c r="D34" s="22"/>
      <c r="E34" s="22"/>
      <c r="F34" s="124"/>
      <c r="G34" s="61"/>
      <c r="H34" s="32"/>
      <c r="I34" s="101"/>
      <c r="J34" s="27"/>
      <c r="K34" s="43"/>
    </row>
    <row r="35" spans="1:11" x14ac:dyDescent="0.2">
      <c r="A35" s="58"/>
      <c r="B35" s="64"/>
      <c r="C35" s="60"/>
      <c r="D35" s="22"/>
      <c r="E35" s="22"/>
      <c r="F35" s="124"/>
      <c r="G35" s="61"/>
      <c r="H35" s="32"/>
      <c r="I35" s="101"/>
      <c r="J35" s="27"/>
      <c r="K35" s="43"/>
    </row>
    <row r="36" spans="1:11" s="161" customFormat="1" x14ac:dyDescent="0.2">
      <c r="A36" s="163" t="s">
        <v>113</v>
      </c>
      <c r="B36" s="164" t="s">
        <v>197</v>
      </c>
      <c r="C36" s="155"/>
      <c r="D36" s="22"/>
      <c r="E36" s="22" t="s">
        <v>117</v>
      </c>
      <c r="F36" s="124"/>
      <c r="G36" s="61" t="s">
        <v>85</v>
      </c>
      <c r="H36" s="32"/>
      <c r="I36" s="101"/>
      <c r="J36" s="159"/>
      <c r="K36" s="43"/>
    </row>
    <row r="37" spans="1:11" s="161" customFormat="1" x14ac:dyDescent="0.2">
      <c r="A37" s="58"/>
      <c r="B37" s="64"/>
      <c r="C37" s="155"/>
      <c r="D37" s="22"/>
      <c r="E37" s="22" t="s">
        <v>118</v>
      </c>
      <c r="F37" s="124"/>
      <c r="G37" s="61" t="s">
        <v>85</v>
      </c>
      <c r="H37" s="32"/>
      <c r="I37" s="101"/>
      <c r="J37" s="159"/>
      <c r="K37" s="43"/>
    </row>
    <row r="38" spans="1:11" s="161" customFormat="1" x14ac:dyDescent="0.2">
      <c r="A38" s="58"/>
      <c r="B38" s="64"/>
      <c r="C38" s="155"/>
      <c r="D38" s="23"/>
      <c r="E38" s="153" t="s">
        <v>110</v>
      </c>
      <c r="F38" s="39">
        <v>500</v>
      </c>
      <c r="G38" s="166" t="s">
        <v>85</v>
      </c>
      <c r="H38" s="23"/>
      <c r="I38" s="123">
        <f t="shared" ref="I38" si="0">SUM(F38*H38)</f>
        <v>0</v>
      </c>
      <c r="J38" s="167" t="s">
        <v>198</v>
      </c>
      <c r="K38" s="43"/>
    </row>
    <row r="39" spans="1:11" s="161" customFormat="1" x14ac:dyDescent="0.2">
      <c r="A39" s="58"/>
      <c r="B39" s="64"/>
      <c r="C39" s="155"/>
      <c r="D39" s="22"/>
      <c r="E39" s="22" t="s">
        <v>120</v>
      </c>
      <c r="F39" s="124"/>
      <c r="G39" s="61" t="s">
        <v>85</v>
      </c>
      <c r="H39" s="32"/>
      <c r="I39" s="101"/>
      <c r="J39" s="159"/>
      <c r="K39" s="43"/>
    </row>
    <row r="40" spans="1:11" s="161" customFormat="1" x14ac:dyDescent="0.2">
      <c r="A40" s="58"/>
      <c r="B40" s="64"/>
      <c r="C40" s="155"/>
      <c r="D40" s="22"/>
      <c r="E40" s="22" t="s">
        <v>121</v>
      </c>
      <c r="F40" s="124"/>
      <c r="G40" s="61" t="s">
        <v>85</v>
      </c>
      <c r="H40" s="32"/>
      <c r="I40" s="101"/>
      <c r="J40" s="159"/>
      <c r="K40" s="43"/>
    </row>
    <row r="41" spans="1:11" s="161" customFormat="1" x14ac:dyDescent="0.2">
      <c r="A41" s="58"/>
      <c r="B41" s="64"/>
      <c r="C41" s="155"/>
      <c r="D41" s="22"/>
      <c r="E41" s="22" t="s">
        <v>122</v>
      </c>
      <c r="F41" s="124"/>
      <c r="G41" s="61" t="s">
        <v>85</v>
      </c>
      <c r="H41" s="32"/>
      <c r="I41" s="101"/>
      <c r="J41" s="159"/>
      <c r="K41" s="43"/>
    </row>
    <row r="42" spans="1:11" x14ac:dyDescent="0.2">
      <c r="A42" s="58"/>
      <c r="B42" s="64"/>
      <c r="C42" s="60"/>
      <c r="D42" s="22"/>
      <c r="E42" s="22"/>
      <c r="F42" s="124"/>
      <c r="G42" s="61"/>
      <c r="H42" s="32"/>
      <c r="I42" s="101"/>
      <c r="J42" s="27"/>
      <c r="K42" s="43"/>
    </row>
    <row r="43" spans="1:11" x14ac:dyDescent="0.2">
      <c r="A43" s="58"/>
      <c r="B43" s="65"/>
      <c r="C43" s="60"/>
      <c r="D43" s="22"/>
      <c r="E43" s="22"/>
      <c r="F43" s="124"/>
      <c r="G43" s="61"/>
      <c r="H43" s="32"/>
      <c r="I43" s="101"/>
      <c r="J43" s="27"/>
      <c r="K43" s="43"/>
    </row>
    <row r="44" spans="1:11" x14ac:dyDescent="0.2">
      <c r="A44" s="63" t="s">
        <v>25</v>
      </c>
      <c r="B44" s="64" t="s">
        <v>26</v>
      </c>
      <c r="C44" s="60"/>
      <c r="D44" s="22"/>
      <c r="E44" s="22"/>
      <c r="F44" s="124"/>
      <c r="G44" s="61"/>
      <c r="H44" s="32"/>
      <c r="I44" s="101"/>
      <c r="J44" s="27"/>
      <c r="K44" s="43"/>
    </row>
    <row r="45" spans="1:11" x14ac:dyDescent="0.2">
      <c r="A45" s="58"/>
      <c r="B45" s="65"/>
      <c r="C45" s="60"/>
      <c r="D45" s="22"/>
      <c r="E45" s="22"/>
      <c r="F45" s="127"/>
      <c r="G45" s="61"/>
      <c r="H45" s="32"/>
      <c r="I45" s="101"/>
      <c r="J45" s="27"/>
      <c r="K45" s="43"/>
    </row>
    <row r="46" spans="1:11" x14ac:dyDescent="0.2">
      <c r="A46" s="63">
        <v>2</v>
      </c>
      <c r="B46" s="78" t="s">
        <v>54</v>
      </c>
      <c r="C46" s="60"/>
      <c r="D46" s="22"/>
      <c r="E46" s="22"/>
      <c r="F46" s="124"/>
      <c r="G46" s="61"/>
      <c r="H46" s="32"/>
      <c r="I46" s="101"/>
      <c r="J46" s="27"/>
      <c r="K46" s="43"/>
    </row>
    <row r="47" spans="1:11" x14ac:dyDescent="0.2">
      <c r="A47" s="58"/>
      <c r="B47" s="78"/>
      <c r="C47" s="60"/>
      <c r="D47" s="22"/>
      <c r="E47" s="22"/>
      <c r="F47" s="124"/>
      <c r="G47" s="61"/>
      <c r="H47" s="32"/>
      <c r="I47" s="101"/>
      <c r="J47" s="27"/>
      <c r="K47" s="43"/>
    </row>
    <row r="48" spans="1:11" ht="24" x14ac:dyDescent="0.2">
      <c r="A48" s="58"/>
      <c r="B48" s="78" t="s">
        <v>55</v>
      </c>
      <c r="C48" s="60"/>
      <c r="D48" s="22"/>
      <c r="E48" s="22"/>
      <c r="F48" s="124"/>
      <c r="G48" s="61"/>
      <c r="H48" s="32"/>
      <c r="I48" s="101"/>
      <c r="J48" s="27"/>
      <c r="K48" s="43"/>
    </row>
    <row r="49" spans="1:11" x14ac:dyDescent="0.2">
      <c r="A49" s="58"/>
      <c r="B49" s="78"/>
      <c r="C49" s="60"/>
      <c r="D49" s="22"/>
      <c r="E49" s="22"/>
      <c r="F49" s="124"/>
      <c r="G49" s="61"/>
      <c r="H49" s="32"/>
      <c r="I49" s="101"/>
      <c r="J49" s="27"/>
      <c r="K49" s="43"/>
    </row>
    <row r="50" spans="1:11" x14ac:dyDescent="0.2">
      <c r="A50" s="63"/>
      <c r="B50" s="62" t="s">
        <v>56</v>
      </c>
      <c r="C50" s="60"/>
      <c r="D50" s="22"/>
      <c r="E50" s="22"/>
      <c r="F50" s="124"/>
      <c r="G50" s="61"/>
      <c r="H50" s="32"/>
      <c r="I50" s="101"/>
      <c r="J50" s="27"/>
      <c r="K50" s="43"/>
    </row>
    <row r="51" spans="1:11" x14ac:dyDescent="0.2">
      <c r="A51" s="58"/>
      <c r="B51" s="64"/>
      <c r="C51" s="60"/>
      <c r="D51" s="22"/>
      <c r="E51" s="22"/>
      <c r="F51" s="124"/>
      <c r="G51" s="61"/>
      <c r="H51" s="32"/>
      <c r="I51" s="101"/>
      <c r="J51" s="27"/>
      <c r="K51" s="43"/>
    </row>
    <row r="52" spans="1:11" s="161" customFormat="1" x14ac:dyDescent="0.2">
      <c r="A52" s="163" t="s">
        <v>111</v>
      </c>
      <c r="B52" s="164" t="s">
        <v>199</v>
      </c>
      <c r="C52" s="169"/>
      <c r="D52" s="170"/>
      <c r="E52" s="170"/>
      <c r="F52" s="227"/>
      <c r="G52" s="171"/>
      <c r="H52" s="32"/>
      <c r="I52" s="159"/>
      <c r="J52" s="27"/>
      <c r="K52" s="160"/>
    </row>
    <row r="53" spans="1:11" s="161" customFormat="1" x14ac:dyDescent="0.2">
      <c r="A53" s="168"/>
      <c r="B53" s="172" t="s">
        <v>124</v>
      </c>
      <c r="C53" s="169"/>
      <c r="D53" s="170"/>
      <c r="E53" s="170"/>
      <c r="F53" s="227"/>
      <c r="G53" s="171" t="s">
        <v>44</v>
      </c>
      <c r="H53" s="32"/>
      <c r="I53" s="159"/>
      <c r="J53" s="27"/>
      <c r="K53" s="160"/>
    </row>
    <row r="54" spans="1:11" s="161" customFormat="1" x14ac:dyDescent="0.2">
      <c r="A54" s="168"/>
      <c r="B54" s="172" t="s">
        <v>125</v>
      </c>
      <c r="C54" s="169"/>
      <c r="D54" s="170"/>
      <c r="E54" s="170"/>
      <c r="F54" s="227"/>
      <c r="G54" s="171" t="s">
        <v>44</v>
      </c>
      <c r="H54" s="32"/>
      <c r="I54" s="159"/>
      <c r="J54" s="27"/>
      <c r="K54" s="160"/>
    </row>
    <row r="55" spans="1:11" s="161" customFormat="1" x14ac:dyDescent="0.2">
      <c r="A55" s="163"/>
      <c r="B55" s="174" t="s">
        <v>126</v>
      </c>
      <c r="C55" s="175"/>
      <c r="D55" s="153"/>
      <c r="E55" s="153"/>
      <c r="F55" s="39">
        <v>2</v>
      </c>
      <c r="G55" s="166" t="s">
        <v>44</v>
      </c>
      <c r="H55" s="23"/>
      <c r="I55" s="123">
        <f t="shared" ref="I55:I77" si="1">SUM(F55*H55)</f>
        <v>0</v>
      </c>
      <c r="J55" s="167" t="s">
        <v>200</v>
      </c>
      <c r="K55" s="160"/>
    </row>
    <row r="56" spans="1:11" s="161" customFormat="1" x14ac:dyDescent="0.2">
      <c r="A56" s="168"/>
      <c r="B56" s="172" t="s">
        <v>127</v>
      </c>
      <c r="C56" s="169"/>
      <c r="D56" s="170"/>
      <c r="E56" s="170"/>
      <c r="F56" s="227"/>
      <c r="G56" s="171" t="s">
        <v>44</v>
      </c>
      <c r="H56" s="32"/>
      <c r="I56" s="159"/>
      <c r="J56" s="159"/>
      <c r="K56" s="160"/>
    </row>
    <row r="57" spans="1:11" s="161" customFormat="1" x14ac:dyDescent="0.2">
      <c r="A57" s="168"/>
      <c r="B57" s="172" t="s">
        <v>128</v>
      </c>
      <c r="C57" s="169"/>
      <c r="D57" s="170"/>
      <c r="E57" s="170"/>
      <c r="F57" s="227"/>
      <c r="G57" s="171" t="s">
        <v>44</v>
      </c>
      <c r="H57" s="32"/>
      <c r="I57" s="159"/>
      <c r="J57" s="159"/>
      <c r="K57" s="160"/>
    </row>
    <row r="58" spans="1:11" s="161" customFormat="1" x14ac:dyDescent="0.2">
      <c r="A58" s="168"/>
      <c r="B58" s="172" t="s">
        <v>129</v>
      </c>
      <c r="C58" s="169"/>
      <c r="D58" s="170"/>
      <c r="E58" s="170"/>
      <c r="F58" s="227"/>
      <c r="G58" s="171" t="s">
        <v>44</v>
      </c>
      <c r="H58" s="32"/>
      <c r="I58" s="159"/>
      <c r="J58" s="159"/>
      <c r="K58" s="160"/>
    </row>
    <row r="59" spans="1:11" s="161" customFormat="1" x14ac:dyDescent="0.2">
      <c r="A59" s="168"/>
      <c r="B59" s="172" t="s">
        <v>130</v>
      </c>
      <c r="C59" s="169"/>
      <c r="D59" s="170"/>
      <c r="E59" s="170"/>
      <c r="F59" s="227"/>
      <c r="G59" s="171" t="s">
        <v>44</v>
      </c>
      <c r="H59" s="32"/>
      <c r="I59" s="159"/>
      <c r="J59" s="159"/>
      <c r="K59" s="160"/>
    </row>
    <row r="60" spans="1:11" s="161" customFormat="1" x14ac:dyDescent="0.2">
      <c r="A60" s="168"/>
      <c r="B60" s="172"/>
      <c r="C60" s="169"/>
      <c r="D60" s="170"/>
      <c r="E60" s="170"/>
      <c r="F60" s="227"/>
      <c r="G60" s="171"/>
      <c r="H60" s="32"/>
      <c r="I60" s="159"/>
      <c r="J60" s="159"/>
      <c r="K60" s="160"/>
    </row>
    <row r="61" spans="1:11" s="161" customFormat="1" x14ac:dyDescent="0.2">
      <c r="A61" s="163" t="s">
        <v>113</v>
      </c>
      <c r="B61" s="176" t="s">
        <v>201</v>
      </c>
      <c r="C61" s="169"/>
      <c r="D61" s="170"/>
      <c r="E61" s="170"/>
      <c r="F61" s="227"/>
      <c r="G61" s="171"/>
      <c r="H61" s="32"/>
      <c r="I61" s="159"/>
      <c r="J61" s="159"/>
      <c r="K61" s="160"/>
    </row>
    <row r="62" spans="1:11" s="161" customFormat="1" x14ac:dyDescent="0.2">
      <c r="A62" s="168"/>
      <c r="B62" s="172" t="s">
        <v>131</v>
      </c>
      <c r="C62" s="169"/>
      <c r="D62" s="170"/>
      <c r="E62" s="170"/>
      <c r="F62" s="227"/>
      <c r="G62" s="171" t="s">
        <v>44</v>
      </c>
      <c r="H62" s="32"/>
      <c r="I62" s="159"/>
      <c r="J62" s="159"/>
      <c r="K62" s="160"/>
    </row>
    <row r="63" spans="1:11" s="161" customFormat="1" x14ac:dyDescent="0.2">
      <c r="A63" s="163"/>
      <c r="B63" s="174" t="s">
        <v>132</v>
      </c>
      <c r="C63" s="175"/>
      <c r="D63" s="153"/>
      <c r="E63" s="153"/>
      <c r="F63" s="39">
        <v>25</v>
      </c>
      <c r="G63" s="166" t="s">
        <v>44</v>
      </c>
      <c r="H63" s="23"/>
      <c r="I63" s="123">
        <f t="shared" si="1"/>
        <v>0</v>
      </c>
      <c r="J63" s="167" t="s">
        <v>200</v>
      </c>
      <c r="K63" s="160"/>
    </row>
    <row r="64" spans="1:11" s="161" customFormat="1" x14ac:dyDescent="0.2">
      <c r="A64" s="168"/>
      <c r="B64" s="172" t="s">
        <v>133</v>
      </c>
      <c r="C64" s="169"/>
      <c r="D64" s="170"/>
      <c r="E64" s="170"/>
      <c r="F64" s="227"/>
      <c r="G64" s="171" t="s">
        <v>44</v>
      </c>
      <c r="H64" s="32"/>
      <c r="I64" s="159"/>
      <c r="J64" s="159"/>
      <c r="K64" s="160"/>
    </row>
    <row r="65" spans="1:11" s="161" customFormat="1" x14ac:dyDescent="0.2">
      <c r="A65" s="168"/>
      <c r="B65" s="177"/>
      <c r="C65" s="169"/>
      <c r="D65" s="170"/>
      <c r="E65" s="170"/>
      <c r="F65" s="227"/>
      <c r="G65" s="171"/>
      <c r="H65" s="32"/>
      <c r="I65" s="159"/>
      <c r="J65" s="159"/>
      <c r="K65" s="160"/>
    </row>
    <row r="66" spans="1:11" s="161" customFormat="1" x14ac:dyDescent="0.2">
      <c r="A66" s="163" t="s">
        <v>114</v>
      </c>
      <c r="B66" s="164" t="s">
        <v>202</v>
      </c>
      <c r="C66" s="169"/>
      <c r="D66" s="170"/>
      <c r="E66" s="153" t="s">
        <v>117</v>
      </c>
      <c r="F66" s="39">
        <v>2</v>
      </c>
      <c r="G66" s="166" t="s">
        <v>44</v>
      </c>
      <c r="H66" s="23"/>
      <c r="I66" s="123">
        <f t="shared" si="1"/>
        <v>0</v>
      </c>
      <c r="J66" s="167" t="s">
        <v>200</v>
      </c>
      <c r="K66" s="160"/>
    </row>
    <row r="67" spans="1:11" s="161" customFormat="1" x14ac:dyDescent="0.2">
      <c r="A67" s="168"/>
      <c r="B67" s="177"/>
      <c r="C67" s="169"/>
      <c r="D67" s="170"/>
      <c r="E67" s="170" t="s">
        <v>118</v>
      </c>
      <c r="F67" s="227"/>
      <c r="G67" s="171" t="s">
        <v>44</v>
      </c>
      <c r="H67" s="32"/>
      <c r="I67" s="159"/>
      <c r="J67" s="159"/>
      <c r="K67" s="160"/>
    </row>
    <row r="68" spans="1:11" s="161" customFormat="1" x14ac:dyDescent="0.2">
      <c r="A68" s="168"/>
      <c r="B68" s="177"/>
      <c r="C68" s="169"/>
      <c r="D68" s="170"/>
      <c r="E68" s="170" t="s">
        <v>110</v>
      </c>
      <c r="F68" s="227"/>
      <c r="G68" s="171" t="s">
        <v>44</v>
      </c>
      <c r="H68" s="32"/>
      <c r="I68" s="159"/>
      <c r="J68" s="159"/>
      <c r="K68" s="160"/>
    </row>
    <row r="69" spans="1:11" s="161" customFormat="1" x14ac:dyDescent="0.2">
      <c r="A69" s="168"/>
      <c r="B69" s="177"/>
      <c r="C69" s="169"/>
      <c r="D69" s="170"/>
      <c r="E69" s="170" t="s">
        <v>134</v>
      </c>
      <c r="F69" s="227"/>
      <c r="G69" s="171" t="s">
        <v>44</v>
      </c>
      <c r="H69" s="32"/>
      <c r="I69" s="159"/>
      <c r="J69" s="159"/>
      <c r="K69" s="160"/>
    </row>
    <row r="70" spans="1:11" s="161" customFormat="1" x14ac:dyDescent="0.2">
      <c r="A70" s="168"/>
      <c r="B70" s="177"/>
      <c r="C70" s="169"/>
      <c r="D70" s="170"/>
      <c r="E70" s="170" t="s">
        <v>135</v>
      </c>
      <c r="F70" s="227"/>
      <c r="G70" s="171" t="s">
        <v>44</v>
      </c>
      <c r="H70" s="32"/>
      <c r="I70" s="159"/>
      <c r="J70" s="159"/>
      <c r="K70" s="160"/>
    </row>
    <row r="71" spans="1:11" s="161" customFormat="1" x14ac:dyDescent="0.2">
      <c r="A71" s="168"/>
      <c r="B71" s="177"/>
      <c r="C71" s="169"/>
      <c r="D71" s="170"/>
      <c r="E71" s="170"/>
      <c r="F71" s="227"/>
      <c r="G71" s="171"/>
      <c r="H71" s="32"/>
      <c r="I71" s="159"/>
      <c r="J71" s="159"/>
      <c r="K71" s="160"/>
    </row>
    <row r="72" spans="1:11" s="161" customFormat="1" x14ac:dyDescent="0.2">
      <c r="A72" s="163" t="s">
        <v>115</v>
      </c>
      <c r="B72" s="164" t="s">
        <v>203</v>
      </c>
      <c r="C72" s="169"/>
      <c r="D72" s="170"/>
      <c r="E72" s="170"/>
      <c r="F72" s="227"/>
      <c r="G72" s="171"/>
      <c r="H72" s="32"/>
      <c r="I72" s="159"/>
      <c r="J72" s="159"/>
      <c r="K72" s="160"/>
    </row>
    <row r="73" spans="1:11" s="161" customFormat="1" x14ac:dyDescent="0.2">
      <c r="A73" s="168"/>
      <c r="B73" s="172" t="s">
        <v>170</v>
      </c>
      <c r="C73" s="169"/>
      <c r="D73" s="170"/>
      <c r="E73" s="170"/>
      <c r="F73" s="227"/>
      <c r="G73" s="171" t="s">
        <v>44</v>
      </c>
      <c r="H73" s="32"/>
      <c r="I73" s="159"/>
      <c r="J73" s="159"/>
      <c r="K73" s="160"/>
    </row>
    <row r="74" spans="1:11" s="161" customFormat="1" x14ac:dyDescent="0.2">
      <c r="A74" s="168"/>
      <c r="B74" s="172" t="s">
        <v>171</v>
      </c>
      <c r="C74" s="169"/>
      <c r="D74" s="170"/>
      <c r="E74" s="170"/>
      <c r="F74" s="227"/>
      <c r="G74" s="171" t="s">
        <v>44</v>
      </c>
      <c r="H74" s="32"/>
      <c r="I74" s="159"/>
      <c r="J74" s="159"/>
      <c r="K74" s="160"/>
    </row>
    <row r="75" spans="1:11" s="161" customFormat="1" x14ac:dyDescent="0.2">
      <c r="A75" s="168"/>
      <c r="B75" s="172" t="s">
        <v>172</v>
      </c>
      <c r="C75" s="169"/>
      <c r="D75" s="170"/>
      <c r="E75" s="170"/>
      <c r="F75" s="151"/>
      <c r="G75" s="171" t="s">
        <v>44</v>
      </c>
      <c r="H75" s="32"/>
      <c r="I75" s="159"/>
      <c r="J75" s="159"/>
      <c r="K75" s="160"/>
    </row>
    <row r="76" spans="1:11" s="161" customFormat="1" x14ac:dyDescent="0.2">
      <c r="A76" s="168"/>
      <c r="B76" s="172" t="s">
        <v>173</v>
      </c>
      <c r="C76" s="169"/>
      <c r="D76" s="170"/>
      <c r="E76" s="170"/>
      <c r="F76" s="227"/>
      <c r="G76" s="171" t="s">
        <v>44</v>
      </c>
      <c r="H76" s="32"/>
      <c r="I76" s="159"/>
      <c r="J76" s="159"/>
      <c r="K76" s="160"/>
    </row>
    <row r="77" spans="1:11" s="161" customFormat="1" x14ac:dyDescent="0.2">
      <c r="A77" s="163"/>
      <c r="B77" s="174" t="s">
        <v>174</v>
      </c>
      <c r="C77" s="175"/>
      <c r="D77" s="153"/>
      <c r="E77" s="153"/>
      <c r="F77" s="39">
        <v>5</v>
      </c>
      <c r="G77" s="166" t="s">
        <v>44</v>
      </c>
      <c r="H77" s="23"/>
      <c r="I77" s="123">
        <f t="shared" si="1"/>
        <v>0</v>
      </c>
      <c r="J77" s="167" t="s">
        <v>200</v>
      </c>
      <c r="K77" s="160"/>
    </row>
    <row r="78" spans="1:11" s="161" customFormat="1" x14ac:dyDescent="0.2">
      <c r="A78" s="168"/>
      <c r="B78" s="172" t="s">
        <v>175</v>
      </c>
      <c r="C78" s="169"/>
      <c r="D78" s="170"/>
      <c r="E78" s="170"/>
      <c r="F78" s="227"/>
      <c r="G78" s="171" t="s">
        <v>44</v>
      </c>
      <c r="H78" s="32"/>
      <c r="I78" s="159"/>
      <c r="J78" s="159"/>
      <c r="K78" s="160"/>
    </row>
    <row r="79" spans="1:11" s="161" customFormat="1" x14ac:dyDescent="0.2">
      <c r="A79" s="168"/>
      <c r="B79" s="172" t="s">
        <v>176</v>
      </c>
      <c r="C79" s="169"/>
      <c r="D79" s="170"/>
      <c r="E79" s="170"/>
      <c r="F79" s="151"/>
      <c r="G79" s="171" t="s">
        <v>44</v>
      </c>
      <c r="H79" s="32"/>
      <c r="I79" s="159"/>
      <c r="J79" s="159"/>
      <c r="K79" s="160"/>
    </row>
    <row r="80" spans="1:11" s="161" customFormat="1" x14ac:dyDescent="0.2">
      <c r="A80" s="168"/>
      <c r="B80" s="178" t="s">
        <v>177</v>
      </c>
      <c r="C80" s="169"/>
      <c r="D80" s="170"/>
      <c r="E80" s="170"/>
      <c r="F80" s="151"/>
      <c r="G80" s="171" t="s">
        <v>44</v>
      </c>
      <c r="H80" s="32"/>
      <c r="I80" s="159"/>
      <c r="J80" s="159"/>
      <c r="K80" s="160"/>
    </row>
    <row r="81" spans="1:11" s="161" customFormat="1" x14ac:dyDescent="0.2">
      <c r="A81" s="168"/>
      <c r="B81" s="178" t="s">
        <v>178</v>
      </c>
      <c r="C81" s="169"/>
      <c r="D81" s="170"/>
      <c r="E81" s="170"/>
      <c r="F81" s="151"/>
      <c r="G81" s="171" t="s">
        <v>44</v>
      </c>
      <c r="H81" s="32"/>
      <c r="I81" s="159"/>
      <c r="J81" s="159"/>
      <c r="K81" s="160"/>
    </row>
    <row r="82" spans="1:11" s="161" customFormat="1" x14ac:dyDescent="0.2">
      <c r="A82" s="168"/>
      <c r="B82" s="178" t="s">
        <v>179</v>
      </c>
      <c r="C82" s="169"/>
      <c r="D82" s="170"/>
      <c r="E82" s="170"/>
      <c r="F82" s="151"/>
      <c r="G82" s="171" t="s">
        <v>44</v>
      </c>
      <c r="H82" s="32"/>
      <c r="I82" s="159"/>
      <c r="J82" s="159"/>
      <c r="K82" s="160"/>
    </row>
    <row r="83" spans="1:11" s="161" customFormat="1" x14ac:dyDescent="0.2">
      <c r="A83" s="168"/>
      <c r="B83" s="178"/>
      <c r="C83" s="169"/>
      <c r="D83" s="170"/>
      <c r="E83" s="170"/>
      <c r="F83" s="151"/>
      <c r="G83" s="171"/>
      <c r="H83" s="32"/>
      <c r="I83" s="159"/>
      <c r="J83" s="159"/>
      <c r="K83" s="160"/>
    </row>
    <row r="84" spans="1:11" s="161" customFormat="1" x14ac:dyDescent="0.2">
      <c r="A84" s="168"/>
      <c r="B84" s="172"/>
      <c r="C84" s="169"/>
      <c r="D84" s="170"/>
      <c r="E84" s="170"/>
      <c r="F84" s="151"/>
      <c r="G84" s="171"/>
      <c r="H84" s="32"/>
      <c r="I84" s="159"/>
      <c r="J84" s="159"/>
      <c r="K84" s="160"/>
    </row>
    <row r="85" spans="1:11" x14ac:dyDescent="0.2">
      <c r="A85" s="163" t="s">
        <v>57</v>
      </c>
      <c r="B85" s="67" t="s">
        <v>204</v>
      </c>
      <c r="C85" s="60"/>
      <c r="D85" s="22"/>
      <c r="E85" s="22"/>
      <c r="F85" s="124"/>
      <c r="G85" s="61"/>
      <c r="H85" s="32"/>
      <c r="I85" s="159"/>
      <c r="J85" s="27"/>
      <c r="K85" s="43"/>
    </row>
    <row r="86" spans="1:11" x14ac:dyDescent="0.2">
      <c r="A86" s="58"/>
      <c r="B86" s="79" t="s">
        <v>58</v>
      </c>
      <c r="C86" s="60"/>
      <c r="D86" s="22"/>
      <c r="E86" s="22"/>
      <c r="F86" s="124"/>
      <c r="G86" s="61" t="s">
        <v>44</v>
      </c>
      <c r="H86" s="32"/>
      <c r="I86" s="159"/>
      <c r="J86" s="27"/>
      <c r="K86" s="43"/>
    </row>
    <row r="87" spans="1:11" x14ac:dyDescent="0.2">
      <c r="A87" s="38"/>
      <c r="B87" s="80" t="s">
        <v>59</v>
      </c>
      <c r="C87" s="68"/>
      <c r="D87" s="23"/>
      <c r="E87" s="23"/>
      <c r="F87" s="125">
        <v>2</v>
      </c>
      <c r="G87" s="69" t="s">
        <v>44</v>
      </c>
      <c r="H87" s="23"/>
      <c r="I87" s="123">
        <f>SUM(F87*H87)</f>
        <v>0</v>
      </c>
      <c r="J87" s="70" t="s">
        <v>200</v>
      </c>
      <c r="K87" s="43"/>
    </row>
    <row r="88" spans="1:11" x14ac:dyDescent="0.2">
      <c r="A88" s="58"/>
      <c r="B88" s="79" t="s">
        <v>60</v>
      </c>
      <c r="C88" s="60"/>
      <c r="D88" s="22"/>
      <c r="E88" s="22"/>
      <c r="F88" s="124"/>
      <c r="G88" s="61" t="s">
        <v>44</v>
      </c>
      <c r="H88" s="32"/>
      <c r="I88" s="159"/>
      <c r="J88" s="27"/>
      <c r="K88" s="43"/>
    </row>
    <row r="89" spans="1:11" x14ac:dyDescent="0.2">
      <c r="A89" s="58"/>
      <c r="B89" s="79" t="s">
        <v>61</v>
      </c>
      <c r="C89" s="60"/>
      <c r="D89" s="22"/>
      <c r="E89" s="22"/>
      <c r="F89" s="124"/>
      <c r="G89" s="61" t="s">
        <v>44</v>
      </c>
      <c r="H89" s="32"/>
      <c r="I89" s="159"/>
      <c r="J89" s="27"/>
      <c r="K89" s="43"/>
    </row>
    <row r="90" spans="1:11" x14ac:dyDescent="0.2">
      <c r="A90" s="58"/>
      <c r="B90" s="79" t="s">
        <v>62</v>
      </c>
      <c r="C90" s="60"/>
      <c r="D90" s="22"/>
      <c r="E90" s="22"/>
      <c r="F90" s="124"/>
      <c r="G90" s="61" t="s">
        <v>44</v>
      </c>
      <c r="H90" s="32"/>
      <c r="I90" s="159"/>
      <c r="J90" s="27"/>
      <c r="K90" s="43"/>
    </row>
    <row r="91" spans="1:11" x14ac:dyDescent="0.2">
      <c r="A91" s="58"/>
      <c r="B91" s="79" t="s">
        <v>63</v>
      </c>
      <c r="C91" s="60"/>
      <c r="D91" s="22"/>
      <c r="E91" s="22"/>
      <c r="F91" s="124"/>
      <c r="G91" s="61" t="s">
        <v>44</v>
      </c>
      <c r="H91" s="32"/>
      <c r="I91" s="159"/>
      <c r="J91" s="27"/>
      <c r="K91" s="43"/>
    </row>
    <row r="92" spans="1:11" x14ac:dyDescent="0.2">
      <c r="A92" s="58"/>
      <c r="B92" s="79" t="s">
        <v>64</v>
      </c>
      <c r="C92" s="60"/>
      <c r="D92" s="22"/>
      <c r="E92" s="22"/>
      <c r="F92" s="124"/>
      <c r="G92" s="61" t="s">
        <v>44</v>
      </c>
      <c r="H92" s="32"/>
      <c r="I92" s="159"/>
      <c r="J92" s="27"/>
      <c r="K92" s="43"/>
    </row>
    <row r="93" spans="1:11" x14ac:dyDescent="0.2">
      <c r="A93" s="58"/>
      <c r="B93" s="65"/>
      <c r="C93" s="60"/>
      <c r="D93" s="22"/>
      <c r="E93" s="22"/>
      <c r="F93" s="124"/>
      <c r="G93" s="61"/>
      <c r="H93" s="32"/>
      <c r="I93" s="159"/>
      <c r="J93" s="27"/>
      <c r="K93" s="43"/>
    </row>
    <row r="94" spans="1:11" ht="24" x14ac:dyDescent="0.2">
      <c r="A94" s="63">
        <v>3</v>
      </c>
      <c r="B94" s="78" t="s">
        <v>65</v>
      </c>
      <c r="C94" s="81"/>
      <c r="D94" s="25"/>
      <c r="E94" s="25"/>
      <c r="F94" s="128"/>
      <c r="G94" s="82"/>
      <c r="H94" s="32"/>
      <c r="I94" s="159"/>
      <c r="J94" s="27"/>
      <c r="K94" s="43"/>
    </row>
    <row r="95" spans="1:11" x14ac:dyDescent="0.2">
      <c r="A95" s="63"/>
      <c r="B95" s="83"/>
      <c r="C95" s="81"/>
      <c r="D95" s="25"/>
      <c r="E95" s="25"/>
      <c r="F95" s="128"/>
      <c r="G95" s="82"/>
      <c r="H95" s="32"/>
      <c r="I95" s="159"/>
      <c r="J95" s="27"/>
      <c r="K95" s="43"/>
    </row>
    <row r="96" spans="1:11" ht="60" x14ac:dyDescent="0.2">
      <c r="A96" s="63"/>
      <c r="B96" s="84" t="s">
        <v>66</v>
      </c>
      <c r="C96" s="81"/>
      <c r="D96" s="25"/>
      <c r="E96" s="25"/>
      <c r="F96" s="128"/>
      <c r="G96" s="82"/>
      <c r="H96" s="32"/>
      <c r="I96" s="159"/>
      <c r="J96" s="27"/>
      <c r="K96" s="43"/>
    </row>
    <row r="97" spans="1:11" s="161" customFormat="1" ht="24" x14ac:dyDescent="0.2">
      <c r="A97" s="168"/>
      <c r="B97" s="219" t="s">
        <v>205</v>
      </c>
      <c r="C97" s="169"/>
      <c r="D97" s="170"/>
      <c r="E97" s="170"/>
      <c r="F97" s="151"/>
      <c r="G97" s="171"/>
      <c r="H97" s="32"/>
      <c r="I97" s="159"/>
      <c r="J97" s="159"/>
      <c r="K97" s="160"/>
    </row>
    <row r="98" spans="1:11" s="161" customFormat="1" x14ac:dyDescent="0.2">
      <c r="A98" s="168"/>
      <c r="B98" s="179"/>
      <c r="C98" s="169"/>
      <c r="D98" s="170"/>
      <c r="E98" s="170"/>
      <c r="F98" s="227"/>
      <c r="G98" s="171"/>
      <c r="H98" s="32"/>
      <c r="I98" s="159"/>
      <c r="J98" s="159"/>
      <c r="K98" s="160"/>
    </row>
    <row r="99" spans="1:11" s="161" customFormat="1" x14ac:dyDescent="0.2">
      <c r="A99" s="168" t="s">
        <v>111</v>
      </c>
      <c r="B99" s="172" t="s">
        <v>136</v>
      </c>
      <c r="C99" s="169"/>
      <c r="D99" s="170"/>
      <c r="E99" s="170"/>
      <c r="F99" s="227"/>
      <c r="G99" s="171" t="s">
        <v>44</v>
      </c>
      <c r="H99" s="32"/>
      <c r="I99" s="159"/>
      <c r="J99" s="159"/>
      <c r="K99" s="160"/>
    </row>
    <row r="100" spans="1:11" s="161" customFormat="1" x14ac:dyDescent="0.2">
      <c r="A100" s="168"/>
      <c r="B100" s="180"/>
      <c r="C100" s="169"/>
      <c r="D100" s="170"/>
      <c r="E100" s="170"/>
      <c r="F100" s="227"/>
      <c r="G100" s="171"/>
      <c r="H100" s="32"/>
      <c r="I100" s="159"/>
      <c r="J100" s="159"/>
      <c r="K100" s="160"/>
    </row>
    <row r="101" spans="1:11" s="161" customFormat="1" x14ac:dyDescent="0.2">
      <c r="A101" s="168" t="s">
        <v>112</v>
      </c>
      <c r="B101" s="172" t="s">
        <v>137</v>
      </c>
      <c r="C101" s="169"/>
      <c r="D101" s="170"/>
      <c r="E101" s="170"/>
      <c r="F101" s="227"/>
      <c r="G101" s="171" t="s">
        <v>44</v>
      </c>
      <c r="H101" s="32"/>
      <c r="I101" s="159"/>
      <c r="J101" s="159"/>
      <c r="K101" s="160"/>
    </row>
    <row r="102" spans="1:11" s="161" customFormat="1" x14ac:dyDescent="0.2">
      <c r="A102" s="168"/>
      <c r="B102" s="172"/>
      <c r="C102" s="169"/>
      <c r="D102" s="170"/>
      <c r="E102" s="170"/>
      <c r="F102" s="227"/>
      <c r="G102" s="171"/>
      <c r="H102" s="32"/>
      <c r="I102" s="159"/>
      <c r="J102" s="159"/>
      <c r="K102" s="160"/>
    </row>
    <row r="103" spans="1:11" s="161" customFormat="1" x14ac:dyDescent="0.2">
      <c r="A103" s="163" t="s">
        <v>113</v>
      </c>
      <c r="B103" s="174" t="s">
        <v>138</v>
      </c>
      <c r="C103" s="175"/>
      <c r="D103" s="153"/>
      <c r="E103" s="153"/>
      <c r="F103" s="39">
        <v>2</v>
      </c>
      <c r="G103" s="166" t="s">
        <v>44</v>
      </c>
      <c r="H103" s="23"/>
      <c r="I103" s="123">
        <f t="shared" ref="I103:I132" si="2">SUM(F103*H103)</f>
        <v>0</v>
      </c>
      <c r="J103" s="167" t="s">
        <v>200</v>
      </c>
      <c r="K103" s="160"/>
    </row>
    <row r="104" spans="1:11" s="161" customFormat="1" x14ac:dyDescent="0.2">
      <c r="A104" s="168"/>
      <c r="B104" s="177"/>
      <c r="C104" s="169"/>
      <c r="D104" s="170"/>
      <c r="E104" s="170"/>
      <c r="F104" s="227"/>
      <c r="G104" s="171"/>
      <c r="H104" s="32"/>
      <c r="I104" s="159"/>
      <c r="J104" s="159"/>
      <c r="K104" s="160"/>
    </row>
    <row r="105" spans="1:11" s="161" customFormat="1" x14ac:dyDescent="0.2">
      <c r="A105" s="168" t="s">
        <v>114</v>
      </c>
      <c r="B105" s="172" t="s">
        <v>139</v>
      </c>
      <c r="C105" s="169"/>
      <c r="D105" s="170" t="s">
        <v>123</v>
      </c>
      <c r="E105" s="170"/>
      <c r="F105" s="227"/>
      <c r="G105" s="171" t="s">
        <v>44</v>
      </c>
      <c r="H105" s="32"/>
      <c r="I105" s="159"/>
      <c r="J105" s="159"/>
      <c r="K105" s="160"/>
    </row>
    <row r="106" spans="1:11" s="161" customFormat="1" x14ac:dyDescent="0.2">
      <c r="A106" s="168"/>
      <c r="B106" s="172"/>
      <c r="C106" s="169"/>
      <c r="D106" s="170"/>
      <c r="E106" s="170"/>
      <c r="F106" s="227"/>
      <c r="G106" s="171"/>
      <c r="H106" s="32"/>
      <c r="I106" s="159"/>
      <c r="J106" s="159"/>
      <c r="K106" s="160"/>
    </row>
    <row r="107" spans="1:11" s="161" customFormat="1" x14ac:dyDescent="0.2">
      <c r="A107" s="168" t="s">
        <v>115</v>
      </c>
      <c r="B107" s="172" t="s">
        <v>140</v>
      </c>
      <c r="C107" s="169"/>
      <c r="D107" s="170" t="s">
        <v>141</v>
      </c>
      <c r="E107" s="170"/>
      <c r="F107" s="227"/>
      <c r="G107" s="171" t="s">
        <v>44</v>
      </c>
      <c r="H107" s="32"/>
      <c r="I107" s="159"/>
      <c r="J107" s="159"/>
      <c r="K107" s="160"/>
    </row>
    <row r="108" spans="1:11" s="161" customFormat="1" x14ac:dyDescent="0.2">
      <c r="A108" s="168"/>
      <c r="B108" s="177"/>
      <c r="C108" s="169"/>
      <c r="D108" s="170"/>
      <c r="E108" s="170"/>
      <c r="F108" s="227"/>
      <c r="G108" s="171"/>
      <c r="H108" s="32"/>
      <c r="I108" s="159"/>
      <c r="J108" s="159"/>
      <c r="K108" s="160"/>
    </row>
    <row r="109" spans="1:11" s="161" customFormat="1" x14ac:dyDescent="0.2">
      <c r="A109" s="168" t="s">
        <v>83</v>
      </c>
      <c r="B109" s="172" t="s">
        <v>142</v>
      </c>
      <c r="C109" s="169"/>
      <c r="D109" s="170" t="s">
        <v>141</v>
      </c>
      <c r="E109" s="170"/>
      <c r="F109" s="227"/>
      <c r="G109" s="171" t="s">
        <v>44</v>
      </c>
      <c r="H109" s="32"/>
      <c r="I109" s="159"/>
      <c r="J109" s="159"/>
      <c r="K109" s="160"/>
    </row>
    <row r="110" spans="1:11" s="161" customFormat="1" x14ac:dyDescent="0.2">
      <c r="A110" s="168"/>
      <c r="B110" s="172"/>
      <c r="C110" s="169"/>
      <c r="D110" s="170"/>
      <c r="E110" s="170"/>
      <c r="F110" s="227"/>
      <c r="G110" s="171"/>
      <c r="H110" s="32"/>
      <c r="I110" s="159"/>
      <c r="J110" s="159"/>
      <c r="K110" s="160"/>
    </row>
    <row r="111" spans="1:11" s="161" customFormat="1" x14ac:dyDescent="0.2">
      <c r="A111" s="168" t="s">
        <v>57</v>
      </c>
      <c r="B111" s="172" t="s">
        <v>143</v>
      </c>
      <c r="C111" s="169"/>
      <c r="D111" s="170"/>
      <c r="E111" s="170"/>
      <c r="F111" s="227"/>
      <c r="G111" s="171" t="s">
        <v>44</v>
      </c>
      <c r="H111" s="32"/>
      <c r="I111" s="159"/>
      <c r="J111" s="159"/>
      <c r="K111" s="160"/>
    </row>
    <row r="112" spans="1:11" s="161" customFormat="1" x14ac:dyDescent="0.2">
      <c r="A112" s="168"/>
      <c r="B112" s="172"/>
      <c r="C112" s="169"/>
      <c r="D112" s="170"/>
      <c r="E112" s="170"/>
      <c r="F112" s="227"/>
      <c r="G112" s="171"/>
      <c r="H112" s="32"/>
      <c r="I112" s="159"/>
      <c r="J112" s="159"/>
      <c r="K112" s="160"/>
    </row>
    <row r="113" spans="1:11" s="161" customFormat="1" ht="36" x14ac:dyDescent="0.2">
      <c r="A113" s="181"/>
      <c r="B113" s="179" t="s">
        <v>144</v>
      </c>
      <c r="C113" s="169"/>
      <c r="D113" s="170"/>
      <c r="E113" s="170"/>
      <c r="F113" s="227"/>
      <c r="G113" s="182"/>
      <c r="H113" s="32"/>
      <c r="I113" s="159"/>
      <c r="J113" s="159"/>
      <c r="K113" s="160"/>
    </row>
    <row r="114" spans="1:11" s="161" customFormat="1" x14ac:dyDescent="0.2">
      <c r="A114" s="181"/>
      <c r="B114" s="179"/>
      <c r="C114" s="169"/>
      <c r="D114" s="170"/>
      <c r="E114" s="170"/>
      <c r="F114" s="227"/>
      <c r="G114" s="182"/>
      <c r="H114" s="32"/>
      <c r="I114" s="159"/>
      <c r="J114" s="159"/>
      <c r="K114" s="160"/>
    </row>
    <row r="115" spans="1:11" s="161" customFormat="1" x14ac:dyDescent="0.2">
      <c r="A115" s="163" t="s">
        <v>116</v>
      </c>
      <c r="B115" s="176" t="s">
        <v>233</v>
      </c>
      <c r="C115" s="169"/>
      <c r="D115" s="170"/>
      <c r="E115" s="170"/>
      <c r="F115" s="227"/>
      <c r="G115" s="171"/>
      <c r="H115" s="32"/>
      <c r="I115" s="159"/>
      <c r="J115" s="159"/>
      <c r="K115" s="160"/>
    </row>
    <row r="116" spans="1:11" s="161" customFormat="1" x14ac:dyDescent="0.2">
      <c r="A116" s="168"/>
      <c r="B116" s="172" t="s">
        <v>131</v>
      </c>
      <c r="C116" s="169"/>
      <c r="D116" s="170"/>
      <c r="E116" s="170"/>
      <c r="F116" s="227"/>
      <c r="G116" s="171" t="s">
        <v>44</v>
      </c>
      <c r="H116" s="32"/>
      <c r="I116" s="159"/>
      <c r="J116" s="159"/>
      <c r="K116" s="160"/>
    </row>
    <row r="117" spans="1:11" s="161" customFormat="1" x14ac:dyDescent="0.2">
      <c r="A117" s="163"/>
      <c r="B117" s="174" t="s">
        <v>132</v>
      </c>
      <c r="C117" s="175"/>
      <c r="D117" s="153"/>
      <c r="E117" s="153"/>
      <c r="F117" s="39">
        <v>25</v>
      </c>
      <c r="G117" s="166" t="s">
        <v>44</v>
      </c>
      <c r="H117" s="23"/>
      <c r="I117" s="123">
        <f t="shared" si="2"/>
        <v>0</v>
      </c>
      <c r="J117" s="167" t="s">
        <v>200</v>
      </c>
      <c r="K117" s="160"/>
    </row>
    <row r="118" spans="1:11" s="161" customFormat="1" x14ac:dyDescent="0.2">
      <c r="A118" s="168"/>
      <c r="B118" s="172" t="s">
        <v>133</v>
      </c>
      <c r="C118" s="169"/>
      <c r="D118" s="170"/>
      <c r="E118" s="170"/>
      <c r="F118" s="227"/>
      <c r="G118" s="171" t="s">
        <v>44</v>
      </c>
      <c r="H118" s="32"/>
      <c r="I118" s="159"/>
      <c r="J118" s="159"/>
      <c r="K118" s="160"/>
    </row>
    <row r="119" spans="1:11" s="161" customFormat="1" x14ac:dyDescent="0.2">
      <c r="A119" s="168"/>
      <c r="B119" s="177"/>
      <c r="C119" s="169"/>
      <c r="D119" s="170"/>
      <c r="E119" s="170"/>
      <c r="F119" s="227"/>
      <c r="G119" s="171"/>
      <c r="H119" s="32"/>
      <c r="I119" s="159"/>
      <c r="J119" s="159"/>
      <c r="K119" s="160"/>
    </row>
    <row r="120" spans="1:11" s="161" customFormat="1" ht="36" x14ac:dyDescent="0.2">
      <c r="A120" s="163" t="s">
        <v>145</v>
      </c>
      <c r="B120" s="183" t="s">
        <v>206</v>
      </c>
      <c r="C120" s="169"/>
      <c r="D120" s="163"/>
      <c r="E120" s="153" t="s">
        <v>117</v>
      </c>
      <c r="F120" s="39">
        <v>2</v>
      </c>
      <c r="G120" s="166" t="s">
        <v>44</v>
      </c>
      <c r="H120" s="23"/>
      <c r="I120" s="123">
        <f t="shared" si="2"/>
        <v>0</v>
      </c>
      <c r="J120" s="167" t="s">
        <v>200</v>
      </c>
      <c r="K120" s="160"/>
    </row>
    <row r="121" spans="1:11" s="161" customFormat="1" x14ac:dyDescent="0.2">
      <c r="A121" s="168"/>
      <c r="B121" s="184"/>
      <c r="C121" s="169"/>
      <c r="D121" s="170"/>
      <c r="E121" s="170" t="s">
        <v>118</v>
      </c>
      <c r="F121" s="227"/>
      <c r="G121" s="171" t="s">
        <v>44</v>
      </c>
      <c r="H121" s="32"/>
      <c r="I121" s="159"/>
      <c r="J121" s="159"/>
      <c r="K121" s="160"/>
    </row>
    <row r="122" spans="1:11" s="161" customFormat="1" x14ac:dyDescent="0.2">
      <c r="A122" s="168"/>
      <c r="B122" s="184"/>
      <c r="C122" s="169"/>
      <c r="D122" s="170"/>
      <c r="E122" s="170" t="s">
        <v>110</v>
      </c>
      <c r="F122" s="227"/>
      <c r="G122" s="171" t="s">
        <v>44</v>
      </c>
      <c r="H122" s="32"/>
      <c r="I122" s="159"/>
      <c r="J122" s="159"/>
      <c r="K122" s="160"/>
    </row>
    <row r="123" spans="1:11" s="161" customFormat="1" x14ac:dyDescent="0.2">
      <c r="A123" s="168"/>
      <c r="B123" s="184"/>
      <c r="C123" s="169"/>
      <c r="D123" s="170"/>
      <c r="E123" s="170" t="s">
        <v>134</v>
      </c>
      <c r="F123" s="151"/>
      <c r="G123" s="171" t="s">
        <v>44</v>
      </c>
      <c r="H123" s="32"/>
      <c r="I123" s="159"/>
      <c r="J123" s="159"/>
      <c r="K123" s="160"/>
    </row>
    <row r="124" spans="1:11" s="161" customFormat="1" x14ac:dyDescent="0.2">
      <c r="A124" s="168"/>
      <c r="B124" s="184"/>
      <c r="C124" s="169"/>
      <c r="D124" s="170"/>
      <c r="E124" s="170" t="s">
        <v>135</v>
      </c>
      <c r="F124" s="173"/>
      <c r="G124" s="171" t="s">
        <v>44</v>
      </c>
      <c r="H124" s="32"/>
      <c r="I124" s="159"/>
      <c r="J124" s="159"/>
      <c r="K124" s="160"/>
    </row>
    <row r="125" spans="1:11" s="161" customFormat="1" x14ac:dyDescent="0.2">
      <c r="A125" s="168"/>
      <c r="B125" s="177"/>
      <c r="C125" s="169"/>
      <c r="D125" s="170"/>
      <c r="E125" s="170"/>
      <c r="F125" s="151"/>
      <c r="G125" s="171"/>
      <c r="H125" s="32"/>
      <c r="I125" s="159"/>
      <c r="J125" s="159"/>
      <c r="K125" s="160"/>
    </row>
    <row r="126" spans="1:11" s="161" customFormat="1" x14ac:dyDescent="0.2">
      <c r="A126" s="168"/>
      <c r="B126" s="177"/>
      <c r="C126" s="169"/>
      <c r="D126" s="170"/>
      <c r="E126" s="170"/>
      <c r="F126" s="151"/>
      <c r="G126" s="171"/>
      <c r="H126" s="32"/>
      <c r="I126" s="159"/>
      <c r="J126" s="159"/>
      <c r="K126" s="160"/>
    </row>
    <row r="127" spans="1:11" s="161" customFormat="1" ht="72" x14ac:dyDescent="0.2">
      <c r="A127" s="168"/>
      <c r="B127" s="179" t="s">
        <v>184</v>
      </c>
      <c r="C127" s="169"/>
      <c r="D127" s="170"/>
      <c r="E127" s="170"/>
      <c r="F127" s="151"/>
      <c r="G127" s="171"/>
      <c r="H127" s="32"/>
      <c r="I127" s="159"/>
      <c r="J127" s="159"/>
      <c r="K127" s="160"/>
    </row>
    <row r="128" spans="1:11" s="161" customFormat="1" x14ac:dyDescent="0.2">
      <c r="A128" s="168"/>
      <c r="B128" s="177"/>
      <c r="C128" s="169"/>
      <c r="D128" s="170"/>
      <c r="E128" s="170"/>
      <c r="F128" s="151"/>
      <c r="G128" s="171"/>
      <c r="H128" s="32"/>
      <c r="I128" s="159"/>
      <c r="J128" s="159"/>
      <c r="K128" s="160"/>
    </row>
    <row r="129" spans="1:11" s="161" customFormat="1" x14ac:dyDescent="0.2">
      <c r="A129" s="163" t="s">
        <v>169</v>
      </c>
      <c r="B129" s="164" t="s">
        <v>207</v>
      </c>
      <c r="C129" s="169"/>
      <c r="D129" s="170"/>
      <c r="E129" s="170"/>
      <c r="F129" s="227"/>
      <c r="G129" s="171"/>
      <c r="H129" s="32"/>
      <c r="I129" s="159"/>
      <c r="J129" s="159"/>
      <c r="K129" s="160"/>
    </row>
    <row r="130" spans="1:11" s="161" customFormat="1" x14ac:dyDescent="0.2">
      <c r="A130" s="168"/>
      <c r="B130" s="172" t="s">
        <v>180</v>
      </c>
      <c r="C130" s="169"/>
      <c r="D130" s="170"/>
      <c r="E130" s="170"/>
      <c r="F130" s="227"/>
      <c r="G130" s="171" t="s">
        <v>44</v>
      </c>
      <c r="H130" s="32"/>
      <c r="I130" s="159"/>
      <c r="J130" s="159"/>
      <c r="K130" s="160"/>
    </row>
    <row r="131" spans="1:11" s="161" customFormat="1" x14ac:dyDescent="0.2">
      <c r="A131" s="168"/>
      <c r="B131" s="172" t="s">
        <v>181</v>
      </c>
      <c r="C131" s="169"/>
      <c r="D131" s="170"/>
      <c r="E131" s="170"/>
      <c r="F131" s="227"/>
      <c r="G131" s="171" t="s">
        <v>44</v>
      </c>
      <c r="H131" s="32"/>
      <c r="I131" s="159"/>
      <c r="J131" s="159"/>
      <c r="K131" s="160"/>
    </row>
    <row r="132" spans="1:11" s="161" customFormat="1" x14ac:dyDescent="0.2">
      <c r="A132" s="163"/>
      <c r="B132" s="174" t="s">
        <v>182</v>
      </c>
      <c r="C132" s="175"/>
      <c r="D132" s="153"/>
      <c r="E132" s="153"/>
      <c r="F132" s="39">
        <v>5</v>
      </c>
      <c r="G132" s="166" t="s">
        <v>44</v>
      </c>
      <c r="H132" s="23"/>
      <c r="I132" s="123">
        <f t="shared" si="2"/>
        <v>0</v>
      </c>
      <c r="J132" s="167" t="s">
        <v>200</v>
      </c>
      <c r="K132" s="160"/>
    </row>
    <row r="133" spans="1:11" s="161" customFormat="1" x14ac:dyDescent="0.2">
      <c r="A133" s="168"/>
      <c r="B133" s="172" t="s">
        <v>208</v>
      </c>
      <c r="C133" s="169"/>
      <c r="D133" s="170"/>
      <c r="E133" s="170"/>
      <c r="F133" s="227"/>
      <c r="G133" s="171" t="s">
        <v>44</v>
      </c>
      <c r="H133" s="32"/>
      <c r="I133" s="27"/>
      <c r="J133" s="159"/>
      <c r="K133" s="160"/>
    </row>
    <row r="134" spans="1:11" s="161" customFormat="1" x14ac:dyDescent="0.2">
      <c r="A134" s="168"/>
      <c r="B134" s="172" t="s">
        <v>183</v>
      </c>
      <c r="C134" s="169"/>
      <c r="D134" s="170"/>
      <c r="E134" s="170"/>
      <c r="F134" s="227"/>
      <c r="G134" s="171" t="s">
        <v>44</v>
      </c>
      <c r="H134" s="32"/>
      <c r="I134" s="27"/>
      <c r="J134" s="159"/>
      <c r="K134" s="160"/>
    </row>
    <row r="135" spans="1:11" s="161" customFormat="1" x14ac:dyDescent="0.2">
      <c r="A135" s="168"/>
      <c r="B135" s="172"/>
      <c r="C135" s="169"/>
      <c r="D135" s="170"/>
      <c r="E135" s="170"/>
      <c r="F135" s="227"/>
      <c r="G135" s="171"/>
      <c r="H135" s="32"/>
      <c r="I135" s="27"/>
      <c r="J135" s="159"/>
      <c r="K135" s="160"/>
    </row>
    <row r="136" spans="1:11" s="161" customFormat="1" x14ac:dyDescent="0.2">
      <c r="A136" s="168"/>
      <c r="B136" s="172"/>
      <c r="C136" s="169"/>
      <c r="D136" s="170"/>
      <c r="E136" s="170"/>
      <c r="F136" s="227"/>
      <c r="G136" s="171"/>
      <c r="H136" s="32"/>
      <c r="I136" s="27"/>
      <c r="J136" s="159"/>
      <c r="K136" s="160"/>
    </row>
    <row r="137" spans="1:11" x14ac:dyDescent="0.2">
      <c r="A137" s="63"/>
      <c r="B137" s="78"/>
      <c r="C137" s="81"/>
      <c r="D137" s="25"/>
      <c r="E137" s="25"/>
      <c r="F137" s="128"/>
      <c r="G137" s="82"/>
      <c r="H137" s="32"/>
      <c r="I137" s="27"/>
      <c r="J137" s="27"/>
      <c r="K137" s="43"/>
    </row>
    <row r="138" spans="1:11" ht="24" x14ac:dyDescent="0.2">
      <c r="A138" s="63"/>
      <c r="B138" s="64" t="s">
        <v>67</v>
      </c>
      <c r="C138" s="81"/>
      <c r="D138" s="25"/>
      <c r="E138" s="25"/>
      <c r="F138" s="128"/>
      <c r="G138" s="82"/>
      <c r="H138" s="32"/>
      <c r="I138" s="27"/>
      <c r="J138" s="27"/>
      <c r="K138" s="43"/>
    </row>
    <row r="139" spans="1:11" x14ac:dyDescent="0.2">
      <c r="A139" s="63"/>
      <c r="B139" s="64"/>
      <c r="C139" s="81"/>
      <c r="D139" s="25"/>
      <c r="E139" s="25"/>
      <c r="F139" s="128"/>
      <c r="G139" s="82"/>
      <c r="H139" s="32"/>
      <c r="I139" s="27"/>
      <c r="J139" s="27"/>
      <c r="K139" s="43"/>
    </row>
    <row r="140" spans="1:11" ht="72" x14ac:dyDescent="0.2">
      <c r="A140" s="63"/>
      <c r="B140" s="85" t="s">
        <v>68</v>
      </c>
      <c r="C140" s="60"/>
      <c r="D140" s="22"/>
      <c r="E140" s="22"/>
      <c r="F140" s="124"/>
      <c r="G140" s="61"/>
      <c r="H140" s="32"/>
      <c r="I140" s="27"/>
      <c r="J140" s="27"/>
      <c r="K140" s="43"/>
    </row>
    <row r="141" spans="1:11" x14ac:dyDescent="0.2">
      <c r="A141" s="58"/>
      <c r="B141" s="65"/>
      <c r="C141" s="60"/>
      <c r="D141" s="22"/>
      <c r="E141" s="22"/>
      <c r="F141" s="124"/>
      <c r="G141" s="61"/>
      <c r="H141" s="32"/>
      <c r="I141" s="27"/>
      <c r="J141" s="27"/>
      <c r="K141" s="43"/>
    </row>
    <row r="142" spans="1:11" x14ac:dyDescent="0.2">
      <c r="A142" s="58" t="s">
        <v>69</v>
      </c>
      <c r="B142" s="79" t="s">
        <v>70</v>
      </c>
      <c r="C142" s="60"/>
      <c r="D142" s="22"/>
      <c r="E142" s="22"/>
      <c r="F142" s="124"/>
      <c r="G142" s="61" t="s">
        <v>44</v>
      </c>
      <c r="H142" s="32"/>
      <c r="I142" s="27"/>
      <c r="J142" s="27"/>
      <c r="K142" s="43"/>
    </row>
    <row r="143" spans="1:11" x14ac:dyDescent="0.2">
      <c r="A143" s="58"/>
      <c r="B143" s="65"/>
      <c r="C143" s="60"/>
      <c r="D143" s="22"/>
      <c r="E143" s="22"/>
      <c r="F143" s="124"/>
      <c r="G143" s="61"/>
      <c r="H143" s="32"/>
      <c r="I143" s="27"/>
      <c r="J143" s="27"/>
      <c r="K143" s="43"/>
    </row>
    <row r="144" spans="1:11" x14ac:dyDescent="0.2">
      <c r="A144" s="58" t="s">
        <v>71</v>
      </c>
      <c r="B144" s="79" t="s">
        <v>72</v>
      </c>
      <c r="C144" s="60"/>
      <c r="D144" s="22"/>
      <c r="E144" s="22"/>
      <c r="F144" s="124"/>
      <c r="G144" s="61" t="s">
        <v>44</v>
      </c>
      <c r="H144" s="32"/>
      <c r="I144" s="27"/>
      <c r="J144" s="27"/>
      <c r="K144" s="43"/>
    </row>
    <row r="145" spans="1:11" x14ac:dyDescent="0.2">
      <c r="A145" s="58"/>
      <c r="B145" s="79"/>
      <c r="C145" s="60"/>
      <c r="D145" s="22"/>
      <c r="E145" s="22"/>
      <c r="F145" s="124"/>
      <c r="G145" s="61"/>
      <c r="H145" s="32"/>
      <c r="I145" s="27"/>
      <c r="J145" s="27"/>
      <c r="K145" s="43"/>
    </row>
    <row r="146" spans="1:11" x14ac:dyDescent="0.2">
      <c r="A146" s="58" t="s">
        <v>73</v>
      </c>
      <c r="B146" s="79" t="s">
        <v>74</v>
      </c>
      <c r="C146" s="60"/>
      <c r="D146" s="22"/>
      <c r="E146" s="22"/>
      <c r="F146" s="124"/>
      <c r="G146" s="61" t="s">
        <v>44</v>
      </c>
      <c r="H146" s="32"/>
      <c r="I146" s="27"/>
      <c r="J146" s="27"/>
      <c r="K146" s="43"/>
    </row>
    <row r="147" spans="1:11" x14ac:dyDescent="0.2">
      <c r="A147" s="58"/>
      <c r="B147" s="79"/>
      <c r="C147" s="60"/>
      <c r="D147" s="22"/>
      <c r="E147" s="22"/>
      <c r="F147" s="124"/>
      <c r="G147" s="61"/>
      <c r="H147" s="32"/>
      <c r="I147" s="27"/>
      <c r="J147" s="27"/>
      <c r="K147" s="43"/>
    </row>
    <row r="148" spans="1:11" x14ac:dyDescent="0.2">
      <c r="A148" s="38" t="s">
        <v>75</v>
      </c>
      <c r="B148" s="80" t="s">
        <v>209</v>
      </c>
      <c r="C148" s="68"/>
      <c r="D148" s="23"/>
      <c r="E148" s="23"/>
      <c r="F148" s="125">
        <v>2</v>
      </c>
      <c r="G148" s="69" t="s">
        <v>44</v>
      </c>
      <c r="H148" s="23"/>
      <c r="I148" s="123">
        <f t="shared" ref="I148:I207" si="3">SUM(F148*H148)</f>
        <v>0</v>
      </c>
      <c r="J148" s="70" t="s">
        <v>200</v>
      </c>
      <c r="K148" s="43"/>
    </row>
    <row r="149" spans="1:11" x14ac:dyDescent="0.2">
      <c r="A149" s="58"/>
      <c r="B149" s="79"/>
      <c r="C149" s="60"/>
      <c r="D149" s="22"/>
      <c r="E149" s="22"/>
      <c r="F149" s="124"/>
      <c r="G149" s="61"/>
      <c r="H149" s="32"/>
      <c r="I149" s="159"/>
      <c r="J149" s="27"/>
      <c r="K149" s="43"/>
    </row>
    <row r="150" spans="1:11" x14ac:dyDescent="0.2">
      <c r="A150" s="58" t="s">
        <v>76</v>
      </c>
      <c r="B150" s="79" t="s">
        <v>77</v>
      </c>
      <c r="C150" s="60"/>
      <c r="D150" s="22"/>
      <c r="E150" s="22"/>
      <c r="F150" s="124"/>
      <c r="G150" s="61" t="s">
        <v>44</v>
      </c>
      <c r="H150" s="32"/>
      <c r="I150" s="159"/>
      <c r="J150" s="27"/>
      <c r="K150" s="43"/>
    </row>
    <row r="151" spans="1:11" x14ac:dyDescent="0.2">
      <c r="A151" s="58"/>
      <c r="B151" s="79"/>
      <c r="C151" s="60"/>
      <c r="D151" s="22"/>
      <c r="E151" s="22"/>
      <c r="F151" s="124"/>
      <c r="G151" s="61"/>
      <c r="H151" s="32"/>
      <c r="I151" s="159"/>
      <c r="J151" s="27"/>
      <c r="K151" s="43"/>
    </row>
    <row r="152" spans="1:11" x14ac:dyDescent="0.2">
      <c r="A152" s="58" t="s">
        <v>78</v>
      </c>
      <c r="B152" s="79" t="s">
        <v>79</v>
      </c>
      <c r="C152" s="60"/>
      <c r="D152" s="22"/>
      <c r="E152" s="22"/>
      <c r="F152" s="124"/>
      <c r="G152" s="61" t="s">
        <v>44</v>
      </c>
      <c r="H152" s="32"/>
      <c r="I152" s="159"/>
      <c r="J152" s="27"/>
      <c r="K152" s="43"/>
    </row>
    <row r="153" spans="1:11" x14ac:dyDescent="0.2">
      <c r="A153" s="58"/>
      <c r="B153" s="79"/>
      <c r="C153" s="60"/>
      <c r="D153" s="22"/>
      <c r="E153" s="22"/>
      <c r="F153" s="124"/>
      <c r="G153" s="61"/>
      <c r="H153" s="32"/>
      <c r="I153" s="159"/>
      <c r="J153" s="27"/>
      <c r="K153" s="43"/>
    </row>
    <row r="154" spans="1:11" x14ac:dyDescent="0.2">
      <c r="A154" s="58" t="s">
        <v>80</v>
      </c>
      <c r="B154" s="79" t="s">
        <v>81</v>
      </c>
      <c r="C154" s="60"/>
      <c r="D154" s="22"/>
      <c r="E154" s="22"/>
      <c r="F154" s="124"/>
      <c r="G154" s="61" t="s">
        <v>44</v>
      </c>
      <c r="H154" s="32"/>
      <c r="I154" s="159"/>
      <c r="J154" s="27"/>
      <c r="K154" s="43"/>
    </row>
    <row r="155" spans="1:11" s="161" customFormat="1" x14ac:dyDescent="0.2">
      <c r="A155" s="156"/>
      <c r="B155" s="162"/>
      <c r="C155" s="162"/>
      <c r="D155" s="162"/>
      <c r="E155" s="162"/>
      <c r="F155" s="162"/>
      <c r="G155" s="162"/>
      <c r="H155" s="32"/>
      <c r="I155" s="159"/>
      <c r="J155" s="159"/>
      <c r="K155" s="160"/>
    </row>
    <row r="156" spans="1:11" x14ac:dyDescent="0.2">
      <c r="A156" s="26" t="s">
        <v>27</v>
      </c>
      <c r="B156" s="73" t="s">
        <v>28</v>
      </c>
      <c r="C156" s="74"/>
      <c r="D156" s="24"/>
      <c r="E156" s="24"/>
      <c r="F156" s="126"/>
      <c r="G156" s="75"/>
      <c r="H156" s="32"/>
      <c r="I156" s="159"/>
      <c r="J156" s="27"/>
      <c r="K156" s="43"/>
    </row>
    <row r="157" spans="1:11" s="161" customFormat="1" x14ac:dyDescent="0.2">
      <c r="A157" s="156"/>
      <c r="B157" s="162"/>
      <c r="C157" s="162"/>
      <c r="D157" s="162"/>
      <c r="E157" s="162"/>
      <c r="F157" s="162"/>
      <c r="G157" s="162"/>
      <c r="H157" s="32"/>
      <c r="I157" s="159"/>
      <c r="J157" s="159"/>
      <c r="K157" s="160"/>
    </row>
    <row r="158" spans="1:11" ht="255.75" customHeight="1" x14ac:dyDescent="0.2">
      <c r="A158" s="26"/>
      <c r="B158" s="86" t="s">
        <v>195</v>
      </c>
      <c r="C158" s="74"/>
      <c r="D158" s="24"/>
      <c r="E158" s="24"/>
      <c r="F158" s="126"/>
      <c r="G158" s="75"/>
      <c r="H158" s="32"/>
      <c r="I158" s="159"/>
      <c r="J158" s="87"/>
      <c r="K158" s="43"/>
    </row>
    <row r="159" spans="1:11" ht="269.25" customHeight="1" x14ac:dyDescent="0.2">
      <c r="A159" s="26"/>
      <c r="B159" s="88" t="s">
        <v>194</v>
      </c>
      <c r="C159" s="74"/>
      <c r="D159" s="24"/>
      <c r="E159" s="24"/>
      <c r="F159" s="126"/>
      <c r="G159" s="75"/>
      <c r="H159" s="32"/>
      <c r="I159" s="159"/>
      <c r="J159" s="87"/>
      <c r="K159" s="43"/>
    </row>
    <row r="160" spans="1:11" s="161" customFormat="1" x14ac:dyDescent="0.2">
      <c r="A160" s="156"/>
      <c r="B160" s="162"/>
      <c r="C160" s="162"/>
      <c r="D160" s="162"/>
      <c r="E160" s="162"/>
      <c r="F160" s="162"/>
      <c r="G160" s="162"/>
      <c r="H160" s="32"/>
      <c r="I160" s="159"/>
      <c r="J160" s="159"/>
      <c r="K160" s="160"/>
    </row>
    <row r="161" spans="1:11" x14ac:dyDescent="0.2">
      <c r="A161" s="72">
        <v>1</v>
      </c>
      <c r="B161" s="53" t="s">
        <v>87</v>
      </c>
      <c r="C161" s="74"/>
      <c r="D161" s="24"/>
      <c r="E161" s="24"/>
      <c r="F161" s="126"/>
      <c r="G161" s="75"/>
      <c r="H161" s="32"/>
      <c r="I161" s="159"/>
      <c r="J161" s="27"/>
      <c r="K161" s="43"/>
    </row>
    <row r="162" spans="1:11" s="161" customFormat="1" ht="36" x14ac:dyDescent="0.2">
      <c r="A162" s="163" t="s">
        <v>96</v>
      </c>
      <c r="B162" s="185" t="s">
        <v>146</v>
      </c>
      <c r="C162" s="155"/>
      <c r="D162" s="156"/>
      <c r="E162" s="152" t="s">
        <v>210</v>
      </c>
      <c r="F162" s="165"/>
      <c r="G162" s="158" t="s">
        <v>44</v>
      </c>
      <c r="H162" s="32"/>
      <c r="I162" s="159"/>
      <c r="J162" s="177"/>
      <c r="K162" s="160"/>
    </row>
    <row r="163" spans="1:11" s="161" customFormat="1" ht="24" x14ac:dyDescent="0.2">
      <c r="A163" s="156"/>
      <c r="B163" s="186"/>
      <c r="C163" s="155"/>
      <c r="D163" s="156"/>
      <c r="E163" s="153" t="s">
        <v>211</v>
      </c>
      <c r="F163" s="39">
        <v>744</v>
      </c>
      <c r="G163" s="166" t="s">
        <v>44</v>
      </c>
      <c r="H163" s="23"/>
      <c r="I163" s="123">
        <f t="shared" si="3"/>
        <v>0</v>
      </c>
      <c r="J163" s="164" t="s">
        <v>225</v>
      </c>
      <c r="K163" s="160"/>
    </row>
    <row r="164" spans="1:11" s="161" customFormat="1" x14ac:dyDescent="0.2">
      <c r="A164" s="187"/>
      <c r="B164" s="154"/>
      <c r="C164" s="155"/>
      <c r="D164" s="156"/>
      <c r="E164" s="152" t="s">
        <v>212</v>
      </c>
      <c r="F164" s="165"/>
      <c r="G164" s="158" t="s">
        <v>44</v>
      </c>
      <c r="H164" s="32"/>
      <c r="I164" s="159"/>
      <c r="J164" s="159"/>
      <c r="K164" s="160"/>
    </row>
    <row r="165" spans="1:11" s="161" customFormat="1" x14ac:dyDescent="0.2">
      <c r="A165" s="187"/>
      <c r="B165" s="154"/>
      <c r="C165" s="155"/>
      <c r="D165" s="156"/>
      <c r="E165" s="152" t="s">
        <v>213</v>
      </c>
      <c r="F165" s="165"/>
      <c r="G165" s="158" t="s">
        <v>44</v>
      </c>
      <c r="H165" s="32"/>
      <c r="I165" s="159"/>
      <c r="J165" s="159"/>
      <c r="K165" s="160"/>
    </row>
    <row r="166" spans="1:11" s="161" customFormat="1" x14ac:dyDescent="0.2">
      <c r="A166" s="187"/>
      <c r="B166" s="154"/>
      <c r="C166" s="155"/>
      <c r="D166" s="156"/>
      <c r="E166" s="152" t="s">
        <v>214</v>
      </c>
      <c r="F166" s="188"/>
      <c r="G166" s="158" t="s">
        <v>44</v>
      </c>
      <c r="H166" s="32"/>
      <c r="I166" s="159"/>
      <c r="J166" s="159"/>
      <c r="K166" s="160"/>
    </row>
    <row r="167" spans="1:11" s="161" customFormat="1" x14ac:dyDescent="0.2">
      <c r="A167" s="156"/>
      <c r="B167" s="162"/>
      <c r="C167" s="162"/>
      <c r="D167" s="162"/>
      <c r="E167" s="162"/>
      <c r="F167" s="162"/>
      <c r="G167" s="162"/>
      <c r="H167" s="32"/>
      <c r="I167" s="159"/>
      <c r="J167" s="159"/>
      <c r="K167" s="160"/>
    </row>
    <row r="168" spans="1:11" s="161" customFormat="1" x14ac:dyDescent="0.2">
      <c r="A168" s="156"/>
      <c r="B168" s="162"/>
      <c r="C168" s="162"/>
      <c r="D168" s="162"/>
      <c r="E168" s="162"/>
      <c r="F168" s="162"/>
      <c r="G168" s="162"/>
      <c r="H168" s="32"/>
      <c r="I168" s="159"/>
      <c r="J168" s="159"/>
      <c r="K168" s="160"/>
    </row>
    <row r="169" spans="1:11" s="161" customFormat="1" ht="24" x14ac:dyDescent="0.2">
      <c r="A169" s="163" t="s">
        <v>88</v>
      </c>
      <c r="B169" s="189" t="s">
        <v>89</v>
      </c>
      <c r="C169" s="155"/>
      <c r="D169" s="153"/>
      <c r="E169" s="153" t="s">
        <v>90</v>
      </c>
      <c r="F169" s="39">
        <v>192</v>
      </c>
      <c r="G169" s="166" t="s">
        <v>44</v>
      </c>
      <c r="H169" s="23"/>
      <c r="I169" s="123">
        <f t="shared" si="3"/>
        <v>0</v>
      </c>
      <c r="J169" s="164" t="s">
        <v>226</v>
      </c>
      <c r="K169" s="160"/>
    </row>
    <row r="170" spans="1:11" s="161" customFormat="1" x14ac:dyDescent="0.2">
      <c r="A170" s="187"/>
      <c r="B170" s="186"/>
      <c r="C170" s="155"/>
      <c r="D170" s="156"/>
      <c r="E170" s="152" t="s">
        <v>91</v>
      </c>
      <c r="F170" s="165"/>
      <c r="G170" s="158" t="s">
        <v>44</v>
      </c>
      <c r="H170" s="32"/>
      <c r="I170" s="159"/>
      <c r="J170" s="159"/>
      <c r="K170" s="160"/>
    </row>
    <row r="171" spans="1:11" s="161" customFormat="1" x14ac:dyDescent="0.2">
      <c r="A171" s="187"/>
      <c r="B171" s="186"/>
      <c r="C171" s="155"/>
      <c r="D171" s="156"/>
      <c r="E171" s="152" t="s">
        <v>92</v>
      </c>
      <c r="F171" s="165"/>
      <c r="G171" s="158" t="s">
        <v>44</v>
      </c>
      <c r="H171" s="32"/>
      <c r="I171" s="159"/>
      <c r="J171" s="159"/>
      <c r="K171" s="160"/>
    </row>
    <row r="172" spans="1:11" s="161" customFormat="1" x14ac:dyDescent="0.2">
      <c r="A172" s="187"/>
      <c r="B172" s="186"/>
      <c r="C172" s="155"/>
      <c r="D172" s="156"/>
      <c r="E172" s="152" t="s">
        <v>93</v>
      </c>
      <c r="F172" s="188"/>
      <c r="G172" s="158" t="s">
        <v>44</v>
      </c>
      <c r="H172" s="32"/>
      <c r="I172" s="159"/>
      <c r="J172" s="159"/>
      <c r="K172" s="160"/>
    </row>
    <row r="173" spans="1:11" s="161" customFormat="1" x14ac:dyDescent="0.2">
      <c r="A173" s="156"/>
      <c r="B173" s="162"/>
      <c r="C173" s="162"/>
      <c r="D173" s="162"/>
      <c r="E173" s="162"/>
      <c r="F173" s="162"/>
      <c r="G173" s="162"/>
      <c r="H173" s="32"/>
      <c r="I173" s="159"/>
      <c r="J173" s="159"/>
      <c r="K173" s="160"/>
    </row>
    <row r="174" spans="1:11" s="161" customFormat="1" ht="36" x14ac:dyDescent="0.2">
      <c r="A174" s="163" t="s">
        <v>82</v>
      </c>
      <c r="B174" s="189" t="s">
        <v>147</v>
      </c>
      <c r="C174" s="175"/>
      <c r="D174" s="153"/>
      <c r="E174" s="153" t="s">
        <v>148</v>
      </c>
      <c r="F174" s="39">
        <v>564</v>
      </c>
      <c r="G174" s="166" t="s">
        <v>149</v>
      </c>
      <c r="H174" s="23"/>
      <c r="I174" s="123">
        <f t="shared" si="3"/>
        <v>0</v>
      </c>
      <c r="J174" s="164" t="s">
        <v>227</v>
      </c>
      <c r="K174" s="160"/>
    </row>
    <row r="175" spans="1:11" s="161" customFormat="1" x14ac:dyDescent="0.2">
      <c r="A175" s="187"/>
      <c r="B175" s="186"/>
      <c r="C175" s="155"/>
      <c r="D175" s="156"/>
      <c r="E175" s="152" t="s">
        <v>150</v>
      </c>
      <c r="F175" s="165"/>
      <c r="G175" s="158" t="s">
        <v>149</v>
      </c>
      <c r="H175" s="32"/>
      <c r="I175" s="159"/>
      <c r="J175" s="159"/>
      <c r="K175" s="160"/>
    </row>
    <row r="176" spans="1:11" s="161" customFormat="1" x14ac:dyDescent="0.2">
      <c r="A176" s="187"/>
      <c r="B176" s="186"/>
      <c r="C176" s="155"/>
      <c r="D176" s="156"/>
      <c r="E176" s="152" t="s">
        <v>151</v>
      </c>
      <c r="F176" s="190"/>
      <c r="G176" s="158" t="s">
        <v>149</v>
      </c>
      <c r="H176" s="32"/>
      <c r="I176" s="159"/>
      <c r="J176" s="159"/>
      <c r="K176" s="160"/>
    </row>
    <row r="177" spans="1:11" s="161" customFormat="1" x14ac:dyDescent="0.2">
      <c r="A177" s="156"/>
      <c r="B177" s="162"/>
      <c r="C177" s="162"/>
      <c r="D177" s="162"/>
      <c r="E177" s="162"/>
      <c r="F177" s="162"/>
      <c r="G177" s="162"/>
      <c r="H177" s="32"/>
      <c r="I177" s="159"/>
      <c r="J177" s="159"/>
      <c r="K177" s="160"/>
    </row>
    <row r="178" spans="1:11" s="161" customFormat="1" ht="36" x14ac:dyDescent="0.2">
      <c r="A178" s="163" t="s">
        <v>111</v>
      </c>
      <c r="B178" s="185" t="s">
        <v>215</v>
      </c>
      <c r="C178" s="155"/>
      <c r="D178" s="156"/>
      <c r="E178" s="152"/>
      <c r="F178" s="165"/>
      <c r="G178" s="158"/>
      <c r="H178" s="32"/>
      <c r="I178" s="159"/>
      <c r="J178" s="159"/>
      <c r="K178" s="160"/>
    </row>
    <row r="179" spans="1:11" s="161" customFormat="1" x14ac:dyDescent="0.2">
      <c r="A179" s="156"/>
      <c r="B179" s="217" t="s">
        <v>216</v>
      </c>
      <c r="C179" s="162"/>
      <c r="D179" s="162"/>
      <c r="E179" s="162"/>
      <c r="F179" s="162"/>
      <c r="G179" s="162" t="s">
        <v>109</v>
      </c>
      <c r="H179" s="32"/>
      <c r="I179" s="159"/>
      <c r="J179" s="159"/>
      <c r="K179" s="160"/>
    </row>
    <row r="180" spans="1:11" s="161" customFormat="1" ht="24" x14ac:dyDescent="0.2">
      <c r="A180" s="163"/>
      <c r="B180" s="191" t="s">
        <v>217</v>
      </c>
      <c r="C180" s="175"/>
      <c r="D180" s="153"/>
      <c r="E180" s="153"/>
      <c r="F180" s="39">
        <v>14</v>
      </c>
      <c r="G180" s="166" t="s">
        <v>109</v>
      </c>
      <c r="H180" s="23"/>
      <c r="I180" s="123">
        <f t="shared" si="3"/>
        <v>0</v>
      </c>
      <c r="J180" s="164" t="s">
        <v>228</v>
      </c>
      <c r="K180" s="160"/>
    </row>
    <row r="181" spans="1:11" s="161" customFormat="1" x14ac:dyDescent="0.2">
      <c r="A181" s="156"/>
      <c r="B181" s="162"/>
      <c r="C181" s="162"/>
      <c r="D181" s="162"/>
      <c r="E181" s="162"/>
      <c r="F181" s="162"/>
      <c r="G181" s="162"/>
      <c r="H181" s="32"/>
      <c r="I181" s="159"/>
      <c r="J181" s="159"/>
      <c r="K181" s="160"/>
    </row>
    <row r="182" spans="1:11" s="161" customFormat="1" ht="36" x14ac:dyDescent="0.2">
      <c r="A182" s="163" t="s">
        <v>115</v>
      </c>
      <c r="B182" s="189" t="s">
        <v>218</v>
      </c>
      <c r="C182" s="175"/>
      <c r="D182" s="153"/>
      <c r="E182" s="153" t="s">
        <v>219</v>
      </c>
      <c r="F182" s="39">
        <v>3</v>
      </c>
      <c r="G182" s="166" t="s">
        <v>220</v>
      </c>
      <c r="H182" s="23"/>
      <c r="I182" s="123">
        <f t="shared" si="3"/>
        <v>0</v>
      </c>
      <c r="J182" s="167" t="s">
        <v>229</v>
      </c>
      <c r="K182" s="160"/>
    </row>
    <row r="183" spans="1:11" s="161" customFormat="1" x14ac:dyDescent="0.2">
      <c r="A183" s="156"/>
      <c r="B183" s="192"/>
      <c r="C183" s="155"/>
      <c r="D183" s="156"/>
      <c r="E183" s="193" t="s">
        <v>221</v>
      </c>
      <c r="F183" s="165"/>
      <c r="G183" s="158" t="s">
        <v>220</v>
      </c>
      <c r="H183" s="32"/>
      <c r="I183" s="159"/>
      <c r="J183" s="159"/>
      <c r="K183" s="160"/>
    </row>
    <row r="184" spans="1:11" s="161" customFormat="1" x14ac:dyDescent="0.2">
      <c r="A184" s="156"/>
      <c r="B184" s="192"/>
      <c r="C184" s="155"/>
      <c r="D184" s="156"/>
      <c r="E184" s="193" t="s">
        <v>222</v>
      </c>
      <c r="F184" s="165"/>
      <c r="G184" s="158" t="s">
        <v>220</v>
      </c>
      <c r="H184" s="32"/>
      <c r="I184" s="159"/>
      <c r="J184" s="159"/>
      <c r="K184" s="160"/>
    </row>
    <row r="185" spans="1:11" s="161" customFormat="1" x14ac:dyDescent="0.2">
      <c r="A185" s="156"/>
      <c r="B185" s="162"/>
      <c r="C185" s="162"/>
      <c r="D185" s="162"/>
      <c r="E185" s="162"/>
      <c r="F185" s="162"/>
      <c r="G185" s="162"/>
      <c r="H185" s="32"/>
      <c r="I185" s="159"/>
      <c r="J185" s="159"/>
      <c r="K185" s="160"/>
    </row>
    <row r="186" spans="1:11" s="161" customFormat="1" x14ac:dyDescent="0.2">
      <c r="A186" s="156"/>
      <c r="B186" s="162"/>
      <c r="C186" s="162"/>
      <c r="D186" s="162"/>
      <c r="E186" s="162"/>
      <c r="F186" s="162"/>
      <c r="G186" s="162"/>
      <c r="H186" s="32"/>
      <c r="I186" s="159"/>
      <c r="J186" s="159"/>
      <c r="K186" s="160"/>
    </row>
    <row r="187" spans="1:11" x14ac:dyDescent="0.2">
      <c r="A187" s="72">
        <v>3</v>
      </c>
      <c r="B187" s="53" t="s">
        <v>152</v>
      </c>
      <c r="C187" s="74"/>
      <c r="D187" s="24"/>
      <c r="E187" s="24"/>
      <c r="F187" s="126"/>
      <c r="G187" s="75"/>
      <c r="H187" s="32"/>
      <c r="I187" s="159"/>
      <c r="J187" s="27"/>
      <c r="K187" s="43"/>
    </row>
    <row r="188" spans="1:11" s="161" customFormat="1" x14ac:dyDescent="0.2">
      <c r="A188" s="156"/>
      <c r="B188" s="162"/>
      <c r="C188" s="162"/>
      <c r="D188" s="162"/>
      <c r="E188" s="162"/>
      <c r="F188" s="162"/>
      <c r="G188" s="162"/>
      <c r="H188" s="32"/>
      <c r="I188" s="159"/>
      <c r="J188" s="159"/>
      <c r="K188" s="160"/>
    </row>
    <row r="189" spans="1:11" s="161" customFormat="1" x14ac:dyDescent="0.2">
      <c r="A189" s="163" t="s">
        <v>71</v>
      </c>
      <c r="B189" s="196" t="s">
        <v>223</v>
      </c>
      <c r="C189" s="155"/>
      <c r="D189" s="156"/>
      <c r="E189" s="152"/>
      <c r="F189" s="165"/>
      <c r="G189" s="158"/>
      <c r="H189" s="32"/>
      <c r="I189" s="159"/>
      <c r="J189" s="159"/>
      <c r="K189" s="160"/>
    </row>
    <row r="190" spans="1:11" s="161" customFormat="1" x14ac:dyDescent="0.2">
      <c r="A190" s="156"/>
      <c r="B190" s="197" t="s">
        <v>153</v>
      </c>
      <c r="C190" s="155"/>
      <c r="D190" s="156"/>
      <c r="E190" s="152" t="s">
        <v>154</v>
      </c>
      <c r="F190" s="165"/>
      <c r="G190" s="158" t="s">
        <v>85</v>
      </c>
      <c r="H190" s="32"/>
      <c r="I190" s="159"/>
      <c r="J190" s="198"/>
      <c r="K190" s="160"/>
    </row>
    <row r="191" spans="1:11" s="161" customFormat="1" x14ac:dyDescent="0.2">
      <c r="A191" s="156"/>
      <c r="B191" s="162"/>
      <c r="C191" s="155"/>
      <c r="D191" s="156"/>
      <c r="E191" s="152" t="s">
        <v>155</v>
      </c>
      <c r="F191" s="165"/>
      <c r="G191" s="158" t="s">
        <v>85</v>
      </c>
      <c r="H191" s="32"/>
      <c r="I191" s="159"/>
      <c r="J191" s="159"/>
      <c r="K191" s="160"/>
    </row>
    <row r="192" spans="1:11" s="161" customFormat="1" x14ac:dyDescent="0.2">
      <c r="A192" s="156"/>
      <c r="B192" s="162"/>
      <c r="C192" s="155"/>
      <c r="D192" s="156"/>
      <c r="E192" s="153" t="s">
        <v>156</v>
      </c>
      <c r="F192" s="39">
        <v>22060</v>
      </c>
      <c r="G192" s="166" t="s">
        <v>85</v>
      </c>
      <c r="H192" s="23"/>
      <c r="I192" s="123">
        <f t="shared" si="3"/>
        <v>0</v>
      </c>
      <c r="J192" s="164" t="s">
        <v>224</v>
      </c>
      <c r="K192" s="160"/>
    </row>
    <row r="193" spans="1:11" s="161" customFormat="1" x14ac:dyDescent="0.2">
      <c r="A193" s="156"/>
      <c r="B193" s="162"/>
      <c r="C193" s="162"/>
      <c r="D193" s="162"/>
      <c r="E193" s="162"/>
      <c r="F193" s="162"/>
      <c r="G193" s="162"/>
      <c r="H193" s="32"/>
      <c r="I193" s="159"/>
      <c r="J193" s="159"/>
      <c r="K193" s="160"/>
    </row>
    <row r="194" spans="1:11" s="161" customFormat="1" x14ac:dyDescent="0.2">
      <c r="A194" s="156"/>
      <c r="B194" s="162"/>
      <c r="C194" s="162"/>
      <c r="D194" s="162"/>
      <c r="E194" s="162"/>
      <c r="F194" s="162"/>
      <c r="G194" s="162"/>
      <c r="H194" s="32"/>
      <c r="I194" s="159"/>
      <c r="J194" s="159"/>
      <c r="K194" s="160"/>
    </row>
    <row r="195" spans="1:11" x14ac:dyDescent="0.2">
      <c r="A195" s="72">
        <v>6</v>
      </c>
      <c r="B195" s="53" t="s">
        <v>94</v>
      </c>
      <c r="C195" s="74"/>
      <c r="D195" s="24"/>
      <c r="E195" s="24"/>
      <c r="F195" s="126"/>
      <c r="G195" s="75"/>
      <c r="H195" s="32"/>
      <c r="I195" s="159"/>
      <c r="J195" s="27"/>
      <c r="K195" s="43"/>
    </row>
    <row r="196" spans="1:11" ht="24" x14ac:dyDescent="0.2">
      <c r="A196" s="24"/>
      <c r="B196" s="89" t="s">
        <v>95</v>
      </c>
      <c r="C196" s="74"/>
      <c r="D196" s="24"/>
      <c r="E196" s="33"/>
      <c r="F196" s="136"/>
      <c r="G196" s="75"/>
      <c r="H196" s="32"/>
      <c r="I196" s="159"/>
      <c r="J196" s="27"/>
      <c r="K196" s="43"/>
    </row>
    <row r="197" spans="1:11" x14ac:dyDescent="0.2">
      <c r="A197" s="23" t="s">
        <v>96</v>
      </c>
      <c r="B197" s="150" t="s">
        <v>97</v>
      </c>
      <c r="C197" s="74"/>
      <c r="D197" s="24"/>
      <c r="E197" s="33" t="s">
        <v>84</v>
      </c>
      <c r="F197" s="136"/>
      <c r="G197" s="75" t="s">
        <v>85</v>
      </c>
      <c r="H197" s="32"/>
      <c r="I197" s="159"/>
      <c r="J197" s="27"/>
      <c r="K197" s="43"/>
    </row>
    <row r="198" spans="1:11" x14ac:dyDescent="0.2">
      <c r="A198" s="24"/>
      <c r="B198" s="77"/>
      <c r="C198" s="74"/>
      <c r="D198" s="24"/>
      <c r="E198" s="33" t="s">
        <v>86</v>
      </c>
      <c r="F198" s="136"/>
      <c r="G198" s="75" t="s">
        <v>85</v>
      </c>
      <c r="H198" s="32"/>
      <c r="I198" s="159"/>
      <c r="J198" s="27"/>
      <c r="K198" s="43"/>
    </row>
    <row r="199" spans="1:11" x14ac:dyDescent="0.2">
      <c r="A199" s="24"/>
      <c r="B199" s="77"/>
      <c r="C199" s="24"/>
      <c r="D199" s="24"/>
      <c r="E199" s="33" t="s">
        <v>98</v>
      </c>
      <c r="F199" s="136"/>
      <c r="G199" s="75" t="s">
        <v>85</v>
      </c>
      <c r="H199" s="32"/>
      <c r="I199" s="159"/>
      <c r="J199" s="27"/>
      <c r="K199" s="43"/>
    </row>
    <row r="200" spans="1:11" x14ac:dyDescent="0.2">
      <c r="A200" s="156"/>
      <c r="B200" s="162"/>
      <c r="C200" s="23"/>
      <c r="D200" s="23"/>
      <c r="E200" s="35" t="s">
        <v>99</v>
      </c>
      <c r="F200" s="137">
        <v>2800</v>
      </c>
      <c r="G200" s="69" t="s">
        <v>85</v>
      </c>
      <c r="H200" s="23"/>
      <c r="I200" s="123">
        <f t="shared" si="3"/>
        <v>0</v>
      </c>
      <c r="J200" s="167" t="s">
        <v>230</v>
      </c>
      <c r="K200" s="43"/>
    </row>
    <row r="201" spans="1:11" s="161" customFormat="1" x14ac:dyDescent="0.2">
      <c r="A201" s="156"/>
      <c r="B201" s="162"/>
      <c r="C201" s="162"/>
      <c r="D201" s="162"/>
      <c r="E201" s="162"/>
      <c r="F201" s="162"/>
      <c r="G201" s="162"/>
      <c r="H201" s="32"/>
      <c r="I201" s="159"/>
      <c r="J201" s="159"/>
      <c r="K201" s="160"/>
    </row>
    <row r="202" spans="1:11" s="148" customFormat="1" x14ac:dyDescent="0.2">
      <c r="A202" s="38" t="s">
        <v>88</v>
      </c>
      <c r="B202" s="71" t="s">
        <v>100</v>
      </c>
      <c r="C202" s="38"/>
      <c r="D202" s="38"/>
      <c r="E202" s="38"/>
      <c r="F202" s="149">
        <v>68</v>
      </c>
      <c r="G202" s="146" t="s">
        <v>85</v>
      </c>
      <c r="H202" s="23"/>
      <c r="I202" s="123">
        <f t="shared" si="3"/>
        <v>0</v>
      </c>
      <c r="J202" s="167" t="s">
        <v>231</v>
      </c>
      <c r="K202" s="147"/>
    </row>
    <row r="203" spans="1:11" s="161" customFormat="1" x14ac:dyDescent="0.2">
      <c r="A203" s="156"/>
      <c r="B203" s="162"/>
      <c r="C203" s="162"/>
      <c r="D203" s="162"/>
      <c r="E203" s="162"/>
      <c r="F203" s="162"/>
      <c r="G203" s="162"/>
      <c r="H203" s="32"/>
      <c r="I203" s="159"/>
      <c r="J203" s="159"/>
      <c r="K203" s="160"/>
    </row>
    <row r="204" spans="1:11" s="161" customFormat="1" ht="24" x14ac:dyDescent="0.2">
      <c r="A204" s="163" t="s">
        <v>82</v>
      </c>
      <c r="B204" s="164" t="s">
        <v>234</v>
      </c>
      <c r="C204" s="156"/>
      <c r="D204" s="156"/>
      <c r="E204" s="156" t="s">
        <v>157</v>
      </c>
      <c r="F204" s="195"/>
      <c r="G204" s="158" t="s">
        <v>85</v>
      </c>
      <c r="H204" s="32"/>
      <c r="I204" s="159"/>
      <c r="J204" s="159"/>
      <c r="K204" s="160"/>
    </row>
    <row r="205" spans="1:11" s="161" customFormat="1" x14ac:dyDescent="0.2">
      <c r="A205" s="156"/>
      <c r="B205" s="162"/>
      <c r="C205" s="156"/>
      <c r="D205" s="156"/>
      <c r="E205" s="194" t="s">
        <v>158</v>
      </c>
      <c r="F205" s="195"/>
      <c r="G205" s="158" t="s">
        <v>85</v>
      </c>
      <c r="H205" s="32"/>
      <c r="I205" s="159"/>
      <c r="J205" s="159"/>
      <c r="K205" s="160"/>
    </row>
    <row r="206" spans="1:11" s="161" customFormat="1" x14ac:dyDescent="0.2">
      <c r="A206" s="156"/>
      <c r="B206" s="162"/>
      <c r="C206" s="156"/>
      <c r="D206" s="156"/>
      <c r="E206" s="194" t="s">
        <v>159</v>
      </c>
      <c r="F206" s="195"/>
      <c r="G206" s="158" t="s">
        <v>85</v>
      </c>
      <c r="H206" s="32"/>
      <c r="I206" s="159"/>
      <c r="J206" s="159"/>
      <c r="K206" s="160"/>
    </row>
    <row r="207" spans="1:11" s="161" customFormat="1" x14ac:dyDescent="0.2">
      <c r="A207" s="156"/>
      <c r="B207" s="162"/>
      <c r="C207" s="156"/>
      <c r="D207" s="153"/>
      <c r="E207" s="199" t="s">
        <v>160</v>
      </c>
      <c r="F207" s="200">
        <v>1000</v>
      </c>
      <c r="G207" s="166" t="s">
        <v>85</v>
      </c>
      <c r="H207" s="23"/>
      <c r="I207" s="123">
        <f t="shared" si="3"/>
        <v>0</v>
      </c>
      <c r="J207" s="167" t="s">
        <v>239</v>
      </c>
      <c r="K207" s="160"/>
    </row>
    <row r="208" spans="1:11" s="161" customFormat="1" x14ac:dyDescent="0.2">
      <c r="A208" s="156"/>
      <c r="B208" s="162"/>
      <c r="C208" s="162"/>
      <c r="D208" s="162"/>
      <c r="E208" s="162"/>
      <c r="F208" s="162"/>
      <c r="G208" s="162"/>
      <c r="H208" s="32"/>
      <c r="I208" s="159"/>
      <c r="J208" s="159"/>
      <c r="K208" s="160"/>
    </row>
    <row r="209" spans="1:11" s="161" customFormat="1" ht="24" x14ac:dyDescent="0.2">
      <c r="A209" s="163" t="s">
        <v>111</v>
      </c>
      <c r="B209" s="164" t="s">
        <v>235</v>
      </c>
      <c r="C209" s="156"/>
      <c r="D209" s="156"/>
      <c r="E209" s="156" t="s">
        <v>157</v>
      </c>
      <c r="F209" s="195"/>
      <c r="G209" s="158" t="s">
        <v>85</v>
      </c>
      <c r="H209" s="32"/>
      <c r="I209" s="159"/>
      <c r="J209" s="159"/>
      <c r="K209" s="160"/>
    </row>
    <row r="210" spans="1:11" s="161" customFormat="1" x14ac:dyDescent="0.2">
      <c r="A210" s="156"/>
      <c r="B210" s="162"/>
      <c r="C210" s="156"/>
      <c r="D210" s="156"/>
      <c r="E210" s="194" t="s">
        <v>158</v>
      </c>
      <c r="F210" s="195"/>
      <c r="G210" s="158" t="s">
        <v>85</v>
      </c>
      <c r="H210" s="32"/>
      <c r="I210" s="159"/>
      <c r="J210" s="159"/>
      <c r="K210" s="160"/>
    </row>
    <row r="211" spans="1:11" s="161" customFormat="1" x14ac:dyDescent="0.2">
      <c r="A211" s="156"/>
      <c r="B211" s="162"/>
      <c r="C211" s="156"/>
      <c r="D211" s="156"/>
      <c r="E211" s="194" t="s">
        <v>159</v>
      </c>
      <c r="F211" s="195"/>
      <c r="G211" s="158" t="s">
        <v>85</v>
      </c>
      <c r="H211" s="32"/>
      <c r="I211" s="159"/>
      <c r="J211" s="159"/>
      <c r="K211" s="160"/>
    </row>
    <row r="212" spans="1:11" s="161" customFormat="1" x14ac:dyDescent="0.2">
      <c r="A212" s="156"/>
      <c r="B212" s="162"/>
      <c r="C212" s="156"/>
      <c r="D212" s="153"/>
      <c r="E212" s="199" t="s">
        <v>160</v>
      </c>
      <c r="F212" s="200">
        <v>1000</v>
      </c>
      <c r="G212" s="166" t="s">
        <v>85</v>
      </c>
      <c r="H212" s="23"/>
      <c r="I212" s="123">
        <f t="shared" ref="I212:I221" si="4">SUM(F212*H212)</f>
        <v>0</v>
      </c>
      <c r="J212" s="167" t="s">
        <v>239</v>
      </c>
      <c r="K212" s="160"/>
    </row>
    <row r="213" spans="1:11" s="161" customFormat="1" x14ac:dyDescent="0.2">
      <c r="A213" s="156"/>
      <c r="B213" s="162"/>
      <c r="C213" s="156"/>
      <c r="D213" s="156"/>
      <c r="E213" s="152"/>
      <c r="F213" s="165"/>
      <c r="G213" s="156"/>
      <c r="H213" s="32"/>
      <c r="I213" s="159"/>
      <c r="J213" s="159"/>
      <c r="K213" s="160"/>
    </row>
    <row r="214" spans="1:11" s="161" customFormat="1" x14ac:dyDescent="0.2">
      <c r="A214" s="156"/>
      <c r="B214" s="162"/>
      <c r="C214" s="156"/>
      <c r="D214" s="156"/>
      <c r="E214" s="152"/>
      <c r="F214" s="165"/>
      <c r="G214" s="156"/>
      <c r="H214" s="32"/>
      <c r="I214" s="159"/>
      <c r="J214" s="159"/>
      <c r="K214" s="160"/>
    </row>
    <row r="215" spans="1:11" s="161" customFormat="1" x14ac:dyDescent="0.2">
      <c r="A215" s="201">
        <v>7</v>
      </c>
      <c r="B215" s="202" t="s">
        <v>161</v>
      </c>
      <c r="C215" s="156"/>
      <c r="D215" s="156"/>
      <c r="E215" s="152"/>
      <c r="F215" s="165"/>
      <c r="G215" s="156"/>
      <c r="H215" s="32"/>
      <c r="I215" s="159"/>
      <c r="J215" s="159"/>
      <c r="K215" s="160"/>
    </row>
    <row r="216" spans="1:11" s="161" customFormat="1" ht="132" x14ac:dyDescent="0.2">
      <c r="A216" s="187"/>
      <c r="B216" s="203" t="s">
        <v>162</v>
      </c>
      <c r="C216" s="155"/>
      <c r="D216" s="156"/>
      <c r="E216" s="156"/>
      <c r="F216" s="157"/>
      <c r="G216" s="158"/>
      <c r="H216" s="32"/>
      <c r="I216" s="159"/>
      <c r="J216" s="204"/>
      <c r="K216" s="160"/>
    </row>
    <row r="217" spans="1:11" s="161" customFormat="1" ht="144" x14ac:dyDescent="0.2">
      <c r="A217" s="187"/>
      <c r="B217" s="205" t="s">
        <v>163</v>
      </c>
      <c r="C217" s="155"/>
      <c r="D217" s="156"/>
      <c r="E217" s="156"/>
      <c r="F217" s="157"/>
      <c r="G217" s="158"/>
      <c r="H217" s="32"/>
      <c r="I217" s="159"/>
      <c r="J217" s="204"/>
      <c r="K217" s="160"/>
    </row>
    <row r="218" spans="1:11" s="161" customFormat="1" x14ac:dyDescent="0.2">
      <c r="A218" s="206">
        <v>1</v>
      </c>
      <c r="B218" s="207" t="s">
        <v>164</v>
      </c>
      <c r="C218" s="156"/>
      <c r="D218" s="156"/>
      <c r="E218" s="152"/>
      <c r="F218" s="165"/>
      <c r="G218" s="156"/>
      <c r="H218" s="32"/>
      <c r="I218" s="159"/>
      <c r="J218" s="159"/>
      <c r="K218" s="160"/>
    </row>
    <row r="219" spans="1:11" s="161" customFormat="1" x14ac:dyDescent="0.2">
      <c r="A219" s="163" t="s">
        <v>96</v>
      </c>
      <c r="B219" s="209" t="s">
        <v>165</v>
      </c>
      <c r="C219" s="156"/>
      <c r="D219" s="156"/>
      <c r="E219" s="210" t="s">
        <v>154</v>
      </c>
      <c r="F219" s="165"/>
      <c r="G219" s="211" t="s">
        <v>85</v>
      </c>
      <c r="H219" s="32"/>
      <c r="I219" s="159"/>
      <c r="J219" s="212"/>
      <c r="K219" s="160"/>
    </row>
    <row r="220" spans="1:11" s="161" customFormat="1" x14ac:dyDescent="0.2">
      <c r="A220" s="208"/>
      <c r="B220" s="213"/>
      <c r="C220" s="156"/>
      <c r="D220" s="156"/>
      <c r="E220" s="210" t="s">
        <v>166</v>
      </c>
      <c r="F220" s="165"/>
      <c r="G220" s="211" t="s">
        <v>85</v>
      </c>
      <c r="H220" s="32"/>
      <c r="I220" s="159"/>
      <c r="J220" s="159"/>
      <c r="K220" s="160"/>
    </row>
    <row r="221" spans="1:11" s="161" customFormat="1" ht="24" x14ac:dyDescent="0.2">
      <c r="A221" s="208"/>
      <c r="B221" s="213"/>
      <c r="C221" s="156"/>
      <c r="D221" s="153"/>
      <c r="E221" s="214" t="s">
        <v>167</v>
      </c>
      <c r="F221" s="218">
        <v>2800</v>
      </c>
      <c r="G221" s="215" t="s">
        <v>85</v>
      </c>
      <c r="H221" s="23"/>
      <c r="I221" s="123">
        <f t="shared" si="4"/>
        <v>0</v>
      </c>
      <c r="J221" s="164" t="s">
        <v>232</v>
      </c>
      <c r="K221" s="160"/>
    </row>
    <row r="222" spans="1:11" s="161" customFormat="1" x14ac:dyDescent="0.2">
      <c r="A222" s="208"/>
      <c r="B222" s="213"/>
      <c r="C222" s="156"/>
      <c r="D222" s="156"/>
      <c r="E222" s="210" t="s">
        <v>168</v>
      </c>
      <c r="F222" s="216"/>
      <c r="G222" s="211" t="s">
        <v>85</v>
      </c>
      <c r="H222" s="32"/>
      <c r="I222" s="101"/>
      <c r="J222" s="159"/>
      <c r="K222" s="160"/>
    </row>
    <row r="223" spans="1:11" s="161" customFormat="1" x14ac:dyDescent="0.2">
      <c r="A223" s="208"/>
      <c r="B223" s="213"/>
      <c r="C223" s="156"/>
      <c r="D223" s="156"/>
      <c r="E223" s="152"/>
      <c r="F223" s="165"/>
      <c r="G223" s="211"/>
      <c r="H223" s="32"/>
      <c r="I223" s="101"/>
      <c r="J223" s="159"/>
      <c r="K223" s="160"/>
    </row>
    <row r="224" spans="1:11" x14ac:dyDescent="0.2">
      <c r="A224" s="24"/>
      <c r="B224" s="77"/>
      <c r="C224" s="24"/>
      <c r="D224" s="24"/>
      <c r="E224" s="33"/>
      <c r="F224" s="136"/>
      <c r="G224" s="75"/>
      <c r="H224" s="34"/>
      <c r="I224" s="101"/>
      <c r="J224" s="27"/>
      <c r="K224" s="43"/>
    </row>
    <row r="225" spans="1:11" x14ac:dyDescent="0.2">
      <c r="A225" s="76"/>
      <c r="B225" s="77"/>
      <c r="C225" s="24"/>
      <c r="D225" s="24"/>
      <c r="E225" s="24"/>
      <c r="F225" s="126"/>
      <c r="G225" s="75"/>
      <c r="H225" s="32"/>
      <c r="I225" s="101"/>
      <c r="J225" s="27"/>
      <c r="K225" s="43"/>
    </row>
    <row r="226" spans="1:11" x14ac:dyDescent="0.2">
      <c r="A226" s="91"/>
      <c r="B226" s="92"/>
      <c r="C226" s="93"/>
      <c r="D226" s="28"/>
      <c r="E226" s="28"/>
      <c r="F226" s="138"/>
      <c r="G226" s="94"/>
      <c r="H226" s="28"/>
      <c r="I226" s="144"/>
      <c r="J226" s="95"/>
      <c r="K226" s="43"/>
    </row>
    <row r="227" spans="1:11" x14ac:dyDescent="0.2">
      <c r="A227" s="91"/>
      <c r="B227" s="96" t="s">
        <v>101</v>
      </c>
      <c r="C227" s="93"/>
      <c r="D227" s="28"/>
      <c r="E227" s="28"/>
      <c r="F227" s="138"/>
      <c r="G227" s="94"/>
      <c r="H227" s="94"/>
      <c r="I227" s="102">
        <f>SUM(I16,I19,I23,I25,I21,I27,I30,I38,I55,I63,I66,I77,I87,I103,I117,I120,I132,I148,I180)</f>
        <v>0</v>
      </c>
      <c r="J227" s="95"/>
      <c r="K227" s="43"/>
    </row>
    <row r="228" spans="1:11" x14ac:dyDescent="0.2">
      <c r="A228" s="91"/>
      <c r="B228" s="96"/>
      <c r="C228" s="93"/>
      <c r="D228" s="28"/>
      <c r="E228" s="28"/>
      <c r="F228" s="138"/>
      <c r="G228" s="94"/>
      <c r="H228" s="94"/>
      <c r="I228" s="102"/>
      <c r="J228" s="95"/>
      <c r="K228" s="43"/>
    </row>
    <row r="229" spans="1:11" x14ac:dyDescent="0.2">
      <c r="A229" s="91"/>
      <c r="B229" s="96" t="s">
        <v>102</v>
      </c>
      <c r="C229" s="93"/>
      <c r="D229" s="28"/>
      <c r="E229" s="28"/>
      <c r="F229" s="138"/>
      <c r="G229" s="94"/>
      <c r="H229" s="94"/>
      <c r="I229" s="102">
        <f>SUM(I221,I212,I207,I202,I200,I192,I182,I174,I169,I163)</f>
        <v>0</v>
      </c>
      <c r="J229" s="97"/>
      <c r="K229" s="43"/>
    </row>
    <row r="230" spans="1:11" x14ac:dyDescent="0.2">
      <c r="A230" s="91"/>
      <c r="B230" s="96"/>
      <c r="C230" s="93"/>
      <c r="D230" s="28"/>
      <c r="E230" s="28"/>
      <c r="F230" s="138"/>
      <c r="G230" s="94"/>
      <c r="H230" s="94"/>
      <c r="I230" s="102"/>
      <c r="J230" s="95"/>
      <c r="K230" s="43"/>
    </row>
    <row r="231" spans="1:11" x14ac:dyDescent="0.2">
      <c r="A231" s="91"/>
      <c r="B231" s="96" t="s">
        <v>103</v>
      </c>
      <c r="C231" s="93"/>
      <c r="D231" s="28"/>
      <c r="E231" s="28"/>
      <c r="F231" s="138"/>
      <c r="G231" s="94"/>
      <c r="H231" s="94"/>
      <c r="I231" s="102">
        <f>I229</f>
        <v>0</v>
      </c>
      <c r="J231" s="97"/>
      <c r="K231" s="43"/>
    </row>
    <row r="232" spans="1:11" x14ac:dyDescent="0.2">
      <c r="A232" s="91"/>
      <c r="B232" s="96"/>
      <c r="C232" s="93"/>
      <c r="D232" s="28"/>
      <c r="E232" s="28"/>
      <c r="F232" s="138"/>
      <c r="G232" s="94"/>
      <c r="H232" s="94"/>
      <c r="I232" s="102"/>
      <c r="J232" s="95"/>
      <c r="K232" s="43"/>
    </row>
    <row r="233" spans="1:11" x14ac:dyDescent="0.2">
      <c r="A233" s="91"/>
      <c r="B233" s="96" t="s">
        <v>104</v>
      </c>
      <c r="C233" s="93"/>
      <c r="D233" s="28"/>
      <c r="E233" s="28"/>
      <c r="F233" s="138"/>
      <c r="G233" s="94"/>
      <c r="H233" s="94"/>
      <c r="I233" s="102">
        <f>I229+(I229*'2-Hourly Rates + mark-ups'!C15)</f>
        <v>0</v>
      </c>
      <c r="J233" s="97"/>
      <c r="K233" s="43"/>
    </row>
    <row r="234" spans="1:11" x14ac:dyDescent="0.2">
      <c r="A234" s="91"/>
      <c r="B234" s="96"/>
      <c r="C234" s="93"/>
      <c r="D234" s="28"/>
      <c r="E234" s="28"/>
      <c r="F234" s="138"/>
      <c r="G234" s="94"/>
      <c r="H234" s="94"/>
      <c r="I234" s="102"/>
      <c r="J234" s="95"/>
      <c r="K234" s="43"/>
    </row>
    <row r="235" spans="1:11" x14ac:dyDescent="0.2">
      <c r="A235" s="91"/>
      <c r="B235" s="96" t="s">
        <v>105</v>
      </c>
      <c r="C235" s="93"/>
      <c r="D235" s="28"/>
      <c r="E235" s="28"/>
      <c r="F235" s="138"/>
      <c r="G235" s="94"/>
      <c r="H235" s="94"/>
      <c r="I235" s="102">
        <f>I233+(I233*'2-Hourly Rates + mark-ups'!C17)</f>
        <v>0</v>
      </c>
      <c r="J235" s="97"/>
      <c r="K235" s="43"/>
    </row>
    <row r="236" spans="1:11" x14ac:dyDescent="0.2">
      <c r="A236" s="91"/>
      <c r="B236" s="96"/>
      <c r="C236" s="93"/>
      <c r="D236" s="28"/>
      <c r="E236" s="28"/>
      <c r="F236" s="138"/>
      <c r="G236" s="94"/>
      <c r="H236" s="94"/>
      <c r="I236" s="102"/>
      <c r="J236" s="95"/>
      <c r="K236" s="43"/>
    </row>
    <row r="237" spans="1:11" x14ac:dyDescent="0.2">
      <c r="A237" s="91"/>
      <c r="B237" s="96" t="s">
        <v>106</v>
      </c>
      <c r="C237" s="93"/>
      <c r="D237" s="28"/>
      <c r="E237" s="28"/>
      <c r="F237" s="138"/>
      <c r="G237" s="94"/>
      <c r="H237" s="94"/>
      <c r="I237" s="102">
        <f>I227+I229+I231+I233+I235</f>
        <v>0</v>
      </c>
      <c r="J237" s="97"/>
      <c r="K237" s="43"/>
    </row>
    <row r="238" spans="1:11" x14ac:dyDescent="0.2">
      <c r="A238" s="91"/>
      <c r="B238" s="96"/>
      <c r="C238" s="93"/>
      <c r="D238" s="28"/>
      <c r="E238" s="28"/>
      <c r="F238" s="138"/>
      <c r="G238" s="94"/>
      <c r="H238" s="28"/>
      <c r="I238" s="144"/>
      <c r="J238" s="95"/>
      <c r="K238" s="43"/>
    </row>
    <row r="239" spans="1:11" x14ac:dyDescent="0.2">
      <c r="A239" s="41"/>
      <c r="B239" s="98"/>
      <c r="C239" s="43"/>
      <c r="D239" s="43"/>
      <c r="E239" s="18"/>
      <c r="F239" s="131"/>
      <c r="G239" s="43"/>
      <c r="H239" s="18"/>
      <c r="I239" s="139"/>
      <c r="J239" s="43"/>
      <c r="K239" s="43"/>
    </row>
    <row r="240" spans="1:11" x14ac:dyDescent="0.2">
      <c r="E240" s="36"/>
      <c r="G240" s="44"/>
    </row>
  </sheetData>
  <protectedRanges>
    <protectedRange password="DFE3" sqref="B2:D2 B17:D17 C30:D31 C16:D16 B22:D29 B8:D8 B186:D186 B44 B45:D51 B238:D238 C3:D7 B160:D161 B10:D13 C9:D9 B15:D15 C14:D14 C158:D159 C43:D44 B85:D96 C187:D187 B224:D226 B137:D157 B194:D203" name="Range1"/>
    <protectedRange password="DFE3" sqref="B196" name="Range1_2"/>
    <protectedRange password="DFE3" sqref="B197" name="Range1_3"/>
    <protectedRange password="DFE3" sqref="B187" name="Range1_10"/>
    <protectedRange password="DFE3" sqref="F6:F10 E2:G5 H2:I10 G6:G17 E238 G238 H28:I29 E22:E31 E6:E17 G22:G31 F28:F31 F43 G43:G51 E43:E51 H30 H31:J31 G85:G96 E85:E96 G194:G203 E194:E203 E186:E187 G186:G187 E224:E226 G224:G226 E137:E161 G137:G161" name="Range1_23"/>
    <protectedRange password="DFE3" sqref="B16" name="Range1_1"/>
    <protectedRange password="DFE3" sqref="B227:D237" name="Range1_6_3"/>
    <protectedRange password="DFE3" sqref="E227:E237 G227:I237" name="Range1_23_1_3"/>
    <protectedRange password="DFE3" sqref="B7" name="Range1_4"/>
    <protectedRange password="DFE3" sqref="B9" name="Range1_7"/>
    <protectedRange password="DFE3" sqref="B14" name="Range1_8"/>
    <protectedRange password="DFE3" sqref="B18:D18" name="Range1_6"/>
    <protectedRange password="DFE3" sqref="E18 G18" name="Range1_23_1"/>
    <protectedRange password="DFE3" sqref="B19:D19" name="Range1_9"/>
    <protectedRange password="CA3D" sqref="H19" name="Range1_11_12_12"/>
    <protectedRange password="DFE3" sqref="E19 G19" name="Range1_23_1_1"/>
    <protectedRange password="DFE3" sqref="B159" name="Range1_5"/>
    <protectedRange password="DFE3" sqref="B158" name="Range1_1_2"/>
    <protectedRange password="DFE3" sqref="B32:D34 B42:C42 C35:D35 B37:B41 D36:D42" name="Range1_11"/>
    <protectedRange password="DFE3" sqref="E32:E35 E42 G32:G35 H32:J33 G42 J42 H34:H45" name="Range1_23_2"/>
    <protectedRange password="DFE3" sqref="B36:C36 C37:C41" name="Range1_12"/>
    <protectedRange password="DFE3" sqref="G36:G41 E36:E41" name="Range1_23_3"/>
    <protectedRange password="DFE3" sqref="B52:D60 B84:D84" name="Range1_13"/>
    <protectedRange password="DFE3" sqref="E52:E60 G52:G60 E84 G84" name="Range1_23_4"/>
    <protectedRange password="DFE3" sqref="B61:D83" name="Range1_14"/>
    <protectedRange password="DFE3" sqref="E61:E83 G61:G83" name="Range1_23_5"/>
    <protectedRange password="DFE3" sqref="B97:D112 B136:D136" name="Range1_15"/>
    <protectedRange password="DFE3" sqref="E97:E112 G97:G112 E136 G136" name="Range1_23_6"/>
    <protectedRange password="DFE3" sqref="B113:D125" name="Range1_16"/>
    <protectedRange password="DFE3" sqref="E113:E125 G113:G125" name="Range1_23_7"/>
    <protectedRange password="DFE3" sqref="B126:D135" name="Range1_17"/>
    <protectedRange password="DFE3" sqref="E126:E135 G126:G135" name="Range1_23_8"/>
    <protectedRange password="DFE3" sqref="J172 J176 B162:D181 B185:D185" name="Range1_18"/>
    <protectedRange password="DFE3" sqref="E162:E181 G162:G181 E185 G185" name="Range1_23_9"/>
    <protectedRange password="DFE3" sqref="B182:D184" name="Range1_19"/>
    <protectedRange password="DFE3" sqref="E182:E184 G182:G184" name="Range1_23_10"/>
    <protectedRange password="DFE3" sqref="B188:D193" name="Range1_20"/>
    <protectedRange password="DFE3" sqref="E188:E193 G188:G193" name="Range1_23_11"/>
    <protectedRange password="DFE3" sqref="J200" name="Range1_22"/>
    <protectedRange password="DFE3" sqref="B204:D207 B213:D214 B208:G208" name="Range1_24"/>
    <protectedRange password="DFE3" sqref="B204" name="Range1_4_1"/>
    <protectedRange password="DFE3" sqref="G204:G207" name="Range1_23_12"/>
    <protectedRange password="DFE3" sqref="E204:E207" name="Range1_5_1"/>
    <protectedRange password="DFE3" sqref="B209:D212" name="Range1_27"/>
    <protectedRange password="DFE3" sqref="B209" name="Range1_4_4"/>
    <protectedRange password="DFE3" sqref="G209:G212" name="Range1_23_15"/>
    <protectedRange password="DFE3" sqref="E209:E212" name="Range1_5_1_3"/>
    <protectedRange password="DFE3" sqref="J221 B215:D223" name="Range1_28"/>
    <protectedRange password="DFE3" sqref="E213:E223 G213:G223" name="Range1_23_16"/>
    <protectedRange password="DFE3" sqref="B20:D20" name="Range1_21"/>
    <protectedRange password="DFE3" sqref="E20 G20" name="Range1_23_13"/>
    <protectedRange password="DFE3" sqref="C21:D21" name="Range1_9_1"/>
    <protectedRange password="CA3D" sqref="H21" name="Range1_11_12_12_1"/>
    <protectedRange password="DFE3" sqref="E21 G21" name="Range1_23_1_1_1"/>
    <protectedRange password="DFE3" sqref="B21" name="Range1_21_1"/>
  </protectedRanges>
  <printOptions gridLines="1"/>
  <pageMargins left="0.74803149606299213" right="0.74803149606299213" top="0.98425196850393704" bottom="0.98425196850393704" header="0.51181102362204722" footer="0.51181102362204722"/>
  <pageSetup paperSize="9" scale="75" orientation="landscape" r:id="rId1"/>
  <headerFooter alignWithMargins="0">
    <oddFooter>&amp;L&amp;8Model 5 Year Landscape implementation and Maintenance Term Schedule of Rates June 2009rev6&amp;C&amp;8Page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A1585CBA388F4399FAED3587682423" ma:contentTypeVersion="4" ma:contentTypeDescription="Create a new document." ma:contentTypeScope="" ma:versionID="fba5ca67eb9ca94bba22d6c94363b101">
  <xsd:schema xmlns:xsd="http://www.w3.org/2001/XMLSchema" xmlns:xs="http://www.w3.org/2001/XMLSchema" xmlns:p="http://schemas.microsoft.com/office/2006/metadata/properties" xmlns:ns2="66f7fd4d-4306-4289-b0d1-485366915e35" xmlns:ns3="e767424b-516a-4757-8f97-b7060e8d87af" targetNamespace="http://schemas.microsoft.com/office/2006/metadata/properties" ma:root="true" ma:fieldsID="e610fa8e5f447e6b7ad72274decd82ae" ns2:_="" ns3:_="">
    <xsd:import namespace="66f7fd4d-4306-4289-b0d1-485366915e35"/>
    <xsd:import namespace="e767424b-516a-4757-8f97-b7060e8d87a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f7fd4d-4306-4289-b0d1-485366915e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67424b-516a-4757-8f97-b7060e8d87a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52DEA2-DAF5-44C3-BD0D-5AD90E9238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f7fd4d-4306-4289-b0d1-485366915e35"/>
    <ds:schemaRef ds:uri="e767424b-516a-4757-8f97-b7060e8d87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D1F246-BD1C-405A-84C5-008882A3CB23}">
  <ds:schemaRefs>
    <ds:schemaRef ds:uri="http://purl.org/dc/dcmitype/"/>
    <ds:schemaRef ds:uri="http://schemas.microsoft.com/office/2006/metadata/properties"/>
    <ds:schemaRef ds:uri="http://schemas.microsoft.com/office/infopath/2007/PartnerControls"/>
    <ds:schemaRef ds:uri="http://purl.org/dc/elements/1.1/"/>
    <ds:schemaRef ds:uri="http://purl.org/dc/terms/"/>
    <ds:schemaRef ds:uri="66f7fd4d-4306-4289-b0d1-485366915e35"/>
    <ds:schemaRef ds:uri="http://www.w3.org/XML/1998/namespace"/>
    <ds:schemaRef ds:uri="http://schemas.microsoft.com/office/2006/documentManagement/types"/>
    <ds:schemaRef ds:uri="http://schemas.openxmlformats.org/package/2006/metadata/core-properties"/>
    <ds:schemaRef ds:uri="e767424b-516a-4757-8f97-b7060e8d87af"/>
  </ds:schemaRefs>
</ds:datastoreItem>
</file>

<file path=customXml/itemProps3.xml><?xml version="1.0" encoding="utf-8"?>
<ds:datastoreItem xmlns:ds="http://schemas.openxmlformats.org/officeDocument/2006/customXml" ds:itemID="{4A4B8125-EFBA-4D9E-9EE5-D829A36A73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1-Guidance</vt:lpstr>
      <vt:lpstr>2-Hourly Rates + mark-ups</vt:lpstr>
      <vt:lpstr>Radcliffe and Redvales</vt:lpstr>
      <vt:lpstr>'Radcliffe and Redvales'!Print_Area</vt:lpstr>
    </vt:vector>
  </TitlesOfParts>
  <Company>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WDOWIK, ADAM</dc:creator>
  <cp:lastModifiedBy>Pickthall, Rebecca</cp:lastModifiedBy>
  <cp:lastPrinted>2019-04-29T10:16:28Z</cp:lastPrinted>
  <dcterms:created xsi:type="dcterms:W3CDTF">2015-01-30T10:43:40Z</dcterms:created>
  <dcterms:modified xsi:type="dcterms:W3CDTF">2021-10-14T14:54:06Z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0x010100B4A1585CBA388F4399FAED3587682423</vt:lpwstr>
  </property>
</Properties>
</file>