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mmercial Procurement\RSSB Contracts\RSSB_2401 TO 2450\RSSB_2435 AV Equipment Framework\Final Tender Documents\"/>
    </mc:Choice>
  </mc:AlternateContent>
  <bookViews>
    <workbookView xWindow="0" yWindow="0" windowWidth="23040" windowHeight="9084"/>
  </bookViews>
  <sheets>
    <sheet name="Equip Hire Costs" sheetId="1" r:id="rId1"/>
    <sheet name="Resource Costs" sheetId="2" r:id="rId2"/>
    <sheet name="Evaluation Model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3" l="1"/>
  <c r="F64" i="3"/>
  <c r="F48" i="3"/>
  <c r="F49" i="3"/>
  <c r="F50" i="3"/>
  <c r="F53" i="3"/>
  <c r="F57" i="3"/>
  <c r="F27" i="3"/>
  <c r="F22" i="3"/>
  <c r="F16" i="3"/>
  <c r="F33" i="3"/>
  <c r="F62" i="3" l="1"/>
  <c r="F56" i="3"/>
  <c r="F55" i="3"/>
  <c r="F54" i="3"/>
  <c r="F61" i="3"/>
  <c r="F60" i="3"/>
  <c r="F51" i="3"/>
  <c r="F52" i="3"/>
  <c r="F66" i="3"/>
  <c r="F59" i="3"/>
  <c r="F29" i="3"/>
  <c r="F25" i="3"/>
  <c r="F24" i="3"/>
  <c r="F23" i="3"/>
  <c r="F21" i="3"/>
  <c r="F20" i="3"/>
  <c r="F19" i="3"/>
  <c r="F18" i="3"/>
  <c r="F17" i="3"/>
  <c r="F35" i="3"/>
  <c r="F36" i="3"/>
  <c r="F37" i="3"/>
  <c r="F34" i="3"/>
  <c r="F39" i="3" l="1"/>
  <c r="F68" i="3"/>
  <c r="F71" i="3" l="1"/>
</calcChain>
</file>

<file path=xl/comments1.xml><?xml version="1.0" encoding="utf-8"?>
<comments xmlns="http://schemas.openxmlformats.org/spreadsheetml/2006/main">
  <authors>
    <author>Gemma Cuthbert</author>
  </authors>
  <commentList>
    <comment ref="D16" authorId="0" shapeId="0">
      <text>
        <r>
          <rPr>
            <b/>
            <sz val="9"/>
            <color indexed="81"/>
            <rFont val="Tahoma"/>
            <family val="2"/>
          </rPr>
          <t>Gemma Cuthbert:</t>
        </r>
        <r>
          <rPr>
            <sz val="9"/>
            <color indexed="81"/>
            <rFont val="Tahoma"/>
            <family val="2"/>
          </rPr>
          <t xml:space="preserve">
in this case m2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Gemma Cuthbert:</t>
        </r>
        <r>
          <rPr>
            <sz val="9"/>
            <color indexed="81"/>
            <rFont val="Tahoma"/>
            <family val="2"/>
          </rPr>
          <t xml:space="preserve">
5 no events
1 day = set up the day before
1 day = event itself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>Gemma Cuthbert:</t>
        </r>
        <r>
          <rPr>
            <sz val="9"/>
            <color indexed="81"/>
            <rFont val="Tahoma"/>
            <family val="2"/>
          </rPr>
          <t xml:space="preserve">
the branding would be a one off cost</t>
        </r>
      </text>
    </comment>
    <comment ref="D48" authorId="0" shapeId="0">
      <text>
        <r>
          <rPr>
            <b/>
            <sz val="9"/>
            <color indexed="81"/>
            <rFont val="Tahoma"/>
            <family val="2"/>
          </rPr>
          <t>Gemma Cuthbert:</t>
        </r>
        <r>
          <rPr>
            <sz val="9"/>
            <color indexed="81"/>
            <rFont val="Tahoma"/>
            <family val="2"/>
          </rPr>
          <t xml:space="preserve">
in this case m2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Gemma Cuthbert:</t>
        </r>
        <r>
          <rPr>
            <sz val="9"/>
            <color indexed="81"/>
            <rFont val="Tahoma"/>
            <family val="2"/>
          </rPr>
          <t xml:space="preserve">
5 no events
1 day = set up the day before
1 day = event itself</t>
        </r>
      </text>
    </comment>
    <comment ref="E59" authorId="0" shapeId="0">
      <text>
        <r>
          <rPr>
            <b/>
            <sz val="9"/>
            <color indexed="81"/>
            <rFont val="Tahoma"/>
            <family val="2"/>
          </rPr>
          <t>Gemma Cuthbert:</t>
        </r>
        <r>
          <rPr>
            <sz val="9"/>
            <color indexed="81"/>
            <rFont val="Tahoma"/>
            <family val="2"/>
          </rPr>
          <t xml:space="preserve">
the branding would be a one off cost</t>
        </r>
      </text>
    </comment>
  </commentList>
</comments>
</file>

<file path=xl/sharedStrings.xml><?xml version="1.0" encoding="utf-8"?>
<sst xmlns="http://schemas.openxmlformats.org/spreadsheetml/2006/main" count="168" uniqueCount="123">
  <si>
    <t>Lighting</t>
  </si>
  <si>
    <t>LED up lighters</t>
  </si>
  <si>
    <t>Spot lights</t>
  </si>
  <si>
    <t>Stage lights</t>
  </si>
  <si>
    <t>Wireless lighting</t>
  </si>
  <si>
    <t>Hire per day (£)
First Day</t>
  </si>
  <si>
    <t>Additional Days (£)</t>
  </si>
  <si>
    <t>Speakers</t>
  </si>
  <si>
    <t>Alternative product</t>
  </si>
  <si>
    <t>Product name</t>
  </si>
  <si>
    <t>Full Range Speaker (1 x 15" 600 watt)</t>
  </si>
  <si>
    <t>Bass Speaker</t>
  </si>
  <si>
    <t>18” 1kW active Subwoofer</t>
  </si>
  <si>
    <t>Amplifier</t>
  </si>
  <si>
    <t>1000w amp</t>
  </si>
  <si>
    <t>2000w amp</t>
  </si>
  <si>
    <t>Microphones</t>
  </si>
  <si>
    <t>Microphone floor stand with adjustable arm, fully extending and adjustable</t>
  </si>
  <si>
    <t xml:space="preserve">Lectern </t>
  </si>
  <si>
    <t>Conference lectern covered in material i.e. felt, nylon, painted wooden covering, leatherette</t>
  </si>
  <si>
    <t>Trilite Truss Lectern</t>
  </si>
  <si>
    <t xml:space="preserve">Double Trilite Truss Lectern </t>
  </si>
  <si>
    <t>Mixing Desks</t>
  </si>
  <si>
    <t xml:space="preserve">Yamaha QL1 digital mixer / Yamaha EMX5016CF 12 channel mixer </t>
  </si>
  <si>
    <t>Allen &amp; Heath 14:4:2 Mix Wizard</t>
  </si>
  <si>
    <t xml:space="preserve">Soundcraft Spirit SX 12 mono </t>
  </si>
  <si>
    <t>Soundcraft Folio 8 Channel mixer</t>
  </si>
  <si>
    <t>Soundcraft 24 channel mixing desk</t>
  </si>
  <si>
    <t>Compass switcher</t>
  </si>
  <si>
    <t>Multi format input/output, HDMI, VGA, Composite, DVI, SDI Basic Switcher</t>
  </si>
  <si>
    <t>Radio cue light (clicker)</t>
  </si>
  <si>
    <t>Plasma screens (including stand)</t>
  </si>
  <si>
    <t>42"</t>
  </si>
  <si>
    <t>55"</t>
  </si>
  <si>
    <t>65"</t>
  </si>
  <si>
    <t>75"</t>
  </si>
  <si>
    <t>80"</t>
  </si>
  <si>
    <t>Data projectors</t>
  </si>
  <si>
    <t>Short Throw Projector ( with VGA, RGBHV, Component, Composite and DVI/HDMI inputs. Various size lenses 1k – 4.5k)</t>
  </si>
  <si>
    <t>Long Throw Projector ( with VGA, RGBHV, Component, Composite and DVI/HDMI inputs. Various size lenses 1k – 4.5k)</t>
  </si>
  <si>
    <t>Screens</t>
  </si>
  <si>
    <t>Sound desk</t>
  </si>
  <si>
    <t>Lighting desk</t>
  </si>
  <si>
    <t>Staging</t>
  </si>
  <si>
    <t>Stage ramp</t>
  </si>
  <si>
    <t>12' x 10' 4:3/16:9</t>
  </si>
  <si>
    <t>Drapes</t>
  </si>
  <si>
    <t>Stage Skirt (price per metre)</t>
  </si>
  <si>
    <t>Stage steps (2 step unit)</t>
  </si>
  <si>
    <t>Stage steps (3 step unit)</t>
  </si>
  <si>
    <t>Indoor temporary staging (price per m2)</t>
  </si>
  <si>
    <t>Technician</t>
  </si>
  <si>
    <t>half working day (£)</t>
  </si>
  <si>
    <t>full working day (£)</t>
  </si>
  <si>
    <t>Comfort monitor and presentation box</t>
  </si>
  <si>
    <t>Out of office hours (additional % increase)</t>
  </si>
  <si>
    <t>Designer</t>
  </si>
  <si>
    <t>Price per mile (£)</t>
  </si>
  <si>
    <t>Event Scenario 1</t>
  </si>
  <si>
    <t>Event run time (9am-5pm)</t>
  </si>
  <si>
    <t>Stage set 4m x 2m</t>
  </si>
  <si>
    <t>Delivery Costs</t>
  </si>
  <si>
    <t>London</t>
  </si>
  <si>
    <t>Equipment</t>
  </si>
  <si>
    <t>Event Support</t>
  </si>
  <si>
    <t>no.</t>
  </si>
  <si>
    <t>no. of days</t>
  </si>
  <si>
    <t>cost</t>
  </si>
  <si>
    <t>n/a</t>
  </si>
  <si>
    <t>no of miles (return)</t>
  </si>
  <si>
    <t>Location 3</t>
  </si>
  <si>
    <t>Location 4</t>
  </si>
  <si>
    <t>Location 5</t>
  </si>
  <si>
    <t>Location 2</t>
  </si>
  <si>
    <t>Design Support*</t>
  </si>
  <si>
    <t>Event Scenario 1 Total</t>
  </si>
  <si>
    <t>Lapel mic</t>
  </si>
  <si>
    <t>Wireless handheld mic</t>
  </si>
  <si>
    <t>Lectern mic</t>
  </si>
  <si>
    <t>Addition of RSSB logo to a stage piece</t>
  </si>
  <si>
    <t>Event Scenario 2</t>
  </si>
  <si>
    <t>Series of 5 events in different locations for 30-40 delegates</t>
  </si>
  <si>
    <t>Screen 12' x 10' 4:3/16:9</t>
  </si>
  <si>
    <t>Stage set 8m x 4m</t>
  </si>
  <si>
    <t>1 event in London with 150 delegates</t>
  </si>
  <si>
    <t>Event run time (3pm-8pm)</t>
  </si>
  <si>
    <t>Event Scenario 2 Total</t>
  </si>
  <si>
    <t>Total cost to be evaluated</t>
  </si>
  <si>
    <t>This model is for evaluation purposes only.</t>
  </si>
  <si>
    <t>Instructions</t>
  </si>
  <si>
    <t>As this contract is a zero value call off arrangement RSSB does not currently have any known volume of work to model the potential total cost of ownership</t>
  </si>
  <si>
    <t>However in order to avoid an overly simplistic evaluation of comparing rates we have compiled some example scenarios based on previous event requirements.</t>
  </si>
  <si>
    <t>Please complete the cells highlighted in blue. The rest of the information should auto populate</t>
  </si>
  <si>
    <t>Set up required the day prior to the event (3-5pm)</t>
  </si>
  <si>
    <t>Table top mic</t>
  </si>
  <si>
    <t>Fast Fold Style with front/rear surfaces 10' x 2' 4:3/16:9</t>
  </si>
  <si>
    <t>Covered (felt, looped nylon, leatherette) stage flat 8' x 2'</t>
  </si>
  <si>
    <t>* please insert in the blue box the expected amount of time( in days) that would be required to liaise with RSSB to design and make any amendments to a stage design including branding of the stage flats</t>
  </si>
  <si>
    <t>Set up required the day prior to the event (12pm-2pm)</t>
  </si>
  <si>
    <t>Covered (felt, looped nylon, leatherette) stage flat 8' x 4'</t>
  </si>
  <si>
    <t xml:space="preserve">Please complete the cells highlighted in blue. </t>
  </si>
  <si>
    <t>The following definitions apply:</t>
  </si>
  <si>
    <t>Technician rates are for additional support required at events and do not include the set up or takedown of equipment which shall be included in the equipment hire rate</t>
  </si>
  <si>
    <t>Rates shall include all relevant insurances, travel and subsistence</t>
  </si>
  <si>
    <t>Description</t>
  </si>
  <si>
    <t>Where a specific product or brand has NOT been listed in the description please provide the name of the item you are offering in column F</t>
  </si>
  <si>
    <t>Please complete all cells highlighted in blue for each item and either column F or G in accordance with instructions 2 &amp; 3</t>
  </si>
  <si>
    <t>Where a specific brand or product HAS been listed and you are unable to supply this particular product please provide a costs for the brand you carry or a suitably similar product. Please provide the name of this product in column G</t>
  </si>
  <si>
    <t>Should the tenderer be successful the rates below shall be added to the pricing schedule of the contract (Schedule 2) and be firm.</t>
  </si>
  <si>
    <t>All prices shall be exclusive of VAT</t>
  </si>
  <si>
    <t xml:space="preserve">Bose Speakers </t>
  </si>
  <si>
    <t>Racking for projector</t>
  </si>
  <si>
    <t>Video projector (Sanyo XP200, Panasonic PTDW 830)</t>
  </si>
  <si>
    <t>Lapel mic (bodypack transmitter and mic)</t>
  </si>
  <si>
    <t>Radio mic base unit</t>
  </si>
  <si>
    <t>Mic desk stand</t>
  </si>
  <si>
    <t xml:space="preserve">Laptops </t>
  </si>
  <si>
    <t xml:space="preserve">Delivery charge </t>
  </si>
  <si>
    <t xml:space="preserve">Windows OS show laptop </t>
  </si>
  <si>
    <t>Half Working Day - 5 hours exclusive of travel</t>
  </si>
  <si>
    <t xml:space="preserve">Working Day – 10 hours exclusive of travel and lunch  </t>
  </si>
  <si>
    <t>Office Hours – 08:00 – 18:00 Monday to Friday</t>
  </si>
  <si>
    <t>The evaluated price will be the combined cost of events scenarios 1 &amp; 2. Please see section 5.4.5 for the evaluation method.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</si>
</sst>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2" xfId="0" applyBorder="1"/>
    <xf numFmtId="0" fontId="0" fillId="0" borderId="2" xfId="0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2" borderId="2" xfId="0" applyFill="1" applyBorder="1"/>
    <xf numFmtId="0" fontId="0" fillId="0" borderId="0" xfId="0" applyFont="1"/>
    <xf numFmtId="164" fontId="0" fillId="3" borderId="2" xfId="0" applyNumberFormat="1" applyFill="1" applyBorder="1"/>
    <xf numFmtId="0" fontId="0" fillId="0" borderId="2" xfId="0" applyFill="1" applyBorder="1" applyAlignment="1">
      <alignment wrapText="1"/>
    </xf>
    <xf numFmtId="0" fontId="0" fillId="0" borderId="2" xfId="0" applyBorder="1" applyAlignment="1">
      <alignment vertical="top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0" fillId="0" borderId="5" xfId="0" applyBorder="1" applyAlignment="1">
      <alignment vertical="top" wrapText="1"/>
    </xf>
    <xf numFmtId="164" fontId="0" fillId="6" borderId="2" xfId="0" applyNumberFormat="1" applyFill="1" applyBorder="1"/>
    <xf numFmtId="0" fontId="0" fillId="0" borderId="5" xfId="0" applyBorder="1"/>
    <xf numFmtId="164" fontId="0" fillId="0" borderId="2" xfId="0" applyNumberFormat="1" applyBorder="1"/>
    <xf numFmtId="164" fontId="0" fillId="4" borderId="2" xfId="0" applyNumberFormat="1" applyFill="1" applyBorder="1"/>
    <xf numFmtId="164" fontId="2" fillId="4" borderId="1" xfId="0" applyNumberFormat="1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2" xfId="0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top" wrapText="1"/>
    </xf>
    <xf numFmtId="9" fontId="0" fillId="3" borderId="2" xfId="0" applyNumberFormat="1" applyFill="1" applyBorder="1"/>
    <xf numFmtId="8" fontId="0" fillId="3" borderId="2" xfId="0" applyNumberFormat="1" applyFill="1" applyBorder="1"/>
    <xf numFmtId="8" fontId="0" fillId="3" borderId="2" xfId="0" applyNumberFormat="1" applyFill="1" applyBorder="1" applyAlignment="1">
      <alignment wrapText="1"/>
    </xf>
    <xf numFmtId="8" fontId="0" fillId="0" borderId="2" xfId="0" applyNumberFormat="1" applyBorder="1"/>
    <xf numFmtId="0" fontId="2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tabSelected="1" zoomScale="80" zoomScaleNormal="80" workbookViewId="0">
      <selection activeCell="D55" sqref="D55"/>
    </sheetView>
  </sheetViews>
  <sheetFormatPr defaultRowHeight="14.4" x14ac:dyDescent="0.3"/>
  <cols>
    <col min="1" max="1" width="3.6640625" customWidth="1"/>
    <col min="2" max="2" width="17.88671875" style="2" customWidth="1"/>
    <col min="3" max="3" width="45.21875" style="1" customWidth="1"/>
    <col min="4" max="5" width="12.77734375" customWidth="1"/>
    <col min="6" max="7" width="21.5546875" customWidth="1"/>
  </cols>
  <sheetData>
    <row r="1" spans="1:7" x14ac:dyDescent="0.3">
      <c r="B1" s="26" t="s">
        <v>89</v>
      </c>
    </row>
    <row r="3" spans="1:7" x14ac:dyDescent="0.3">
      <c r="A3" s="23">
        <v>1</v>
      </c>
      <c r="B3" s="7" t="s">
        <v>106</v>
      </c>
    </row>
    <row r="4" spans="1:7" x14ac:dyDescent="0.3">
      <c r="A4" s="23">
        <v>2</v>
      </c>
      <c r="B4" s="7" t="s">
        <v>105</v>
      </c>
    </row>
    <row r="5" spans="1:7" ht="13.95" customHeight="1" x14ac:dyDescent="0.3">
      <c r="A5" s="23">
        <v>3</v>
      </c>
      <c r="B5" s="7" t="s">
        <v>107</v>
      </c>
    </row>
    <row r="6" spans="1:7" x14ac:dyDescent="0.3">
      <c r="A6" s="23">
        <v>5</v>
      </c>
      <c r="B6" s="7" t="s">
        <v>108</v>
      </c>
    </row>
    <row r="7" spans="1:7" x14ac:dyDescent="0.3">
      <c r="A7" s="23">
        <v>7</v>
      </c>
      <c r="B7" s="7" t="s">
        <v>109</v>
      </c>
    </row>
    <row r="8" spans="1:7" x14ac:dyDescent="0.3">
      <c r="B8" s="7"/>
    </row>
    <row r="9" spans="1:7" x14ac:dyDescent="0.3">
      <c r="B9" s="7"/>
    </row>
    <row r="10" spans="1:7" ht="43.2" x14ac:dyDescent="0.3">
      <c r="C10" s="12" t="s">
        <v>104</v>
      </c>
      <c r="D10" s="12" t="s">
        <v>5</v>
      </c>
      <c r="E10" s="12" t="s">
        <v>6</v>
      </c>
      <c r="F10" s="13" t="s">
        <v>9</v>
      </c>
      <c r="G10" s="13" t="s">
        <v>8</v>
      </c>
    </row>
    <row r="11" spans="1:7" x14ac:dyDescent="0.3">
      <c r="B11" s="35" t="s">
        <v>0</v>
      </c>
      <c r="C11" s="9" t="s">
        <v>1</v>
      </c>
      <c r="D11" s="16"/>
      <c r="E11" s="16"/>
      <c r="F11" s="14"/>
      <c r="G11" s="14"/>
    </row>
    <row r="12" spans="1:7" x14ac:dyDescent="0.3">
      <c r="B12" s="35"/>
      <c r="C12" s="9" t="s">
        <v>4</v>
      </c>
      <c r="D12" s="16"/>
      <c r="E12" s="16"/>
      <c r="F12" s="14"/>
      <c r="G12" s="14"/>
    </row>
    <row r="13" spans="1:7" x14ac:dyDescent="0.3">
      <c r="B13" s="35"/>
      <c r="C13" s="9" t="s">
        <v>2</v>
      </c>
      <c r="D13" s="16"/>
      <c r="E13" s="16"/>
      <c r="F13" s="14"/>
      <c r="G13" s="14"/>
    </row>
    <row r="14" spans="1:7" x14ac:dyDescent="0.3">
      <c r="B14" s="35"/>
      <c r="C14" s="9" t="s">
        <v>3</v>
      </c>
      <c r="D14" s="16"/>
      <c r="E14" s="16"/>
      <c r="F14" s="14"/>
      <c r="G14" s="14"/>
    </row>
    <row r="15" spans="1:7" x14ac:dyDescent="0.3">
      <c r="B15" s="4" t="s">
        <v>116</v>
      </c>
      <c r="C15" s="9" t="s">
        <v>118</v>
      </c>
      <c r="D15" s="16"/>
      <c r="E15" s="16"/>
      <c r="F15" s="14"/>
      <c r="G15" s="14"/>
    </row>
    <row r="16" spans="1:7" x14ac:dyDescent="0.3">
      <c r="B16" s="35" t="s">
        <v>7</v>
      </c>
      <c r="C16" s="9" t="s">
        <v>10</v>
      </c>
      <c r="D16" s="16"/>
      <c r="E16" s="16"/>
      <c r="F16" s="14"/>
      <c r="G16" s="14"/>
    </row>
    <row r="17" spans="2:7" x14ac:dyDescent="0.3">
      <c r="B17" s="35"/>
      <c r="C17" s="9" t="s">
        <v>11</v>
      </c>
      <c r="D17" s="16"/>
      <c r="E17" s="16"/>
      <c r="F17" s="14"/>
      <c r="G17" s="14"/>
    </row>
    <row r="18" spans="2:7" x14ac:dyDescent="0.3">
      <c r="B18" s="35"/>
      <c r="C18" s="10" t="s">
        <v>110</v>
      </c>
      <c r="D18" s="16"/>
      <c r="E18" s="16"/>
      <c r="F18" s="14"/>
      <c r="G18" s="14"/>
    </row>
    <row r="19" spans="2:7" x14ac:dyDescent="0.3">
      <c r="B19" s="35"/>
      <c r="C19" s="10" t="s">
        <v>12</v>
      </c>
      <c r="D19" s="16"/>
      <c r="E19" s="16"/>
      <c r="F19" s="14"/>
      <c r="G19" s="14"/>
    </row>
    <row r="20" spans="2:7" x14ac:dyDescent="0.3">
      <c r="B20" s="35" t="s">
        <v>13</v>
      </c>
      <c r="C20" s="9" t="s">
        <v>14</v>
      </c>
      <c r="D20" s="16"/>
      <c r="E20" s="16"/>
      <c r="F20" s="14"/>
      <c r="G20" s="14"/>
    </row>
    <row r="21" spans="2:7" x14ac:dyDescent="0.3">
      <c r="B21" s="35"/>
      <c r="C21" s="9" t="s">
        <v>15</v>
      </c>
      <c r="D21" s="16"/>
      <c r="E21" s="16"/>
      <c r="F21" s="14"/>
      <c r="G21" s="14"/>
    </row>
    <row r="22" spans="2:7" x14ac:dyDescent="0.3">
      <c r="B22" s="35" t="s">
        <v>16</v>
      </c>
      <c r="C22" s="9" t="s">
        <v>113</v>
      </c>
      <c r="D22" s="16"/>
      <c r="E22" s="16"/>
      <c r="F22" s="14"/>
      <c r="G22" s="14"/>
    </row>
    <row r="23" spans="2:7" x14ac:dyDescent="0.3">
      <c r="B23" s="35"/>
      <c r="C23" s="9" t="s">
        <v>77</v>
      </c>
      <c r="D23" s="16"/>
      <c r="E23" s="16"/>
      <c r="F23" s="14"/>
      <c r="G23" s="14"/>
    </row>
    <row r="24" spans="2:7" x14ac:dyDescent="0.3">
      <c r="B24" s="35"/>
      <c r="C24" s="9" t="s">
        <v>94</v>
      </c>
      <c r="D24" s="16"/>
      <c r="E24" s="16"/>
      <c r="F24" s="14"/>
      <c r="G24" s="14"/>
    </row>
    <row r="25" spans="2:7" x14ac:dyDescent="0.3">
      <c r="B25" s="35"/>
      <c r="C25" s="9" t="s">
        <v>78</v>
      </c>
      <c r="D25" s="16"/>
      <c r="E25" s="16"/>
      <c r="F25" s="14"/>
      <c r="G25" s="14"/>
    </row>
    <row r="26" spans="2:7" ht="28.8" x14ac:dyDescent="0.3">
      <c r="B26" s="35"/>
      <c r="C26" s="9" t="s">
        <v>17</v>
      </c>
      <c r="D26" s="16"/>
      <c r="E26" s="16"/>
      <c r="F26" s="14"/>
      <c r="G26" s="14"/>
    </row>
    <row r="27" spans="2:7" x14ac:dyDescent="0.3">
      <c r="B27" s="35"/>
      <c r="C27" s="9" t="s">
        <v>115</v>
      </c>
      <c r="D27" s="16"/>
      <c r="E27" s="16"/>
      <c r="F27" s="14"/>
      <c r="G27" s="14"/>
    </row>
    <row r="28" spans="2:7" x14ac:dyDescent="0.3">
      <c r="B28" s="35"/>
      <c r="C28" s="1" t="s">
        <v>114</v>
      </c>
      <c r="D28" s="16"/>
      <c r="E28" s="16"/>
      <c r="F28" s="14"/>
      <c r="G28" s="14"/>
    </row>
    <row r="29" spans="2:7" ht="28.8" x14ac:dyDescent="0.3">
      <c r="B29" s="36" t="s">
        <v>18</v>
      </c>
      <c r="C29" s="27" t="s">
        <v>19</v>
      </c>
      <c r="D29" s="16"/>
      <c r="E29" s="16"/>
      <c r="F29" s="14"/>
      <c r="G29" s="14"/>
    </row>
    <row r="30" spans="2:7" x14ac:dyDescent="0.3">
      <c r="B30" s="36"/>
      <c r="C30" s="9" t="s">
        <v>20</v>
      </c>
      <c r="D30" s="16"/>
      <c r="E30" s="16"/>
      <c r="F30" s="14"/>
      <c r="G30" s="14"/>
    </row>
    <row r="31" spans="2:7" x14ac:dyDescent="0.3">
      <c r="B31" s="36"/>
      <c r="C31" s="9" t="s">
        <v>21</v>
      </c>
      <c r="D31" s="16"/>
      <c r="E31" s="16"/>
      <c r="F31" s="14"/>
      <c r="G31" s="14"/>
    </row>
    <row r="32" spans="2:7" ht="28.8" x14ac:dyDescent="0.3">
      <c r="B32" s="35" t="s">
        <v>22</v>
      </c>
      <c r="C32" s="10" t="s">
        <v>23</v>
      </c>
      <c r="D32" s="16"/>
      <c r="E32" s="16"/>
      <c r="F32" s="14"/>
      <c r="G32" s="14"/>
    </row>
    <row r="33" spans="2:7" x14ac:dyDescent="0.3">
      <c r="B33" s="35"/>
      <c r="C33" s="10" t="s">
        <v>24</v>
      </c>
      <c r="D33" s="16"/>
      <c r="E33" s="16"/>
      <c r="F33" s="14"/>
      <c r="G33" s="14"/>
    </row>
    <row r="34" spans="2:7" x14ac:dyDescent="0.3">
      <c r="B34" s="35"/>
      <c r="C34" s="10" t="s">
        <v>25</v>
      </c>
      <c r="D34" s="16"/>
      <c r="E34" s="16"/>
      <c r="F34" s="14"/>
      <c r="G34" s="14"/>
    </row>
    <row r="35" spans="2:7" x14ac:dyDescent="0.3">
      <c r="B35" s="35"/>
      <c r="C35" s="10" t="s">
        <v>26</v>
      </c>
      <c r="D35" s="16"/>
      <c r="E35" s="16"/>
      <c r="F35" s="14"/>
      <c r="G35" s="14"/>
    </row>
    <row r="36" spans="2:7" x14ac:dyDescent="0.3">
      <c r="B36" s="35"/>
      <c r="C36" s="10" t="s">
        <v>27</v>
      </c>
      <c r="D36" s="16"/>
      <c r="E36" s="16"/>
      <c r="F36" s="14"/>
      <c r="G36" s="14"/>
    </row>
    <row r="37" spans="2:7" ht="28.8" x14ac:dyDescent="0.3">
      <c r="B37" s="5" t="s">
        <v>28</v>
      </c>
      <c r="C37" s="10" t="s">
        <v>29</v>
      </c>
      <c r="D37" s="16"/>
      <c r="E37" s="16"/>
      <c r="F37" s="14"/>
      <c r="G37" s="14"/>
    </row>
    <row r="38" spans="2:7" ht="28.8" x14ac:dyDescent="0.3">
      <c r="B38" s="5" t="s">
        <v>30</v>
      </c>
      <c r="C38" s="5" t="s">
        <v>30</v>
      </c>
      <c r="D38" s="16"/>
      <c r="E38" s="16"/>
      <c r="F38" s="14"/>
      <c r="G38" s="14"/>
    </row>
    <row r="39" spans="2:7" ht="43.2" x14ac:dyDescent="0.3">
      <c r="B39" s="4" t="s">
        <v>54</v>
      </c>
      <c r="C39" s="4" t="s">
        <v>54</v>
      </c>
      <c r="D39" s="16"/>
      <c r="E39" s="16"/>
      <c r="F39" s="14"/>
      <c r="G39" s="14"/>
    </row>
    <row r="40" spans="2:7" ht="13.2" customHeight="1" x14ac:dyDescent="0.3">
      <c r="B40" s="36" t="s">
        <v>31</v>
      </c>
      <c r="C40" s="11" t="s">
        <v>32</v>
      </c>
      <c r="D40" s="16"/>
      <c r="E40" s="16"/>
      <c r="F40" s="14"/>
      <c r="G40" s="14"/>
    </row>
    <row r="41" spans="2:7" x14ac:dyDescent="0.3">
      <c r="B41" s="36"/>
      <c r="C41" s="11" t="s">
        <v>33</v>
      </c>
      <c r="D41" s="16"/>
      <c r="E41" s="16"/>
      <c r="F41" s="14"/>
      <c r="G41" s="14"/>
    </row>
    <row r="42" spans="2:7" x14ac:dyDescent="0.3">
      <c r="B42" s="36"/>
      <c r="C42" s="11" t="s">
        <v>34</v>
      </c>
      <c r="D42" s="16"/>
      <c r="E42" s="16"/>
      <c r="F42" s="14"/>
      <c r="G42" s="14"/>
    </row>
    <row r="43" spans="2:7" x14ac:dyDescent="0.3">
      <c r="B43" s="36"/>
      <c r="C43" s="11" t="s">
        <v>35</v>
      </c>
      <c r="D43" s="16"/>
      <c r="E43" s="16"/>
      <c r="F43" s="14"/>
      <c r="G43" s="14"/>
    </row>
    <row r="44" spans="2:7" x14ac:dyDescent="0.3">
      <c r="B44" s="36"/>
      <c r="C44" s="11" t="s">
        <v>36</v>
      </c>
      <c r="D44" s="16"/>
      <c r="E44" s="16"/>
      <c r="F44" s="14"/>
      <c r="G44" s="14"/>
    </row>
    <row r="45" spans="2:7" ht="43.2" x14ac:dyDescent="0.3">
      <c r="B45" s="36" t="s">
        <v>37</v>
      </c>
      <c r="C45" s="10" t="s">
        <v>38</v>
      </c>
      <c r="D45" s="16"/>
      <c r="E45" s="16"/>
      <c r="F45" s="14"/>
      <c r="G45" s="14"/>
    </row>
    <row r="46" spans="2:7" ht="43.2" x14ac:dyDescent="0.3">
      <c r="B46" s="36"/>
      <c r="C46" s="11" t="s">
        <v>39</v>
      </c>
      <c r="D46" s="16"/>
      <c r="E46" s="16"/>
      <c r="F46" s="14"/>
      <c r="G46" s="14"/>
    </row>
    <row r="47" spans="2:7" x14ac:dyDescent="0.3">
      <c r="B47" s="36"/>
      <c r="C47" s="34" t="s">
        <v>112</v>
      </c>
      <c r="D47" s="16"/>
      <c r="E47" s="16"/>
      <c r="F47" s="14"/>
      <c r="G47" s="14"/>
    </row>
    <row r="48" spans="2:7" x14ac:dyDescent="0.3">
      <c r="B48" s="36"/>
      <c r="C48" s="8" t="s">
        <v>111</v>
      </c>
      <c r="D48" s="16"/>
      <c r="E48" s="16"/>
      <c r="F48" s="14"/>
      <c r="G48" s="14"/>
    </row>
    <row r="49" spans="2:7" x14ac:dyDescent="0.3">
      <c r="B49" s="37" t="s">
        <v>40</v>
      </c>
      <c r="C49" s="8" t="s">
        <v>45</v>
      </c>
      <c r="D49" s="16"/>
      <c r="E49" s="16"/>
      <c r="F49" s="14"/>
      <c r="G49" s="14"/>
    </row>
    <row r="50" spans="2:7" ht="28.8" x14ac:dyDescent="0.3">
      <c r="B50" s="38"/>
      <c r="C50" s="8" t="s">
        <v>95</v>
      </c>
      <c r="D50" s="16"/>
      <c r="E50" s="16"/>
      <c r="F50" s="14"/>
      <c r="G50" s="14"/>
    </row>
    <row r="51" spans="2:7" x14ac:dyDescent="0.3">
      <c r="B51" s="4" t="s">
        <v>41</v>
      </c>
      <c r="C51" s="4" t="s">
        <v>41</v>
      </c>
      <c r="D51" s="16"/>
      <c r="E51" s="16"/>
      <c r="F51" s="14"/>
      <c r="G51" s="14"/>
    </row>
    <row r="52" spans="2:7" x14ac:dyDescent="0.3">
      <c r="B52" s="4" t="s">
        <v>42</v>
      </c>
      <c r="C52" s="4" t="s">
        <v>42</v>
      </c>
      <c r="D52" s="16"/>
      <c r="E52" s="16"/>
      <c r="F52" s="14"/>
      <c r="G52" s="14"/>
    </row>
    <row r="53" spans="2:7" x14ac:dyDescent="0.3">
      <c r="B53" s="35" t="s">
        <v>43</v>
      </c>
      <c r="C53" s="8" t="s">
        <v>50</v>
      </c>
      <c r="D53" s="16"/>
      <c r="E53" s="16"/>
      <c r="F53" s="14"/>
      <c r="G53" s="14"/>
    </row>
    <row r="54" spans="2:7" x14ac:dyDescent="0.3">
      <c r="B54" s="35"/>
      <c r="C54" s="8" t="s">
        <v>48</v>
      </c>
      <c r="D54" s="16"/>
      <c r="E54" s="16"/>
      <c r="F54" s="14"/>
      <c r="G54" s="14"/>
    </row>
    <row r="55" spans="2:7" x14ac:dyDescent="0.3">
      <c r="B55" s="35"/>
      <c r="C55" s="8" t="s">
        <v>49</v>
      </c>
      <c r="D55" s="16"/>
      <c r="E55" s="16"/>
      <c r="F55" s="14"/>
      <c r="G55" s="14"/>
    </row>
    <row r="56" spans="2:7" x14ac:dyDescent="0.3">
      <c r="B56" s="35"/>
      <c r="C56" s="8" t="s">
        <v>44</v>
      </c>
      <c r="D56" s="16"/>
      <c r="E56" s="16"/>
      <c r="F56" s="14"/>
      <c r="G56" s="14"/>
    </row>
    <row r="57" spans="2:7" ht="28.8" x14ac:dyDescent="0.3">
      <c r="B57" s="35"/>
      <c r="C57" s="8" t="s">
        <v>96</v>
      </c>
      <c r="D57" s="16"/>
      <c r="E57" s="16"/>
      <c r="F57" s="14"/>
      <c r="G57" s="14"/>
    </row>
    <row r="58" spans="2:7" ht="28.8" x14ac:dyDescent="0.3">
      <c r="B58" s="35"/>
      <c r="C58" s="8" t="s">
        <v>99</v>
      </c>
      <c r="D58" s="16"/>
      <c r="E58" s="16"/>
      <c r="F58" s="14"/>
      <c r="G58" s="14"/>
    </row>
    <row r="59" spans="2:7" x14ac:dyDescent="0.3">
      <c r="B59" s="35"/>
      <c r="C59" s="8" t="s">
        <v>46</v>
      </c>
      <c r="D59" s="16"/>
      <c r="E59" s="16"/>
      <c r="F59" s="14"/>
      <c r="G59" s="14"/>
    </row>
    <row r="60" spans="2:7" x14ac:dyDescent="0.3">
      <c r="B60" s="35"/>
      <c r="C60" s="8" t="s">
        <v>47</v>
      </c>
      <c r="D60" s="16"/>
      <c r="E60" s="16"/>
      <c r="F60" s="14"/>
      <c r="G60" s="14"/>
    </row>
    <row r="61" spans="2:7" x14ac:dyDescent="0.3">
      <c r="B61" s="35"/>
      <c r="C61" s="8" t="s">
        <v>79</v>
      </c>
      <c r="D61" s="16"/>
      <c r="E61" s="28" t="s">
        <v>68</v>
      </c>
      <c r="F61" s="28" t="s">
        <v>68</v>
      </c>
      <c r="G61" s="28" t="s">
        <v>68</v>
      </c>
    </row>
    <row r="63" spans="2:7" x14ac:dyDescent="0.3">
      <c r="C63" s="17" t="s">
        <v>57</v>
      </c>
    </row>
    <row r="64" spans="2:7" x14ac:dyDescent="0.3">
      <c r="B64" s="4" t="s">
        <v>117</v>
      </c>
      <c r="C64" s="44"/>
    </row>
  </sheetData>
  <mergeCells count="10">
    <mergeCell ref="B11:B14"/>
    <mergeCell ref="B45:B48"/>
    <mergeCell ref="B49:B50"/>
    <mergeCell ref="B53:B61"/>
    <mergeCell ref="B40:B44"/>
    <mergeCell ref="B32:B36"/>
    <mergeCell ref="B29:B31"/>
    <mergeCell ref="B22:B28"/>
    <mergeCell ref="B20:B21"/>
    <mergeCell ref="B16:B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zoomScale="80" zoomScaleNormal="80" workbookViewId="0">
      <selection activeCell="C15" sqref="C15"/>
    </sheetView>
  </sheetViews>
  <sheetFormatPr defaultRowHeight="14.4" x14ac:dyDescent="0.3"/>
  <cols>
    <col min="1" max="1" width="3.6640625" customWidth="1"/>
    <col min="2" max="2" width="12.109375" customWidth="1"/>
    <col min="3" max="5" width="13.77734375" customWidth="1"/>
  </cols>
  <sheetData>
    <row r="1" spans="1:8" x14ac:dyDescent="0.3">
      <c r="B1" s="26" t="s">
        <v>89</v>
      </c>
    </row>
    <row r="3" spans="1:8" x14ac:dyDescent="0.3">
      <c r="A3" s="23">
        <v>1</v>
      </c>
      <c r="B3" t="s">
        <v>100</v>
      </c>
    </row>
    <row r="4" spans="1:8" x14ac:dyDescent="0.3">
      <c r="A4" s="23">
        <v>2</v>
      </c>
      <c r="B4" t="s">
        <v>102</v>
      </c>
    </row>
    <row r="5" spans="1:8" x14ac:dyDescent="0.3">
      <c r="A5" s="23">
        <v>3</v>
      </c>
      <c r="B5" s="7" t="s">
        <v>109</v>
      </c>
    </row>
    <row r="6" spans="1:8" x14ac:dyDescent="0.3">
      <c r="A6" s="23">
        <v>4</v>
      </c>
      <c r="B6" s="7" t="s">
        <v>108</v>
      </c>
    </row>
    <row r="7" spans="1:8" x14ac:dyDescent="0.3">
      <c r="A7" s="23">
        <v>5</v>
      </c>
      <c r="B7" t="s">
        <v>101</v>
      </c>
    </row>
    <row r="8" spans="1:8" x14ac:dyDescent="0.3">
      <c r="B8" s="40" t="s">
        <v>119</v>
      </c>
      <c r="C8" s="40"/>
      <c r="D8" s="40"/>
      <c r="E8" s="40"/>
      <c r="F8" s="40"/>
      <c r="G8" s="40"/>
      <c r="H8" s="40"/>
    </row>
    <row r="9" spans="1:8" x14ac:dyDescent="0.3">
      <c r="B9" s="40" t="s">
        <v>120</v>
      </c>
      <c r="C9" s="40"/>
      <c r="D9" s="40"/>
      <c r="E9" s="40"/>
      <c r="F9" s="40"/>
      <c r="G9" s="40"/>
      <c r="H9" s="40"/>
    </row>
    <row r="10" spans="1:8" ht="15.6" customHeight="1" x14ac:dyDescent="0.3">
      <c r="B10" s="41" t="s">
        <v>121</v>
      </c>
      <c r="C10" s="41"/>
      <c r="D10" s="41"/>
      <c r="E10" s="41"/>
      <c r="F10" s="41"/>
      <c r="G10" s="41"/>
      <c r="H10" s="41"/>
    </row>
    <row r="11" spans="1:8" x14ac:dyDescent="0.3">
      <c r="B11" s="15" t="s">
        <v>103</v>
      </c>
    </row>
    <row r="12" spans="1:8" x14ac:dyDescent="0.3">
      <c r="B12" s="15"/>
    </row>
    <row r="13" spans="1:8" ht="57.6" x14ac:dyDescent="0.3">
      <c r="B13" s="3"/>
      <c r="C13" s="8" t="s">
        <v>52</v>
      </c>
      <c r="D13" s="8" t="s">
        <v>53</v>
      </c>
      <c r="E13" s="8" t="s">
        <v>55</v>
      </c>
    </row>
    <row r="14" spans="1:8" x14ac:dyDescent="0.3">
      <c r="B14" s="3" t="s">
        <v>51</v>
      </c>
      <c r="C14" s="43"/>
      <c r="D14" s="43"/>
      <c r="E14" s="42"/>
    </row>
    <row r="15" spans="1:8" x14ac:dyDescent="0.3">
      <c r="B15" s="3" t="s">
        <v>56</v>
      </c>
      <c r="C15" s="43"/>
      <c r="D15" s="43"/>
    </row>
  </sheetData>
  <mergeCells count="1">
    <mergeCell ref="B10:H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1"/>
  <sheetViews>
    <sheetView showGridLines="0" zoomScale="80" zoomScaleNormal="80" workbookViewId="0">
      <selection activeCell="C33" sqref="C33"/>
    </sheetView>
  </sheetViews>
  <sheetFormatPr defaultRowHeight="14.4" x14ac:dyDescent="0.3"/>
  <cols>
    <col min="1" max="1" width="4.33203125" customWidth="1"/>
    <col min="2" max="2" width="14.6640625" customWidth="1"/>
    <col min="3" max="3" width="26.6640625" customWidth="1"/>
    <col min="4" max="5" width="12.77734375" customWidth="1"/>
    <col min="6" max="6" width="17" customWidth="1"/>
  </cols>
  <sheetData>
    <row r="1" spans="1:7" x14ac:dyDescent="0.3">
      <c r="B1" s="26" t="s">
        <v>89</v>
      </c>
    </row>
    <row r="3" spans="1:7" x14ac:dyDescent="0.3">
      <c r="A3" s="23">
        <v>1</v>
      </c>
      <c r="B3" t="s">
        <v>90</v>
      </c>
      <c r="F3" s="19"/>
    </row>
    <row r="4" spans="1:7" x14ac:dyDescent="0.3">
      <c r="A4" s="23">
        <v>2</v>
      </c>
      <c r="B4" t="s">
        <v>91</v>
      </c>
      <c r="F4" s="19"/>
    </row>
    <row r="5" spans="1:7" x14ac:dyDescent="0.3">
      <c r="A5" s="23">
        <v>3</v>
      </c>
      <c r="B5" t="s">
        <v>88</v>
      </c>
      <c r="F5" s="19"/>
    </row>
    <row r="6" spans="1:7" x14ac:dyDescent="0.3">
      <c r="A6" s="23">
        <v>4</v>
      </c>
      <c r="B6" t="s">
        <v>92</v>
      </c>
      <c r="F6" s="19"/>
    </row>
    <row r="7" spans="1:7" x14ac:dyDescent="0.3">
      <c r="A7" s="23">
        <v>5</v>
      </c>
      <c r="B7" t="s">
        <v>122</v>
      </c>
      <c r="F7" s="19"/>
    </row>
    <row r="8" spans="1:7" x14ac:dyDescent="0.3">
      <c r="F8" s="19"/>
    </row>
    <row r="9" spans="1:7" x14ac:dyDescent="0.3">
      <c r="B9" s="26" t="s">
        <v>58</v>
      </c>
      <c r="F9" s="19"/>
    </row>
    <row r="10" spans="1:7" x14ac:dyDescent="0.3">
      <c r="F10" s="19"/>
    </row>
    <row r="11" spans="1:7" x14ac:dyDescent="0.3">
      <c r="B11" t="s">
        <v>81</v>
      </c>
      <c r="F11" s="19"/>
    </row>
    <row r="12" spans="1:7" x14ac:dyDescent="0.3">
      <c r="B12" t="s">
        <v>93</v>
      </c>
      <c r="F12" s="19"/>
    </row>
    <row r="13" spans="1:7" x14ac:dyDescent="0.3">
      <c r="B13" t="s">
        <v>59</v>
      </c>
      <c r="F13" s="19"/>
    </row>
    <row r="14" spans="1:7" x14ac:dyDescent="0.3">
      <c r="F14" s="19"/>
    </row>
    <row r="15" spans="1:7" x14ac:dyDescent="0.3">
      <c r="C15" s="19"/>
      <c r="D15" s="33" t="s">
        <v>65</v>
      </c>
      <c r="E15" s="33" t="s">
        <v>66</v>
      </c>
      <c r="F15" s="33" t="s">
        <v>67</v>
      </c>
    </row>
    <row r="16" spans="1:7" x14ac:dyDescent="0.3">
      <c r="B16" s="39" t="s">
        <v>63</v>
      </c>
      <c r="C16" s="3" t="s">
        <v>60</v>
      </c>
      <c r="D16" s="21">
        <v>8</v>
      </c>
      <c r="E16" s="21">
        <v>10</v>
      </c>
      <c r="F16" s="45">
        <f>5*(('Equip Hire Costs'!D53*'Evaluation Model'!$D$16)+('Evaluation Model'!D16*'Equip Hire Costs'!E53))</f>
        <v>0</v>
      </c>
      <c r="G16" s="19"/>
    </row>
    <row r="17" spans="2:7" x14ac:dyDescent="0.3">
      <c r="B17" s="39"/>
      <c r="C17" s="9" t="s">
        <v>76</v>
      </c>
      <c r="D17" s="21">
        <v>3</v>
      </c>
      <c r="E17" s="21">
        <v>10</v>
      </c>
      <c r="F17" s="45">
        <f>5*((D17*'Equip Hire Costs'!$D$22)+('Equip Hire Costs'!E22*'Evaluation Model'!D17))</f>
        <v>0</v>
      </c>
      <c r="G17" s="19"/>
    </row>
    <row r="18" spans="2:7" x14ac:dyDescent="0.3">
      <c r="B18" s="39"/>
      <c r="C18" s="9" t="s">
        <v>78</v>
      </c>
      <c r="D18" s="21">
        <v>1</v>
      </c>
      <c r="E18" s="21">
        <v>10</v>
      </c>
      <c r="F18" s="45">
        <f>5*((D18*'Equip Hire Costs'!D25)+('Equip Hire Costs'!$E$25*'Evaluation Model'!D18))</f>
        <v>0</v>
      </c>
      <c r="G18" s="19"/>
    </row>
    <row r="19" spans="2:7" x14ac:dyDescent="0.3">
      <c r="B19" s="39"/>
      <c r="C19" s="9" t="s">
        <v>94</v>
      </c>
      <c r="D19" s="21">
        <v>4</v>
      </c>
      <c r="E19" s="21">
        <v>10</v>
      </c>
      <c r="F19" s="45">
        <f>5*((D19*'Equip Hire Costs'!$D$24)+('Equip Hire Costs'!$E$24*'Evaluation Model'!D19))</f>
        <v>0</v>
      </c>
      <c r="G19" s="19"/>
    </row>
    <row r="20" spans="2:7" ht="45.6" customHeight="1" x14ac:dyDescent="0.3">
      <c r="B20" s="39"/>
      <c r="C20" s="27" t="s">
        <v>19</v>
      </c>
      <c r="D20" s="21">
        <v>1</v>
      </c>
      <c r="E20" s="21">
        <v>10</v>
      </c>
      <c r="F20" s="45">
        <f>5*(('Equip Hire Costs'!$D$29*'Evaluation Model'!D20)+('Evaluation Model'!D20*'Equip Hire Costs'!$E$29))</f>
        <v>0</v>
      </c>
      <c r="G20" s="19"/>
    </row>
    <row r="21" spans="2:7" ht="28.8" x14ac:dyDescent="0.3">
      <c r="B21" s="39"/>
      <c r="C21" s="18" t="s">
        <v>95</v>
      </c>
      <c r="D21" s="21">
        <v>1</v>
      </c>
      <c r="E21" s="21">
        <v>10</v>
      </c>
      <c r="F21" s="45">
        <f>5*((D21*'Equip Hire Costs'!$D$50)+('Equip Hire Costs'!$E$50*'Evaluation Model'!E21))</f>
        <v>0</v>
      </c>
      <c r="G21" s="19"/>
    </row>
    <row r="22" spans="2:7" ht="28.8" x14ac:dyDescent="0.3">
      <c r="B22" s="39"/>
      <c r="C22" s="8" t="s">
        <v>96</v>
      </c>
      <c r="D22" s="22">
        <v>2</v>
      </c>
      <c r="E22" s="21">
        <v>10</v>
      </c>
      <c r="F22" s="45">
        <f>5*((D22*'Equip Hire Costs'!$D$57)+('Equip Hire Costs'!$E$57*D22))</f>
        <v>0</v>
      </c>
      <c r="G22" s="19"/>
    </row>
    <row r="23" spans="2:7" ht="28.8" x14ac:dyDescent="0.3">
      <c r="B23" s="39"/>
      <c r="C23" s="8" t="s">
        <v>79</v>
      </c>
      <c r="D23" s="22">
        <v>2</v>
      </c>
      <c r="E23" s="21" t="s">
        <v>68</v>
      </c>
      <c r="F23" s="45">
        <f>D23*'Equip Hire Costs'!$D$61</f>
        <v>0</v>
      </c>
      <c r="G23" s="19"/>
    </row>
    <row r="24" spans="2:7" ht="28.8" x14ac:dyDescent="0.3">
      <c r="B24" s="39"/>
      <c r="C24" s="4" t="s">
        <v>54</v>
      </c>
      <c r="D24" s="22">
        <v>1</v>
      </c>
      <c r="E24" s="21">
        <v>10</v>
      </c>
      <c r="F24" s="45">
        <f>5*((D24*'Equip Hire Costs'!$D$39)+('Equip Hire Costs'!$E$39*'Evaluation Model'!D24))</f>
        <v>0</v>
      </c>
      <c r="G24" s="19"/>
    </row>
    <row r="25" spans="2:7" x14ac:dyDescent="0.3">
      <c r="B25" s="39"/>
      <c r="C25" s="9" t="s">
        <v>3</v>
      </c>
      <c r="D25" s="22">
        <v>2</v>
      </c>
      <c r="E25" s="22">
        <v>10</v>
      </c>
      <c r="F25" s="45">
        <f>5*((D25*'Equip Hire Costs'!$D$14)+('Equip Hire Costs'!$E$14*'Evaluation Model'!D25))</f>
        <v>0</v>
      </c>
      <c r="G25" s="19"/>
    </row>
    <row r="26" spans="2:7" x14ac:dyDescent="0.3">
      <c r="B26" s="20"/>
      <c r="D26" s="19"/>
      <c r="E26" s="19"/>
      <c r="F26" s="19"/>
      <c r="G26" s="19"/>
    </row>
    <row r="27" spans="2:7" x14ac:dyDescent="0.3">
      <c r="B27" s="3" t="s">
        <v>64</v>
      </c>
      <c r="C27" s="3" t="s">
        <v>51</v>
      </c>
      <c r="D27" s="21">
        <v>2</v>
      </c>
      <c r="E27" s="21">
        <v>2</v>
      </c>
      <c r="F27" s="45">
        <f>2*('Resource Costs'!$D$14+'Resource Costs'!C14)</f>
        <v>0</v>
      </c>
      <c r="G27" s="19"/>
    </row>
    <row r="28" spans="2:7" x14ac:dyDescent="0.3">
      <c r="B28" s="19"/>
      <c r="D28" s="23"/>
      <c r="E28" s="23"/>
      <c r="F28" s="19"/>
      <c r="G28" s="19"/>
    </row>
    <row r="29" spans="2:7" x14ac:dyDescent="0.3">
      <c r="B29" s="3" t="s">
        <v>74</v>
      </c>
      <c r="C29" s="3" t="s">
        <v>56</v>
      </c>
      <c r="D29" s="21">
        <v>1</v>
      </c>
      <c r="E29" s="24"/>
      <c r="F29" s="45">
        <f>E29*'Resource Costs'!$D$15</f>
        <v>0</v>
      </c>
      <c r="G29" s="19" t="s">
        <v>97</v>
      </c>
    </row>
    <row r="30" spans="2:7" x14ac:dyDescent="0.3">
      <c r="B30" s="19"/>
      <c r="F30" s="19"/>
      <c r="G30" s="19"/>
    </row>
    <row r="31" spans="2:7" x14ac:dyDescent="0.3">
      <c r="B31" s="19"/>
      <c r="F31" s="19"/>
      <c r="G31" s="19"/>
    </row>
    <row r="32" spans="2:7" ht="28.8" x14ac:dyDescent="0.3">
      <c r="B32" s="19"/>
      <c r="E32" s="46" t="s">
        <v>69</v>
      </c>
      <c r="F32" s="46" t="s">
        <v>67</v>
      </c>
      <c r="G32" s="19"/>
    </row>
    <row r="33" spans="2:7" x14ac:dyDescent="0.3">
      <c r="B33" s="3" t="s">
        <v>61</v>
      </c>
      <c r="C33" s="3"/>
      <c r="D33" s="29" t="s">
        <v>62</v>
      </c>
      <c r="E33" s="3">
        <v>25</v>
      </c>
      <c r="F33" s="45">
        <f>E33*'Equip Hire Costs'!$C$64</f>
        <v>0</v>
      </c>
      <c r="G33" s="19"/>
    </row>
    <row r="34" spans="2:7" x14ac:dyDescent="0.3">
      <c r="D34" s="29" t="s">
        <v>73</v>
      </c>
      <c r="E34" s="3">
        <v>80</v>
      </c>
      <c r="F34" s="45">
        <f>E34*'Equip Hire Costs'!$C$64</f>
        <v>0</v>
      </c>
    </row>
    <row r="35" spans="2:7" x14ac:dyDescent="0.3">
      <c r="D35" s="29" t="s">
        <v>70</v>
      </c>
      <c r="E35" s="3">
        <v>190</v>
      </c>
      <c r="F35" s="45">
        <f>E35*'Equip Hire Costs'!$C$64</f>
        <v>0</v>
      </c>
    </row>
    <row r="36" spans="2:7" x14ac:dyDescent="0.3">
      <c r="D36" s="29" t="s">
        <v>71</v>
      </c>
      <c r="E36" s="3">
        <v>254</v>
      </c>
      <c r="F36" s="45">
        <f>E36*'Equip Hire Costs'!$C$64</f>
        <v>0</v>
      </c>
    </row>
    <row r="37" spans="2:7" x14ac:dyDescent="0.3">
      <c r="D37" s="29" t="s">
        <v>72</v>
      </c>
      <c r="E37" s="3">
        <v>236</v>
      </c>
      <c r="F37" s="30">
        <f>E37*'Equip Hire Costs'!$C$64</f>
        <v>0</v>
      </c>
    </row>
    <row r="39" spans="2:7" x14ac:dyDescent="0.3">
      <c r="E39" s="25" t="s">
        <v>75</v>
      </c>
      <c r="F39" s="31">
        <f>SUM(F16:F37)</f>
        <v>0</v>
      </c>
    </row>
    <row r="41" spans="2:7" x14ac:dyDescent="0.3">
      <c r="B41" s="26" t="s">
        <v>80</v>
      </c>
    </row>
    <row r="43" spans="2:7" x14ac:dyDescent="0.3">
      <c r="B43" t="s">
        <v>84</v>
      </c>
    </row>
    <row r="44" spans="2:7" x14ac:dyDescent="0.3">
      <c r="B44" t="s">
        <v>98</v>
      </c>
    </row>
    <row r="45" spans="2:7" x14ac:dyDescent="0.3">
      <c r="B45" t="s">
        <v>85</v>
      </c>
    </row>
    <row r="47" spans="2:7" x14ac:dyDescent="0.3">
      <c r="C47" s="19"/>
      <c r="D47" s="46" t="s">
        <v>65</v>
      </c>
      <c r="E47" s="46" t="s">
        <v>66</v>
      </c>
      <c r="F47" s="46" t="s">
        <v>67</v>
      </c>
    </row>
    <row r="48" spans="2:7" x14ac:dyDescent="0.3">
      <c r="B48" s="39" t="s">
        <v>63</v>
      </c>
      <c r="C48" s="3" t="s">
        <v>83</v>
      </c>
      <c r="D48" s="21">
        <v>24</v>
      </c>
      <c r="E48" s="21">
        <v>1</v>
      </c>
      <c r="F48" s="30">
        <f>'Equip Hire Costs'!D53*D48</f>
        <v>0</v>
      </c>
    </row>
    <row r="49" spans="2:7" x14ac:dyDescent="0.3">
      <c r="B49" s="39"/>
      <c r="C49" s="8" t="s">
        <v>76</v>
      </c>
      <c r="D49" s="21">
        <v>3</v>
      </c>
      <c r="E49" s="21">
        <v>1</v>
      </c>
      <c r="F49" s="30">
        <f>D49*'Equip Hire Costs'!$D$22</f>
        <v>0</v>
      </c>
    </row>
    <row r="50" spans="2:7" x14ac:dyDescent="0.3">
      <c r="B50" s="39"/>
      <c r="C50" s="8" t="s">
        <v>78</v>
      </c>
      <c r="D50" s="21">
        <v>1</v>
      </c>
      <c r="E50" s="21">
        <v>1</v>
      </c>
      <c r="F50" s="30">
        <f>D50*'Equip Hire Costs'!D25</f>
        <v>0</v>
      </c>
    </row>
    <row r="51" spans="2:7" x14ac:dyDescent="0.3">
      <c r="B51" s="39"/>
      <c r="C51" s="8" t="s">
        <v>94</v>
      </c>
      <c r="D51" s="21">
        <v>4</v>
      </c>
      <c r="E51" s="21">
        <v>1</v>
      </c>
      <c r="F51" s="30">
        <f>D51*'Equip Hire Costs'!$D$24</f>
        <v>0</v>
      </c>
    </row>
    <row r="52" spans="2:7" x14ac:dyDescent="0.3">
      <c r="B52" s="39"/>
      <c r="C52" s="4" t="s">
        <v>41</v>
      </c>
      <c r="D52" s="21">
        <v>1</v>
      </c>
      <c r="E52" s="21">
        <v>1</v>
      </c>
      <c r="F52" s="30">
        <f>D52*'Equip Hire Costs'!$D$51</f>
        <v>0</v>
      </c>
    </row>
    <row r="53" spans="2:7" ht="28.8" x14ac:dyDescent="0.3">
      <c r="B53" s="39"/>
      <c r="C53" s="9" t="s">
        <v>10</v>
      </c>
      <c r="D53" s="21">
        <v>2</v>
      </c>
      <c r="E53" s="21">
        <v>1</v>
      </c>
      <c r="F53" s="30">
        <f>D53*'Equip Hire Costs'!D16</f>
        <v>0</v>
      </c>
    </row>
    <row r="54" spans="2:7" x14ac:dyDescent="0.3">
      <c r="B54" s="39"/>
      <c r="C54" s="9" t="s">
        <v>14</v>
      </c>
      <c r="D54" s="21">
        <v>1</v>
      </c>
      <c r="E54" s="21">
        <v>1</v>
      </c>
      <c r="F54" s="30">
        <f>D54*'Equip Hire Costs'!D20</f>
        <v>0</v>
      </c>
    </row>
    <row r="55" spans="2:7" x14ac:dyDescent="0.3">
      <c r="B55" s="39"/>
      <c r="C55" s="8" t="s">
        <v>20</v>
      </c>
      <c r="D55" s="21">
        <v>1</v>
      </c>
      <c r="E55" s="21">
        <v>1</v>
      </c>
      <c r="F55" s="30">
        <f>D55*'Equip Hire Costs'!D30</f>
        <v>0</v>
      </c>
    </row>
    <row r="56" spans="2:7" x14ac:dyDescent="0.3">
      <c r="B56" s="39"/>
      <c r="C56" s="18" t="s">
        <v>82</v>
      </c>
      <c r="D56" s="21">
        <v>1</v>
      </c>
      <c r="E56" s="21">
        <v>1</v>
      </c>
      <c r="F56" s="30">
        <f>D56*'Equip Hire Costs'!D49</f>
        <v>0</v>
      </c>
    </row>
    <row r="57" spans="2:7" ht="72" x14ac:dyDescent="0.3">
      <c r="B57" s="39"/>
      <c r="C57" s="6" t="s">
        <v>39</v>
      </c>
      <c r="D57" s="21">
        <v>1</v>
      </c>
      <c r="E57" s="21">
        <v>1</v>
      </c>
      <c r="F57" s="30">
        <f>-D57*'Equip Hire Costs'!D46</f>
        <v>0</v>
      </c>
    </row>
    <row r="58" spans="2:7" ht="28.8" x14ac:dyDescent="0.3">
      <c r="B58" s="39"/>
      <c r="C58" s="8" t="s">
        <v>99</v>
      </c>
      <c r="D58" s="22">
        <v>2</v>
      </c>
      <c r="E58" s="21">
        <v>1</v>
      </c>
      <c r="F58" s="30">
        <f>D58*'Equip Hire Costs'!$D$57</f>
        <v>0</v>
      </c>
    </row>
    <row r="59" spans="2:7" ht="28.8" x14ac:dyDescent="0.3">
      <c r="B59" s="39"/>
      <c r="C59" s="8" t="s">
        <v>79</v>
      </c>
      <c r="D59" s="22">
        <v>2</v>
      </c>
      <c r="E59" s="21" t="s">
        <v>68</v>
      </c>
      <c r="F59" s="30">
        <f>D59*'Equip Hire Costs'!$D$61</f>
        <v>0</v>
      </c>
    </row>
    <row r="60" spans="2:7" ht="28.8" x14ac:dyDescent="0.3">
      <c r="B60" s="39"/>
      <c r="C60" s="4" t="s">
        <v>54</v>
      </c>
      <c r="D60" s="22">
        <v>1</v>
      </c>
      <c r="E60" s="21">
        <v>1</v>
      </c>
      <c r="F60" s="30">
        <f>D60*'Equip Hire Costs'!$D$39</f>
        <v>0</v>
      </c>
    </row>
    <row r="61" spans="2:7" x14ac:dyDescent="0.3">
      <c r="B61" s="39"/>
      <c r="C61" s="8" t="s">
        <v>3</v>
      </c>
      <c r="D61" s="22">
        <v>2</v>
      </c>
      <c r="E61" s="22">
        <v>1</v>
      </c>
      <c r="F61" s="30">
        <f>D61*'Equip Hire Costs'!$D$14</f>
        <v>0</v>
      </c>
    </row>
    <row r="62" spans="2:7" x14ac:dyDescent="0.3">
      <c r="B62" s="39"/>
      <c r="C62" s="8" t="s">
        <v>49</v>
      </c>
      <c r="D62" s="22">
        <v>1</v>
      </c>
      <c r="E62" s="22">
        <v>1</v>
      </c>
      <c r="F62" s="30">
        <f>D62*'Equip Hire Costs'!D55</f>
        <v>0</v>
      </c>
    </row>
    <row r="64" spans="2:7" x14ac:dyDescent="0.3">
      <c r="B64" s="3" t="s">
        <v>64</v>
      </c>
      <c r="C64" s="3" t="s">
        <v>51</v>
      </c>
      <c r="D64" s="21">
        <v>2</v>
      </c>
      <c r="E64" s="21">
        <v>1</v>
      </c>
      <c r="F64" s="30">
        <f>(D64*E64)*('Resource Costs'!$D$14*'Resource Costs'!E14)</f>
        <v>0</v>
      </c>
      <c r="G64" s="19"/>
    </row>
    <row r="65" spans="2:7" x14ac:dyDescent="0.3">
      <c r="B65" s="19"/>
      <c r="D65" s="23"/>
      <c r="E65" s="23"/>
      <c r="G65" s="19"/>
    </row>
    <row r="66" spans="2:7" x14ac:dyDescent="0.3">
      <c r="B66" s="3" t="s">
        <v>74</v>
      </c>
      <c r="C66" s="3" t="s">
        <v>56</v>
      </c>
      <c r="D66" s="21">
        <v>1</v>
      </c>
      <c r="E66" s="24"/>
      <c r="F66" s="30">
        <f>E66*'Resource Costs'!$D$15</f>
        <v>0</v>
      </c>
      <c r="G66" s="19" t="s">
        <v>97</v>
      </c>
    </row>
    <row r="67" spans="2:7" x14ac:dyDescent="0.3">
      <c r="B67" s="19"/>
      <c r="G67" s="19"/>
    </row>
    <row r="68" spans="2:7" x14ac:dyDescent="0.3">
      <c r="E68" s="25" t="s">
        <v>86</v>
      </c>
      <c r="F68" s="31">
        <f>SUM(F48:F66)</f>
        <v>0</v>
      </c>
    </row>
    <row r="70" spans="2:7" ht="15" thickBot="1" x14ac:dyDescent="0.35"/>
    <row r="71" spans="2:7" ht="15" thickBot="1" x14ac:dyDescent="0.35">
      <c r="D71" t="s">
        <v>87</v>
      </c>
      <c r="F71" s="32">
        <f>F68+F39</f>
        <v>0</v>
      </c>
    </row>
  </sheetData>
  <mergeCells count="2">
    <mergeCell ref="B16:B25"/>
    <mergeCell ref="B48:B6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 Hire Costs</vt:lpstr>
      <vt:lpstr>Resource Costs</vt:lpstr>
      <vt:lpstr>Evaluation 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Cuthbert</dc:creator>
  <cp:lastModifiedBy>Gemma Cuthbert</cp:lastModifiedBy>
  <dcterms:created xsi:type="dcterms:W3CDTF">2017-02-01T09:29:41Z</dcterms:created>
  <dcterms:modified xsi:type="dcterms:W3CDTF">2017-02-03T15:54:16Z</dcterms:modified>
</cp:coreProperties>
</file>