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Live\Cemeteries\Swanage Town Council\Design\Work schedules\"/>
    </mc:Choice>
  </mc:AlternateContent>
  <xr:revisionPtr revIDLastSave="0" documentId="13_ncr:1_{D0468D5E-3179-4917-B0A8-96F5DA7DABC2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Work Schedules" sheetId="1" r:id="rId1"/>
  </sheets>
  <calcPr calcId="181029"/>
</workbook>
</file>

<file path=xl/calcChain.xml><?xml version="1.0" encoding="utf-8"?>
<calcChain xmlns="http://schemas.openxmlformats.org/spreadsheetml/2006/main">
  <c r="G55" i="1" l="1"/>
  <c r="G9" i="1"/>
  <c r="G46" i="1"/>
  <c r="E60" i="1"/>
  <c r="E67" i="1" s="1"/>
  <c r="E57" i="1"/>
  <c r="E47" i="1"/>
  <c r="G47" i="1" s="1"/>
  <c r="E35" i="1"/>
  <c r="G35" i="1" s="1"/>
  <c r="E33" i="1"/>
  <c r="E34" i="1" s="1"/>
  <c r="E20" i="1"/>
  <c r="E19" i="1"/>
  <c r="E18" i="1"/>
  <c r="G54" i="1"/>
  <c r="G53" i="1"/>
  <c r="G39" i="1"/>
  <c r="G45" i="1"/>
  <c r="G44" i="1"/>
  <c r="G43" i="1"/>
  <c r="G42" i="1"/>
  <c r="G41" i="1"/>
  <c r="G40" i="1"/>
  <c r="G38" i="1"/>
  <c r="G37" i="1"/>
  <c r="G49" i="1"/>
  <c r="E63" i="1" l="1"/>
  <c r="E62" i="1"/>
  <c r="E64" i="1"/>
  <c r="E65" i="1"/>
  <c r="E66" i="1"/>
  <c r="E58" i="1"/>
  <c r="G32" i="1"/>
  <c r="E30" i="1"/>
  <c r="G30" i="1" s="1"/>
  <c r="E29" i="1"/>
  <c r="G29" i="1" s="1"/>
  <c r="E27" i="1"/>
  <c r="G27" i="1" s="1"/>
  <c r="E26" i="1"/>
  <c r="G26" i="1" s="1"/>
  <c r="E25" i="1"/>
  <c r="E22" i="1"/>
  <c r="E21" i="1"/>
  <c r="G19" i="1"/>
  <c r="G20" i="1"/>
  <c r="G28" i="1"/>
  <c r="G8" i="1"/>
  <c r="G33" i="1" l="1"/>
  <c r="G34" i="1"/>
  <c r="G15" i="1"/>
  <c r="G14" i="1"/>
  <c r="G18" i="1"/>
  <c r="G25" i="1"/>
  <c r="G24" i="1"/>
  <c r="G23" i="1"/>
  <c r="G22" i="1"/>
  <c r="G21" i="1"/>
  <c r="G17" i="1"/>
  <c r="G51" i="1"/>
  <c r="G68" i="1"/>
  <c r="G67" i="1"/>
  <c r="G66" i="1"/>
  <c r="G65" i="1"/>
  <c r="G64" i="1"/>
  <c r="G63" i="1"/>
  <c r="E12" i="1"/>
  <c r="G58" i="1" l="1"/>
  <c r="G7" i="1"/>
  <c r="G4" i="1" l="1"/>
  <c r="G72" i="1" l="1"/>
  <c r="G70" i="1" l="1"/>
  <c r="G62" i="1"/>
  <c r="G60" i="1"/>
  <c r="G57" i="1"/>
  <c r="G12" i="1"/>
  <c r="G11" i="1"/>
  <c r="G6" i="1"/>
  <c r="G73" i="1" l="1"/>
  <c r="G74" i="1" s="1"/>
  <c r="G75" i="1" s="1"/>
</calcChain>
</file>

<file path=xl/sharedStrings.xml><?xml version="1.0" encoding="utf-8"?>
<sst xmlns="http://schemas.openxmlformats.org/spreadsheetml/2006/main" count="146" uniqueCount="90">
  <si>
    <t>Item</t>
  </si>
  <si>
    <t>Description</t>
  </si>
  <si>
    <t>Unit</t>
  </si>
  <si>
    <t>Number</t>
  </si>
  <si>
    <t>£/unit</t>
  </si>
  <si>
    <t>Cost (£)</t>
  </si>
  <si>
    <t>Transport and Preliminaries.</t>
  </si>
  <si>
    <t>Setting out working area.</t>
  </si>
  <si>
    <t>Site clearance</t>
  </si>
  <si>
    <t>Total herbicide application.</t>
  </si>
  <si>
    <r>
      <t>m</t>
    </r>
    <r>
      <rPr>
        <vertAlign val="superscript"/>
        <sz val="9"/>
        <color theme="1"/>
        <rFont val="Arial"/>
        <family val="2"/>
      </rPr>
      <t>2</t>
    </r>
  </si>
  <si>
    <t>Lin. m</t>
  </si>
  <si>
    <t>Nr.</t>
  </si>
  <si>
    <t>Supply and spread specified fertiliser</t>
  </si>
  <si>
    <t>Nr</t>
  </si>
  <si>
    <t>As-built survey</t>
  </si>
  <si>
    <t>Conduct as-built survey of constructed site</t>
  </si>
  <si>
    <t>Reinstatement of damage</t>
  </si>
  <si>
    <t>Setting out and enabling works</t>
  </si>
  <si>
    <t>Flail mow</t>
  </si>
  <si>
    <t>Topsoil cultivation</t>
  </si>
  <si>
    <t>Plough to a depth of 200 mm</t>
  </si>
  <si>
    <t>Power harrow</t>
  </si>
  <si>
    <t>Re-grading</t>
  </si>
  <si>
    <t>Surface re-grading</t>
  </si>
  <si>
    <t>Final grading, seedbed preparations, fertilisation &amp; seeding</t>
  </si>
  <si>
    <t xml:space="preserve">Final surface grading to specified tolerances </t>
  </si>
  <si>
    <t>Stone picking / burial</t>
  </si>
  <si>
    <t>Final seedbed preparation</t>
  </si>
  <si>
    <t>Roll seeded areas as necessary</t>
  </si>
  <si>
    <t>4.1-4.3</t>
  </si>
  <si>
    <t>Excavation of formation surface</t>
  </si>
  <si>
    <t>Rolling to compact the formation surface</t>
  </si>
  <si>
    <t>Application of residual herbicide</t>
  </si>
  <si>
    <t>Conduct California Bearing Capacity plate tests</t>
  </si>
  <si>
    <t>Supply and lay concrete pin kerbs</t>
  </si>
  <si>
    <t>Supply and lay geotextile membrane</t>
  </si>
  <si>
    <t>Rolling to compact the stone sub-base</t>
  </si>
  <si>
    <t>Conduct lightweight deflectometer stiffness tests</t>
  </si>
  <si>
    <t>Supply and lay 60 mm porous macadam base course</t>
  </si>
  <si>
    <t>Supply and lay 30 mm porous macadam wearing course</t>
  </si>
  <si>
    <t>Supply and install 63 mm diameter MDPE water pipe and fittings</t>
  </si>
  <si>
    <t>Supply and install Edwards Standpipe ED2012</t>
  </si>
  <si>
    <t>SUB-TOTAL (EXCL. VAT)</t>
  </si>
  <si>
    <t>PROJECT CONTINGENCY (10%)</t>
  </si>
  <si>
    <t>TOTAL COST OF WORKS TO FORM OF TENDER (EXCL. VAT)</t>
  </si>
  <si>
    <t>P1-P5</t>
  </si>
  <si>
    <t>Fence removal (disposal off-site)</t>
  </si>
  <si>
    <t>Hedge removal (disposal off-site)</t>
  </si>
  <si>
    <t>Water supply and stand pipes</t>
  </si>
  <si>
    <t>Porous macadam roads, paths and car park</t>
  </si>
  <si>
    <t>Place and grade excess topsoil</t>
  </si>
  <si>
    <r>
      <t>m</t>
    </r>
    <r>
      <rPr>
        <vertAlign val="superscript"/>
        <sz val="9"/>
        <color theme="1"/>
        <rFont val="Arial"/>
        <family val="2"/>
      </rPr>
      <t>3</t>
    </r>
  </si>
  <si>
    <t>Place and grade excess subsoil</t>
  </si>
  <si>
    <t>Line marking</t>
  </si>
  <si>
    <t>Supply and drill specified seed</t>
  </si>
  <si>
    <t>Supply, place and grade 300 mm Suds Aggregate 20/4 stone sub-base</t>
  </si>
  <si>
    <t>GODLINGSTON CEMETERY EXTENSION</t>
  </si>
  <si>
    <t>Create borrow pit for excess subsoil and topsoil</t>
  </si>
  <si>
    <t>Grassed paths</t>
  </si>
  <si>
    <t>5.1-5.2</t>
  </si>
  <si>
    <t>Place and grade excess topsoil arisings from path excavations</t>
  </si>
  <si>
    <t>Installation of drainage infrastructure</t>
  </si>
  <si>
    <t>Supply and install ACO RoadDrain 200 (or similar)</t>
  </si>
  <si>
    <t>Supply and install 80 mm dia lateral drains including backfill below grassed paths</t>
  </si>
  <si>
    <t>Supply and install 160 mm dia collector drains including backfill below macadam paths</t>
  </si>
  <si>
    <t>Supply and install 160 mm dia collector drains including backfill below grassed paths</t>
  </si>
  <si>
    <t>Supply and install 150 mm dia main drain below macadam roads</t>
  </si>
  <si>
    <t>Supply and install specified inspection chambers</t>
  </si>
  <si>
    <t>Supply and install a surface water oil separators</t>
  </si>
  <si>
    <t>Supply and install junctions (80/160)</t>
  </si>
  <si>
    <t>Connect oil separators to existing inspection chambers</t>
  </si>
  <si>
    <t>Place and grade excess soil arisings from trench excavations in pre-prepared borrow pit</t>
  </si>
  <si>
    <t>6.1-6.6</t>
  </si>
  <si>
    <t>6.1-6.2</t>
  </si>
  <si>
    <t>Line marking - northern car park</t>
  </si>
  <si>
    <t>7.1-7.4</t>
  </si>
  <si>
    <t>Supply and plant hedge in accordance with the Mark Hinsley planting plan 01 11 10</t>
  </si>
  <si>
    <t>Supply and erect deer proof fencing in accordance with the Mark Hinsley planting plan 01 11 10.</t>
  </si>
  <si>
    <t>Tree planting</t>
  </si>
  <si>
    <t>Supply and trees in accordance with the Mark Hinsley planting plan 01 11 10</t>
  </si>
  <si>
    <t>11.1-11.2</t>
  </si>
  <si>
    <t>13.2-12.6</t>
  </si>
  <si>
    <t>13.1-13.7</t>
  </si>
  <si>
    <t>Excavate specified grass paths</t>
  </si>
  <si>
    <t>Supply, place and grade 200 mm depth of specified 80:20 rootzone (including 50 mm down drain trench)</t>
  </si>
  <si>
    <r>
      <t>Mowing 6,300 m</t>
    </r>
    <r>
      <rPr>
        <vertAlign val="superscript"/>
        <sz val="9"/>
        <color theme="1"/>
        <rFont val="Arial"/>
        <family val="2"/>
      </rPr>
      <t>2</t>
    </r>
  </si>
  <si>
    <t>Supply and install 160 mm pre-cast concrete headwall in eastern ditch</t>
  </si>
  <si>
    <t>Hedgerow planting and fencing</t>
  </si>
  <si>
    <t>Supply and erect timber post and rail fencing.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</si>
</sst>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164" fontId="2" fillId="0" borderId="4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horizontal="right" vertical="center"/>
    </xf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right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left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75"/>
  <sheetViews>
    <sheetView tabSelected="1" topLeftCell="A55" zoomScaleNormal="100" workbookViewId="0">
      <selection activeCell="K76" sqref="K76"/>
    </sheetView>
  </sheetViews>
  <sheetFormatPr defaultRowHeight="15" x14ac:dyDescent="0.25"/>
  <cols>
    <col min="3" max="3" width="94.140625" customWidth="1"/>
    <col min="7" max="7" width="10.85546875" bestFit="1" customWidth="1"/>
  </cols>
  <sheetData>
    <row r="2" spans="2:7" ht="15.75" thickBot="1" x14ac:dyDescent="0.3">
      <c r="B2" t="s">
        <v>57</v>
      </c>
    </row>
    <row r="3" spans="2:7" ht="15.75" thickBot="1" x14ac:dyDescent="0.3">
      <c r="B3" s="1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</row>
    <row r="4" spans="2:7" ht="15.75" thickBot="1" x14ac:dyDescent="0.3">
      <c r="B4" s="3" t="s">
        <v>46</v>
      </c>
      <c r="C4" s="4" t="s">
        <v>6</v>
      </c>
      <c r="D4" s="5" t="s">
        <v>0</v>
      </c>
      <c r="E4" s="16">
        <v>1</v>
      </c>
      <c r="F4" s="10"/>
      <c r="G4" s="26">
        <f>E4*F4</f>
        <v>0</v>
      </c>
    </row>
    <row r="5" spans="2:7" ht="15.75" thickBot="1" x14ac:dyDescent="0.3">
      <c r="B5" s="3">
        <v>1</v>
      </c>
      <c r="C5" s="6" t="s">
        <v>18</v>
      </c>
      <c r="D5" s="6"/>
      <c r="E5" s="28"/>
      <c r="F5" s="12"/>
      <c r="G5" s="12"/>
    </row>
    <row r="6" spans="2:7" ht="15.75" thickBot="1" x14ac:dyDescent="0.3">
      <c r="B6" s="7">
        <v>1.1000000000000001</v>
      </c>
      <c r="C6" s="4" t="s">
        <v>7</v>
      </c>
      <c r="D6" s="5" t="s">
        <v>0</v>
      </c>
      <c r="E6" s="16">
        <v>1</v>
      </c>
      <c r="F6" s="10"/>
      <c r="G6" s="11">
        <f t="shared" ref="G6:G8" si="0">E6*F6</f>
        <v>0</v>
      </c>
    </row>
    <row r="7" spans="2:7" s="21" customFormat="1" ht="15.75" thickBot="1" x14ac:dyDescent="0.3">
      <c r="B7" s="24">
        <v>1.2</v>
      </c>
      <c r="C7" s="22" t="s">
        <v>48</v>
      </c>
      <c r="D7" s="23" t="s">
        <v>11</v>
      </c>
      <c r="E7" s="16">
        <v>2</v>
      </c>
      <c r="F7" s="17"/>
      <c r="G7" s="26">
        <f t="shared" si="0"/>
        <v>0</v>
      </c>
    </row>
    <row r="8" spans="2:7" s="21" customFormat="1" ht="15.75" thickBot="1" x14ac:dyDescent="0.3">
      <c r="B8" s="24">
        <v>1.3</v>
      </c>
      <c r="C8" s="22" t="s">
        <v>47</v>
      </c>
      <c r="D8" s="23" t="s">
        <v>11</v>
      </c>
      <c r="E8" s="16">
        <v>70</v>
      </c>
      <c r="F8" s="17"/>
      <c r="G8" s="26">
        <f t="shared" si="0"/>
        <v>0</v>
      </c>
    </row>
    <row r="9" spans="2:7" s="21" customFormat="1" ht="15.75" thickBot="1" x14ac:dyDescent="0.3">
      <c r="B9" s="24">
        <v>1.4</v>
      </c>
      <c r="C9" s="22" t="s">
        <v>47</v>
      </c>
      <c r="D9" s="23" t="s">
        <v>11</v>
      </c>
      <c r="E9" s="16">
        <v>26</v>
      </c>
      <c r="F9" s="17"/>
      <c r="G9" s="26">
        <f t="shared" ref="G9" si="1">E9*F9</f>
        <v>0</v>
      </c>
    </row>
    <row r="10" spans="2:7" ht="15.75" thickBot="1" x14ac:dyDescent="0.3">
      <c r="B10" s="3">
        <v>2</v>
      </c>
      <c r="C10" s="6" t="s">
        <v>8</v>
      </c>
      <c r="D10" s="8"/>
      <c r="E10" s="33"/>
      <c r="F10" s="10"/>
      <c r="G10" s="10"/>
    </row>
    <row r="11" spans="2:7" ht="15.75" thickBot="1" x14ac:dyDescent="0.3">
      <c r="B11" s="7">
        <v>2.1</v>
      </c>
      <c r="C11" s="4" t="s">
        <v>9</v>
      </c>
      <c r="D11" s="5" t="s">
        <v>10</v>
      </c>
      <c r="E11" s="15">
        <v>7800</v>
      </c>
      <c r="F11" s="10"/>
      <c r="G11" s="11">
        <f t="shared" ref="G11:G12" si="2">E11*F11</f>
        <v>0</v>
      </c>
    </row>
    <row r="12" spans="2:7" ht="15.75" thickBot="1" x14ac:dyDescent="0.3">
      <c r="B12" s="7">
        <v>2.2000000000000002</v>
      </c>
      <c r="C12" s="4" t="s">
        <v>19</v>
      </c>
      <c r="D12" s="5" t="s">
        <v>10</v>
      </c>
      <c r="E12" s="15">
        <f>E11</f>
        <v>7800</v>
      </c>
      <c r="F12" s="10"/>
      <c r="G12" s="11">
        <f t="shared" si="2"/>
        <v>0</v>
      </c>
    </row>
    <row r="13" spans="2:7" s="21" customFormat="1" ht="15.75" thickBot="1" x14ac:dyDescent="0.3">
      <c r="B13" s="3">
        <v>3</v>
      </c>
      <c r="C13" s="31" t="s">
        <v>49</v>
      </c>
      <c r="D13" s="29"/>
      <c r="E13" s="35"/>
      <c r="F13" s="20"/>
      <c r="G13" s="20"/>
    </row>
    <row r="14" spans="2:7" s="21" customFormat="1" ht="15.75" thickBot="1" x14ac:dyDescent="0.3">
      <c r="B14" s="32">
        <v>3.1</v>
      </c>
      <c r="C14" s="22" t="s">
        <v>41</v>
      </c>
      <c r="D14" s="16" t="s">
        <v>11</v>
      </c>
      <c r="E14" s="36">
        <v>170</v>
      </c>
      <c r="F14" s="20"/>
      <c r="G14" s="20">
        <f t="shared" ref="G14" si="3">E14*F14</f>
        <v>0</v>
      </c>
    </row>
    <row r="15" spans="2:7" s="21" customFormat="1" ht="15.75" thickBot="1" x14ac:dyDescent="0.3">
      <c r="B15" s="32">
        <v>3.2</v>
      </c>
      <c r="C15" s="22" t="s">
        <v>42</v>
      </c>
      <c r="D15" s="16" t="s">
        <v>12</v>
      </c>
      <c r="E15" s="36">
        <v>3</v>
      </c>
      <c r="F15" s="20"/>
      <c r="G15" s="20">
        <f t="shared" ref="G15" si="4">E15*F15</f>
        <v>0</v>
      </c>
    </row>
    <row r="16" spans="2:7" s="21" customFormat="1" ht="15.75" thickBot="1" x14ac:dyDescent="0.3">
      <c r="B16" s="3">
        <v>4</v>
      </c>
      <c r="C16" s="31" t="s">
        <v>50</v>
      </c>
      <c r="D16" s="29"/>
      <c r="E16" s="35"/>
      <c r="F16" s="20"/>
      <c r="G16" s="20"/>
    </row>
    <row r="17" spans="2:7" s="21" customFormat="1" ht="15.75" thickBot="1" x14ac:dyDescent="0.3">
      <c r="B17" s="32" t="s">
        <v>30</v>
      </c>
      <c r="C17" s="22" t="s">
        <v>31</v>
      </c>
      <c r="D17" s="23" t="s">
        <v>10</v>
      </c>
      <c r="E17" s="36">
        <v>1560</v>
      </c>
      <c r="F17" s="20"/>
      <c r="G17" s="20">
        <f t="shared" ref="G17" si="5">E17*F17</f>
        <v>0</v>
      </c>
    </row>
    <row r="18" spans="2:7" s="21" customFormat="1" ht="15.75" thickBot="1" x14ac:dyDescent="0.3">
      <c r="B18" s="32">
        <v>4.0999999999999996</v>
      </c>
      <c r="C18" s="27" t="s">
        <v>58</v>
      </c>
      <c r="D18" s="23" t="s">
        <v>52</v>
      </c>
      <c r="E18" s="37">
        <f>E17*0.39</f>
        <v>608.4</v>
      </c>
      <c r="F18" s="20"/>
      <c r="G18" s="20">
        <f t="shared" ref="G18" si="6">E18*F18</f>
        <v>0</v>
      </c>
    </row>
    <row r="19" spans="2:7" s="21" customFormat="1" ht="15.75" thickBot="1" x14ac:dyDescent="0.3">
      <c r="B19" s="32">
        <v>4.0999999999999996</v>
      </c>
      <c r="C19" s="27" t="s">
        <v>53</v>
      </c>
      <c r="D19" s="23" t="s">
        <v>52</v>
      </c>
      <c r="E19" s="37">
        <f>E17*0.2</f>
        <v>312</v>
      </c>
      <c r="F19" s="20"/>
      <c r="G19" s="20">
        <f t="shared" ref="G19" si="7">E19*F19</f>
        <v>0</v>
      </c>
    </row>
    <row r="20" spans="2:7" s="21" customFormat="1" ht="15.75" thickBot="1" x14ac:dyDescent="0.3">
      <c r="B20" s="32">
        <v>4.0999999999999996</v>
      </c>
      <c r="C20" s="27" t="s">
        <v>51</v>
      </c>
      <c r="D20" s="23" t="s">
        <v>52</v>
      </c>
      <c r="E20" s="37">
        <f>E17*0.19</f>
        <v>296.39999999999998</v>
      </c>
      <c r="F20" s="20"/>
      <c r="G20" s="20">
        <f t="shared" ref="G20" si="8">E20*F20</f>
        <v>0</v>
      </c>
    </row>
    <row r="21" spans="2:7" s="21" customFormat="1" ht="15.75" thickBot="1" x14ac:dyDescent="0.3">
      <c r="B21" s="32">
        <v>4.4000000000000004</v>
      </c>
      <c r="C21" s="22" t="s">
        <v>32</v>
      </c>
      <c r="D21" s="23" t="s">
        <v>10</v>
      </c>
      <c r="E21" s="36">
        <f>E17</f>
        <v>1560</v>
      </c>
      <c r="F21" s="20"/>
      <c r="G21" s="20">
        <f t="shared" ref="G21" si="9">E21*F21</f>
        <v>0</v>
      </c>
    </row>
    <row r="22" spans="2:7" s="21" customFormat="1" ht="15.75" thickBot="1" x14ac:dyDescent="0.3">
      <c r="B22" s="32">
        <v>4.5</v>
      </c>
      <c r="C22" s="22" t="s">
        <v>33</v>
      </c>
      <c r="D22" s="23" t="s">
        <v>10</v>
      </c>
      <c r="E22" s="36">
        <f>E17</f>
        <v>1560</v>
      </c>
      <c r="F22" s="20"/>
      <c r="G22" s="20">
        <f t="shared" ref="G22" si="10">E22*F22</f>
        <v>0</v>
      </c>
    </row>
    <row r="23" spans="2:7" s="21" customFormat="1" ht="15.75" thickBot="1" x14ac:dyDescent="0.3">
      <c r="B23" s="32">
        <v>4.5999999999999996</v>
      </c>
      <c r="C23" s="22" t="s">
        <v>34</v>
      </c>
      <c r="D23" s="14" t="s">
        <v>14</v>
      </c>
      <c r="E23" s="36">
        <v>6</v>
      </c>
      <c r="F23" s="20"/>
      <c r="G23" s="20">
        <f t="shared" ref="G23:G24" si="11">E23*F23</f>
        <v>0</v>
      </c>
    </row>
    <row r="24" spans="2:7" s="21" customFormat="1" ht="15.75" thickBot="1" x14ac:dyDescent="0.3">
      <c r="B24" s="32">
        <v>4.7</v>
      </c>
      <c r="C24" s="22" t="s">
        <v>35</v>
      </c>
      <c r="D24" s="16" t="s">
        <v>11</v>
      </c>
      <c r="E24" s="36">
        <v>845</v>
      </c>
      <c r="F24" s="20"/>
      <c r="G24" s="20">
        <f t="shared" si="11"/>
        <v>0</v>
      </c>
    </row>
    <row r="25" spans="2:7" s="21" customFormat="1" ht="15.75" thickBot="1" x14ac:dyDescent="0.3">
      <c r="B25" s="32">
        <v>4.8</v>
      </c>
      <c r="C25" s="22" t="s">
        <v>36</v>
      </c>
      <c r="D25" s="23" t="s">
        <v>10</v>
      </c>
      <c r="E25" s="36">
        <f>E17</f>
        <v>1560</v>
      </c>
      <c r="F25" s="20"/>
      <c r="G25" s="20">
        <f t="shared" ref="G25" si="12">E25*F25</f>
        <v>0</v>
      </c>
    </row>
    <row r="26" spans="2:7" s="21" customFormat="1" ht="15.75" thickBot="1" x14ac:dyDescent="0.3">
      <c r="B26" s="39">
        <v>4.9000000000000004</v>
      </c>
      <c r="C26" s="22" t="s">
        <v>56</v>
      </c>
      <c r="D26" s="23" t="s">
        <v>10</v>
      </c>
      <c r="E26" s="36">
        <f>E17</f>
        <v>1560</v>
      </c>
      <c r="F26" s="20"/>
      <c r="G26" s="20">
        <f t="shared" ref="G26:G30" si="13">E26*F26</f>
        <v>0</v>
      </c>
    </row>
    <row r="27" spans="2:7" s="21" customFormat="1" ht="15.75" thickBot="1" x14ac:dyDescent="0.3">
      <c r="B27" s="38">
        <v>4.0999999999999996</v>
      </c>
      <c r="C27" s="22" t="s">
        <v>37</v>
      </c>
      <c r="D27" s="23" t="s">
        <v>10</v>
      </c>
      <c r="E27" s="36">
        <f>E17</f>
        <v>1560</v>
      </c>
      <c r="F27" s="20"/>
      <c r="G27" s="20">
        <f t="shared" si="13"/>
        <v>0</v>
      </c>
    </row>
    <row r="28" spans="2:7" s="21" customFormat="1" ht="15.75" thickBot="1" x14ac:dyDescent="0.3">
      <c r="B28" s="38">
        <v>4.13</v>
      </c>
      <c r="C28" s="22" t="s">
        <v>38</v>
      </c>
      <c r="D28" s="23" t="s">
        <v>12</v>
      </c>
      <c r="E28" s="36">
        <v>6</v>
      </c>
      <c r="F28" s="20"/>
      <c r="G28" s="20">
        <f t="shared" si="13"/>
        <v>0</v>
      </c>
    </row>
    <row r="29" spans="2:7" s="21" customFormat="1" ht="15.75" thickBot="1" x14ac:dyDescent="0.3">
      <c r="B29" s="38">
        <v>4.1399999999999997</v>
      </c>
      <c r="C29" s="22" t="s">
        <v>39</v>
      </c>
      <c r="D29" s="23" t="s">
        <v>10</v>
      </c>
      <c r="E29" s="36">
        <f>E17</f>
        <v>1560</v>
      </c>
      <c r="F29" s="20"/>
      <c r="G29" s="20">
        <f t="shared" si="13"/>
        <v>0</v>
      </c>
    </row>
    <row r="30" spans="2:7" s="21" customFormat="1" ht="15.75" thickBot="1" x14ac:dyDescent="0.3">
      <c r="B30" s="38">
        <v>4.1500000000000004</v>
      </c>
      <c r="C30" s="22" t="s">
        <v>40</v>
      </c>
      <c r="D30" s="23" t="s">
        <v>10</v>
      </c>
      <c r="E30" s="36">
        <f>E17</f>
        <v>1560</v>
      </c>
      <c r="F30" s="20"/>
      <c r="G30" s="20">
        <f t="shared" si="13"/>
        <v>0</v>
      </c>
    </row>
    <row r="31" spans="2:7" s="21" customFormat="1" ht="15.75" thickBot="1" x14ac:dyDescent="0.3">
      <c r="B31" s="3">
        <v>5</v>
      </c>
      <c r="C31" s="6" t="s">
        <v>59</v>
      </c>
      <c r="D31" s="6"/>
      <c r="E31" s="28"/>
      <c r="F31" s="19"/>
      <c r="G31" s="19"/>
    </row>
    <row r="32" spans="2:7" s="21" customFormat="1" ht="15.75" thickBot="1" x14ac:dyDescent="0.3">
      <c r="B32" s="24" t="s">
        <v>60</v>
      </c>
      <c r="C32" s="22" t="s">
        <v>84</v>
      </c>
      <c r="D32" s="16" t="s">
        <v>11</v>
      </c>
      <c r="E32" s="15">
        <v>1300</v>
      </c>
      <c r="F32" s="17"/>
      <c r="G32" s="26">
        <f t="shared" ref="G32:G35" si="14">E32*F32</f>
        <v>0</v>
      </c>
    </row>
    <row r="33" spans="2:7" s="21" customFormat="1" ht="15.75" thickBot="1" x14ac:dyDescent="0.3">
      <c r="B33" s="32">
        <v>5.3</v>
      </c>
      <c r="C33" s="22" t="s">
        <v>36</v>
      </c>
      <c r="D33" s="23" t="s">
        <v>10</v>
      </c>
      <c r="E33" s="36">
        <f>E32*1.2</f>
        <v>1560</v>
      </c>
      <c r="F33" s="20"/>
      <c r="G33" s="20">
        <f t="shared" si="14"/>
        <v>0</v>
      </c>
    </row>
    <row r="34" spans="2:7" s="21" customFormat="1" ht="15.75" thickBot="1" x14ac:dyDescent="0.3">
      <c r="B34" s="39">
        <v>5.4</v>
      </c>
      <c r="C34" s="22" t="s">
        <v>85</v>
      </c>
      <c r="D34" s="23" t="s">
        <v>10</v>
      </c>
      <c r="E34" s="36">
        <f>E33</f>
        <v>1560</v>
      </c>
      <c r="F34" s="20"/>
      <c r="G34" s="20">
        <f t="shared" si="14"/>
        <v>0</v>
      </c>
    </row>
    <row r="35" spans="2:7" s="21" customFormat="1" ht="15.75" thickBot="1" x14ac:dyDescent="0.3">
      <c r="B35" s="32">
        <v>5.5</v>
      </c>
      <c r="C35" s="27" t="s">
        <v>61</v>
      </c>
      <c r="D35" s="23" t="s">
        <v>52</v>
      </c>
      <c r="E35" s="37">
        <f>(E32*1.2*0.2)+(E32*0.15*0.05)</f>
        <v>321.75</v>
      </c>
      <c r="F35" s="20"/>
      <c r="G35" s="20">
        <f t="shared" si="14"/>
        <v>0</v>
      </c>
    </row>
    <row r="36" spans="2:7" s="21" customFormat="1" ht="15.75" thickBot="1" x14ac:dyDescent="0.3">
      <c r="B36" s="3">
        <v>6</v>
      </c>
      <c r="C36" s="6" t="s">
        <v>62</v>
      </c>
      <c r="D36" s="6"/>
      <c r="E36" s="28"/>
      <c r="F36" s="19"/>
      <c r="G36" s="19"/>
    </row>
    <row r="37" spans="2:7" s="21" customFormat="1" ht="15.75" thickBot="1" x14ac:dyDescent="0.3">
      <c r="B37" s="24" t="s">
        <v>73</v>
      </c>
      <c r="C37" s="25" t="s">
        <v>64</v>
      </c>
      <c r="D37" s="23" t="s">
        <v>11</v>
      </c>
      <c r="E37" s="40">
        <v>940</v>
      </c>
      <c r="F37" s="26"/>
      <c r="G37" s="26">
        <f t="shared" ref="G37:G47" si="15">E37*F37</f>
        <v>0</v>
      </c>
    </row>
    <row r="38" spans="2:7" s="21" customFormat="1" ht="15.75" thickBot="1" x14ac:dyDescent="0.3">
      <c r="B38" s="24" t="s">
        <v>73</v>
      </c>
      <c r="C38" s="25" t="s">
        <v>66</v>
      </c>
      <c r="D38" s="23" t="s">
        <v>11</v>
      </c>
      <c r="E38" s="40">
        <v>361</v>
      </c>
      <c r="F38" s="26"/>
      <c r="G38" s="26">
        <f t="shared" si="15"/>
        <v>0</v>
      </c>
    </row>
    <row r="39" spans="2:7" s="21" customFormat="1" ht="15.75" thickBot="1" x14ac:dyDescent="0.3">
      <c r="B39" s="24" t="s">
        <v>73</v>
      </c>
      <c r="C39" s="25" t="s">
        <v>65</v>
      </c>
      <c r="D39" s="23" t="s">
        <v>11</v>
      </c>
      <c r="E39" s="40">
        <v>120</v>
      </c>
      <c r="F39" s="26"/>
      <c r="G39" s="26">
        <f t="shared" ref="G39" si="16">E39*F39</f>
        <v>0</v>
      </c>
    </row>
    <row r="40" spans="2:7" s="21" customFormat="1" ht="15.75" thickBot="1" x14ac:dyDescent="0.3">
      <c r="B40" s="24" t="s">
        <v>73</v>
      </c>
      <c r="C40" s="25" t="s">
        <v>67</v>
      </c>
      <c r="D40" s="23" t="s">
        <v>11</v>
      </c>
      <c r="E40" s="23">
        <v>13</v>
      </c>
      <c r="F40" s="26"/>
      <c r="G40" s="26">
        <f t="shared" si="15"/>
        <v>0</v>
      </c>
    </row>
    <row r="41" spans="2:7" s="21" customFormat="1" ht="15.75" thickBot="1" x14ac:dyDescent="0.3">
      <c r="B41" s="24" t="s">
        <v>74</v>
      </c>
      <c r="C41" s="25" t="s">
        <v>63</v>
      </c>
      <c r="D41" s="23" t="s">
        <v>11</v>
      </c>
      <c r="E41" s="23">
        <v>54</v>
      </c>
      <c r="F41" s="26"/>
      <c r="G41" s="26">
        <f t="shared" si="15"/>
        <v>0</v>
      </c>
    </row>
    <row r="42" spans="2:7" s="21" customFormat="1" ht="15.75" thickBot="1" x14ac:dyDescent="0.3">
      <c r="B42" s="24">
        <v>6.7</v>
      </c>
      <c r="C42" s="25" t="s">
        <v>70</v>
      </c>
      <c r="D42" s="23" t="s">
        <v>12</v>
      </c>
      <c r="E42" s="23">
        <v>33</v>
      </c>
      <c r="F42" s="26"/>
      <c r="G42" s="26">
        <f t="shared" si="15"/>
        <v>0</v>
      </c>
    </row>
    <row r="43" spans="2:7" s="21" customFormat="1" ht="15.75" thickBot="1" x14ac:dyDescent="0.3">
      <c r="B43" s="24">
        <v>6.8</v>
      </c>
      <c r="C43" s="25" t="s">
        <v>68</v>
      </c>
      <c r="D43" s="23" t="s">
        <v>12</v>
      </c>
      <c r="E43" s="23">
        <v>13</v>
      </c>
      <c r="F43" s="26"/>
      <c r="G43" s="26">
        <f t="shared" si="15"/>
        <v>0</v>
      </c>
    </row>
    <row r="44" spans="2:7" s="21" customFormat="1" ht="15.75" thickBot="1" x14ac:dyDescent="0.3">
      <c r="B44" s="41">
        <v>6.9</v>
      </c>
      <c r="C44" s="25" t="s">
        <v>69</v>
      </c>
      <c r="D44" s="23" t="s">
        <v>12</v>
      </c>
      <c r="E44" s="23">
        <v>2</v>
      </c>
      <c r="F44" s="26"/>
      <c r="G44" s="26">
        <f t="shared" si="15"/>
        <v>0</v>
      </c>
    </row>
    <row r="45" spans="2:7" s="21" customFormat="1" ht="15.75" thickBot="1" x14ac:dyDescent="0.3">
      <c r="B45" s="41">
        <v>6.1</v>
      </c>
      <c r="C45" s="25" t="s">
        <v>71</v>
      </c>
      <c r="D45" s="23" t="s">
        <v>11</v>
      </c>
      <c r="E45" s="23">
        <v>14</v>
      </c>
      <c r="F45" s="26"/>
      <c r="G45" s="26">
        <f t="shared" si="15"/>
        <v>0</v>
      </c>
    </row>
    <row r="46" spans="2:7" s="21" customFormat="1" ht="15.75" thickBot="1" x14ac:dyDescent="0.3">
      <c r="B46" s="41">
        <v>6.1</v>
      </c>
      <c r="C46" s="25" t="s">
        <v>87</v>
      </c>
      <c r="D46" s="14" t="s">
        <v>0</v>
      </c>
      <c r="E46" s="15">
        <v>1</v>
      </c>
      <c r="F46" s="26"/>
      <c r="G46" s="26">
        <f t="shared" ref="G46" si="17">E46*F46</f>
        <v>0</v>
      </c>
    </row>
    <row r="47" spans="2:7" s="21" customFormat="1" ht="15.75" thickBot="1" x14ac:dyDescent="0.3">
      <c r="B47" s="24">
        <v>6.11</v>
      </c>
      <c r="C47" s="25" t="s">
        <v>72</v>
      </c>
      <c r="D47" s="23" t="s">
        <v>52</v>
      </c>
      <c r="E47" s="37">
        <f>(E37*0.25*0.15)+(E38*0.3*0)+(E39*0.3*0.2)+(E40*0.5*0.2)+(E45*1*0.2)</f>
        <v>46.55</v>
      </c>
      <c r="F47" s="26"/>
      <c r="G47" s="26">
        <f t="shared" si="15"/>
        <v>0</v>
      </c>
    </row>
    <row r="48" spans="2:7" s="21" customFormat="1" ht="15.75" thickBot="1" x14ac:dyDescent="0.3">
      <c r="B48" s="3">
        <v>7</v>
      </c>
      <c r="C48" s="6" t="s">
        <v>75</v>
      </c>
      <c r="D48" s="6"/>
      <c r="E48" s="28"/>
      <c r="F48" s="19"/>
      <c r="G48" s="19"/>
    </row>
    <row r="49" spans="2:7" s="21" customFormat="1" ht="15.75" thickBot="1" x14ac:dyDescent="0.3">
      <c r="B49" s="24" t="s">
        <v>76</v>
      </c>
      <c r="C49" s="22" t="s">
        <v>54</v>
      </c>
      <c r="D49" s="14" t="s">
        <v>0</v>
      </c>
      <c r="E49" s="15">
        <v>1</v>
      </c>
      <c r="F49" s="17"/>
      <c r="G49" s="26">
        <f t="shared" ref="G49" si="18">E49*F49</f>
        <v>0</v>
      </c>
    </row>
    <row r="50" spans="2:7" s="21" customFormat="1" ht="15.75" thickBot="1" x14ac:dyDescent="0.3">
      <c r="B50" s="3">
        <v>8</v>
      </c>
      <c r="C50" s="31" t="s">
        <v>79</v>
      </c>
      <c r="D50" s="29"/>
      <c r="E50" s="35"/>
      <c r="F50" s="20"/>
      <c r="G50" s="20"/>
    </row>
    <row r="51" spans="2:7" s="21" customFormat="1" ht="15.75" thickBot="1" x14ac:dyDescent="0.3">
      <c r="B51" s="32">
        <v>8.1</v>
      </c>
      <c r="C51" s="22" t="s">
        <v>80</v>
      </c>
      <c r="D51" s="14" t="s">
        <v>0</v>
      </c>
      <c r="E51" s="15">
        <v>1</v>
      </c>
      <c r="F51" s="20"/>
      <c r="G51" s="20">
        <f t="shared" ref="G51" si="19">E51*F51</f>
        <v>0</v>
      </c>
    </row>
    <row r="52" spans="2:7" s="21" customFormat="1" ht="15.75" thickBot="1" x14ac:dyDescent="0.3">
      <c r="B52" s="3">
        <v>9</v>
      </c>
      <c r="C52" s="31" t="s">
        <v>88</v>
      </c>
      <c r="D52" s="29"/>
      <c r="E52" s="35"/>
      <c r="F52" s="20"/>
      <c r="G52" s="20"/>
    </row>
    <row r="53" spans="2:7" s="21" customFormat="1" ht="15.75" thickBot="1" x14ac:dyDescent="0.3">
      <c r="B53" s="32">
        <v>9.1</v>
      </c>
      <c r="C53" s="22" t="s">
        <v>77</v>
      </c>
      <c r="D53" s="14" t="s">
        <v>0</v>
      </c>
      <c r="E53" s="15">
        <v>1</v>
      </c>
      <c r="F53" s="20"/>
      <c r="G53" s="20">
        <f t="shared" ref="G53:G54" si="20">E53*F53</f>
        <v>0</v>
      </c>
    </row>
    <row r="54" spans="2:7" s="21" customFormat="1" ht="15.75" thickBot="1" x14ac:dyDescent="0.3">
      <c r="B54" s="32">
        <v>9.1999999999999993</v>
      </c>
      <c r="C54" s="22" t="s">
        <v>78</v>
      </c>
      <c r="D54" s="14" t="s">
        <v>0</v>
      </c>
      <c r="E54" s="15">
        <v>1</v>
      </c>
      <c r="F54" s="20"/>
      <c r="G54" s="20">
        <f t="shared" si="20"/>
        <v>0</v>
      </c>
    </row>
    <row r="55" spans="2:7" s="21" customFormat="1" ht="15.75" thickBot="1" x14ac:dyDescent="0.3">
      <c r="B55" s="32">
        <v>9.3000000000000007</v>
      </c>
      <c r="C55" s="22" t="s">
        <v>89</v>
      </c>
      <c r="D55" s="23" t="s">
        <v>11</v>
      </c>
      <c r="E55" s="16">
        <v>26</v>
      </c>
      <c r="F55" s="20"/>
      <c r="G55" s="20">
        <f t="shared" ref="G55" si="21">E55*F55</f>
        <v>0</v>
      </c>
    </row>
    <row r="56" spans="2:7" ht="15.75" thickBot="1" x14ac:dyDescent="0.3">
      <c r="B56" s="3">
        <v>10</v>
      </c>
      <c r="C56" s="6" t="s">
        <v>20</v>
      </c>
      <c r="D56" s="6"/>
      <c r="E56" s="28"/>
      <c r="F56" s="12"/>
      <c r="G56" s="12"/>
    </row>
    <row r="57" spans="2:7" ht="15.75" thickBot="1" x14ac:dyDescent="0.3">
      <c r="B57" s="7">
        <v>10.1</v>
      </c>
      <c r="C57" s="4" t="s">
        <v>21</v>
      </c>
      <c r="D57" s="5" t="s">
        <v>10</v>
      </c>
      <c r="E57" s="15">
        <f>E11</f>
        <v>7800</v>
      </c>
      <c r="F57" s="10"/>
      <c r="G57" s="11">
        <f t="shared" ref="G57" si="22">E57*F57</f>
        <v>0</v>
      </c>
    </row>
    <row r="58" spans="2:7" s="21" customFormat="1" ht="15.75" thickBot="1" x14ac:dyDescent="0.3">
      <c r="B58" s="24">
        <v>10.199999999999999</v>
      </c>
      <c r="C58" s="22" t="s">
        <v>22</v>
      </c>
      <c r="D58" s="23" t="s">
        <v>10</v>
      </c>
      <c r="E58" s="15">
        <f>E57</f>
        <v>7800</v>
      </c>
      <c r="F58" s="17"/>
      <c r="G58" s="26">
        <f t="shared" ref="G58" si="23">E58*F58</f>
        <v>0</v>
      </c>
    </row>
    <row r="59" spans="2:7" s="21" customFormat="1" ht="15.75" thickBot="1" x14ac:dyDescent="0.3">
      <c r="B59" s="3">
        <v>11</v>
      </c>
      <c r="C59" s="6" t="s">
        <v>23</v>
      </c>
      <c r="D59" s="6"/>
      <c r="E59" s="28"/>
      <c r="F59" s="19"/>
      <c r="G59" s="19"/>
    </row>
    <row r="60" spans="2:7" ht="15.75" thickBot="1" x14ac:dyDescent="0.3">
      <c r="B60" s="7" t="s">
        <v>81</v>
      </c>
      <c r="C60" s="9" t="s">
        <v>24</v>
      </c>
      <c r="D60" s="5" t="s">
        <v>10</v>
      </c>
      <c r="E60" s="15">
        <f>E11-E17</f>
        <v>6240</v>
      </c>
      <c r="F60" s="11"/>
      <c r="G60" s="11">
        <f t="shared" ref="G60" si="24">E60*F60</f>
        <v>0</v>
      </c>
    </row>
    <row r="61" spans="2:7" ht="15.75" thickBot="1" x14ac:dyDescent="0.3">
      <c r="B61" s="3">
        <v>12</v>
      </c>
      <c r="C61" s="6" t="s">
        <v>25</v>
      </c>
      <c r="D61" s="6"/>
      <c r="E61" s="28"/>
      <c r="F61" s="19"/>
      <c r="G61" s="10"/>
    </row>
    <row r="62" spans="2:7" ht="15.75" thickBot="1" x14ac:dyDescent="0.3">
      <c r="B62" s="7">
        <v>12.1</v>
      </c>
      <c r="C62" s="9" t="s">
        <v>26</v>
      </c>
      <c r="D62" s="5" t="s">
        <v>10</v>
      </c>
      <c r="E62" s="15">
        <f>E60</f>
        <v>6240</v>
      </c>
      <c r="F62" s="18"/>
      <c r="G62" s="11">
        <f t="shared" ref="G62:G68" si="25">E62*F62</f>
        <v>0</v>
      </c>
    </row>
    <row r="63" spans="2:7" s="21" customFormat="1" ht="15.75" thickBot="1" x14ac:dyDescent="0.3">
      <c r="B63" s="24">
        <v>12.2</v>
      </c>
      <c r="C63" s="25" t="s">
        <v>13</v>
      </c>
      <c r="D63" s="23" t="s">
        <v>10</v>
      </c>
      <c r="E63" s="15">
        <f>E60</f>
        <v>6240</v>
      </c>
      <c r="F63" s="26"/>
      <c r="G63" s="26">
        <f t="shared" si="25"/>
        <v>0</v>
      </c>
    </row>
    <row r="64" spans="2:7" s="21" customFormat="1" ht="15.75" thickBot="1" x14ac:dyDescent="0.3">
      <c r="B64" s="24">
        <v>12.3</v>
      </c>
      <c r="C64" s="25" t="s">
        <v>27</v>
      </c>
      <c r="D64" s="23" t="s">
        <v>10</v>
      </c>
      <c r="E64" s="15">
        <f>E60</f>
        <v>6240</v>
      </c>
      <c r="F64" s="26"/>
      <c r="G64" s="26">
        <f t="shared" si="25"/>
        <v>0</v>
      </c>
    </row>
    <row r="65" spans="2:7" s="21" customFormat="1" ht="15.75" thickBot="1" x14ac:dyDescent="0.3">
      <c r="B65" s="24">
        <v>12.4</v>
      </c>
      <c r="C65" s="25" t="s">
        <v>28</v>
      </c>
      <c r="D65" s="23" t="s">
        <v>10</v>
      </c>
      <c r="E65" s="15">
        <f>E60</f>
        <v>6240</v>
      </c>
      <c r="F65" s="26"/>
      <c r="G65" s="26">
        <f t="shared" si="25"/>
        <v>0</v>
      </c>
    </row>
    <row r="66" spans="2:7" s="21" customFormat="1" ht="15.75" thickBot="1" x14ac:dyDescent="0.3">
      <c r="B66" s="24" t="s">
        <v>82</v>
      </c>
      <c r="C66" s="25" t="s">
        <v>55</v>
      </c>
      <c r="D66" s="23" t="s">
        <v>10</v>
      </c>
      <c r="E66" s="15">
        <f>E60</f>
        <v>6240</v>
      </c>
      <c r="F66" s="26"/>
      <c r="G66" s="26">
        <f t="shared" si="25"/>
        <v>0</v>
      </c>
    </row>
    <row r="67" spans="2:7" s="21" customFormat="1" ht="15.75" thickBot="1" x14ac:dyDescent="0.3">
      <c r="B67" s="24">
        <v>12.7</v>
      </c>
      <c r="C67" s="25" t="s">
        <v>29</v>
      </c>
      <c r="D67" s="23" t="s">
        <v>10</v>
      </c>
      <c r="E67" s="15">
        <f>E60</f>
        <v>6240</v>
      </c>
      <c r="F67" s="26"/>
      <c r="G67" s="26">
        <f t="shared" si="25"/>
        <v>0</v>
      </c>
    </row>
    <row r="68" spans="2:7" s="21" customFormat="1" ht="15.75" thickBot="1" x14ac:dyDescent="0.3">
      <c r="B68" s="24">
        <v>12.8</v>
      </c>
      <c r="C68" s="25" t="s">
        <v>86</v>
      </c>
      <c r="D68" s="23" t="s">
        <v>12</v>
      </c>
      <c r="E68" s="15">
        <v>3</v>
      </c>
      <c r="F68" s="26"/>
      <c r="G68" s="26">
        <f t="shared" si="25"/>
        <v>0</v>
      </c>
    </row>
    <row r="69" spans="2:7" ht="15.75" thickBot="1" x14ac:dyDescent="0.3">
      <c r="B69" s="3">
        <v>13</v>
      </c>
      <c r="C69" s="6" t="s">
        <v>17</v>
      </c>
      <c r="D69" s="6"/>
      <c r="E69" s="28"/>
      <c r="F69" s="12"/>
      <c r="G69" s="11"/>
    </row>
    <row r="70" spans="2:7" ht="15.75" thickBot="1" x14ac:dyDescent="0.3">
      <c r="B70" s="7" t="s">
        <v>83</v>
      </c>
      <c r="C70" s="9" t="s">
        <v>17</v>
      </c>
      <c r="D70" s="5" t="s">
        <v>0</v>
      </c>
      <c r="E70" s="16">
        <v>1</v>
      </c>
      <c r="F70" s="13"/>
      <c r="G70" s="11">
        <f>E70*F70</f>
        <v>0</v>
      </c>
    </row>
    <row r="71" spans="2:7" ht="15.75" thickBot="1" x14ac:dyDescent="0.3">
      <c r="B71" s="3">
        <v>14</v>
      </c>
      <c r="C71" s="6" t="s">
        <v>15</v>
      </c>
      <c r="D71" s="6"/>
      <c r="E71" s="28"/>
      <c r="F71" s="12"/>
      <c r="G71" s="11"/>
    </row>
    <row r="72" spans="2:7" ht="15.75" thickBot="1" x14ac:dyDescent="0.3">
      <c r="B72" s="7">
        <v>14.1</v>
      </c>
      <c r="C72" s="9" t="s">
        <v>16</v>
      </c>
      <c r="D72" s="5" t="s">
        <v>0</v>
      </c>
      <c r="E72" s="16">
        <v>1</v>
      </c>
      <c r="F72" s="13"/>
      <c r="G72" s="11">
        <f>E72*F72</f>
        <v>0</v>
      </c>
    </row>
    <row r="73" spans="2:7" s="21" customFormat="1" ht="15.75" thickBot="1" x14ac:dyDescent="0.3">
      <c r="B73" s="30"/>
      <c r="C73" s="31"/>
      <c r="D73" s="29"/>
      <c r="E73" s="29"/>
      <c r="F73" s="34" t="s">
        <v>43</v>
      </c>
      <c r="G73" s="34">
        <f>SUM(G4:G72)</f>
        <v>0</v>
      </c>
    </row>
    <row r="74" spans="2:7" s="21" customFormat="1" ht="15.75" thickBot="1" x14ac:dyDescent="0.3">
      <c r="B74" s="30"/>
      <c r="C74" s="31"/>
      <c r="D74" s="29"/>
      <c r="E74" s="29"/>
      <c r="F74" s="34" t="s">
        <v>44</v>
      </c>
      <c r="G74" s="34">
        <f>G73*0.1</f>
        <v>0</v>
      </c>
    </row>
    <row r="75" spans="2:7" s="21" customFormat="1" ht="15.75" thickBot="1" x14ac:dyDescent="0.3">
      <c r="B75" s="30"/>
      <c r="C75" s="31"/>
      <c r="D75" s="29"/>
      <c r="E75" s="29"/>
      <c r="F75" s="34" t="s">
        <v>45</v>
      </c>
      <c r="G75" s="34">
        <f>SUM(G73:G74)</f>
        <v>0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 Schedules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Earl</dc:creator>
  <cp:lastModifiedBy>Richard Earl</cp:lastModifiedBy>
  <dcterms:created xsi:type="dcterms:W3CDTF">2014-06-24T05:34:19Z</dcterms:created>
  <dcterms:modified xsi:type="dcterms:W3CDTF">2021-03-23T09:18:04Z</dcterms:modified>
</cp:coreProperties>
</file>