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arh\Documents\SW Community Builds\St Minver Community Hub\Draft Tender Documents\"/>
    </mc:Choice>
  </mc:AlternateContent>
  <xr:revisionPtr revIDLastSave="0" documentId="13_ncr:1_{05AE04B0-5BED-4780-8D26-B16BAE909711}" xr6:coauthVersionLast="47" xr6:coauthVersionMax="47" xr10:uidLastSave="{00000000-0000-0000-0000-000000000000}"/>
  <bookViews>
    <workbookView xWindow="-120" yWindow="-120" windowWidth="38640" windowHeight="21120" xr2:uid="{F3670346-FABF-4837-B0A4-781B166A4930}"/>
  </bookViews>
  <sheets>
    <sheet name="Cost Assumptions" sheetId="1" r:id="rId1"/>
    <sheet name="KItchen Prici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H17" i="1" s="1"/>
  <c r="G16" i="1"/>
  <c r="H16" i="1" s="1"/>
  <c r="G34" i="1"/>
  <c r="H34" i="1" s="1"/>
  <c r="G32" i="1"/>
  <c r="H32" i="1" s="1"/>
  <c r="G22" i="1"/>
  <c r="H22" i="1" s="1"/>
  <c r="G24" i="1"/>
  <c r="H24" i="1" s="1"/>
  <c r="H26" i="1"/>
  <c r="G23" i="1"/>
  <c r="H23" i="1" s="1"/>
  <c r="G21" i="2"/>
  <c r="H21" i="2" s="1"/>
  <c r="H20" i="2"/>
  <c r="G20" i="2"/>
  <c r="G29" i="1"/>
  <c r="H29" i="1" s="1"/>
  <c r="G30" i="1"/>
  <c r="H30" i="1" s="1"/>
  <c r="G21" i="1"/>
  <c r="H21" i="1" s="1"/>
  <c r="G20" i="1"/>
  <c r="H20" i="1" s="1"/>
  <c r="G5" i="1"/>
  <c r="H5" i="1" s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4" i="1"/>
  <c r="H4" i="1" s="1"/>
  <c r="G28" i="1"/>
  <c r="H28" i="1" s="1"/>
  <c r="H18" i="1"/>
  <c r="H19" i="1"/>
  <c r="G36" i="1" l="1"/>
  <c r="G37" i="1" s="1"/>
  <c r="G38" i="1" l="1"/>
</calcChain>
</file>

<file path=xl/sharedStrings.xml><?xml version="1.0" encoding="utf-8"?>
<sst xmlns="http://schemas.openxmlformats.org/spreadsheetml/2006/main" count="110" uniqueCount="92">
  <si>
    <t xml:space="preserve">Item </t>
  </si>
  <si>
    <t>Quantity</t>
  </si>
  <si>
    <t>Supplier</t>
  </si>
  <si>
    <t xml:space="preserve">Stage Lighting Bars </t>
  </si>
  <si>
    <t>Stage Electrics</t>
  </si>
  <si>
    <t>Description</t>
  </si>
  <si>
    <t>Stage Microphones for sound reinforcement</t>
  </si>
  <si>
    <t>Sennheiser e614</t>
  </si>
  <si>
    <t>Radio Microphones - Handheld</t>
  </si>
  <si>
    <t>Sennheiser XSW2 -835</t>
  </si>
  <si>
    <t>Speaker wall brackets</t>
  </si>
  <si>
    <t>Showgear</t>
  </si>
  <si>
    <t>Sound Mixing Desk</t>
  </si>
  <si>
    <t>DMX Cable 3m</t>
  </si>
  <si>
    <t>DMX Cable 20m</t>
  </si>
  <si>
    <t>Speaker Cables</t>
  </si>
  <si>
    <t>Gear for Music</t>
  </si>
  <si>
    <t>Mackie thump pack</t>
  </si>
  <si>
    <t>Mackie ProFX22v3</t>
  </si>
  <si>
    <t>Adam Hall Multicore</t>
  </si>
  <si>
    <t>Sound Snake Stage Box 24/4</t>
  </si>
  <si>
    <t>2 Pole cables</t>
  </si>
  <si>
    <t>Cable</t>
  </si>
  <si>
    <t>Bench</t>
  </si>
  <si>
    <t>Commercial Washrooms</t>
  </si>
  <si>
    <t>Total Exc Vat</t>
  </si>
  <si>
    <t>VAT</t>
  </si>
  <si>
    <t>Total Price inc Vat</t>
  </si>
  <si>
    <t>Terralec</t>
  </si>
  <si>
    <t>13A +DMX</t>
  </si>
  <si>
    <t>Digital Display</t>
  </si>
  <si>
    <t>Hisense 75 inch TV</t>
  </si>
  <si>
    <t>Richer sounds</t>
  </si>
  <si>
    <t>Total price inc vat</t>
  </si>
  <si>
    <t>Total Price Ex Vat</t>
  </si>
  <si>
    <t>Oak 2.4m x 600mm</t>
  </si>
  <si>
    <t>Muffle.co.uk</t>
  </si>
  <si>
    <t>MuffleTimber | Acoustic Slat Wood Wall Panel - Classic Oak (Grey Felt) | Muffle</t>
  </si>
  <si>
    <t>Active Speakers (Pkt of 2)</t>
  </si>
  <si>
    <t xml:space="preserve">Meeting Room - Acoustic wall panels </t>
  </si>
  <si>
    <t>Lobby - Circle Acoutics ceiling raft</t>
  </si>
  <si>
    <t>Colour TBA 1200mm x 40mm</t>
  </si>
  <si>
    <t>MuffleStick Rectangle Self-Adhesive Acoustic Panel | Muffle</t>
  </si>
  <si>
    <t>MuffleRaft Circle Acoustic Ceiling Raft | Muffle</t>
  </si>
  <si>
    <t>Separate sink units and cupboards in the main hall</t>
  </si>
  <si>
    <t>Kitchen Contract book pricing including appliances, cupboards &amp; worktops</t>
  </si>
  <si>
    <t xml:space="preserve">Medical Room Cupboards, worktop &amp; Sink </t>
  </si>
  <si>
    <t>Appliances</t>
  </si>
  <si>
    <t>Dishwasher</t>
  </si>
  <si>
    <t xml:space="preserve">Commercial grade </t>
  </si>
  <si>
    <t xml:space="preserve">Buffalo </t>
  </si>
  <si>
    <t>Nesbits</t>
  </si>
  <si>
    <t>Buffalo Undercounter Dishwasher with Drain Pump 500m x 500mm Baskets - DW319 - Buy Online at Nisbets</t>
  </si>
  <si>
    <t>QTY</t>
  </si>
  <si>
    <t>Price Each</t>
  </si>
  <si>
    <t xml:space="preserve">Total Cost inc vat </t>
  </si>
  <si>
    <t>Total Price Ex vat</t>
  </si>
  <si>
    <t>Manufacturer</t>
  </si>
  <si>
    <t>Main Hall - Acoustic wall panels</t>
  </si>
  <si>
    <t>Lincat Water Boiler - Lincat EB3FX Water Boiler for Sale | Nisbets</t>
  </si>
  <si>
    <t>Water boiler</t>
  </si>
  <si>
    <t>Lincat</t>
  </si>
  <si>
    <t>EB3FX</t>
  </si>
  <si>
    <t>One left hand &amp; One right Hand</t>
  </si>
  <si>
    <t>Shower Panels</t>
  </si>
  <si>
    <t>Sports Shower panels</t>
  </si>
  <si>
    <t>Delabie Sporting Shower Panel | Delabie (commercialwashroomsltd.co.uk)</t>
  </si>
  <si>
    <t>Baby Changer</t>
  </si>
  <si>
    <t>Baby Changer ASI</t>
  </si>
  <si>
    <t>ASI Horizontal Plastic Baby Changing Station - Surface Mounted | Commercial Washrooms (commercialwashroomsltd.co.uk)</t>
  </si>
  <si>
    <t>Latest pricing update - 8th January 2024 V1</t>
  </si>
  <si>
    <t>Gorillo Junior Jet Hand Dryer | Handy Dryers</t>
  </si>
  <si>
    <t>Hand dryers</t>
  </si>
  <si>
    <t>Gorillo junior Blue &amp; White</t>
  </si>
  <si>
    <t>Hand Dryers</t>
  </si>
  <si>
    <t>TCO Washrooms</t>
  </si>
  <si>
    <t>Shower Cubicles - Blue doors &amp; Grey pilasters</t>
  </si>
  <si>
    <t xml:space="preserve">To Supply, deliver and install </t>
  </si>
  <si>
    <t>Moving walls for the community hall &amp; obby</t>
  </si>
  <si>
    <t xml:space="preserve">Style Partitions </t>
  </si>
  <si>
    <t>Price each inc vat</t>
  </si>
  <si>
    <t>2400mm x 1200mm x 40m white</t>
  </si>
  <si>
    <t>Changing Room Benches | Single Sided Island with Ash Slats (commercialwashroomsltd.co.uk)</t>
  </si>
  <si>
    <t>Benching for sports changing rooms 2m:450mm</t>
  </si>
  <si>
    <t>Benching for sports changing rooms 1m:450mm</t>
  </si>
  <si>
    <t>freeflush.co.uk</t>
  </si>
  <si>
    <t>Rainwater Harveting 10,000 litre kit</t>
  </si>
  <si>
    <t>Carat XL/XXL Rainwater Harvesting System 8,500l, 10,000l, 16,000l, 22, – Freeflush Water Management Ltd.</t>
  </si>
  <si>
    <t>See separate documentation</t>
  </si>
  <si>
    <t>Inlcuded with medical room estimate</t>
  </si>
  <si>
    <t xml:space="preserve">St Minver Community Hub - Specialist Works &amp; Assumptions - Costs and Suppliers </t>
  </si>
  <si>
    <t xml:space="preserve">Eco Plus system with vehicle cover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</si>
</sst>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2374B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44" fontId="0" fillId="0" borderId="0" xfId="1" applyFont="1"/>
    <xf numFmtId="44" fontId="0" fillId="0" borderId="0" xfId="1" applyFont="1" applyAlignment="1">
      <alignment horizontal="right"/>
    </xf>
    <xf numFmtId="0" fontId="2" fillId="0" borderId="0" xfId="0" applyFont="1"/>
    <xf numFmtId="44" fontId="2" fillId="0" borderId="0" xfId="1" applyFont="1"/>
    <xf numFmtId="0" fontId="2" fillId="0" borderId="1" xfId="0" applyFont="1" applyBorder="1"/>
    <xf numFmtId="0" fontId="0" fillId="0" borderId="1" xfId="0" applyBorder="1"/>
    <xf numFmtId="44" fontId="0" fillId="0" borderId="1" xfId="1" applyFont="1" applyBorder="1"/>
    <xf numFmtId="44" fontId="0" fillId="0" borderId="0" xfId="1" applyFont="1" applyBorder="1"/>
    <xf numFmtId="44" fontId="0" fillId="0" borderId="0" xfId="0" applyNumberFormat="1"/>
    <xf numFmtId="44" fontId="0" fillId="0" borderId="2" xfId="1" applyFont="1" applyBorder="1"/>
    <xf numFmtId="44" fontId="2" fillId="0" borderId="1" xfId="1" applyFont="1" applyBorder="1"/>
    <xf numFmtId="0" fontId="3" fillId="0" borderId="0" xfId="2"/>
    <xf numFmtId="0" fontId="4" fillId="0" borderId="1" xfId="0" applyFont="1" applyBorder="1" applyAlignment="1">
      <alignment vertical="center" wrapText="1"/>
    </xf>
    <xf numFmtId="0" fontId="0" fillId="0" borderId="0" xfId="0" applyBorder="1"/>
    <xf numFmtId="0" fontId="0" fillId="0" borderId="0" xfId="0" applyFill="1" applyBorder="1"/>
    <xf numFmtId="0" fontId="0" fillId="0" borderId="1" xfId="0" applyFill="1" applyBorder="1"/>
    <xf numFmtId="0" fontId="5" fillId="0" borderId="0" xfId="0" applyFont="1" applyAlignment="1">
      <alignment horizontal="center"/>
    </xf>
    <xf numFmtId="0" fontId="6" fillId="0" borderId="0" xfId="0" applyFo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mmercialwashroomsltd.co.uk/benches/ash-slatted-single-sided-island-changing-room-bench-seat.html" TargetMode="External"/><Relationship Id="rId3" Type="http://schemas.openxmlformats.org/officeDocument/2006/relationships/hyperlink" Target="https://www.muffle.co.uk/muffleraft-circle-acoustic-ceiling-raft.html" TargetMode="External"/><Relationship Id="rId7" Type="http://schemas.openxmlformats.org/officeDocument/2006/relationships/hyperlink" Target="https://www.commercialwashroomsltd.co.uk/benches/ash-slatted-single-sided-island-changing-room-bench-seat.html" TargetMode="External"/><Relationship Id="rId2" Type="http://schemas.openxmlformats.org/officeDocument/2006/relationships/hyperlink" Target="https://www.muffle.co.uk/mufflestick-rectangle-self-adhesive-acoustic-panel.html" TargetMode="External"/><Relationship Id="rId1" Type="http://schemas.openxmlformats.org/officeDocument/2006/relationships/hyperlink" Target="https://www.muffle.co.uk/muffletimber-acoustic-wood-panel-classic-oak-grey-felt.html" TargetMode="External"/><Relationship Id="rId6" Type="http://schemas.openxmlformats.org/officeDocument/2006/relationships/hyperlink" Target="https://www.handydryers.co.uk/customer-service/blog/commercial-hand-dryers/gorillo-junior-hand-dryer-1391256.html" TargetMode="External"/><Relationship Id="rId5" Type="http://schemas.openxmlformats.org/officeDocument/2006/relationships/hyperlink" Target="https://www.commercialwashroomsltd.co.uk/washroom-accessories/baby-changing-units/asi-horizontal-plastic-baby-changing-station-surface-mounted.html" TargetMode="External"/><Relationship Id="rId4" Type="http://schemas.openxmlformats.org/officeDocument/2006/relationships/hyperlink" Target="https://www.commercialwashroomsltd.co.uk/commercial-showers/delabie-sporting-shower-panel.html" TargetMode="External"/><Relationship Id="rId9" Type="http://schemas.openxmlformats.org/officeDocument/2006/relationships/hyperlink" Target="https://www.freeflush.co.uk/collections/rainwater-harvesting-systems/products/carat-xl-xxl-rainwater-harvesting-system-8500l-10000l-16000l-22000-and-26000l?variant=32459581227095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nisbets.co.uk/lincat-automatic-water-boiler/cs570" TargetMode="External"/><Relationship Id="rId1" Type="http://schemas.openxmlformats.org/officeDocument/2006/relationships/hyperlink" Target="https://www.nisbets.co.uk/buffalo-undercounter-dishwasher-with-drain-pump-500m-x-500mm-baskets/dw3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481F8-96F2-4A94-8997-A8FBEAE08E9D}">
  <dimension ref="A1:Q39"/>
  <sheetViews>
    <sheetView tabSelected="1" zoomScaleNormal="100" workbookViewId="0">
      <selection activeCell="M15" sqref="M15"/>
    </sheetView>
  </sheetViews>
  <sheetFormatPr defaultRowHeight="15" x14ac:dyDescent="0.25"/>
  <cols>
    <col min="1" max="1" width="42.140625" customWidth="1"/>
    <col min="3" max="3" width="3.7109375" customWidth="1"/>
    <col min="4" max="4" width="32.5703125" bestFit="1" customWidth="1"/>
    <col min="5" max="5" width="23.5703125" customWidth="1"/>
    <col min="6" max="6" width="36.28515625" style="1" bestFit="1" customWidth="1"/>
    <col min="7" max="7" width="18.140625" style="1" bestFit="1" customWidth="1"/>
    <col min="8" max="8" width="17.85546875" style="1" bestFit="1" customWidth="1"/>
    <col min="9" max="9" width="11.140625" bestFit="1" customWidth="1"/>
    <col min="10" max="10" width="11.7109375" customWidth="1"/>
  </cols>
  <sheetData>
    <row r="1" spans="1:10" ht="26.25" x14ac:dyDescent="0.4">
      <c r="A1" s="17" t="s">
        <v>90</v>
      </c>
      <c r="B1" s="17"/>
      <c r="C1" s="17"/>
      <c r="D1" s="17"/>
      <c r="E1" s="17"/>
      <c r="F1" s="17"/>
      <c r="G1" s="17"/>
      <c r="H1" s="17"/>
    </row>
    <row r="2" spans="1:10" s="3" customFormat="1" x14ac:dyDescent="0.25">
      <c r="F2" s="4"/>
      <c r="G2" s="4"/>
      <c r="H2" s="4"/>
    </row>
    <row r="3" spans="1:10" s="3" customFormat="1" x14ac:dyDescent="0.25">
      <c r="A3" s="5" t="s">
        <v>0</v>
      </c>
      <c r="B3" s="5" t="s">
        <v>1</v>
      </c>
      <c r="D3" s="5" t="s">
        <v>5</v>
      </c>
      <c r="E3" s="5" t="s">
        <v>2</v>
      </c>
      <c r="F3" s="11" t="s">
        <v>80</v>
      </c>
      <c r="G3" s="11" t="s">
        <v>33</v>
      </c>
      <c r="H3" s="11" t="s">
        <v>34</v>
      </c>
    </row>
    <row r="4" spans="1:10" x14ac:dyDescent="0.25">
      <c r="A4" s="6" t="s">
        <v>3</v>
      </c>
      <c r="B4" s="6">
        <v>3</v>
      </c>
      <c r="D4" s="6" t="s">
        <v>29</v>
      </c>
      <c r="E4" s="6" t="s">
        <v>28</v>
      </c>
      <c r="F4" s="7">
        <v>1509.72</v>
      </c>
      <c r="G4" s="10">
        <f>B4*F4</f>
        <v>4529.16</v>
      </c>
      <c r="H4" s="7">
        <f>G4/120*100</f>
        <v>3774.3</v>
      </c>
    </row>
    <row r="5" spans="1:10" x14ac:dyDescent="0.25">
      <c r="A5" s="6" t="s">
        <v>6</v>
      </c>
      <c r="B5" s="6">
        <v>2</v>
      </c>
      <c r="D5" s="6" t="s">
        <v>7</v>
      </c>
      <c r="E5" s="6" t="s">
        <v>4</v>
      </c>
      <c r="F5" s="7">
        <v>173.63</v>
      </c>
      <c r="G5" s="10">
        <f>B5*F5</f>
        <v>347.26</v>
      </c>
      <c r="H5" s="7">
        <f t="shared" ref="H5:H21" si="0">G5/120*100</f>
        <v>289.38333333333333</v>
      </c>
    </row>
    <row r="6" spans="1:10" x14ac:dyDescent="0.25">
      <c r="A6" s="6" t="s">
        <v>8</v>
      </c>
      <c r="B6" s="6">
        <v>4</v>
      </c>
      <c r="D6" s="6" t="s">
        <v>9</v>
      </c>
      <c r="E6" s="6" t="s">
        <v>4</v>
      </c>
      <c r="F6" s="7">
        <v>387.03</v>
      </c>
      <c r="G6" s="10">
        <f>B6*F6</f>
        <v>1548.12</v>
      </c>
      <c r="H6" s="7">
        <f t="shared" si="0"/>
        <v>1290.0999999999999</v>
      </c>
    </row>
    <row r="7" spans="1:10" x14ac:dyDescent="0.25">
      <c r="A7" s="6" t="s">
        <v>10</v>
      </c>
      <c r="B7" s="6">
        <v>4</v>
      </c>
      <c r="D7" s="6" t="s">
        <v>11</v>
      </c>
      <c r="E7" s="6" t="s">
        <v>4</v>
      </c>
      <c r="F7" s="7">
        <v>30.42</v>
      </c>
      <c r="G7" s="10">
        <f>B7*F7</f>
        <v>121.68</v>
      </c>
      <c r="H7" s="7">
        <f t="shared" si="0"/>
        <v>101.4</v>
      </c>
    </row>
    <row r="8" spans="1:10" x14ac:dyDescent="0.25">
      <c r="A8" s="6" t="s">
        <v>38</v>
      </c>
      <c r="B8" s="6">
        <v>2</v>
      </c>
      <c r="D8" s="6" t="s">
        <v>17</v>
      </c>
      <c r="E8" s="6" t="s">
        <v>16</v>
      </c>
      <c r="F8" s="7">
        <v>999</v>
      </c>
      <c r="G8" s="10">
        <f>B8*F8</f>
        <v>1998</v>
      </c>
      <c r="H8" s="7">
        <f t="shared" si="0"/>
        <v>1664.9999999999998</v>
      </c>
    </row>
    <row r="9" spans="1:10" x14ac:dyDescent="0.25">
      <c r="A9" s="6" t="s">
        <v>12</v>
      </c>
      <c r="B9" s="6">
        <v>1</v>
      </c>
      <c r="D9" s="6" t="s">
        <v>18</v>
      </c>
      <c r="E9" s="6" t="s">
        <v>16</v>
      </c>
      <c r="F9" s="7">
        <v>749</v>
      </c>
      <c r="G9" s="10">
        <f>B9*F9</f>
        <v>749</v>
      </c>
      <c r="H9" s="7">
        <f t="shared" si="0"/>
        <v>624.16666666666663</v>
      </c>
    </row>
    <row r="10" spans="1:10" x14ac:dyDescent="0.25">
      <c r="A10" s="6" t="s">
        <v>13</v>
      </c>
      <c r="B10" s="6">
        <v>20</v>
      </c>
      <c r="D10" s="6" t="s">
        <v>22</v>
      </c>
      <c r="E10" s="6" t="s">
        <v>16</v>
      </c>
      <c r="F10" s="7">
        <v>6.99</v>
      </c>
      <c r="G10" s="10">
        <f>B10*F10</f>
        <v>139.80000000000001</v>
      </c>
      <c r="H10" s="7">
        <f t="shared" si="0"/>
        <v>116.5</v>
      </c>
    </row>
    <row r="11" spans="1:10" x14ac:dyDescent="0.25">
      <c r="A11" s="6" t="s">
        <v>14</v>
      </c>
      <c r="B11" s="6">
        <v>2</v>
      </c>
      <c r="D11" s="6" t="s">
        <v>22</v>
      </c>
      <c r="E11" s="6" t="s">
        <v>16</v>
      </c>
      <c r="F11" s="7">
        <v>29</v>
      </c>
      <c r="G11" s="10">
        <f>B11*F11</f>
        <v>58</v>
      </c>
      <c r="H11" s="7">
        <f t="shared" si="0"/>
        <v>48.333333333333336</v>
      </c>
    </row>
    <row r="12" spans="1:10" x14ac:dyDescent="0.25">
      <c r="A12" s="6" t="s">
        <v>15</v>
      </c>
      <c r="B12" s="6">
        <v>4</v>
      </c>
      <c r="D12" s="6" t="s">
        <v>21</v>
      </c>
      <c r="E12" s="6" t="s">
        <v>16</v>
      </c>
      <c r="F12" s="7">
        <v>19.989999999999998</v>
      </c>
      <c r="G12" s="10">
        <f>B12*F12</f>
        <v>79.959999999999994</v>
      </c>
      <c r="H12" s="7">
        <f t="shared" si="0"/>
        <v>66.63333333333334</v>
      </c>
    </row>
    <row r="13" spans="1:10" x14ac:dyDescent="0.25">
      <c r="A13" s="6" t="s">
        <v>20</v>
      </c>
      <c r="B13" s="6">
        <v>1</v>
      </c>
      <c r="D13" s="6" t="s">
        <v>19</v>
      </c>
      <c r="E13" s="6" t="s">
        <v>16</v>
      </c>
      <c r="F13" s="7">
        <v>552</v>
      </c>
      <c r="G13" s="10">
        <f>B13*F13</f>
        <v>552</v>
      </c>
      <c r="H13" s="7">
        <f t="shared" si="0"/>
        <v>459.99999999999994</v>
      </c>
    </row>
    <row r="14" spans="1:10" x14ac:dyDescent="0.25">
      <c r="A14" s="6" t="s">
        <v>30</v>
      </c>
      <c r="B14" s="6">
        <v>2</v>
      </c>
      <c r="D14" s="6" t="s">
        <v>31</v>
      </c>
      <c r="E14" s="6" t="s">
        <v>32</v>
      </c>
      <c r="F14" s="7">
        <v>749</v>
      </c>
      <c r="G14" s="10">
        <f>B14*F14</f>
        <v>1498</v>
      </c>
      <c r="H14" s="7">
        <f t="shared" si="0"/>
        <v>1248.3333333333333</v>
      </c>
      <c r="I14" s="9"/>
      <c r="J14" s="9"/>
    </row>
    <row r="15" spans="1:10" x14ac:dyDescent="0.25">
      <c r="H15" s="8"/>
    </row>
    <row r="16" spans="1:10" x14ac:dyDescent="0.25">
      <c r="A16" t="s">
        <v>45</v>
      </c>
      <c r="F16" s="1">
        <v>7946.6</v>
      </c>
      <c r="G16" s="10">
        <f>F16</f>
        <v>7946.6</v>
      </c>
      <c r="H16" s="7">
        <f t="shared" ref="H16" si="1">G16/120*100</f>
        <v>6622.1666666666661</v>
      </c>
      <c r="I16" s="9"/>
    </row>
    <row r="17" spans="1:10" x14ac:dyDescent="0.25">
      <c r="A17" t="s">
        <v>46</v>
      </c>
      <c r="F17" s="1">
        <v>3015.15</v>
      </c>
      <c r="G17" s="10">
        <f>F17</f>
        <v>3015.15</v>
      </c>
      <c r="H17" s="7">
        <f t="shared" ref="H17" si="2">G17/120*100</f>
        <v>2512.6250000000005</v>
      </c>
      <c r="I17" s="9"/>
    </row>
    <row r="18" spans="1:10" x14ac:dyDescent="0.25">
      <c r="A18" t="s">
        <v>44</v>
      </c>
      <c r="F18" s="1" t="s">
        <v>89</v>
      </c>
      <c r="G18" s="7"/>
      <c r="H18" s="7">
        <f t="shared" si="0"/>
        <v>0</v>
      </c>
      <c r="I18" s="9"/>
    </row>
    <row r="19" spans="1:10" x14ac:dyDescent="0.25">
      <c r="H19" s="8">
        <f t="shared" si="0"/>
        <v>0</v>
      </c>
    </row>
    <row r="20" spans="1:10" x14ac:dyDescent="0.25">
      <c r="A20" s="6" t="s">
        <v>83</v>
      </c>
      <c r="B20" s="6">
        <v>11</v>
      </c>
      <c r="D20" s="6" t="s">
        <v>23</v>
      </c>
      <c r="E20" s="6" t="s">
        <v>24</v>
      </c>
      <c r="F20" s="7">
        <v>507</v>
      </c>
      <c r="G20" s="10">
        <f>B20*F20</f>
        <v>5577</v>
      </c>
      <c r="H20" s="7">
        <f t="shared" si="0"/>
        <v>4647.5</v>
      </c>
      <c r="I20" s="9"/>
      <c r="J20" s="12" t="s">
        <v>82</v>
      </c>
    </row>
    <row r="21" spans="1:10" x14ac:dyDescent="0.25">
      <c r="A21" s="6" t="s">
        <v>84</v>
      </c>
      <c r="B21" s="6">
        <v>6</v>
      </c>
      <c r="D21" s="6" t="s">
        <v>23</v>
      </c>
      <c r="E21" s="6" t="s">
        <v>24</v>
      </c>
      <c r="F21" s="7">
        <v>318</v>
      </c>
      <c r="G21" s="10">
        <f>B21*F21</f>
        <v>1908</v>
      </c>
      <c r="H21" s="7">
        <f t="shared" si="0"/>
        <v>1590</v>
      </c>
      <c r="I21" s="9"/>
      <c r="J21" s="12" t="s">
        <v>82</v>
      </c>
    </row>
    <row r="22" spans="1:10" x14ac:dyDescent="0.25">
      <c r="A22" s="6" t="s">
        <v>76</v>
      </c>
      <c r="B22" s="6">
        <v>2</v>
      </c>
      <c r="D22" s="6" t="s">
        <v>63</v>
      </c>
      <c r="E22" s="6" t="s">
        <v>75</v>
      </c>
      <c r="F22" s="7">
        <v>3312</v>
      </c>
      <c r="G22" s="10">
        <f>B22*F22</f>
        <v>6624</v>
      </c>
      <c r="H22" s="7">
        <f t="shared" ref="H22" si="3">G22/120*100</f>
        <v>5520</v>
      </c>
      <c r="I22" s="9"/>
    </row>
    <row r="23" spans="1:10" x14ac:dyDescent="0.25">
      <c r="A23" s="6" t="s">
        <v>64</v>
      </c>
      <c r="B23" s="6">
        <v>10</v>
      </c>
      <c r="D23" s="16" t="s">
        <v>65</v>
      </c>
      <c r="E23" s="6" t="s">
        <v>24</v>
      </c>
      <c r="F23" s="7">
        <v>192</v>
      </c>
      <c r="G23" s="10">
        <f t="shared" ref="G23:G24" si="4">B23*F23</f>
        <v>1920</v>
      </c>
      <c r="H23" s="7">
        <f t="shared" ref="H23:H24" si="5">G23/120*100</f>
        <v>1600</v>
      </c>
      <c r="I23" s="9"/>
      <c r="J23" s="12" t="s">
        <v>66</v>
      </c>
    </row>
    <row r="24" spans="1:10" x14ac:dyDescent="0.25">
      <c r="A24" s="6" t="s">
        <v>72</v>
      </c>
      <c r="B24" s="6">
        <v>9</v>
      </c>
      <c r="D24" s="16" t="s">
        <v>73</v>
      </c>
      <c r="E24" s="16" t="s">
        <v>74</v>
      </c>
      <c r="F24" s="7">
        <v>301.32</v>
      </c>
      <c r="G24" s="7">
        <f t="shared" si="4"/>
        <v>2711.88</v>
      </c>
      <c r="H24" s="7">
        <f t="shared" si="5"/>
        <v>2259.9</v>
      </c>
      <c r="I24" s="9"/>
      <c r="J24" s="12" t="s">
        <v>71</v>
      </c>
    </row>
    <row r="25" spans="1:10" x14ac:dyDescent="0.25">
      <c r="D25" s="15"/>
      <c r="E25" s="14"/>
      <c r="F25" s="8"/>
      <c r="G25" s="8"/>
      <c r="H25" s="8"/>
      <c r="I25" s="9"/>
      <c r="J25" s="12"/>
    </row>
    <row r="26" spans="1:10" x14ac:dyDescent="0.25">
      <c r="A26" s="6" t="s">
        <v>67</v>
      </c>
      <c r="B26" s="6">
        <v>1</v>
      </c>
      <c r="D26" s="16" t="s">
        <v>68</v>
      </c>
      <c r="E26" s="6" t="s">
        <v>24</v>
      </c>
      <c r="F26" s="7">
        <v>418.8</v>
      </c>
      <c r="G26" s="7">
        <v>418.8</v>
      </c>
      <c r="H26" s="7">
        <f t="shared" ref="H26" si="6">G26/120*100</f>
        <v>349</v>
      </c>
      <c r="I26" s="9"/>
      <c r="J26" s="12" t="s">
        <v>69</v>
      </c>
    </row>
    <row r="27" spans="1:10" x14ac:dyDescent="0.25">
      <c r="H27" s="8"/>
    </row>
    <row r="28" spans="1:10" x14ac:dyDescent="0.25">
      <c r="A28" s="6" t="s">
        <v>39</v>
      </c>
      <c r="B28" s="6">
        <v>10</v>
      </c>
      <c r="D28" s="6" t="s">
        <v>35</v>
      </c>
      <c r="E28" s="6" t="s">
        <v>36</v>
      </c>
      <c r="F28" s="7">
        <v>104.99</v>
      </c>
      <c r="G28" s="7">
        <f>B28*F28</f>
        <v>1049.8999999999999</v>
      </c>
      <c r="H28" s="7">
        <f>G28/120*100</f>
        <v>874.91666666666652</v>
      </c>
      <c r="I28" s="9"/>
      <c r="J28" s="12" t="s">
        <v>37</v>
      </c>
    </row>
    <row r="29" spans="1:10" x14ac:dyDescent="0.25">
      <c r="A29" s="6" t="s">
        <v>40</v>
      </c>
      <c r="B29" s="6">
        <v>5</v>
      </c>
      <c r="D29" s="6" t="s">
        <v>41</v>
      </c>
      <c r="E29" s="6" t="s">
        <v>36</v>
      </c>
      <c r="F29" s="7">
        <v>198.85</v>
      </c>
      <c r="G29" s="7">
        <f>B29*F29</f>
        <v>994.25</v>
      </c>
      <c r="H29" s="7">
        <f t="shared" ref="H29:H34" si="7">G29/120*100</f>
        <v>828.54166666666663</v>
      </c>
      <c r="I29" s="9"/>
      <c r="J29" s="12" t="s">
        <v>43</v>
      </c>
    </row>
    <row r="30" spans="1:10" x14ac:dyDescent="0.25">
      <c r="A30" s="6" t="s">
        <v>58</v>
      </c>
      <c r="B30" s="6">
        <v>9</v>
      </c>
      <c r="D30" s="6" t="s">
        <v>81</v>
      </c>
      <c r="E30" s="6" t="s">
        <v>36</v>
      </c>
      <c r="F30" s="7">
        <v>284.33999999999997</v>
      </c>
      <c r="G30" s="7">
        <f>B30*F30</f>
        <v>2559.06</v>
      </c>
      <c r="H30" s="7">
        <f t="shared" si="7"/>
        <v>2132.5499999999997</v>
      </c>
      <c r="I30" s="9"/>
      <c r="J30" s="12" t="s">
        <v>42</v>
      </c>
    </row>
    <row r="31" spans="1:10" x14ac:dyDescent="0.25">
      <c r="D31" s="14"/>
      <c r="E31" s="14"/>
      <c r="F31" s="8"/>
      <c r="G31" s="8"/>
      <c r="H31" s="8"/>
      <c r="I31" s="9"/>
      <c r="J31" s="12"/>
    </row>
    <row r="32" spans="1:10" x14ac:dyDescent="0.25">
      <c r="A32" s="6" t="s">
        <v>78</v>
      </c>
      <c r="B32" s="6">
        <v>1</v>
      </c>
      <c r="D32" s="16" t="s">
        <v>77</v>
      </c>
      <c r="E32" s="16" t="s">
        <v>79</v>
      </c>
      <c r="F32" s="7">
        <v>43872</v>
      </c>
      <c r="G32" s="7">
        <f>B32*F32</f>
        <v>43872</v>
      </c>
      <c r="H32" s="7">
        <f t="shared" si="7"/>
        <v>36560</v>
      </c>
      <c r="J32" t="s">
        <v>88</v>
      </c>
    </row>
    <row r="33" spans="1:10" x14ac:dyDescent="0.25">
      <c r="A33" s="14"/>
      <c r="B33" s="14"/>
      <c r="D33" s="15"/>
      <c r="E33" s="15"/>
      <c r="F33" s="8"/>
      <c r="G33" s="8"/>
      <c r="H33" s="8"/>
    </row>
    <row r="34" spans="1:10" x14ac:dyDescent="0.25">
      <c r="A34" s="16" t="s">
        <v>86</v>
      </c>
      <c r="B34" s="16">
        <v>1</v>
      </c>
      <c r="D34" s="16" t="s">
        <v>91</v>
      </c>
      <c r="E34" s="16" t="s">
        <v>85</v>
      </c>
      <c r="F34" s="7">
        <v>4399</v>
      </c>
      <c r="G34" s="7">
        <f>B34*F34</f>
        <v>4399</v>
      </c>
      <c r="H34" s="7">
        <f t="shared" si="7"/>
        <v>3665.833333333333</v>
      </c>
      <c r="J34" s="12" t="s">
        <v>87</v>
      </c>
    </row>
    <row r="36" spans="1:10" x14ac:dyDescent="0.25">
      <c r="F36" s="2" t="s">
        <v>27</v>
      </c>
      <c r="G36" s="1">
        <f>SUM(G4:G35)</f>
        <v>94616.62</v>
      </c>
      <c r="J36" s="9"/>
    </row>
    <row r="37" spans="1:10" x14ac:dyDescent="0.25">
      <c r="F37" s="2" t="s">
        <v>26</v>
      </c>
      <c r="G37" s="1">
        <f>G36/120*100*0.2</f>
        <v>15769.436666666668</v>
      </c>
    </row>
    <row r="38" spans="1:10" x14ac:dyDescent="0.25">
      <c r="F38" s="2" t="s">
        <v>25</v>
      </c>
      <c r="G38" s="1">
        <f>G36-G37</f>
        <v>78847.18333333332</v>
      </c>
    </row>
    <row r="39" spans="1:10" x14ac:dyDescent="0.25">
      <c r="A39" s="18" t="s">
        <v>70</v>
      </c>
    </row>
  </sheetData>
  <mergeCells count="1">
    <mergeCell ref="A1:H1"/>
  </mergeCells>
  <hyperlinks>
    <hyperlink ref="J28" r:id="rId1" display="https://www.muffle.co.uk/muffletimber-acoustic-wood-panel-classic-oak-grey-felt.html" xr:uid="{FC13D250-E60C-4FF3-9D75-7E3A7987D4BE}"/>
    <hyperlink ref="J30" r:id="rId2" display="https://www.muffle.co.uk/mufflestick-rectangle-self-adhesive-acoustic-panel.html" xr:uid="{973A0F47-0EBB-4650-8C4C-578D08D89828}"/>
    <hyperlink ref="J29" r:id="rId3" display="https://www.muffle.co.uk/muffleraft-circle-acoustic-ceiling-raft.html" xr:uid="{C7AD1521-9BAB-41E9-8534-33771777EC66}"/>
    <hyperlink ref="J23" r:id="rId4" display="https://www.commercialwashroomsltd.co.uk/commercial-showers/delabie-sporting-shower-panel.html" xr:uid="{BE725FEE-BAD7-4549-B846-0B94B6364F05}"/>
    <hyperlink ref="J26" r:id="rId5" display="https://www.commercialwashroomsltd.co.uk/washroom-accessories/baby-changing-units/asi-horizontal-plastic-baby-changing-station-surface-mounted.html" xr:uid="{A4B6E624-114C-4DA3-B370-D2EE17D429E5}"/>
    <hyperlink ref="J24" r:id="rId6" display="https://www.handydryers.co.uk/customer-service/blog/commercial-hand-dryers/gorillo-junior-hand-dryer-1391256.html" xr:uid="{2206D129-FBE8-4946-A88A-6DC1E3CC8307}"/>
    <hyperlink ref="J20" r:id="rId7" display="https://www.commercialwashroomsltd.co.uk/benches/ash-slatted-single-sided-island-changing-room-bench-seat.html" xr:uid="{CB54DD72-6305-41AF-A0FE-0AA249D20B7B}"/>
    <hyperlink ref="J21" r:id="rId8" display="https://www.commercialwashroomsltd.co.uk/benches/ash-slatted-single-sided-island-changing-room-bench-seat.html" xr:uid="{0175468D-F1FD-41A9-AABE-6E65DB365AF2}"/>
    <hyperlink ref="J34" r:id="rId9" display="https://www.freeflush.co.uk/collections/rainwater-harvesting-systems/products/carat-xl-xxl-rainwater-harvesting-system-8500l-10000l-16000l-22000-and-26000l?variant=32459581227095" xr:uid="{9896C76B-955F-44E6-9857-35B8FAD94C4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82C02-95CB-49DC-B16A-C8CE038C5C72}">
  <dimension ref="A19:J21"/>
  <sheetViews>
    <sheetView workbookViewId="0">
      <selection activeCell="J27" sqref="J27"/>
    </sheetView>
  </sheetViews>
  <sheetFormatPr defaultRowHeight="15" x14ac:dyDescent="0.25"/>
  <cols>
    <col min="1" max="1" width="12.140625" bestFit="1" customWidth="1"/>
    <col min="2" max="2" width="17.7109375" bestFit="1" customWidth="1"/>
    <col min="3" max="3" width="13.28515625" bestFit="1" customWidth="1"/>
    <col min="6" max="6" width="10.5703125" style="1" bestFit="1" customWidth="1"/>
    <col min="7" max="7" width="18" style="1" bestFit="1" customWidth="1"/>
    <col min="8" max="8" width="16.140625" style="1" bestFit="1" customWidth="1"/>
  </cols>
  <sheetData>
    <row r="19" spans="1:10" x14ac:dyDescent="0.25">
      <c r="A19" s="3" t="s">
        <v>47</v>
      </c>
      <c r="B19" s="3" t="s">
        <v>5</v>
      </c>
      <c r="C19" s="3" t="s">
        <v>57</v>
      </c>
      <c r="D19" s="3" t="s">
        <v>2</v>
      </c>
      <c r="E19" s="3" t="s">
        <v>53</v>
      </c>
      <c r="F19" s="4" t="s">
        <v>54</v>
      </c>
      <c r="G19" s="4" t="s">
        <v>55</v>
      </c>
      <c r="H19" s="4" t="s">
        <v>56</v>
      </c>
    </row>
    <row r="20" spans="1:10" x14ac:dyDescent="0.25">
      <c r="A20" s="6" t="s">
        <v>48</v>
      </c>
      <c r="B20" s="6" t="s">
        <v>49</v>
      </c>
      <c r="C20" s="6" t="s">
        <v>50</v>
      </c>
      <c r="D20" s="6" t="s">
        <v>51</v>
      </c>
      <c r="E20" s="6">
        <v>1</v>
      </c>
      <c r="F20" s="7">
        <v>2159.98</v>
      </c>
      <c r="G20" s="7">
        <f>E20*F20</f>
        <v>2159.98</v>
      </c>
      <c r="H20" s="7">
        <f>G20/120*100</f>
        <v>1799.9833333333336</v>
      </c>
      <c r="J20" s="12" t="s">
        <v>52</v>
      </c>
    </row>
    <row r="21" spans="1:10" x14ac:dyDescent="0.25">
      <c r="A21" s="6" t="s">
        <v>60</v>
      </c>
      <c r="B21" s="13" t="s">
        <v>62</v>
      </c>
      <c r="C21" s="6" t="s">
        <v>61</v>
      </c>
      <c r="D21" s="6" t="s">
        <v>51</v>
      </c>
      <c r="E21" s="6">
        <v>1</v>
      </c>
      <c r="F21" s="7">
        <v>560</v>
      </c>
      <c r="G21" s="7">
        <f>E21*F21</f>
        <v>560</v>
      </c>
      <c r="H21" s="7">
        <f>G21/120*100</f>
        <v>466.66666666666669</v>
      </c>
      <c r="J21" s="12" t="s">
        <v>59</v>
      </c>
    </row>
  </sheetData>
  <hyperlinks>
    <hyperlink ref="J20" r:id="rId1" display="https://www.nisbets.co.uk/buffalo-undercounter-dishwasher-with-drain-pump-500m-x-500mm-baskets/dw319" xr:uid="{4ADB2714-1EF9-4461-8C53-70EA2696E424}"/>
    <hyperlink ref="J21" r:id="rId2" display="https://www.nisbets.co.uk/lincat-automatic-water-boiler/cs570" xr:uid="{3B68A6C4-EC9C-4E3B-BAF3-0CFEAD12A90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Cost Assumptions</vt:lpstr>
      <vt:lpstr>KItchen Pricing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B</dc:creator>
  <cp:lastModifiedBy>Paul B</cp:lastModifiedBy>
  <dcterms:created xsi:type="dcterms:W3CDTF">2023-10-11T13:55:46Z</dcterms:created>
  <dcterms:modified xsi:type="dcterms:W3CDTF">2024-01-09T17:28:09Z</dcterms:modified>
</cp:coreProperties>
</file>