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filterPrivacy="1" codeName="ThisWorkbook" defaultThemeVersion="124226"/>
  <bookViews>
    <workbookView xWindow="0" yWindow="0" windowWidth="28800" windowHeight="12210" tabRatio="691" firstSheet="3" activeTab="11"/>
  </bookViews>
  <sheets>
    <sheet name="Instructions" sheetId="2" r:id="rId1"/>
    <sheet name="Assessment Summary" sheetId="1" r:id="rId2"/>
    <sheet name="Fee Percentage" sheetId="3" r:id="rId3"/>
    <sheet name="Staff Rate Breakdown" sheetId="10" r:id="rId4"/>
    <sheet name="Management Charge" sheetId="8" r:id="rId5"/>
    <sheet name="Equipment Charge" sheetId="5" r:id="rId6"/>
    <sheet name="Consumables Schedule" sheetId="12" r:id="rId7"/>
    <sheet name="Spares Schedule" sheetId="7" r:id="rId8"/>
    <sheet name="Removal and Return to NDC (2)" sheetId="25" state="hidden" r:id="rId9"/>
    <sheet name="Installation &amp; Commissioning" sheetId="16" r:id="rId10"/>
    <sheet name="Training" sheetId="11" r:id="rId11"/>
    <sheet name="Energy Costs" sheetId="24" r:id="rId12"/>
    <sheet name="Milestone Schedule" sheetId="6" state="hidden" r:id="rId13"/>
    <sheet name="Indexing" sheetId="4" state="hidden" r:id="rId14"/>
    <sheet name="Lists" sheetId="21" state="hidden" r:id="rId15"/>
  </sheets>
  <definedNames>
    <definedName name="_xlnm._FilterDatabase" localSheetId="0" hidden="1">Instructions!$B$22:$B$24</definedName>
    <definedName name="Category">'Staff Rate Breakdown'!$B$34:$B$57</definedName>
    <definedName name="DROPCAT1">'Staff Rate Breakdown'!$B$34:$B$57</definedName>
    <definedName name="E_Item_Code">'Equipment Charge'!$A$23:$B$32</definedName>
    <definedName name="Equipment_Item_Code">'Equipment Charge'!$A$23:$B$32</definedName>
    <definedName name="MgmtFee" localSheetId="8">#REF!</definedName>
    <definedName name="_xlnm.Print_Area" localSheetId="1">'Assessment Summary'!$A$1:$G$51</definedName>
    <definedName name="_xlnm.Print_Area" localSheetId="6">'Consumables Schedule'!$A$1:$N$69</definedName>
    <definedName name="_xlnm.Print_Area" localSheetId="5">'Equipment Charge'!$A$1:$L$151</definedName>
    <definedName name="_xlnm.Print_Area" localSheetId="2">'Fee Percentage'!$A$1:$M$67</definedName>
    <definedName name="_xlnm.Print_Area" localSheetId="0">Instructions!$A$1:$E$41</definedName>
    <definedName name="_xlnm.Print_Area" localSheetId="4">'Management Charge'!$A$1:$O$73</definedName>
    <definedName name="_xlnm.Print_Area" localSheetId="7">'Spares Schedule'!$A$1:$G$70</definedName>
    <definedName name="_xlnm.Print_Area" localSheetId="3">'Staff Rate Breakdown'!$A$1:$M$59</definedName>
    <definedName name="_xlnm.Print_Area" localSheetId="10">Training!$A$1:$N$86</definedName>
    <definedName name="Profit" localSheetId="8">#REF!</definedName>
  </definedNames>
  <calcPr calcId="171027"/>
</workbook>
</file>

<file path=xl/calcChain.xml><?xml version="1.0" encoding="utf-8"?>
<calcChain xmlns="http://schemas.openxmlformats.org/spreadsheetml/2006/main">
  <c r="B42" i="24" l="1"/>
  <c r="E43" i="1" l="1"/>
  <c r="E46" i="1" l="1"/>
  <c r="M43" i="11"/>
  <c r="M84" i="11"/>
  <c r="M69" i="11"/>
  <c r="L68" i="11"/>
  <c r="M68" i="11" s="1"/>
  <c r="L67" i="11"/>
  <c r="M67" i="11" s="1"/>
  <c r="L66" i="11"/>
  <c r="M66" i="11" s="1"/>
  <c r="M65" i="11"/>
  <c r="L65" i="11"/>
  <c r="L64" i="11"/>
  <c r="M64" i="11" s="1"/>
  <c r="L63" i="11"/>
  <c r="M63" i="11" s="1"/>
  <c r="L62" i="11"/>
  <c r="M62" i="11" s="1"/>
  <c r="L61" i="11"/>
  <c r="M61" i="11" s="1"/>
  <c r="L60" i="11"/>
  <c r="M60" i="11" s="1"/>
  <c r="L59" i="11"/>
  <c r="M59" i="11" s="1"/>
  <c r="L58" i="11"/>
  <c r="M58" i="11" s="1"/>
  <c r="L57" i="11"/>
  <c r="M57" i="11" s="1"/>
  <c r="L56" i="11"/>
  <c r="M56" i="11" s="1"/>
  <c r="L55" i="11"/>
  <c r="M55" i="11" s="1"/>
  <c r="L54" i="11"/>
  <c r="M54" i="11" s="1"/>
  <c r="L53" i="11"/>
  <c r="M53" i="11" s="1"/>
  <c r="L52" i="11"/>
  <c r="M52" i="11" s="1"/>
  <c r="L51" i="11"/>
  <c r="M51" i="11" s="1"/>
  <c r="L50" i="11"/>
  <c r="M50" i="11" s="1"/>
  <c r="M49" i="11"/>
  <c r="L49" i="11"/>
  <c r="M75" i="11"/>
  <c r="M76" i="11"/>
  <c r="M77" i="11"/>
  <c r="M78" i="11"/>
  <c r="M79" i="11"/>
  <c r="M80" i="11"/>
  <c r="M81" i="11"/>
  <c r="M82" i="11"/>
  <c r="M83" i="11"/>
  <c r="B39" i="24" l="1"/>
  <c r="H27" i="3" l="1"/>
  <c r="H26" i="3"/>
  <c r="H25" i="3"/>
  <c r="H24" i="3"/>
  <c r="M19" i="3" l="1"/>
  <c r="H29" i="3"/>
  <c r="A6" i="21" l="1"/>
  <c r="A7" i="21"/>
  <c r="A8" i="21"/>
  <c r="A9" i="21"/>
  <c r="A10" i="21"/>
  <c r="A11" i="21"/>
  <c r="A12" i="21"/>
  <c r="A13" i="21"/>
  <c r="A14"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71" i="21"/>
  <c r="A72" i="21"/>
  <c r="A73" i="21"/>
  <c r="A74" i="21"/>
  <c r="A75" i="21"/>
  <c r="A76" i="21"/>
  <c r="A77" i="21"/>
  <c r="A78" i="21"/>
  <c r="A79" i="21"/>
  <c r="A80" i="21"/>
  <c r="A84" i="21"/>
  <c r="A86" i="21"/>
  <c r="A87" i="21"/>
  <c r="A88" i="21"/>
  <c r="A89" i="21"/>
  <c r="A90" i="21"/>
  <c r="A91" i="21"/>
  <c r="A92" i="21"/>
  <c r="A93" i="21"/>
  <c r="A94" i="21"/>
  <c r="A95" i="21"/>
  <c r="A101" i="21"/>
  <c r="A102" i="21"/>
  <c r="A103" i="21"/>
  <c r="A104" i="21"/>
  <c r="A105" i="21"/>
  <c r="A106" i="21"/>
  <c r="A107" i="21"/>
  <c r="A108" i="21"/>
  <c r="A109" i="21"/>
  <c r="A110" i="21"/>
  <c r="A116" i="21"/>
  <c r="A117" i="21"/>
  <c r="A118" i="21"/>
  <c r="A119" i="21"/>
  <c r="A120" i="21"/>
  <c r="A121" i="21"/>
  <c r="A122" i="21"/>
  <c r="A123" i="21"/>
  <c r="A124" i="21"/>
  <c r="A125" i="21"/>
  <c r="A5" i="21"/>
  <c r="M31" i="12"/>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40" i="5"/>
  <c r="C9" i="5" l="1"/>
  <c r="C7" i="8" l="1"/>
  <c r="J24" i="5" l="1"/>
  <c r="J25" i="5"/>
  <c r="J26" i="5"/>
  <c r="J27" i="5"/>
  <c r="J28" i="5"/>
  <c r="J29" i="5"/>
  <c r="J30" i="5"/>
  <c r="J31" i="5"/>
  <c r="J32" i="5"/>
  <c r="J23" i="5"/>
  <c r="L66" i="8" l="1"/>
  <c r="L50" i="8"/>
  <c r="H133" i="5"/>
  <c r="H132" i="5"/>
  <c r="H131" i="5"/>
  <c r="H130" i="5"/>
  <c r="H129" i="5"/>
  <c r="H128" i="5"/>
  <c r="H127" i="5"/>
  <c r="H126" i="5"/>
  <c r="H125" i="5"/>
  <c r="H124" i="5"/>
  <c r="H118" i="5"/>
  <c r="I32" i="5" s="1"/>
  <c r="H117" i="5"/>
  <c r="I31" i="5" s="1"/>
  <c r="H116" i="5"/>
  <c r="I30" i="5" s="1"/>
  <c r="H115" i="5"/>
  <c r="I29" i="5" s="1"/>
  <c r="H114" i="5"/>
  <c r="I28" i="5" s="1"/>
  <c r="H113" i="5"/>
  <c r="I27" i="5" s="1"/>
  <c r="H112" i="5"/>
  <c r="I26" i="5" s="1"/>
  <c r="H111" i="5"/>
  <c r="I25" i="5" s="1"/>
  <c r="H110" i="5"/>
  <c r="I24" i="5" s="1"/>
  <c r="H109" i="5"/>
  <c r="I23" i="5" s="1"/>
  <c r="H103" i="5"/>
  <c r="H102" i="5"/>
  <c r="H101" i="5"/>
  <c r="H100" i="5"/>
  <c r="H99" i="5"/>
  <c r="H98" i="5"/>
  <c r="H97" i="5"/>
  <c r="H96" i="5"/>
  <c r="H95" i="5"/>
  <c r="H94" i="5"/>
  <c r="H119" i="5" l="1"/>
  <c r="E24" i="1" s="1"/>
  <c r="H89" i="5"/>
  <c r="H104" i="5"/>
  <c r="H134" i="5"/>
  <c r="J33" i="5"/>
  <c r="J34" i="5" s="1"/>
  <c r="J30" i="8"/>
  <c r="J35" i="5" l="1"/>
  <c r="B7" i="24" l="1"/>
  <c r="B25" i="24"/>
  <c r="B9" i="24"/>
  <c r="B28" i="24" l="1"/>
  <c r="B29" i="24" s="1"/>
  <c r="B30" i="24" s="1"/>
  <c r="B31" i="24" s="1"/>
  <c r="B32" i="24" l="1"/>
  <c r="B33" i="24" s="1"/>
  <c r="B34" i="24" s="1"/>
  <c r="B35" i="24" s="1"/>
  <c r="B36" i="24" s="1"/>
  <c r="B37" i="24" s="1"/>
  <c r="B41" i="24" l="1"/>
  <c r="E49" i="1" s="1"/>
  <c r="E50" i="1" s="1"/>
  <c r="N142" i="25" l="1"/>
  <c r="K142" i="25"/>
  <c r="L142" i="25" s="1"/>
  <c r="N141" i="25"/>
  <c r="K141" i="25"/>
  <c r="L141" i="25" s="1"/>
  <c r="N140" i="25"/>
  <c r="K140" i="25"/>
  <c r="L140" i="25" s="1"/>
  <c r="N139" i="25"/>
  <c r="L139" i="25"/>
  <c r="K139" i="25"/>
  <c r="N138" i="25"/>
  <c r="K138" i="25"/>
  <c r="L138" i="25" s="1"/>
  <c r="N137" i="25"/>
  <c r="K137" i="25"/>
  <c r="L137" i="25" s="1"/>
  <c r="N136" i="25"/>
  <c r="K136" i="25"/>
  <c r="L136" i="25" s="1"/>
  <c r="N135" i="25"/>
  <c r="K135" i="25"/>
  <c r="L135" i="25" s="1"/>
  <c r="N134" i="25"/>
  <c r="L134" i="25"/>
  <c r="K134" i="25"/>
  <c r="N133" i="25"/>
  <c r="K133" i="25"/>
  <c r="L133" i="25" s="1"/>
  <c r="N132" i="25"/>
  <c r="K132" i="25"/>
  <c r="L132" i="25" s="1"/>
  <c r="N131" i="25"/>
  <c r="K131" i="25"/>
  <c r="L131" i="25" s="1"/>
  <c r="N130" i="25"/>
  <c r="K130" i="25"/>
  <c r="L130" i="25" s="1"/>
  <c r="N129" i="25"/>
  <c r="K129" i="25"/>
  <c r="L129" i="25" s="1"/>
  <c r="N128" i="25"/>
  <c r="K128" i="25"/>
  <c r="L128" i="25" s="1"/>
  <c r="N127" i="25"/>
  <c r="K127" i="25"/>
  <c r="L127" i="25" s="1"/>
  <c r="N126" i="25"/>
  <c r="K126" i="25"/>
  <c r="L126" i="25" s="1"/>
  <c r="N125" i="25"/>
  <c r="K125" i="25"/>
  <c r="L125" i="25" s="1"/>
  <c r="N124" i="25"/>
  <c r="K124" i="25"/>
  <c r="L124" i="25" s="1"/>
  <c r="N123" i="25"/>
  <c r="K123" i="25"/>
  <c r="L123" i="25" s="1"/>
  <c r="K142" i="16"/>
  <c r="L142" i="16" s="1"/>
  <c r="K141" i="16"/>
  <c r="L141" i="16" s="1"/>
  <c r="K140" i="16"/>
  <c r="L140" i="16" s="1"/>
  <c r="K139" i="16"/>
  <c r="L139" i="16" s="1"/>
  <c r="K138" i="16"/>
  <c r="L138" i="16" s="1"/>
  <c r="K137" i="16"/>
  <c r="L137" i="16" s="1"/>
  <c r="K136" i="16"/>
  <c r="L136" i="16" s="1"/>
  <c r="K135" i="16"/>
  <c r="L135" i="16" s="1"/>
  <c r="K134" i="16"/>
  <c r="L134" i="16" s="1"/>
  <c r="K133" i="16"/>
  <c r="L133" i="16" s="1"/>
  <c r="L132" i="16"/>
  <c r="K132" i="16"/>
  <c r="K131" i="16"/>
  <c r="L131" i="16" s="1"/>
  <c r="K130" i="16"/>
  <c r="L130" i="16" s="1"/>
  <c r="K129" i="16"/>
  <c r="L129" i="16" s="1"/>
  <c r="K128" i="16"/>
  <c r="L128" i="16" s="1"/>
  <c r="K127" i="16"/>
  <c r="L127" i="16" s="1"/>
  <c r="K126" i="16"/>
  <c r="L126" i="16" s="1"/>
  <c r="K125" i="16"/>
  <c r="L125" i="16" s="1"/>
  <c r="K124" i="16"/>
  <c r="L124" i="16" s="1"/>
  <c r="K123" i="16"/>
  <c r="L123" i="16" s="1"/>
  <c r="O124" i="25" l="1"/>
  <c r="P124" i="25" s="1"/>
  <c r="O130" i="25"/>
  <c r="P130" i="25" s="1"/>
  <c r="O139" i="25"/>
  <c r="P139" i="25" s="1"/>
  <c r="O123" i="25"/>
  <c r="P123" i="25" s="1"/>
  <c r="O131" i="25"/>
  <c r="P131" i="25" s="1"/>
  <c r="O127" i="25"/>
  <c r="P127" i="25" s="1"/>
  <c r="O135" i="25"/>
  <c r="P135" i="25" s="1"/>
  <c r="O138" i="25"/>
  <c r="P138" i="25" s="1"/>
  <c r="O126" i="25"/>
  <c r="P126" i="25" s="1"/>
  <c r="O134" i="25"/>
  <c r="P134" i="25" s="1"/>
  <c r="O125" i="25"/>
  <c r="P125" i="25" s="1"/>
  <c r="O128" i="25"/>
  <c r="P128" i="25" s="1"/>
  <c r="O129" i="25"/>
  <c r="P129" i="25" s="1"/>
  <c r="O132" i="25"/>
  <c r="P132" i="25" s="1"/>
  <c r="O133" i="25"/>
  <c r="P133" i="25" s="1"/>
  <c r="O136" i="25"/>
  <c r="P136" i="25" s="1"/>
  <c r="O140" i="25"/>
  <c r="P140" i="25" s="1"/>
  <c r="O142" i="25"/>
  <c r="P142" i="25" s="1"/>
  <c r="O137" i="25"/>
  <c r="P137" i="25" s="1"/>
  <c r="O141" i="25"/>
  <c r="P141" i="25" s="1"/>
  <c r="L143" i="25"/>
  <c r="L143" i="16"/>
  <c r="E42" i="1" s="1"/>
  <c r="H55" i="3"/>
  <c r="H42" i="3"/>
  <c r="A55" i="3"/>
  <c r="A42" i="3"/>
  <c r="A29" i="3"/>
  <c r="P143" i="25" l="1"/>
  <c r="K117" i="16"/>
  <c r="L117" i="16" s="1"/>
  <c r="K116" i="16"/>
  <c r="L116" i="16" s="1"/>
  <c r="K115" i="16"/>
  <c r="L115" i="16" s="1"/>
  <c r="K114" i="16"/>
  <c r="L114" i="16" s="1"/>
  <c r="K113" i="16"/>
  <c r="L113" i="16" s="1"/>
  <c r="K112" i="16"/>
  <c r="L112" i="16" s="1"/>
  <c r="K111" i="16"/>
  <c r="L111" i="16" s="1"/>
  <c r="K110" i="16"/>
  <c r="L110" i="16" s="1"/>
  <c r="K109" i="16"/>
  <c r="L109" i="16" s="1"/>
  <c r="K108" i="16"/>
  <c r="L108" i="16" s="1"/>
  <c r="K107" i="16"/>
  <c r="L107" i="16" s="1"/>
  <c r="K106" i="16"/>
  <c r="L106" i="16" s="1"/>
  <c r="K105" i="16"/>
  <c r="L105" i="16" s="1"/>
  <c r="K104" i="16"/>
  <c r="L104" i="16" s="1"/>
  <c r="K103" i="16"/>
  <c r="L103" i="16" s="1"/>
  <c r="K102" i="16"/>
  <c r="L102" i="16" s="1"/>
  <c r="K101" i="16"/>
  <c r="L101" i="16" s="1"/>
  <c r="K100" i="16"/>
  <c r="L100" i="16" s="1"/>
  <c r="K99" i="16"/>
  <c r="L99" i="16" s="1"/>
  <c r="K98" i="16"/>
  <c r="L98" i="16" s="1"/>
  <c r="K92" i="16"/>
  <c r="L92" i="16" s="1"/>
  <c r="K91" i="16"/>
  <c r="L91" i="16" s="1"/>
  <c r="K90" i="16"/>
  <c r="L90" i="16" s="1"/>
  <c r="K89" i="16"/>
  <c r="L89" i="16" s="1"/>
  <c r="K88" i="16"/>
  <c r="L88" i="16" s="1"/>
  <c r="K87" i="16"/>
  <c r="L87" i="16" s="1"/>
  <c r="K86" i="16"/>
  <c r="L86" i="16" s="1"/>
  <c r="K85" i="16"/>
  <c r="L85" i="16" s="1"/>
  <c r="K84" i="16"/>
  <c r="L84" i="16" s="1"/>
  <c r="K83" i="16"/>
  <c r="L83" i="16" s="1"/>
  <c r="K82" i="16"/>
  <c r="L82" i="16" s="1"/>
  <c r="K81" i="16"/>
  <c r="L81" i="16" s="1"/>
  <c r="K80" i="16"/>
  <c r="L80" i="16" s="1"/>
  <c r="K79" i="16"/>
  <c r="L79" i="16" s="1"/>
  <c r="K78" i="16"/>
  <c r="L78" i="16" s="1"/>
  <c r="K77" i="16"/>
  <c r="L77" i="16" s="1"/>
  <c r="K76" i="16"/>
  <c r="L76" i="16" s="1"/>
  <c r="K75" i="16"/>
  <c r="L75" i="16" s="1"/>
  <c r="K74" i="16"/>
  <c r="L74" i="16" s="1"/>
  <c r="K73" i="16"/>
  <c r="L73" i="16" s="1"/>
  <c r="F49" i="7"/>
  <c r="F50" i="7"/>
  <c r="F51" i="7"/>
  <c r="F52" i="7"/>
  <c r="F53" i="7"/>
  <c r="F54" i="7"/>
  <c r="F55" i="7"/>
  <c r="F56" i="7"/>
  <c r="F57" i="7"/>
  <c r="F58" i="7"/>
  <c r="F59" i="7"/>
  <c r="F60" i="7"/>
  <c r="F61" i="7"/>
  <c r="F62" i="7"/>
  <c r="F63" i="7"/>
  <c r="F64" i="7"/>
  <c r="F65" i="7"/>
  <c r="F66" i="7"/>
  <c r="F67" i="7"/>
  <c r="F68" i="7"/>
  <c r="M67" i="12"/>
  <c r="M66" i="12"/>
  <c r="M65" i="12"/>
  <c r="M64" i="12"/>
  <c r="M63" i="12"/>
  <c r="M62" i="12"/>
  <c r="M61" i="12"/>
  <c r="M60" i="12"/>
  <c r="M59" i="12"/>
  <c r="M58" i="12"/>
  <c r="M57" i="12"/>
  <c r="M56" i="12"/>
  <c r="M55" i="12"/>
  <c r="M54" i="12"/>
  <c r="M53" i="12"/>
  <c r="M52" i="12"/>
  <c r="M51" i="12"/>
  <c r="M50" i="12"/>
  <c r="M49" i="12"/>
  <c r="M48" i="12"/>
  <c r="M23" i="12"/>
  <c r="L51" i="8"/>
  <c r="L52" i="8"/>
  <c r="L53" i="8"/>
  <c r="L54" i="8"/>
  <c r="H27" i="5" s="1"/>
  <c r="K27" i="5" s="1"/>
  <c r="L117" i="25"/>
  <c r="I117" i="25"/>
  <c r="J117" i="25" s="1"/>
  <c r="L116" i="25"/>
  <c r="I116" i="25"/>
  <c r="J116" i="25" s="1"/>
  <c r="L115" i="25"/>
  <c r="I115" i="25"/>
  <c r="J115" i="25" s="1"/>
  <c r="L114" i="25"/>
  <c r="M114" i="25" s="1"/>
  <c r="N114" i="25" s="1"/>
  <c r="I114" i="25"/>
  <c r="J114" i="25" s="1"/>
  <c r="L113" i="25"/>
  <c r="I113" i="25"/>
  <c r="J113" i="25" s="1"/>
  <c r="L112" i="25"/>
  <c r="I112" i="25"/>
  <c r="J112" i="25" s="1"/>
  <c r="L111" i="25"/>
  <c r="J111" i="25"/>
  <c r="I111" i="25"/>
  <c r="L110" i="25"/>
  <c r="I110" i="25"/>
  <c r="J110" i="25" s="1"/>
  <c r="L109" i="25"/>
  <c r="I109" i="25"/>
  <c r="J109" i="25" s="1"/>
  <c r="L108" i="25"/>
  <c r="I108" i="25"/>
  <c r="J108" i="25" s="1"/>
  <c r="L107" i="25"/>
  <c r="I107" i="25"/>
  <c r="J107" i="25" s="1"/>
  <c r="L106" i="25"/>
  <c r="I106" i="25"/>
  <c r="J106" i="25" s="1"/>
  <c r="L105" i="25"/>
  <c r="I105" i="25"/>
  <c r="J105" i="25" s="1"/>
  <c r="L104" i="25"/>
  <c r="I104" i="25"/>
  <c r="J104" i="25" s="1"/>
  <c r="L103" i="25"/>
  <c r="I103" i="25"/>
  <c r="J103" i="25" s="1"/>
  <c r="L102" i="25"/>
  <c r="I102" i="25"/>
  <c r="J102" i="25" s="1"/>
  <c r="L101" i="25"/>
  <c r="I101" i="25"/>
  <c r="J101" i="25" s="1"/>
  <c r="L100" i="25"/>
  <c r="I100" i="25"/>
  <c r="J100" i="25" s="1"/>
  <c r="L99" i="25"/>
  <c r="I99" i="25"/>
  <c r="J99" i="25" s="1"/>
  <c r="L98" i="25"/>
  <c r="I98" i="25"/>
  <c r="J98" i="25" s="1"/>
  <c r="M92" i="25"/>
  <c r="K92" i="25"/>
  <c r="M91" i="25"/>
  <c r="K91" i="25"/>
  <c r="M90" i="25"/>
  <c r="K90" i="25"/>
  <c r="M89" i="25"/>
  <c r="K89" i="25"/>
  <c r="M88" i="25"/>
  <c r="K88" i="25"/>
  <c r="M87" i="25"/>
  <c r="K87" i="25"/>
  <c r="M86" i="25"/>
  <c r="N86" i="25" s="1"/>
  <c r="O86" i="25" s="1"/>
  <c r="K86" i="25"/>
  <c r="M85" i="25"/>
  <c r="K85" i="25"/>
  <c r="M84" i="25"/>
  <c r="N84" i="25" s="1"/>
  <c r="O84" i="25" s="1"/>
  <c r="K84" i="25"/>
  <c r="M83" i="25"/>
  <c r="K83" i="25"/>
  <c r="M82" i="25"/>
  <c r="K82" i="25"/>
  <c r="M81" i="25"/>
  <c r="K81" i="25"/>
  <c r="M80" i="25"/>
  <c r="K80" i="25"/>
  <c r="M79" i="25"/>
  <c r="N79" i="25" s="1"/>
  <c r="O79" i="25" s="1"/>
  <c r="K79" i="25"/>
  <c r="M78" i="25"/>
  <c r="K78" i="25"/>
  <c r="M77" i="25"/>
  <c r="K77" i="25"/>
  <c r="M76" i="25"/>
  <c r="K76" i="25"/>
  <c r="M75" i="25"/>
  <c r="K75" i="25"/>
  <c r="M74" i="25"/>
  <c r="K74" i="25"/>
  <c r="M73" i="25"/>
  <c r="K73" i="25"/>
  <c r="M67" i="25"/>
  <c r="J67" i="25"/>
  <c r="K67" i="25" s="1"/>
  <c r="M66" i="25"/>
  <c r="J66" i="25"/>
  <c r="K66" i="25" s="1"/>
  <c r="M65" i="25"/>
  <c r="J65" i="25"/>
  <c r="K65" i="25" s="1"/>
  <c r="M64" i="25"/>
  <c r="N64" i="25" s="1"/>
  <c r="O64" i="25" s="1"/>
  <c r="J64" i="25"/>
  <c r="K64" i="25" s="1"/>
  <c r="M63" i="25"/>
  <c r="J63" i="25"/>
  <c r="K63" i="25" s="1"/>
  <c r="M62" i="25"/>
  <c r="J62" i="25"/>
  <c r="K62" i="25" s="1"/>
  <c r="M61" i="25"/>
  <c r="J61" i="25"/>
  <c r="K61" i="25" s="1"/>
  <c r="M60" i="25"/>
  <c r="N60" i="25" s="1"/>
  <c r="O60" i="25" s="1"/>
  <c r="J60" i="25"/>
  <c r="K60" i="25" s="1"/>
  <c r="M59" i="25"/>
  <c r="J59" i="25"/>
  <c r="K59" i="25" s="1"/>
  <c r="M58" i="25"/>
  <c r="J58" i="25"/>
  <c r="K58" i="25" s="1"/>
  <c r="M57" i="25"/>
  <c r="J57" i="25"/>
  <c r="K57" i="25" s="1"/>
  <c r="M56" i="25"/>
  <c r="N56" i="25" s="1"/>
  <c r="O56" i="25" s="1"/>
  <c r="J56" i="25"/>
  <c r="K56" i="25" s="1"/>
  <c r="M55" i="25"/>
  <c r="J55" i="25"/>
  <c r="K55" i="25" s="1"/>
  <c r="N55" i="25" s="1"/>
  <c r="O55" i="25" s="1"/>
  <c r="M54" i="25"/>
  <c r="J54" i="25"/>
  <c r="K54" i="25" s="1"/>
  <c r="M53" i="25"/>
  <c r="J53" i="25"/>
  <c r="K53" i="25" s="1"/>
  <c r="M52" i="25"/>
  <c r="J52" i="25"/>
  <c r="K52" i="25" s="1"/>
  <c r="M51" i="25"/>
  <c r="J51" i="25"/>
  <c r="K51" i="25" s="1"/>
  <c r="M50" i="25"/>
  <c r="J50" i="25"/>
  <c r="K50" i="25" s="1"/>
  <c r="M49" i="25"/>
  <c r="J49" i="25"/>
  <c r="K49" i="25" s="1"/>
  <c r="M48" i="25"/>
  <c r="N48" i="25" s="1"/>
  <c r="O48" i="25" s="1"/>
  <c r="J48" i="25"/>
  <c r="K48" i="25" s="1"/>
  <c r="P42" i="25"/>
  <c r="M42" i="25"/>
  <c r="H42" i="25"/>
  <c r="J42" i="25" s="1"/>
  <c r="K42" i="25" s="1"/>
  <c r="P41" i="25"/>
  <c r="M41" i="25"/>
  <c r="H41" i="25"/>
  <c r="J41" i="25" s="1"/>
  <c r="K41" i="25" s="1"/>
  <c r="P40" i="25"/>
  <c r="M40" i="25"/>
  <c r="H40" i="25"/>
  <c r="J40" i="25" s="1"/>
  <c r="K40" i="25" s="1"/>
  <c r="P39" i="25"/>
  <c r="M39" i="25"/>
  <c r="H39" i="25"/>
  <c r="J39" i="25" s="1"/>
  <c r="K39" i="25" s="1"/>
  <c r="P38" i="25"/>
  <c r="M38" i="25"/>
  <c r="H38" i="25"/>
  <c r="J38" i="25" s="1"/>
  <c r="K38" i="25" s="1"/>
  <c r="P37" i="25"/>
  <c r="M37" i="25"/>
  <c r="H37" i="25"/>
  <c r="J37" i="25" s="1"/>
  <c r="K37" i="25" s="1"/>
  <c r="P36" i="25"/>
  <c r="M36" i="25"/>
  <c r="H36" i="25"/>
  <c r="J36" i="25" s="1"/>
  <c r="K36" i="25" s="1"/>
  <c r="P35" i="25"/>
  <c r="M35" i="25"/>
  <c r="H35" i="25"/>
  <c r="J35" i="25" s="1"/>
  <c r="K35" i="25" s="1"/>
  <c r="P34" i="25"/>
  <c r="M34" i="25"/>
  <c r="H34" i="25"/>
  <c r="J34" i="25" s="1"/>
  <c r="K34" i="25" s="1"/>
  <c r="P33" i="25"/>
  <c r="M33" i="25"/>
  <c r="H33" i="25"/>
  <c r="J33" i="25" s="1"/>
  <c r="K33" i="25" s="1"/>
  <c r="P32" i="25"/>
  <c r="M32" i="25"/>
  <c r="H32" i="25"/>
  <c r="J32" i="25" s="1"/>
  <c r="K32" i="25" s="1"/>
  <c r="P31" i="25"/>
  <c r="M31" i="25"/>
  <c r="H31" i="25"/>
  <c r="J31" i="25" s="1"/>
  <c r="K31" i="25" s="1"/>
  <c r="P30" i="25"/>
  <c r="M30" i="25"/>
  <c r="H30" i="25"/>
  <c r="J30" i="25" s="1"/>
  <c r="K30" i="25" s="1"/>
  <c r="P29" i="25"/>
  <c r="M29" i="25"/>
  <c r="H29" i="25"/>
  <c r="J29" i="25" s="1"/>
  <c r="K29" i="25" s="1"/>
  <c r="P28" i="25"/>
  <c r="M28" i="25"/>
  <c r="H28" i="25"/>
  <c r="J28" i="25" s="1"/>
  <c r="K28" i="25" s="1"/>
  <c r="P27" i="25"/>
  <c r="M27" i="25"/>
  <c r="H27" i="25"/>
  <c r="J27" i="25" s="1"/>
  <c r="K27" i="25" s="1"/>
  <c r="P26" i="25"/>
  <c r="M26" i="25"/>
  <c r="H26" i="25"/>
  <c r="J26" i="25" s="1"/>
  <c r="K26" i="25" s="1"/>
  <c r="P25" i="25"/>
  <c r="M25" i="25"/>
  <c r="H25" i="25"/>
  <c r="J25" i="25" s="1"/>
  <c r="K25" i="25" s="1"/>
  <c r="P24" i="25"/>
  <c r="M24" i="25"/>
  <c r="H24" i="25"/>
  <c r="J24" i="25" s="1"/>
  <c r="K24" i="25" s="1"/>
  <c r="P23" i="25"/>
  <c r="M23" i="25"/>
  <c r="C9" i="25"/>
  <c r="C7" i="25"/>
  <c r="D31" i="10"/>
  <c r="H31" i="10"/>
  <c r="I31" i="10" s="1"/>
  <c r="J31" i="10" s="1"/>
  <c r="K31" i="10" s="1"/>
  <c r="L31" i="10" s="1"/>
  <c r="N77" i="25" l="1"/>
  <c r="O77" i="25" s="1"/>
  <c r="N91" i="25"/>
  <c r="O91" i="25" s="1"/>
  <c r="M98" i="25"/>
  <c r="N98" i="25" s="1"/>
  <c r="M106" i="25"/>
  <c r="N106" i="25" s="1"/>
  <c r="N75" i="25"/>
  <c r="O75" i="25" s="1"/>
  <c r="N52" i="25"/>
  <c r="O52" i="25" s="1"/>
  <c r="N24" i="25"/>
  <c r="N28" i="25"/>
  <c r="N32" i="25"/>
  <c r="N36" i="25"/>
  <c r="N40" i="25"/>
  <c r="N65" i="25"/>
  <c r="O65" i="25" s="1"/>
  <c r="N49" i="25"/>
  <c r="O49" i="25" s="1"/>
  <c r="N57" i="25"/>
  <c r="O57" i="25" s="1"/>
  <c r="N63" i="25"/>
  <c r="O63" i="25" s="1"/>
  <c r="N53" i="25"/>
  <c r="O53" i="25" s="1"/>
  <c r="N61" i="25"/>
  <c r="O61" i="25" s="1"/>
  <c r="M113" i="25"/>
  <c r="N113" i="25" s="1"/>
  <c r="M109" i="25"/>
  <c r="N109" i="25" s="1"/>
  <c r="N27" i="25"/>
  <c r="N31" i="25"/>
  <c r="N35" i="25"/>
  <c r="N39" i="25"/>
  <c r="N51" i="25"/>
  <c r="O51" i="25" s="1"/>
  <c r="N59" i="25"/>
  <c r="O59" i="25" s="1"/>
  <c r="N67" i="25"/>
  <c r="O67" i="25" s="1"/>
  <c r="N83" i="25"/>
  <c r="O83" i="25" s="1"/>
  <c r="N87" i="25"/>
  <c r="O87" i="25" s="1"/>
  <c r="M101" i="25"/>
  <c r="N101" i="25" s="1"/>
  <c r="M105" i="25"/>
  <c r="N105" i="25" s="1"/>
  <c r="N26" i="25"/>
  <c r="N30" i="25"/>
  <c r="N34" i="25"/>
  <c r="N38" i="25"/>
  <c r="N42" i="25"/>
  <c r="M117" i="25"/>
  <c r="N117" i="25" s="1"/>
  <c r="M102" i="25"/>
  <c r="N102" i="25" s="1"/>
  <c r="M110" i="25"/>
  <c r="N110" i="25" s="1"/>
  <c r="N74" i="25"/>
  <c r="O74" i="25" s="1"/>
  <c r="N81" i="25"/>
  <c r="O81" i="25" s="1"/>
  <c r="N88" i="25"/>
  <c r="O88" i="25" s="1"/>
  <c r="N90" i="25"/>
  <c r="O90" i="25" s="1"/>
  <c r="K93" i="25"/>
  <c r="N76" i="25"/>
  <c r="O76" i="25" s="1"/>
  <c r="N78" i="25"/>
  <c r="O78" i="25" s="1"/>
  <c r="N85" i="25"/>
  <c r="O85" i="25" s="1"/>
  <c r="N92" i="25"/>
  <c r="O92" i="25" s="1"/>
  <c r="N73" i="25"/>
  <c r="O73" i="25" s="1"/>
  <c r="N80" i="25"/>
  <c r="O80" i="25" s="1"/>
  <c r="N82" i="25"/>
  <c r="O82" i="25" s="1"/>
  <c r="N89" i="25"/>
  <c r="O89" i="25" s="1"/>
  <c r="E30" i="1"/>
  <c r="F69" i="7"/>
  <c r="L118" i="16"/>
  <c r="E41" i="1" s="1"/>
  <c r="L93" i="16"/>
  <c r="E40" i="1" s="1"/>
  <c r="Q34" i="25"/>
  <c r="Q39" i="25"/>
  <c r="Q24" i="25"/>
  <c r="Q40" i="25"/>
  <c r="Q27" i="25"/>
  <c r="Q28" i="25"/>
  <c r="Q38" i="25"/>
  <c r="R38" i="25" s="1"/>
  <c r="N37" i="25"/>
  <c r="Q37" i="25"/>
  <c r="N25" i="25"/>
  <c r="Q25" i="25"/>
  <c r="N41" i="25"/>
  <c r="Q41" i="25"/>
  <c r="Q26" i="25"/>
  <c r="N29" i="25"/>
  <c r="Q29" i="25"/>
  <c r="Q31" i="25"/>
  <c r="Q32" i="25"/>
  <c r="Q42" i="25"/>
  <c r="Q30" i="25"/>
  <c r="N33" i="25"/>
  <c r="Q33" i="25"/>
  <c r="Q35" i="25"/>
  <c r="Q36" i="25"/>
  <c r="R36" i="25" s="1"/>
  <c r="K68" i="25"/>
  <c r="J118" i="25"/>
  <c r="M100" i="25"/>
  <c r="N100" i="25" s="1"/>
  <c r="M108" i="25"/>
  <c r="N108" i="25" s="1"/>
  <c r="M116" i="25"/>
  <c r="N116" i="25" s="1"/>
  <c r="N50" i="25"/>
  <c r="O50" i="25" s="1"/>
  <c r="N66" i="25"/>
  <c r="O66" i="25" s="1"/>
  <c r="M104" i="25"/>
  <c r="N104" i="25" s="1"/>
  <c r="M112" i="25"/>
  <c r="N112" i="25" s="1"/>
  <c r="N54" i="25"/>
  <c r="O54" i="25" s="1"/>
  <c r="M103" i="25"/>
  <c r="N103" i="25" s="1"/>
  <c r="M111" i="25"/>
  <c r="N111" i="25" s="1"/>
  <c r="N58" i="25"/>
  <c r="O58" i="25" s="1"/>
  <c r="N62" i="25"/>
  <c r="O62" i="25" s="1"/>
  <c r="M99" i="25"/>
  <c r="N99" i="25" s="1"/>
  <c r="M107" i="25"/>
  <c r="N107" i="25" s="1"/>
  <c r="M115" i="25"/>
  <c r="N115" i="25" s="1"/>
  <c r="B52" i="21"/>
  <c r="M25" i="12"/>
  <c r="M26" i="12"/>
  <c r="M27" i="12"/>
  <c r="M28" i="12"/>
  <c r="M29" i="12"/>
  <c r="M30" i="12"/>
  <c r="M32" i="12"/>
  <c r="M33" i="12"/>
  <c r="M34" i="12"/>
  <c r="M35" i="12"/>
  <c r="M36" i="12"/>
  <c r="M37" i="12"/>
  <c r="M38" i="12"/>
  <c r="M39" i="12"/>
  <c r="M40" i="12"/>
  <c r="M41" i="12"/>
  <c r="M42" i="12"/>
  <c r="M24" i="12"/>
  <c r="R24" i="25" l="1"/>
  <c r="R28" i="25"/>
  <c r="R40" i="25"/>
  <c r="R32" i="25"/>
  <c r="N118" i="25"/>
  <c r="R30" i="25"/>
  <c r="R35" i="25"/>
  <c r="R42" i="25"/>
  <c r="R39" i="25"/>
  <c r="R27" i="25"/>
  <c r="R34" i="25"/>
  <c r="O68" i="25"/>
  <c r="R26" i="25"/>
  <c r="R31" i="25"/>
  <c r="O93" i="25"/>
  <c r="R41" i="25"/>
  <c r="R37" i="25"/>
  <c r="R33" i="25"/>
  <c r="R29" i="25"/>
  <c r="R25" i="25"/>
  <c r="L67" i="8" l="1"/>
  <c r="L68" i="8"/>
  <c r="J24" i="8" l="1"/>
  <c r="M24" i="8" s="1"/>
  <c r="J25" i="8"/>
  <c r="M25" i="8" s="1"/>
  <c r="J26" i="8"/>
  <c r="M26" i="8" s="1"/>
  <c r="J27" i="8"/>
  <c r="M27" i="8" s="1"/>
  <c r="J28" i="8"/>
  <c r="M28" i="8" s="1"/>
  <c r="J29" i="8"/>
  <c r="M29" i="8" s="1"/>
  <c r="M30" i="8"/>
  <c r="J31" i="8"/>
  <c r="M31" i="8" s="1"/>
  <c r="J43" i="8"/>
  <c r="J42" i="8"/>
  <c r="J41" i="8"/>
  <c r="J40" i="8"/>
  <c r="M40" i="8" s="1"/>
  <c r="J39" i="8"/>
  <c r="M39" i="8" s="1"/>
  <c r="J38" i="8"/>
  <c r="M38" i="8" s="1"/>
  <c r="J37" i="8"/>
  <c r="M37" i="8" s="1"/>
  <c r="J36" i="8"/>
  <c r="M36" i="8" s="1"/>
  <c r="H42" i="16"/>
  <c r="H41" i="16"/>
  <c r="H40" i="16"/>
  <c r="H39" i="16"/>
  <c r="H38" i="16"/>
  <c r="H37" i="16"/>
  <c r="H36" i="16"/>
  <c r="H35" i="16"/>
  <c r="H34" i="16"/>
  <c r="H33" i="16"/>
  <c r="H32" i="16"/>
  <c r="H31" i="16"/>
  <c r="H30" i="16"/>
  <c r="H29" i="16"/>
  <c r="H28" i="16"/>
  <c r="H27" i="16"/>
  <c r="H26" i="16"/>
  <c r="H25" i="16"/>
  <c r="H24" i="16"/>
  <c r="J58" i="10" l="1"/>
  <c r="F58" i="10"/>
  <c r="L42" i="11" l="1"/>
  <c r="M42" i="11" s="1"/>
  <c r="L41" i="11"/>
  <c r="M41" i="11" s="1"/>
  <c r="L40" i="11"/>
  <c r="M40" i="11" s="1"/>
  <c r="L39" i="11"/>
  <c r="M39" i="11" s="1"/>
  <c r="L38" i="11"/>
  <c r="M38" i="11" s="1"/>
  <c r="L37" i="11"/>
  <c r="M37" i="11" s="1"/>
  <c r="L36" i="11"/>
  <c r="M36" i="11" s="1"/>
  <c r="L35" i="11"/>
  <c r="M35" i="11" s="1"/>
  <c r="L34" i="11"/>
  <c r="M34" i="11" s="1"/>
  <c r="L33" i="11"/>
  <c r="M33" i="11" s="1"/>
  <c r="L32" i="11"/>
  <c r="M32" i="11" s="1"/>
  <c r="L31" i="11"/>
  <c r="M31" i="11" s="1"/>
  <c r="L30" i="11"/>
  <c r="M30" i="11" s="1"/>
  <c r="L29" i="11"/>
  <c r="M29" i="11" s="1"/>
  <c r="L28" i="11"/>
  <c r="M28" i="11" s="1"/>
  <c r="L27" i="11"/>
  <c r="M27" i="11" s="1"/>
  <c r="L26" i="11"/>
  <c r="M26" i="11" s="1"/>
  <c r="L25" i="11"/>
  <c r="M25" i="11" s="1"/>
  <c r="L24" i="11"/>
  <c r="M24" i="11" s="1"/>
  <c r="L23" i="11"/>
  <c r="M23" i="11" s="1"/>
  <c r="C9" i="11"/>
  <c r="C7" i="11"/>
  <c r="E45" i="1" l="1"/>
  <c r="E47" i="1"/>
  <c r="J67" i="16" l="1"/>
  <c r="K67" i="16" s="1"/>
  <c r="J66" i="16"/>
  <c r="K66" i="16" s="1"/>
  <c r="J65" i="16"/>
  <c r="K65" i="16" s="1"/>
  <c r="J64" i="16"/>
  <c r="K64" i="16" s="1"/>
  <c r="J63" i="16"/>
  <c r="K63" i="16" s="1"/>
  <c r="J62" i="16"/>
  <c r="K62" i="16" s="1"/>
  <c r="J61" i="16"/>
  <c r="K61" i="16" s="1"/>
  <c r="J60" i="16"/>
  <c r="K60" i="16" s="1"/>
  <c r="J59" i="16"/>
  <c r="K59" i="16" s="1"/>
  <c r="J58" i="16"/>
  <c r="K58" i="16" s="1"/>
  <c r="J57" i="16"/>
  <c r="K57" i="16" s="1"/>
  <c r="J56" i="16"/>
  <c r="K56" i="16" s="1"/>
  <c r="J55" i="16"/>
  <c r="K55" i="16" s="1"/>
  <c r="J54" i="16"/>
  <c r="K54" i="16" s="1"/>
  <c r="J53" i="16"/>
  <c r="K53" i="16" s="1"/>
  <c r="J52" i="16"/>
  <c r="K52" i="16" s="1"/>
  <c r="J51" i="16"/>
  <c r="K51" i="16" s="1"/>
  <c r="J50" i="16"/>
  <c r="K50" i="16" s="1"/>
  <c r="J49" i="16"/>
  <c r="K49" i="16" s="1"/>
  <c r="J48" i="16"/>
  <c r="K48" i="16" s="1"/>
  <c r="J24" i="16"/>
  <c r="K24" i="16" s="1"/>
  <c r="C9" i="16"/>
  <c r="C7" i="16"/>
  <c r="F38" i="10"/>
  <c r="J38" i="10"/>
  <c r="F39" i="10"/>
  <c r="J39" i="10"/>
  <c r="F40" i="10"/>
  <c r="L40" i="10" s="1"/>
  <c r="J40" i="10"/>
  <c r="F41" i="10"/>
  <c r="J41" i="10"/>
  <c r="F42" i="10"/>
  <c r="L42" i="10" s="1"/>
  <c r="J42" i="10"/>
  <c r="F43" i="10"/>
  <c r="J43" i="10"/>
  <c r="F44" i="10"/>
  <c r="L44" i="10" s="1"/>
  <c r="J44" i="10"/>
  <c r="F45" i="10"/>
  <c r="J45" i="10"/>
  <c r="F46" i="10"/>
  <c r="L46" i="10" s="1"/>
  <c r="J46" i="10"/>
  <c r="F47" i="10"/>
  <c r="J47" i="10"/>
  <c r="F48" i="10"/>
  <c r="L48" i="10" s="1"/>
  <c r="J48" i="10"/>
  <c r="J36" i="10"/>
  <c r="J37" i="10"/>
  <c r="J49" i="10"/>
  <c r="J50" i="10"/>
  <c r="J51" i="10"/>
  <c r="J52" i="10"/>
  <c r="J53" i="10"/>
  <c r="F36" i="10"/>
  <c r="F37" i="10"/>
  <c r="F49" i="10"/>
  <c r="F50" i="10"/>
  <c r="L50" i="10" s="1"/>
  <c r="F51" i="10"/>
  <c r="F52" i="10"/>
  <c r="F53" i="10"/>
  <c r="J57" i="10"/>
  <c r="F57" i="10"/>
  <c r="J56" i="10"/>
  <c r="F56" i="10"/>
  <c r="L56" i="10" s="1"/>
  <c r="J55" i="10"/>
  <c r="F55" i="10"/>
  <c r="J54" i="10"/>
  <c r="F54" i="10"/>
  <c r="L54" i="10" s="1"/>
  <c r="J35" i="10"/>
  <c r="F35" i="10"/>
  <c r="J34" i="10"/>
  <c r="F34" i="10"/>
  <c r="L53" i="10" l="1"/>
  <c r="L49" i="10"/>
  <c r="L37" i="10"/>
  <c r="L47" i="10"/>
  <c r="L45" i="10"/>
  <c r="L43" i="10"/>
  <c r="L41" i="10"/>
  <c r="L39" i="10"/>
  <c r="L52" i="10"/>
  <c r="L35" i="10"/>
  <c r="L55" i="10"/>
  <c r="L57" i="10"/>
  <c r="L51" i="10"/>
  <c r="L38" i="10"/>
  <c r="L36" i="10"/>
  <c r="L34" i="10"/>
  <c r="K68" i="16"/>
  <c r="E39" i="1" s="1"/>
  <c r="J35" i="8" l="1"/>
  <c r="H23" i="25"/>
  <c r="J23" i="25" s="1"/>
  <c r="K23" i="25" s="1"/>
  <c r="J34" i="8"/>
  <c r="M34" i="8" s="1"/>
  <c r="J23" i="8"/>
  <c r="M23" i="8" s="1"/>
  <c r="J22" i="8"/>
  <c r="M22" i="8" s="1"/>
  <c r="H23" i="16"/>
  <c r="J23" i="16" s="1"/>
  <c r="K23" i="16" s="1"/>
  <c r="J25" i="16"/>
  <c r="K25" i="16" s="1"/>
  <c r="J29" i="16"/>
  <c r="K29" i="16" s="1"/>
  <c r="J33" i="16"/>
  <c r="K33" i="16" s="1"/>
  <c r="J37" i="16"/>
  <c r="K37" i="16" s="1"/>
  <c r="J41" i="16"/>
  <c r="K41" i="16" s="1"/>
  <c r="J26" i="16"/>
  <c r="K26" i="16" s="1"/>
  <c r="J30" i="16"/>
  <c r="K30" i="16" s="1"/>
  <c r="J34" i="16"/>
  <c r="K34" i="16" s="1"/>
  <c r="J38" i="16"/>
  <c r="K38" i="16" s="1"/>
  <c r="J42" i="16"/>
  <c r="K42" i="16" s="1"/>
  <c r="J27" i="16"/>
  <c r="K27" i="16" s="1"/>
  <c r="J31" i="16"/>
  <c r="K31" i="16" s="1"/>
  <c r="J35" i="16"/>
  <c r="K35" i="16" s="1"/>
  <c r="J39" i="16"/>
  <c r="K39" i="16" s="1"/>
  <c r="J28" i="16"/>
  <c r="K28" i="16" s="1"/>
  <c r="J32" i="16"/>
  <c r="K32" i="16" s="1"/>
  <c r="J36" i="16"/>
  <c r="K36" i="16" s="1"/>
  <c r="J40" i="16"/>
  <c r="K40" i="16" s="1"/>
  <c r="C9" i="10"/>
  <c r="C7" i="10"/>
  <c r="M32" i="8" l="1"/>
  <c r="K43" i="25"/>
  <c r="Q23" i="25"/>
  <c r="N23" i="25"/>
  <c r="K43" i="16"/>
  <c r="E38" i="1" s="1"/>
  <c r="R23" i="25" l="1"/>
  <c r="R43" i="25" s="1"/>
  <c r="F25" i="7" l="1"/>
  <c r="F26" i="7"/>
  <c r="F27" i="7"/>
  <c r="F28" i="7"/>
  <c r="F29" i="7"/>
  <c r="F30" i="7"/>
  <c r="F31" i="7"/>
  <c r="F32" i="7"/>
  <c r="F33" i="7"/>
  <c r="F34" i="7"/>
  <c r="F35" i="7"/>
  <c r="F36" i="7"/>
  <c r="F37" i="7"/>
  <c r="F38" i="7"/>
  <c r="F39" i="7"/>
  <c r="F40" i="7"/>
  <c r="F41" i="7"/>
  <c r="F42" i="7"/>
  <c r="F43" i="7"/>
  <c r="F24" i="7"/>
  <c r="M68" i="12"/>
  <c r="E33" i="1" s="1"/>
  <c r="M43" i="12"/>
  <c r="E32" i="1" s="1"/>
  <c r="L63" i="8"/>
  <c r="L64" i="8"/>
  <c r="H25" i="5" s="1"/>
  <c r="K25" i="5" s="1"/>
  <c r="L65" i="8"/>
  <c r="H26" i="5" s="1"/>
  <c r="K26" i="5" s="1"/>
  <c r="L69" i="8"/>
  <c r="L70" i="8"/>
  <c r="L71" i="8"/>
  <c r="L62" i="8"/>
  <c r="H23" i="5" s="1"/>
  <c r="K23" i="5" s="1"/>
  <c r="L55" i="8"/>
  <c r="H28" i="5" s="1"/>
  <c r="K28" i="5" s="1"/>
  <c r="L56" i="8"/>
  <c r="H29" i="5" s="1"/>
  <c r="K29" i="5" s="1"/>
  <c r="L57" i="8"/>
  <c r="H30" i="5" s="1"/>
  <c r="K30" i="5" s="1"/>
  <c r="L58" i="8"/>
  <c r="L59" i="8"/>
  <c r="M35" i="8"/>
  <c r="M41" i="8"/>
  <c r="M42" i="8"/>
  <c r="M43" i="8"/>
  <c r="H24" i="5" l="1"/>
  <c r="K24" i="5" s="1"/>
  <c r="H32" i="5"/>
  <c r="K32" i="5" s="1"/>
  <c r="L60" i="8"/>
  <c r="E21" i="1" s="1"/>
  <c r="H31" i="5"/>
  <c r="K31" i="5" s="1"/>
  <c r="M44" i="8"/>
  <c r="L72" i="8"/>
  <c r="E23" i="1" s="1"/>
  <c r="F44" i="7"/>
  <c r="K33" i="5" l="1"/>
  <c r="K34" i="5" s="1"/>
  <c r="K35" i="5" s="1"/>
  <c r="E22" i="1"/>
  <c r="E26" i="1" l="1"/>
  <c r="E27" i="1"/>
  <c r="E36" i="1"/>
  <c r="C9" i="12"/>
  <c r="C7" i="12"/>
  <c r="B9" i="7" l="1"/>
  <c r="C9" i="8"/>
  <c r="E35" i="1"/>
  <c r="E20" i="1" l="1"/>
  <c r="B7" i="7" l="1"/>
  <c r="E28" i="1"/>
  <c r="E29" i="1"/>
  <c r="C4" i="6"/>
  <c r="C2" i="6"/>
  <c r="F27" i="3"/>
  <c r="C4" i="4"/>
  <c r="C9" i="3"/>
  <c r="C2" i="4"/>
  <c r="C7" i="3"/>
  <c r="C7" i="1"/>
</calcChain>
</file>

<file path=xl/sharedStrings.xml><?xml version="1.0" encoding="utf-8"?>
<sst xmlns="http://schemas.openxmlformats.org/spreadsheetml/2006/main" count="694" uniqueCount="226">
  <si>
    <t>Tenderers Name</t>
  </si>
  <si>
    <t xml:space="preserve">Contract </t>
  </si>
  <si>
    <t>Fee Percentage</t>
  </si>
  <si>
    <t>Profit</t>
  </si>
  <si>
    <t>Head Office Charges (Overheads)</t>
  </si>
  <si>
    <t>Corporation Tax</t>
  </si>
  <si>
    <t>Insurance Premiums (e.g. employers liability)</t>
  </si>
  <si>
    <t>Total Fee %</t>
  </si>
  <si>
    <t>Cost of giving Sureties and Guarantees</t>
  </si>
  <si>
    <t>Personnel Overhead costs (e.g pensions)</t>
  </si>
  <si>
    <t>Indexing</t>
  </si>
  <si>
    <t>Milestone Schedule</t>
  </si>
  <si>
    <t>Guidance</t>
  </si>
  <si>
    <t>Milestone</t>
  </si>
  <si>
    <t>Milestone Description</t>
  </si>
  <si>
    <t>Charge</t>
  </si>
  <si>
    <t>Supply of 200 nr MIDAS OUTSTATIONS</t>
  </si>
  <si>
    <t>Year</t>
  </si>
  <si>
    <t>The milestone schedule is for tender assessment purposes only and is to be used where the contract duration is likely to exceed one year from the effective date of the contract. Upon award of contract to the successful bidder and if schedule 2-3 is inlcuded within the contract, this schedule will be based upon the agreed implementation plan. Please manually insert the charge amount applicable to the relevant milestone description.</t>
  </si>
  <si>
    <t>Equipment Charges</t>
  </si>
  <si>
    <t>Summary of Charges</t>
  </si>
  <si>
    <t>Item Code</t>
  </si>
  <si>
    <t>Description</t>
  </si>
  <si>
    <t xml:space="preserve">Quantity </t>
  </si>
  <si>
    <t xml:space="preserve">Rate </t>
  </si>
  <si>
    <t>Total</t>
  </si>
  <si>
    <t>Warranty Charge</t>
  </si>
  <si>
    <t>Sub - Total</t>
  </si>
  <si>
    <t>Spares Schedule</t>
  </si>
  <si>
    <t>Tenderer</t>
  </si>
  <si>
    <t>Management Charge</t>
  </si>
  <si>
    <t>Hourly Charge (£)</t>
  </si>
  <si>
    <t>Number of hours per week</t>
  </si>
  <si>
    <t xml:space="preserve">During Delivery Phase of Contract </t>
  </si>
  <si>
    <t>During Warranty Period</t>
  </si>
  <si>
    <t>Total (£)</t>
  </si>
  <si>
    <t>Subcontract</t>
  </si>
  <si>
    <t>Equipment Charge</t>
  </si>
  <si>
    <t>Warranties</t>
  </si>
  <si>
    <t xml:space="preserve">Energy Costs </t>
  </si>
  <si>
    <t>Sum</t>
  </si>
  <si>
    <t>Charge Heading</t>
  </si>
  <si>
    <t>Total Charge for the Financial Assessment</t>
  </si>
  <si>
    <t>Guidance:</t>
  </si>
  <si>
    <t>Equipment</t>
  </si>
  <si>
    <t>Consumables Schedule</t>
  </si>
  <si>
    <t>Spares (excluding delivery)</t>
  </si>
  <si>
    <t>Delivery Costs</t>
  </si>
  <si>
    <t xml:space="preserve">Location </t>
  </si>
  <si>
    <t>Consumables (excluding delivery)</t>
  </si>
  <si>
    <t xml:space="preserve">Cabling and Ancillaries </t>
  </si>
  <si>
    <t>Annual Supply</t>
  </si>
  <si>
    <t>Total Year</t>
  </si>
  <si>
    <t>x Duration (weeks)</t>
  </si>
  <si>
    <t>Storage Charges</t>
  </si>
  <si>
    <t>Consumables</t>
  </si>
  <si>
    <t>Item Ref</t>
  </si>
  <si>
    <t>Direct Costs</t>
  </si>
  <si>
    <t>Cabling and Ancillaries</t>
  </si>
  <si>
    <t>Discount %</t>
  </si>
  <si>
    <t>Volume Discount (if applicable)</t>
  </si>
  <si>
    <t>MIDAS outstation with 3 loop detector cards</t>
  </si>
  <si>
    <t>Equipment Volume Discount (if applicable)</t>
  </si>
  <si>
    <t xml:space="preserve">Unit Charge </t>
  </si>
  <si>
    <t xml:space="preserve">Labour </t>
  </si>
  <si>
    <t>Removal and Return to NDC</t>
  </si>
  <si>
    <t>Item Description</t>
  </si>
  <si>
    <t>Nr</t>
  </si>
  <si>
    <t>Total Hours (per unit)</t>
  </si>
  <si>
    <t>Hr Rate (£)</t>
  </si>
  <si>
    <t>£ per unit</t>
  </si>
  <si>
    <t>Ext £</t>
  </si>
  <si>
    <t>Plant</t>
  </si>
  <si>
    <t>Description / Grade of Staff</t>
  </si>
  <si>
    <t>Materials</t>
  </si>
  <si>
    <t>Sub - Contract</t>
  </si>
  <si>
    <t>Plant Description</t>
  </si>
  <si>
    <t>Materials Description</t>
  </si>
  <si>
    <t>Rate</t>
  </si>
  <si>
    <t>Labour</t>
  </si>
  <si>
    <t xml:space="preserve">Materials </t>
  </si>
  <si>
    <t>Role Description</t>
  </si>
  <si>
    <t>Base salary (gross annual excluding overhead costs included in Fee% )</t>
  </si>
  <si>
    <t>Annual Travel Cost</t>
  </si>
  <si>
    <t>Annual Cost of Staff = 1+2+3</t>
  </si>
  <si>
    <t>Total annual hours of employment (hrs)</t>
  </si>
  <si>
    <t>Annual leave (hrs)</t>
  </si>
  <si>
    <t>Regular overtime worked (hrs)</t>
  </si>
  <si>
    <t>Annual hours available (hrs) = columns 5 + 7 - 6</t>
  </si>
  <si>
    <t>Utilisation factor</t>
  </si>
  <si>
    <t>Hourly cost of people = columns 4 / (8 x 9)</t>
  </si>
  <si>
    <t>People Rate Breakdown</t>
  </si>
  <si>
    <t xml:space="preserve">Plant </t>
  </si>
  <si>
    <t>Storage Charge</t>
  </si>
  <si>
    <t>Delivery Charge</t>
  </si>
  <si>
    <t>Training Description</t>
  </si>
  <si>
    <t>Total Hours (per session)</t>
  </si>
  <si>
    <t>Other Training Charges</t>
  </si>
  <si>
    <t xml:space="preserve">Unit </t>
  </si>
  <si>
    <t>Training Costs</t>
  </si>
  <si>
    <t xml:space="preserve">Training </t>
  </si>
  <si>
    <t>Other Training Costs</t>
  </si>
  <si>
    <t>Category</t>
  </si>
  <si>
    <t>Installation &amp; Commissioning</t>
  </si>
  <si>
    <t xml:space="preserve">Installation and Commissioning </t>
  </si>
  <si>
    <t>NW</t>
  </si>
  <si>
    <t>Adjustment %</t>
  </si>
  <si>
    <t>Location Uplift %</t>
  </si>
  <si>
    <t>Location</t>
  </si>
  <si>
    <t>£ Ext</t>
  </si>
  <si>
    <t>Uplift £</t>
  </si>
  <si>
    <t>NONE</t>
  </si>
  <si>
    <t>Equipment &amp; Ancillaries Combined</t>
  </si>
  <si>
    <t>Unit</t>
  </si>
  <si>
    <t>Supervisor</t>
  </si>
  <si>
    <t>Life of Unit (years)</t>
  </si>
  <si>
    <t>Total Charge</t>
  </si>
  <si>
    <t>Uplift %</t>
  </si>
  <si>
    <t>Stand Down</t>
  </si>
  <si>
    <t>Working Hours Adjustment</t>
  </si>
  <si>
    <t>Non Standard Time Adjustment</t>
  </si>
  <si>
    <t>Remote Working</t>
  </si>
  <si>
    <t>Non- Standard Time</t>
  </si>
  <si>
    <t>None</t>
  </si>
  <si>
    <t>TOTAL</t>
  </si>
  <si>
    <t>The hourly rates as per the rates submitted within your "Staff Rate Breakdown."
Plant rates to include for delivery and removal costs as required and include for out of hours worked.
Where the specification requires non - standard working hours, please select the relevant uplift % (carried from Staff Rate breakdown).
Adjustment can be made by location where required.</t>
  </si>
  <si>
    <t>Staff Rate Table</t>
  </si>
  <si>
    <t>Annual Subsidence Cost</t>
  </si>
  <si>
    <t>Rate Ref</t>
  </si>
  <si>
    <t>m3</t>
  </si>
  <si>
    <t>Quant per unit</t>
  </si>
  <si>
    <t>Assessment for Non - Standard Working Hours</t>
  </si>
  <si>
    <t xml:space="preserve">Comment / Calculation </t>
  </si>
  <si>
    <t>%</t>
  </si>
  <si>
    <t>Please include any employed drivers of operated plant within the Staff Rate Breakdown sheet stating a description of the plant they are operating. Sections of the workbook that contain plant costs should include for plant cost only.  Driver costs should be contained within the labour cost sections.</t>
  </si>
  <si>
    <t xml:space="preserve">Additional Item Description </t>
  </si>
  <si>
    <t xml:space="preserve">Description </t>
  </si>
  <si>
    <t xml:space="preserve">Other </t>
  </si>
  <si>
    <t>Other</t>
  </si>
  <si>
    <t xml:space="preserve">Energy Cost Assessment </t>
  </si>
  <si>
    <t>RPIX</t>
  </si>
  <si>
    <t>Value of kWh</t>
  </si>
  <si>
    <t>Price per unit *</t>
  </si>
  <si>
    <t>Cost per unit kWh</t>
  </si>
  <si>
    <t>Estimated minutes per hour used**</t>
  </si>
  <si>
    <t>Estimated proportion per hour used</t>
  </si>
  <si>
    <t>Cost per hour</t>
  </si>
  <si>
    <t>Cost per day</t>
  </si>
  <si>
    <t>Cost for Year 1***</t>
  </si>
  <si>
    <t>Cost for Year 2***</t>
  </si>
  <si>
    <t>Cost for Year 3***</t>
  </si>
  <si>
    <t>Cost for Year 4***</t>
  </si>
  <si>
    <t>Cost for Year 5***</t>
  </si>
  <si>
    <t>Cost for Year 6***</t>
  </si>
  <si>
    <t>Cost for Year 7***</t>
  </si>
  <si>
    <t>Total Cost for 1 unit</t>
  </si>
  <si>
    <t>Associated Spare</t>
  </si>
  <si>
    <t xml:space="preserve">Associated Equipment </t>
  </si>
  <si>
    <t>Energy Charges are not part of this contract but are used for financial assessment only (Pink tab)</t>
  </si>
  <si>
    <t>Management Charge per unit</t>
  </si>
  <si>
    <t>Direct or subcontract management</t>
  </si>
  <si>
    <t>Warranty Charge per Unit</t>
  </si>
  <si>
    <t>Total with management and warranty</t>
  </si>
  <si>
    <t>Total without management and warranty</t>
  </si>
  <si>
    <t>Rate per unit</t>
  </si>
  <si>
    <t>Only boxes in white can be populated, all other boxes will autocomplete.</t>
  </si>
  <si>
    <t>TMTii 53</t>
  </si>
  <si>
    <t>The charges inserted in the Price List shall deem to include all of the work contained within the Service Information including any work reasonably implied.</t>
  </si>
  <si>
    <t>The Assessment Summary Worksheet in this Price List will be used to determine the lowest tenderer for the financial assessment scoring.</t>
  </si>
  <si>
    <t>For tender award purposes only, the Charges will be determined based upon the quantities and charges inserted in the Price List.</t>
  </si>
  <si>
    <t>Tender Assessment takes into account out of hours working rates by adding the staff rate uplift for non standard working hours to 40% of the Removal to NTLC and Installation Labour Charges and the average of the remote working and stand - down adjustments to 10% of the same charges.</t>
  </si>
  <si>
    <t>Contractor</t>
  </si>
  <si>
    <t>Normal Mode Heater off</t>
  </si>
  <si>
    <t>Total Cost per day</t>
  </si>
  <si>
    <r>
      <t xml:space="preserve">The payment for the Charges for the Ordered Traffic Management Technology shall be the product of the unit charges for the ordered goods and services multiplied by the actual quantity provided by the </t>
    </r>
    <r>
      <rPr>
        <b/>
        <sz val="12"/>
        <rFont val="Arial"/>
        <family val="2"/>
      </rPr>
      <t>Contractor</t>
    </r>
  </si>
  <si>
    <r>
      <t xml:space="preserve">The </t>
    </r>
    <r>
      <rPr>
        <b/>
        <sz val="12"/>
        <rFont val="Arial"/>
        <family val="2"/>
      </rPr>
      <t>Contractor</t>
    </r>
    <r>
      <rPr>
        <sz val="12"/>
        <rFont val="Arial"/>
        <family val="2"/>
      </rPr>
      <t xml:space="preserve"> will only be reimbursed for actual work executed in accordance with this Price List</t>
    </r>
  </si>
  <si>
    <r>
      <t>Contractor</t>
    </r>
    <r>
      <rPr>
        <sz val="12"/>
        <rFont val="Arial"/>
        <family val="2"/>
      </rPr>
      <t xml:space="preserve"> is to price this Price List based upon information contained within the Service Information</t>
    </r>
  </si>
  <si>
    <t>Delivery</t>
  </si>
  <si>
    <t>Spares</t>
  </si>
  <si>
    <t>Warranty Phase - Subcontract</t>
  </si>
  <si>
    <t>Warranty Phase - Direct</t>
  </si>
  <si>
    <t>Delivery Phase - Subcontract</t>
  </si>
  <si>
    <t>Delivery Phase - Direct</t>
  </si>
  <si>
    <t>Indirect Overheads</t>
  </si>
  <si>
    <t>Please Type Company Name</t>
  </si>
  <si>
    <t>Site No.</t>
  </si>
  <si>
    <t>Decommissioning of Kit</t>
  </si>
  <si>
    <t>D</t>
  </si>
  <si>
    <t>S</t>
  </si>
  <si>
    <t xml:space="preserve">Sub - Total Before Discount </t>
  </si>
  <si>
    <r>
      <rPr>
        <b/>
        <sz val="16"/>
        <rFont val="Arial"/>
        <family val="2"/>
      </rPr>
      <t>&gt;</t>
    </r>
    <r>
      <rPr>
        <sz val="12"/>
        <rFont val="Arial"/>
        <family val="2"/>
      </rPr>
      <t xml:space="preserve"> Please input a breakdown of management resources needed to administer to the requirements of the Service Information.
</t>
    </r>
    <r>
      <rPr>
        <b/>
        <sz val="16"/>
        <rFont val="Arial"/>
        <family val="2"/>
      </rPr>
      <t>&gt;</t>
    </r>
    <r>
      <rPr>
        <sz val="12"/>
        <rFont val="Arial"/>
        <family val="2"/>
      </rPr>
      <t xml:space="preserve"> The hourly rate is as per the rates submitted within your "Staff Rate Breakdown" for direct costs. 
</t>
    </r>
    <r>
      <rPr>
        <b/>
        <sz val="16"/>
        <rFont val="Arial"/>
        <family val="2"/>
      </rPr>
      <t>&gt;</t>
    </r>
    <r>
      <rPr>
        <sz val="12"/>
        <rFont val="Arial"/>
        <family val="2"/>
      </rPr>
      <t xml:space="preserve"> Please complete the estimated number of hours needed and duration (as per the requirements of the Service Information).</t>
    </r>
  </si>
  <si>
    <r>
      <rPr>
        <b/>
        <sz val="16"/>
        <rFont val="Arial"/>
        <family val="2"/>
      </rPr>
      <t>&gt;</t>
    </r>
    <r>
      <rPr>
        <sz val="12"/>
        <rFont val="Arial"/>
        <family val="2"/>
      </rPr>
      <t xml:space="preserve"> Please complete the Staff rate breakdown below rows 0 - 3, 5- 7, 9.  Rates to be based upon normal daytime working.
</t>
    </r>
    <r>
      <rPr>
        <b/>
        <sz val="16"/>
        <rFont val="Arial"/>
        <family val="2"/>
      </rPr>
      <t>&gt;</t>
    </r>
    <r>
      <rPr>
        <b/>
        <sz val="12"/>
        <rFont val="Arial"/>
        <family val="2"/>
      </rPr>
      <t xml:space="preserve"> </t>
    </r>
    <r>
      <rPr>
        <sz val="12"/>
        <rFont val="Arial"/>
        <family val="2"/>
      </rPr>
      <t xml:space="preserve">Rates to exclude allowances included within the Fee %.
</t>
    </r>
    <r>
      <rPr>
        <b/>
        <sz val="16"/>
        <rFont val="Arial"/>
        <family val="2"/>
      </rPr>
      <t>&gt;</t>
    </r>
    <r>
      <rPr>
        <b/>
        <sz val="12"/>
        <rFont val="Arial"/>
        <family val="2"/>
      </rPr>
      <t xml:space="preserve"> </t>
    </r>
    <r>
      <rPr>
        <sz val="12"/>
        <rFont val="Arial"/>
        <family val="2"/>
      </rPr>
      <t xml:space="preserve">Please include uplift % required for out of hours working in the time adjustment table.
</t>
    </r>
    <r>
      <rPr>
        <b/>
        <sz val="16"/>
        <rFont val="Arial"/>
        <family val="2"/>
      </rPr>
      <t>&gt;</t>
    </r>
    <r>
      <rPr>
        <b/>
        <sz val="12"/>
        <rFont val="Arial"/>
        <family val="2"/>
      </rPr>
      <t xml:space="preserve"> </t>
    </r>
    <r>
      <rPr>
        <sz val="12"/>
        <rFont val="Arial"/>
        <family val="2"/>
      </rPr>
      <t xml:space="preserve">The rates below will be used to assess changes to the charges once the Call Off is awarded.
</t>
    </r>
    <r>
      <rPr>
        <b/>
        <sz val="16"/>
        <rFont val="Arial"/>
        <family val="2"/>
      </rPr>
      <t xml:space="preserve">&gt; </t>
    </r>
    <r>
      <rPr>
        <sz val="12"/>
        <rFont val="Arial"/>
        <family val="2"/>
      </rPr>
      <t>Rates below to be used when populating your charges within the workbook.</t>
    </r>
  </si>
  <si>
    <t>Direct or Subcontract management</t>
  </si>
  <si>
    <t>Select</t>
  </si>
  <si>
    <t>Please Select</t>
  </si>
  <si>
    <r>
      <t>*</t>
    </r>
    <r>
      <rPr>
        <b/>
        <u/>
        <sz val="11"/>
        <color theme="1"/>
        <rFont val="Calibri"/>
        <family val="2"/>
        <scheme val="minor"/>
      </rPr>
      <t>Equipment</t>
    </r>
    <r>
      <rPr>
        <sz val="11"/>
        <color theme="1"/>
        <rFont val="Calibri"/>
        <family val="2"/>
        <scheme val="minor"/>
      </rPr>
      <t>*</t>
    </r>
  </si>
  <si>
    <r>
      <t>*</t>
    </r>
    <r>
      <rPr>
        <b/>
        <u/>
        <sz val="11"/>
        <color theme="1"/>
        <rFont val="Calibri"/>
        <family val="2"/>
        <scheme val="minor"/>
      </rPr>
      <t>Cabling and Ancillaries</t>
    </r>
    <r>
      <rPr>
        <sz val="11"/>
        <color theme="1"/>
        <rFont val="Calibri"/>
        <family val="2"/>
        <scheme val="minor"/>
      </rPr>
      <t>*</t>
    </r>
  </si>
  <si>
    <t>Quantity per unit</t>
  </si>
  <si>
    <r>
      <rPr>
        <b/>
        <sz val="16"/>
        <rFont val="Arial"/>
        <family val="2"/>
      </rPr>
      <t xml:space="preserve">&gt; </t>
    </r>
    <r>
      <rPr>
        <sz val="12"/>
        <rFont val="Arial"/>
        <family val="2"/>
      </rPr>
      <t xml:space="preserve">List all spares required to maintain the availability of the equipment (whole life)
</t>
    </r>
    <r>
      <rPr>
        <b/>
        <sz val="16"/>
        <rFont val="Arial"/>
        <family val="2"/>
      </rPr>
      <t xml:space="preserve">&gt; </t>
    </r>
    <r>
      <rPr>
        <sz val="12"/>
        <rFont val="Arial"/>
        <family val="2"/>
      </rPr>
      <t xml:space="preserve">Input the unit charge for each spare below which includes delivery costs to the location listed within the specification.
</t>
    </r>
    <r>
      <rPr>
        <b/>
        <sz val="16"/>
        <rFont val="Arial"/>
        <family val="2"/>
      </rPr>
      <t>&gt;</t>
    </r>
    <r>
      <rPr>
        <sz val="12"/>
        <rFont val="Arial"/>
        <family val="2"/>
      </rPr>
      <t xml:space="preserve"> Highways England will decide the number of spares to purchase following award of the Call Off.
</t>
    </r>
    <r>
      <rPr>
        <b/>
        <sz val="16"/>
        <rFont val="Arial"/>
        <family val="2"/>
      </rPr>
      <t>&gt;</t>
    </r>
    <r>
      <rPr>
        <sz val="12"/>
        <rFont val="Arial"/>
        <family val="2"/>
      </rPr>
      <t xml:space="preserve"> The</t>
    </r>
    <r>
      <rPr>
        <sz val="12"/>
        <color rgb="FFFF0000"/>
        <rFont val="Arial"/>
        <family val="2"/>
      </rPr>
      <t xml:space="preserve"> item codes</t>
    </r>
    <r>
      <rPr>
        <sz val="12"/>
        <rFont val="Arial"/>
        <family val="2"/>
      </rPr>
      <t xml:space="preserve"> must be the</t>
    </r>
    <r>
      <rPr>
        <sz val="12"/>
        <color rgb="FFFF0000"/>
        <rFont val="Arial"/>
        <family val="2"/>
      </rPr>
      <t xml:space="preserve"> Highways England Oracle code</t>
    </r>
    <r>
      <rPr>
        <sz val="12"/>
        <rFont val="Arial"/>
        <family val="2"/>
      </rPr>
      <t>. Please contact us should you require a new code for your product.</t>
    </r>
  </si>
  <si>
    <r>
      <t xml:space="preserve">Please input either a </t>
    </r>
    <r>
      <rPr>
        <sz val="11"/>
        <color rgb="FFFF0000"/>
        <rFont val="Arial"/>
        <family val="2"/>
      </rPr>
      <t>D</t>
    </r>
    <r>
      <rPr>
        <sz val="11"/>
        <rFont val="Arial"/>
        <family val="2"/>
      </rPr>
      <t xml:space="preserve"> for </t>
    </r>
    <r>
      <rPr>
        <u/>
        <sz val="11"/>
        <rFont val="Arial"/>
        <family val="2"/>
      </rPr>
      <t>Direct</t>
    </r>
    <r>
      <rPr>
        <sz val="11"/>
        <rFont val="Arial"/>
        <family val="2"/>
      </rPr>
      <t xml:space="preserve"> or </t>
    </r>
    <r>
      <rPr>
        <sz val="11"/>
        <color rgb="FFFF0000"/>
        <rFont val="Arial"/>
        <family val="2"/>
      </rPr>
      <t>S</t>
    </r>
    <r>
      <rPr>
        <sz val="11"/>
        <rFont val="Arial"/>
        <family val="2"/>
      </rPr>
      <t xml:space="preserve"> for </t>
    </r>
    <r>
      <rPr>
        <u/>
        <sz val="11"/>
        <rFont val="Arial"/>
        <family val="2"/>
      </rPr>
      <t>Subcontract</t>
    </r>
    <r>
      <rPr>
        <sz val="11"/>
        <rFont val="Arial"/>
        <family val="2"/>
      </rPr>
      <t xml:space="preserve"> to determine where management charges are originating.</t>
    </r>
  </si>
  <si>
    <t>£ Per Unit</t>
  </si>
  <si>
    <t>£ Per Session</t>
  </si>
  <si>
    <r>
      <t xml:space="preserve">N.B </t>
    </r>
    <r>
      <rPr>
        <sz val="12"/>
        <rFont val="Arial"/>
        <family val="2"/>
      </rPr>
      <t>This is for the financial assessment only.</t>
    </r>
  </si>
  <si>
    <t>Notes for this Price List:</t>
  </si>
  <si>
    <r>
      <rPr>
        <b/>
        <sz val="16"/>
        <rFont val="Arial"/>
        <family val="2"/>
      </rPr>
      <t>&gt;</t>
    </r>
    <r>
      <rPr>
        <b/>
        <sz val="11"/>
        <rFont val="Arial"/>
        <family val="2"/>
      </rPr>
      <t xml:space="preserve"> </t>
    </r>
    <r>
      <rPr>
        <sz val="12"/>
        <rFont val="Arial"/>
        <family val="2"/>
      </rPr>
      <t>Please input your fee percentage rates below:</t>
    </r>
    <r>
      <rPr>
        <sz val="11"/>
        <rFont val="Arial"/>
        <family val="2"/>
      </rPr>
      <t xml:space="preserve">
</t>
    </r>
    <r>
      <rPr>
        <b/>
        <sz val="16"/>
        <rFont val="Arial"/>
        <family val="2"/>
      </rPr>
      <t>&gt;</t>
    </r>
    <r>
      <rPr>
        <b/>
        <sz val="11"/>
        <rFont val="Arial"/>
        <family val="2"/>
      </rPr>
      <t xml:space="preserve"> </t>
    </r>
    <r>
      <rPr>
        <sz val="12"/>
        <rFont val="Arial"/>
        <family val="2"/>
      </rPr>
      <t>If any element of the fee breakdown exceeds 10% (excluding profit) it will highlight red</t>
    </r>
    <r>
      <rPr>
        <sz val="11"/>
        <rFont val="Arial"/>
        <family val="2"/>
      </rPr>
      <t xml:space="preserve">.
</t>
    </r>
    <r>
      <rPr>
        <b/>
        <sz val="16"/>
        <rFont val="Arial"/>
        <family val="2"/>
      </rPr>
      <t>&gt;</t>
    </r>
    <r>
      <rPr>
        <sz val="11"/>
        <rFont val="Arial"/>
        <family val="2"/>
      </rPr>
      <t xml:space="preserve"> </t>
    </r>
    <r>
      <rPr>
        <sz val="12"/>
        <rFont val="Arial"/>
        <family val="2"/>
      </rPr>
      <t>All red cells please provide a breakdown calc detailing how the percentage has been calculated.</t>
    </r>
  </si>
  <si>
    <r>
      <rPr>
        <b/>
        <sz val="16"/>
        <rFont val="Arial"/>
        <family val="2"/>
      </rPr>
      <t>&gt;</t>
    </r>
    <r>
      <rPr>
        <sz val="11"/>
        <rFont val="Arial"/>
        <family val="2"/>
      </rPr>
      <t xml:space="preserve"> </t>
    </r>
    <r>
      <rPr>
        <sz val="12"/>
        <rFont val="Arial"/>
        <family val="2"/>
      </rPr>
      <t>Please input your company name above:</t>
    </r>
  </si>
  <si>
    <t>Version 2.1</t>
  </si>
  <si>
    <r>
      <t xml:space="preserve">Part two - Data provided by the </t>
    </r>
    <r>
      <rPr>
        <b/>
        <i/>
        <sz val="12"/>
        <color theme="1"/>
        <rFont val="Arial"/>
        <family val="2"/>
      </rPr>
      <t>Contractor</t>
    </r>
  </si>
  <si>
    <t xml:space="preserve">Direct Fee Percentage </t>
  </si>
  <si>
    <t>Subcontracted Fee Percentage</t>
  </si>
  <si>
    <t>Build up of Overheads &amp; Profit on Supplier's Work</t>
  </si>
  <si>
    <t>Build up of Overheads &amp; Profit on Subcontractor's Work</t>
  </si>
  <si>
    <t>TMTii 56</t>
  </si>
  <si>
    <r>
      <rPr>
        <b/>
        <sz val="16"/>
        <rFont val="Arial"/>
        <family val="2"/>
      </rPr>
      <t>&gt;</t>
    </r>
    <r>
      <rPr>
        <b/>
        <sz val="12"/>
        <rFont val="Arial"/>
        <family val="2"/>
      </rPr>
      <t xml:space="preserve"> </t>
    </r>
    <r>
      <rPr>
        <sz val="12"/>
        <rFont val="Arial"/>
        <family val="2"/>
      </rPr>
      <t xml:space="preserve">Please input the relevant equipment charges below in accordance with the Service Information.
</t>
    </r>
    <r>
      <rPr>
        <b/>
        <sz val="16"/>
        <rFont val="Arial"/>
        <family val="2"/>
      </rPr>
      <t>&gt;</t>
    </r>
    <r>
      <rPr>
        <b/>
        <sz val="12"/>
        <rFont val="Arial"/>
        <family val="2"/>
      </rPr>
      <t xml:space="preserve"> </t>
    </r>
    <r>
      <rPr>
        <sz val="12"/>
        <rFont val="Arial"/>
        <family val="2"/>
      </rPr>
      <t xml:space="preserve">The </t>
    </r>
    <r>
      <rPr>
        <sz val="12"/>
        <color rgb="FFFF0000"/>
        <rFont val="Arial"/>
        <family val="2"/>
      </rPr>
      <t>item codes</t>
    </r>
    <r>
      <rPr>
        <sz val="12"/>
        <rFont val="Arial"/>
        <family val="2"/>
      </rPr>
      <t xml:space="preserve"> must be the</t>
    </r>
    <r>
      <rPr>
        <sz val="12"/>
        <color rgb="FFFF0000"/>
        <rFont val="Arial"/>
        <family val="2"/>
      </rPr>
      <t xml:space="preserve"> Highways England Oracle code</t>
    </r>
    <r>
      <rPr>
        <sz val="12"/>
        <rFont val="Arial"/>
        <family val="2"/>
      </rPr>
      <t xml:space="preserve"> (if assigned). Please contact us should you require a new code for your product.
</t>
    </r>
    <r>
      <rPr>
        <b/>
        <sz val="16"/>
        <rFont val="Arial"/>
        <family val="2"/>
      </rPr>
      <t>&gt;</t>
    </r>
    <r>
      <rPr>
        <b/>
        <sz val="12"/>
        <rFont val="Arial"/>
        <family val="2"/>
      </rPr>
      <t xml:space="preserve"> </t>
    </r>
    <r>
      <rPr>
        <sz val="12"/>
        <rFont val="Arial"/>
        <family val="2"/>
      </rPr>
      <t xml:space="preserve">Equipment charges exclude consumables and spares.
</t>
    </r>
    <r>
      <rPr>
        <b/>
        <sz val="16"/>
        <rFont val="Arial"/>
        <family val="2"/>
      </rPr>
      <t>&gt;</t>
    </r>
    <r>
      <rPr>
        <b/>
        <sz val="12"/>
        <rFont val="Arial"/>
        <family val="2"/>
      </rPr>
      <t xml:space="preserve"> </t>
    </r>
    <r>
      <rPr>
        <sz val="12"/>
        <rFont val="Arial"/>
        <family val="2"/>
      </rPr>
      <t xml:space="preserve">Please indicate any volume discounts applicable by entering the discount % in the box provided. 
</t>
    </r>
    <r>
      <rPr>
        <b/>
        <sz val="16"/>
        <rFont val="Arial"/>
        <family val="2"/>
      </rPr>
      <t>&gt;</t>
    </r>
    <r>
      <rPr>
        <b/>
        <sz val="12"/>
        <rFont val="Arial"/>
        <family val="2"/>
      </rPr>
      <t xml:space="preserve"> </t>
    </r>
    <r>
      <rPr>
        <sz val="12"/>
        <rFont val="Arial"/>
        <family val="2"/>
      </rPr>
      <t xml:space="preserve">Please price any storage charges as required by the specification within the storage charges box.
</t>
    </r>
    <r>
      <rPr>
        <b/>
        <sz val="16"/>
        <rFont val="Arial"/>
        <family val="2"/>
      </rPr>
      <t>&gt;</t>
    </r>
    <r>
      <rPr>
        <b/>
        <sz val="12"/>
        <rFont val="Arial"/>
        <family val="2"/>
      </rPr>
      <t xml:space="preserve"> </t>
    </r>
    <r>
      <rPr>
        <sz val="12"/>
        <rFont val="Arial"/>
        <family val="2"/>
      </rPr>
      <t xml:space="preserve">The costs entered will be used to value change once the Call Off is awarded.
</t>
    </r>
    <r>
      <rPr>
        <b/>
        <sz val="16"/>
        <rFont val="Arial"/>
        <family val="2"/>
      </rPr>
      <t>&gt;</t>
    </r>
    <r>
      <rPr>
        <b/>
        <sz val="12"/>
        <rFont val="Arial"/>
        <family val="2"/>
      </rPr>
      <t xml:space="preserve"> </t>
    </r>
    <r>
      <rPr>
        <sz val="12"/>
        <rFont val="Arial"/>
        <family val="2"/>
      </rPr>
      <t>The below items entered for Equipment, Cabling and Ancillaries are used to populate a list which is carried through this workbook. If you wish to allocate costs to another item description in later tabs, please add the description to the bottom of the sheet. Note all cameras provided should be 'Dual SIM'</t>
    </r>
  </si>
  <si>
    <r>
      <rPr>
        <b/>
        <sz val="16"/>
        <rFont val="Arial"/>
        <family val="2"/>
      </rPr>
      <t>&gt;</t>
    </r>
    <r>
      <rPr>
        <sz val="12"/>
        <rFont val="Arial"/>
        <family val="2"/>
      </rPr>
      <t xml:space="preserve"> Please insert a breakdown of the training costs for one training session below in line with the Service Information (SI 115 Training)
</t>
    </r>
    <r>
      <rPr>
        <b/>
        <sz val="12"/>
        <rFont val="Arial"/>
        <family val="2"/>
      </rPr>
      <t>&gt;</t>
    </r>
    <r>
      <rPr>
        <sz val="12"/>
        <rFont val="Arial"/>
        <family val="2"/>
      </rPr>
      <t xml:space="preserve"> Please insert a breakdown of the induction costs for one induction session for each Area (3, 4 &amp; 5) below in line with the Service Information (SI 310)</t>
    </r>
  </si>
  <si>
    <r>
      <rPr>
        <b/>
        <sz val="16"/>
        <rFont val="Arial"/>
        <family val="2"/>
      </rPr>
      <t>&gt;</t>
    </r>
    <r>
      <rPr>
        <sz val="12"/>
        <rFont val="Arial"/>
        <family val="2"/>
      </rPr>
      <t xml:space="preserve"> Please input your energy costs below.
</t>
    </r>
    <r>
      <rPr>
        <b/>
        <sz val="16"/>
        <rFont val="Arial"/>
        <family val="2"/>
      </rPr>
      <t>&gt;</t>
    </r>
    <r>
      <rPr>
        <sz val="12"/>
        <rFont val="Arial"/>
        <family val="2"/>
      </rPr>
      <t xml:space="preserve"> * Cost per Unit kWh is 15.6p taken from New Electricity Trading Arrangements - Balancing Mechanism Reporting System
</t>
    </r>
    <r>
      <rPr>
        <b/>
        <sz val="16"/>
        <rFont val="Arial"/>
        <family val="2"/>
      </rPr>
      <t>&gt;</t>
    </r>
    <r>
      <rPr>
        <sz val="12"/>
        <rFont val="Arial"/>
        <family val="2"/>
      </rPr>
      <t xml:space="preserve"> ** Estimated time per hour in LED active mode is 60 minutes per hour, estimated time Outstation is operational  is 12 months per year.
</t>
    </r>
    <r>
      <rPr>
        <b/>
        <sz val="16"/>
        <rFont val="Arial"/>
        <family val="2"/>
      </rPr>
      <t>&gt;</t>
    </r>
    <r>
      <rPr>
        <sz val="12"/>
        <rFont val="Arial"/>
        <family val="2"/>
      </rPr>
      <t xml:space="preserve"> *** RPI is 2.4%  - the “retail prices index excluding mortgage interest rates“ is 2.4% per year taken from March 2019 Office of National Statistics, and are for the financial assessment purposes only.</t>
    </r>
  </si>
  <si>
    <t>Overall Cost for 7 years</t>
  </si>
  <si>
    <r>
      <rPr>
        <b/>
        <sz val="16"/>
        <rFont val="Arial"/>
        <family val="2"/>
      </rPr>
      <t>&gt;</t>
    </r>
    <r>
      <rPr>
        <sz val="16"/>
        <rFont val="Arial"/>
        <family val="2"/>
      </rPr>
      <t xml:space="preserve"> </t>
    </r>
    <r>
      <rPr>
        <sz val="12"/>
        <rFont val="Arial"/>
        <family val="2"/>
      </rPr>
      <t xml:space="preserve">List all consumables required to maintain the availability of the equipment (whole life).
</t>
    </r>
    <r>
      <rPr>
        <b/>
        <sz val="16"/>
        <rFont val="Arial"/>
        <family val="2"/>
      </rPr>
      <t>&gt;</t>
    </r>
    <r>
      <rPr>
        <b/>
        <sz val="12"/>
        <rFont val="Arial"/>
        <family val="2"/>
      </rPr>
      <t xml:space="preserve"> </t>
    </r>
    <r>
      <rPr>
        <sz val="12"/>
        <rFont val="Arial"/>
        <family val="2"/>
      </rPr>
      <t xml:space="preserve">Input the unit charge for each consumable item, the number of consumables required per year and the expected life of the unit in years.
</t>
    </r>
    <r>
      <rPr>
        <b/>
        <sz val="16"/>
        <rFont val="Arial"/>
        <family val="2"/>
      </rPr>
      <t>&gt;</t>
    </r>
    <r>
      <rPr>
        <b/>
        <sz val="12"/>
        <rFont val="Arial"/>
        <family val="2"/>
      </rPr>
      <t xml:space="preserve"> </t>
    </r>
    <r>
      <rPr>
        <sz val="12"/>
        <rFont val="Arial"/>
        <family val="2"/>
      </rPr>
      <t xml:space="preserve">Highways England will decide the number of consumables to purchase following award of the Call Off.
</t>
    </r>
    <r>
      <rPr>
        <b/>
        <sz val="16"/>
        <rFont val="Arial"/>
        <family val="2"/>
      </rPr>
      <t>&gt;</t>
    </r>
    <r>
      <rPr>
        <b/>
        <sz val="12"/>
        <rFont val="Arial"/>
        <family val="2"/>
      </rPr>
      <t xml:space="preserve"> </t>
    </r>
    <r>
      <rPr>
        <sz val="12"/>
        <rFont val="Arial"/>
        <family val="2"/>
      </rPr>
      <t xml:space="preserve">The </t>
    </r>
    <r>
      <rPr>
        <sz val="12"/>
        <color rgb="FFFF0000"/>
        <rFont val="Arial"/>
        <family val="2"/>
      </rPr>
      <t>item codes</t>
    </r>
    <r>
      <rPr>
        <sz val="12"/>
        <rFont val="Arial"/>
        <family val="2"/>
      </rPr>
      <t xml:space="preserve"> must be the</t>
    </r>
    <r>
      <rPr>
        <sz val="12"/>
        <color rgb="FFFF0000"/>
        <rFont val="Arial"/>
        <family val="2"/>
      </rPr>
      <t xml:space="preserve"> Highways England Oracle code</t>
    </r>
    <r>
      <rPr>
        <sz val="12"/>
        <rFont val="Arial"/>
        <family val="2"/>
      </rPr>
      <t>. Please contact us should you require a new code for your product.</t>
    </r>
  </si>
  <si>
    <r>
      <t xml:space="preserve">All Rates will have the </t>
    </r>
    <r>
      <rPr>
        <b/>
        <u/>
        <sz val="12"/>
        <color rgb="FFFF0000"/>
        <rFont val="Arial"/>
        <family val="2"/>
      </rPr>
      <t>direct fee percentage</t>
    </r>
    <r>
      <rPr>
        <b/>
        <sz val="12"/>
        <rFont val="Arial"/>
        <family val="2"/>
      </rPr>
      <t xml:space="preserve"> or </t>
    </r>
    <r>
      <rPr>
        <b/>
        <u/>
        <sz val="12"/>
        <color rgb="FFFF0000"/>
        <rFont val="Arial"/>
        <family val="2"/>
      </rPr>
      <t>subcontracted fee percentage</t>
    </r>
    <r>
      <rPr>
        <b/>
        <sz val="12"/>
        <rFont val="Arial"/>
        <family val="2"/>
      </rPr>
      <t xml:space="preserve"> applied them it depending on rate type. Please refer to Contract Data Part two - Data provided by the Contractor.</t>
    </r>
  </si>
  <si>
    <t>Personnel  (Training)</t>
  </si>
  <si>
    <t>Personnel  (Inductions)</t>
  </si>
  <si>
    <t>Personnel (Training)</t>
  </si>
  <si>
    <t>Personnel (Inductions)</t>
  </si>
  <si>
    <t>The level of validation (review/testing the supplier will be required to go through will vary depending on whether the supplier’s products have been through the validation process before, and whether anything has changed with their product. The time / cost of going through this process must not be factored into the tender assessment process to ensure a supplier that has previously been validated does not gain advantage over suppliers with new products or that the tender process prevents supplier-product improvements or innnovation.</t>
  </si>
  <si>
    <r>
      <rPr>
        <b/>
        <sz val="16"/>
        <rFont val="Arial"/>
        <family val="2"/>
      </rPr>
      <t xml:space="preserve">&gt; </t>
    </r>
    <r>
      <rPr>
        <sz val="12"/>
        <rFont val="Arial"/>
        <family val="2"/>
      </rPr>
      <t xml:space="preserve">The hourly rate is as per the rates submitted within your "Staff Rate Breakdown."
</t>
    </r>
    <r>
      <rPr>
        <b/>
        <sz val="16"/>
        <rFont val="Arial"/>
        <family val="2"/>
      </rPr>
      <t>&gt;</t>
    </r>
    <r>
      <rPr>
        <sz val="12"/>
        <rFont val="Arial"/>
        <family val="2"/>
      </rPr>
      <t xml:space="preserve"> Plant rates to include for delivery and removal costs as required and include for out of hours working. Any employed drivers of operated plant within the Staff Rate Breakdown sheet stating a description of the plant they are operating. Sections of the workbook that contain plant costs should include for plant cost only.  Driver costs should be contained within the labour cost sections.
</t>
    </r>
    <r>
      <rPr>
        <b/>
        <sz val="16"/>
        <rFont val="Arial"/>
        <family val="2"/>
      </rPr>
      <t xml:space="preserve">&gt; </t>
    </r>
    <r>
      <rPr>
        <sz val="12"/>
        <rFont val="Arial"/>
        <family val="2"/>
      </rPr>
      <t xml:space="preserve">Rates based upon normal working hours.
</t>
    </r>
    <r>
      <rPr>
        <b/>
        <sz val="16"/>
        <rFont val="Arial"/>
        <family val="2"/>
      </rPr>
      <t>&gt;</t>
    </r>
    <r>
      <rPr>
        <sz val="12"/>
        <rFont val="Arial"/>
        <family val="2"/>
      </rPr>
      <t xml:space="preserve"> Material costs exclude costs included within the "equipment charge" tab, please insert charges for materials associated with the installation.
</t>
    </r>
    <r>
      <rPr>
        <b/>
        <sz val="16"/>
        <rFont val="Arial"/>
        <family val="2"/>
      </rPr>
      <t>&gt;</t>
    </r>
    <r>
      <rPr>
        <sz val="12"/>
        <rFont val="Arial"/>
        <family val="2"/>
      </rPr>
      <t xml:space="preserve"> For the purposes of pricing attendance at the RCC for batch testing (SAT) of cameras (ref. SI 600), we are assuming there will be 7 batches (c. 10 cameras each batch) and would expect the Contractor's Technical Lead to attend these at either Godstone or South Mimms.</t>
    </r>
  </si>
  <si>
    <t>Total Cost for all 67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</si>
</sst>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809]* #,##0.00_-;\-[$£-809]* #,##0.00_-;_-[$£-809]* &quot;-&quot;??_-;_-@_-"/>
    <numFmt numFmtId="166" formatCode="&quot;£&quot;#,##0.00"/>
    <numFmt numFmtId="167" formatCode="&quot;£&quot;#,##0.000"/>
    <numFmt numFmtId="168" formatCode="&quot;£&quot;#,##0.00000"/>
    <numFmt numFmtId="169" formatCode="#,##0.0"/>
  </numFmts>
  <fonts count="47" x14ac:knownFonts="1">
    <font>
      <sz val="11"/>
      <color theme="1"/>
      <name val="Calibri"/>
      <family val="2"/>
      <scheme val="minor"/>
    </font>
    <font>
      <sz val="12"/>
      <color theme="1"/>
      <name val="Arial"/>
      <family val="2"/>
    </font>
    <font>
      <b/>
      <sz val="11"/>
      <color theme="1"/>
      <name val="Calibri"/>
      <family val="2"/>
      <scheme val="minor"/>
    </font>
    <font>
      <sz val="12"/>
      <name val="Arial"/>
      <family val="2"/>
    </font>
    <font>
      <b/>
      <sz val="12"/>
      <name val="Arial"/>
      <family val="2"/>
    </font>
    <font>
      <u/>
      <sz val="12"/>
      <color indexed="12"/>
      <name val="Arial"/>
      <family val="2"/>
    </font>
    <font>
      <sz val="12"/>
      <name val="Times New Roman"/>
      <family val="1"/>
    </font>
    <font>
      <b/>
      <sz val="12"/>
      <color indexed="10"/>
      <name val="Arial"/>
      <family val="2"/>
    </font>
    <font>
      <b/>
      <u/>
      <sz val="12"/>
      <name val="Arial"/>
      <family val="2"/>
    </font>
    <font>
      <b/>
      <u/>
      <sz val="12"/>
      <color theme="1"/>
      <name val="Calibri"/>
      <family val="2"/>
      <scheme val="minor"/>
    </font>
    <font>
      <u/>
      <sz val="12"/>
      <color theme="1"/>
      <name val="Calibri"/>
      <family val="2"/>
      <scheme val="minor"/>
    </font>
    <font>
      <sz val="10"/>
      <color theme="1"/>
      <name val="Calibri"/>
      <family val="2"/>
      <scheme val="minor"/>
    </font>
    <font>
      <b/>
      <sz val="11"/>
      <color indexed="10"/>
      <name val="Arial"/>
      <family val="2"/>
    </font>
    <font>
      <sz val="11"/>
      <name val="Calibri"/>
      <family val="2"/>
      <scheme val="minor"/>
    </font>
    <font>
      <u/>
      <sz val="12"/>
      <color theme="1"/>
      <name val="Arial"/>
      <family val="2"/>
    </font>
    <font>
      <sz val="11"/>
      <color theme="1"/>
      <name val="Arial"/>
      <family val="2"/>
    </font>
    <font>
      <b/>
      <u/>
      <sz val="11"/>
      <color theme="1"/>
      <name val="Arial"/>
      <family val="2"/>
    </font>
    <font>
      <u/>
      <sz val="11"/>
      <color theme="1"/>
      <name val="Arial"/>
      <family val="2"/>
    </font>
    <font>
      <b/>
      <u/>
      <sz val="11"/>
      <name val="Arial"/>
      <family val="2"/>
    </font>
    <font>
      <sz val="10"/>
      <color theme="1"/>
      <name val="Arial"/>
      <family val="2"/>
    </font>
    <font>
      <b/>
      <sz val="11"/>
      <color theme="1"/>
      <name val="Arial"/>
      <family val="2"/>
    </font>
    <font>
      <b/>
      <sz val="10"/>
      <name val="Arial"/>
      <family val="2"/>
    </font>
    <font>
      <sz val="10"/>
      <name val="Arial"/>
      <family val="2"/>
    </font>
    <font>
      <b/>
      <sz val="10"/>
      <color theme="1"/>
      <name val="Arial"/>
      <family val="2"/>
    </font>
    <font>
      <b/>
      <sz val="10"/>
      <color indexed="10"/>
      <name val="Arial"/>
      <family val="2"/>
    </font>
    <font>
      <b/>
      <sz val="11"/>
      <color rgb="FFFF0000"/>
      <name val="Arial"/>
      <family val="2"/>
    </font>
    <font>
      <b/>
      <u/>
      <sz val="11"/>
      <color theme="1"/>
      <name val="Calibri"/>
      <family val="2"/>
      <scheme val="minor"/>
    </font>
    <font>
      <sz val="11"/>
      <color theme="1"/>
      <name val="Calibri"/>
      <family val="2"/>
      <scheme val="minor"/>
    </font>
    <font>
      <b/>
      <sz val="11"/>
      <name val="Arial"/>
      <family val="2"/>
    </font>
    <font>
      <sz val="11"/>
      <name val="Arial"/>
      <family val="2"/>
    </font>
    <font>
      <sz val="11"/>
      <color rgb="FFFF0000"/>
      <name val="Calibri"/>
      <family val="2"/>
      <scheme val="minor"/>
    </font>
    <font>
      <sz val="11"/>
      <color indexed="10"/>
      <name val="Arial"/>
      <family val="2"/>
    </font>
    <font>
      <b/>
      <u/>
      <sz val="18"/>
      <name val="Arial"/>
      <family val="2"/>
    </font>
    <font>
      <sz val="12"/>
      <color theme="1"/>
      <name val="Calibri"/>
      <family val="2"/>
      <scheme val="minor"/>
    </font>
    <font>
      <b/>
      <sz val="12"/>
      <color theme="1"/>
      <name val="Arial"/>
      <family val="2"/>
    </font>
    <font>
      <b/>
      <sz val="12"/>
      <color theme="1"/>
      <name val="Calibri"/>
      <family val="2"/>
      <scheme val="minor"/>
    </font>
    <font>
      <sz val="12"/>
      <color theme="1"/>
      <name val="Arial"/>
      <family val="2"/>
    </font>
    <font>
      <sz val="12"/>
      <name val="Calibri"/>
      <family val="2"/>
      <scheme val="minor"/>
    </font>
    <font>
      <b/>
      <sz val="16"/>
      <name val="Arial"/>
      <family val="2"/>
    </font>
    <font>
      <sz val="16"/>
      <name val="Arial"/>
      <family val="2"/>
    </font>
    <font>
      <sz val="11"/>
      <color rgb="FFFF0000"/>
      <name val="Arial"/>
      <family val="2"/>
    </font>
    <font>
      <b/>
      <u/>
      <sz val="12"/>
      <color theme="1"/>
      <name val="Arial"/>
      <family val="2"/>
    </font>
    <font>
      <sz val="12"/>
      <color rgb="FFFF0000"/>
      <name val="Arial"/>
      <family val="2"/>
    </font>
    <font>
      <u/>
      <sz val="11"/>
      <name val="Arial"/>
      <family val="2"/>
    </font>
    <font>
      <sz val="8"/>
      <name val="Arial"/>
      <family val="2"/>
    </font>
    <font>
      <b/>
      <u/>
      <sz val="12"/>
      <color rgb="FFFF0000"/>
      <name val="Arial"/>
      <family val="2"/>
    </font>
    <font>
      <b/>
      <i/>
      <sz val="12"/>
      <color theme="1"/>
      <name val="Arial"/>
      <family val="2"/>
    </font>
  </fonts>
  <fills count="1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theme="2"/>
        <bgColor indexed="64"/>
      </patternFill>
    </fill>
    <fill>
      <patternFill patternType="solid">
        <fgColor rgb="FF92D05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EAEAEA"/>
        <bgColor indexed="64"/>
      </patternFill>
    </fill>
    <fill>
      <patternFill patternType="solid">
        <fgColor rgb="FFFFFF99"/>
        <bgColor indexed="64"/>
      </patternFill>
    </fill>
    <fill>
      <patternFill patternType="solid">
        <fgColor rgb="FF00B0F0"/>
        <bgColor indexed="64"/>
      </patternFill>
    </fill>
  </fills>
  <borders count="14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style="thin">
        <color theme="0"/>
      </top>
      <bottom style="thin">
        <color theme="0"/>
      </bottom>
      <diagonal/>
    </border>
    <border>
      <left style="medium">
        <color auto="1"/>
      </left>
      <right style="medium">
        <color auto="1"/>
      </right>
      <top style="medium">
        <color auto="1"/>
      </top>
      <bottom style="medium">
        <color auto="1"/>
      </bottom>
      <diagonal/>
    </border>
    <border>
      <left/>
      <right style="medium">
        <color auto="1"/>
      </right>
      <top style="thin">
        <color theme="0"/>
      </top>
      <bottom style="thin">
        <color theme="0"/>
      </bottom>
      <diagonal/>
    </border>
    <border>
      <left/>
      <right style="medium">
        <color auto="1"/>
      </right>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indexed="64"/>
      </left>
      <right style="thin">
        <color indexed="64"/>
      </right>
      <top/>
      <bottom style="thin">
        <color indexed="64"/>
      </bottom>
      <diagonal/>
    </border>
    <border>
      <left/>
      <right style="thin">
        <color indexed="64"/>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top style="thin">
        <color theme="1"/>
      </top>
      <bottom/>
      <diagonal/>
    </border>
    <border>
      <left style="thin">
        <color theme="1"/>
      </left>
      <right style="medium">
        <color indexed="64"/>
      </right>
      <top style="thin">
        <color theme="1"/>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style="medium">
        <color indexed="64"/>
      </right>
      <top style="thin">
        <color theme="1"/>
      </top>
      <bottom/>
      <diagonal/>
    </border>
    <border>
      <left style="medium">
        <color indexed="64"/>
      </left>
      <right style="thin">
        <color theme="1"/>
      </right>
      <top style="thin">
        <color theme="1"/>
      </top>
      <bottom/>
      <diagonal/>
    </border>
    <border>
      <left style="thin">
        <color indexed="64"/>
      </left>
      <right/>
      <top style="thin">
        <color indexed="64"/>
      </top>
      <bottom style="medium">
        <color indexed="64"/>
      </bottom>
      <diagonal/>
    </border>
    <border>
      <left style="thin">
        <color indexed="64"/>
      </left>
      <right/>
      <top style="medium">
        <color auto="1"/>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medium">
        <color auto="1"/>
      </left>
      <right style="medium">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thin">
        <color theme="1"/>
      </left>
      <right/>
      <top style="medium">
        <color indexed="64"/>
      </top>
      <bottom style="thin">
        <color theme="1"/>
      </bottom>
      <diagonal/>
    </border>
    <border>
      <left style="medium">
        <color indexed="64"/>
      </left>
      <right style="medium">
        <color indexed="64"/>
      </right>
      <top/>
      <bottom style="thin">
        <color theme="1"/>
      </bottom>
      <diagonal/>
    </border>
    <border>
      <left style="medium">
        <color indexed="64"/>
      </left>
      <right style="thin">
        <color indexed="64"/>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theme="1"/>
      </top>
      <bottom style="thin">
        <color theme="1"/>
      </bottom>
      <diagonal/>
    </border>
    <border>
      <left style="medium">
        <color indexed="64"/>
      </left>
      <right style="thin">
        <color theme="1"/>
      </right>
      <top style="medium">
        <color indexed="64"/>
      </top>
      <bottom/>
      <diagonal/>
    </border>
    <border>
      <left style="thin">
        <color theme="1"/>
      </left>
      <right/>
      <top style="medium">
        <color indexed="64"/>
      </top>
      <bottom/>
      <diagonal/>
    </border>
    <border>
      <left style="thin">
        <color theme="1"/>
      </left>
      <right style="thin">
        <color theme="1"/>
      </right>
      <top style="medium">
        <color indexed="64"/>
      </top>
      <bottom/>
      <diagonal/>
    </border>
    <border>
      <left/>
      <right style="medium">
        <color indexed="64"/>
      </right>
      <top style="thin">
        <color theme="1"/>
      </top>
      <bottom/>
      <diagonal/>
    </border>
    <border>
      <left style="medium">
        <color indexed="64"/>
      </left>
      <right style="medium">
        <color indexed="64"/>
      </right>
      <top/>
      <bottom style="medium">
        <color indexed="64"/>
      </bottom>
      <diagonal/>
    </border>
    <border>
      <left style="medium">
        <color indexed="64"/>
      </left>
      <right/>
      <top style="thin">
        <color theme="1"/>
      </top>
      <bottom style="thin">
        <color theme="1"/>
      </bottom>
      <diagonal/>
    </border>
    <border>
      <left style="medium">
        <color indexed="64"/>
      </left>
      <right/>
      <top/>
      <bottom style="thin">
        <color theme="1"/>
      </bottom>
      <diagonal/>
    </border>
    <border>
      <left style="thin">
        <color theme="0"/>
      </left>
      <right/>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thick">
        <color auto="1"/>
      </bottom>
      <diagonal/>
    </border>
    <border>
      <left/>
      <right style="medium">
        <color indexed="64"/>
      </right>
      <top/>
      <bottom style="thin">
        <color theme="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rgb="FFFFFF00"/>
      </right>
      <top style="medium">
        <color indexed="64"/>
      </top>
      <bottom style="medium">
        <color indexed="64"/>
      </bottom>
      <diagonal/>
    </border>
    <border>
      <left style="medium">
        <color rgb="FFFFFF00"/>
      </left>
      <right style="medium">
        <color rgb="FFFFFF00"/>
      </right>
      <top style="medium">
        <color auto="1"/>
      </top>
      <bottom style="medium">
        <color auto="1"/>
      </bottom>
      <diagonal/>
    </border>
    <border>
      <left style="medium">
        <color rgb="FFFFFF00"/>
      </left>
      <right style="medium">
        <color auto="1"/>
      </right>
      <top style="medium">
        <color auto="1"/>
      </top>
      <bottom style="medium">
        <color auto="1"/>
      </bottom>
      <diagonal/>
    </border>
  </borders>
  <cellStyleXfs count="9">
    <xf numFmtId="0" fontId="0" fillId="0" borderId="0"/>
    <xf numFmtId="0" fontId="3"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164" fontId="27" fillId="0" borderId="0" applyFont="0" applyFill="0" applyBorder="0" applyAlignment="0" applyProtection="0"/>
    <xf numFmtId="0" fontId="3" fillId="0" borderId="0"/>
    <xf numFmtId="0" fontId="27" fillId="0" borderId="0"/>
  </cellStyleXfs>
  <cellXfs count="895">
    <xf numFmtId="0" fontId="0" fillId="0" borderId="0" xfId="0"/>
    <xf numFmtId="0" fontId="3" fillId="0" borderId="0" xfId="1" applyProtection="1"/>
    <xf numFmtId="0" fontId="4" fillId="0" borderId="0" xfId="1" applyFont="1"/>
    <xf numFmtId="0" fontId="3" fillId="0" borderId="0" xfId="1"/>
    <xf numFmtId="0" fontId="3" fillId="0" borderId="0" xfId="1" applyFont="1" applyAlignment="1">
      <alignment wrapText="1"/>
    </xf>
    <xf numFmtId="0" fontId="3" fillId="0" borderId="0" xfId="2" applyFont="1" applyAlignment="1" applyProtection="1">
      <alignment wrapText="1"/>
    </xf>
    <xf numFmtId="0" fontId="6" fillId="0" borderId="0" xfId="1" applyFont="1" applyAlignment="1">
      <alignment wrapText="1"/>
    </xf>
    <xf numFmtId="0" fontId="2" fillId="0" borderId="0" xfId="0" applyFont="1"/>
    <xf numFmtId="0" fontId="0" fillId="2" borderId="1" xfId="0" applyFill="1" applyBorder="1"/>
    <xf numFmtId="0" fontId="0" fillId="2" borderId="2" xfId="0" applyFill="1" applyBorder="1"/>
    <xf numFmtId="0" fontId="0" fillId="2" borderId="3" xfId="0" applyFill="1" applyBorder="1"/>
    <xf numFmtId="0" fontId="0" fillId="0" borderId="2" xfId="0" applyFill="1" applyBorder="1"/>
    <xf numFmtId="0" fontId="7" fillId="0" borderId="0" xfId="4" applyFont="1" applyProtection="1"/>
    <xf numFmtId="0" fontId="8" fillId="0" borderId="0" xfId="3" applyFont="1" applyProtection="1"/>
    <xf numFmtId="0" fontId="9" fillId="0" borderId="0" xfId="0" applyFont="1"/>
    <xf numFmtId="0" fontId="10" fillId="0" borderId="0" xfId="0" applyFont="1"/>
    <xf numFmtId="0" fontId="0" fillId="0" borderId="0" xfId="0" applyBorder="1"/>
    <xf numFmtId="0" fontId="0" fillId="0" borderId="0" xfId="0" applyAlignment="1">
      <alignment vertical="top"/>
    </xf>
    <xf numFmtId="0" fontId="0" fillId="0" borderId="0" xfId="0" applyFont="1"/>
    <xf numFmtId="0" fontId="0" fillId="0" borderId="0" xfId="0" applyFont="1" applyAlignment="1"/>
    <xf numFmtId="0" fontId="12" fillId="0" borderId="0" xfId="4" applyFont="1" applyProtection="1"/>
    <xf numFmtId="0" fontId="15" fillId="0" borderId="0" xfId="0" applyFont="1"/>
    <xf numFmtId="0" fontId="16" fillId="0" borderId="0" xfId="0" applyFont="1"/>
    <xf numFmtId="0" fontId="17" fillId="0" borderId="0" xfId="0" applyFont="1"/>
    <xf numFmtId="0" fontId="18" fillId="0" borderId="0" xfId="3" applyFont="1" applyProtection="1"/>
    <xf numFmtId="0" fontId="19" fillId="0" borderId="0" xfId="0" applyFont="1"/>
    <xf numFmtId="0" fontId="19" fillId="0" borderId="2" xfId="0" applyFont="1" applyFill="1" applyBorder="1"/>
    <xf numFmtId="0" fontId="15" fillId="0" borderId="1" xfId="0" applyFont="1" applyFill="1" applyBorder="1"/>
    <xf numFmtId="165" fontId="15" fillId="0" borderId="0" xfId="0" applyNumberFormat="1" applyFont="1" applyFill="1" applyBorder="1"/>
    <xf numFmtId="0" fontId="12" fillId="0" borderId="0" xfId="5" applyFont="1" applyProtection="1"/>
    <xf numFmtId="0" fontId="25" fillId="0" borderId="0" xfId="0" applyFont="1" applyFill="1" applyProtection="1"/>
    <xf numFmtId="0" fontId="3" fillId="0" borderId="0" xfId="3" applyFont="1" applyProtection="1"/>
    <xf numFmtId="0" fontId="21" fillId="0" borderId="0" xfId="4" applyFont="1" applyProtection="1"/>
    <xf numFmtId="0" fontId="26" fillId="0" borderId="0" xfId="0" applyFont="1"/>
    <xf numFmtId="0" fontId="4" fillId="4" borderId="0" xfId="3" applyFont="1" applyFill="1" applyProtection="1"/>
    <xf numFmtId="0" fontId="3" fillId="4" borderId="0" xfId="3" applyFont="1" applyFill="1" applyProtection="1"/>
    <xf numFmtId="0" fontId="7" fillId="4" borderId="0" xfId="4" applyFont="1" applyFill="1" applyProtection="1"/>
    <xf numFmtId="0" fontId="24" fillId="4" borderId="0" xfId="4" applyFont="1" applyFill="1" applyProtection="1"/>
    <xf numFmtId="165" fontId="0" fillId="0" borderId="6" xfId="0" applyNumberFormat="1" applyBorder="1"/>
    <xf numFmtId="0" fontId="0" fillId="0" borderId="16" xfId="0" applyFill="1" applyBorder="1"/>
    <xf numFmtId="0" fontId="0" fillId="0" borderId="0" xfId="0" applyFill="1"/>
    <xf numFmtId="0" fontId="22" fillId="0" borderId="0" xfId="1" applyFont="1"/>
    <xf numFmtId="0" fontId="22" fillId="0" borderId="0" xfId="1" applyFont="1" applyAlignment="1">
      <alignment wrapText="1"/>
    </xf>
    <xf numFmtId="0" fontId="0" fillId="0" borderId="0" xfId="0" applyAlignment="1">
      <alignment horizontal="left"/>
    </xf>
    <xf numFmtId="165" fontId="0" fillId="0" borderId="6" xfId="0" applyNumberFormat="1" applyFill="1" applyBorder="1"/>
    <xf numFmtId="0" fontId="0" fillId="5" borderId="6" xfId="0" applyFill="1" applyBorder="1"/>
    <xf numFmtId="0" fontId="0" fillId="5" borderId="6" xfId="0" applyFill="1" applyBorder="1" applyAlignment="1">
      <alignment horizontal="center"/>
    </xf>
    <xf numFmtId="0" fontId="2" fillId="0" borderId="0" xfId="0" applyFont="1" applyAlignment="1">
      <alignment horizontal="left"/>
    </xf>
    <xf numFmtId="10" fontId="0" fillId="5" borderId="6" xfId="0" applyNumberFormat="1" applyFill="1" applyBorder="1"/>
    <xf numFmtId="0" fontId="2" fillId="9" borderId="6" xfId="0" applyFont="1" applyFill="1" applyBorder="1"/>
    <xf numFmtId="0" fontId="2" fillId="9" borderId="6" xfId="0" applyFont="1" applyFill="1" applyBorder="1" applyAlignment="1">
      <alignment wrapText="1"/>
    </xf>
    <xf numFmtId="165" fontId="15" fillId="9" borderId="6" xfId="0" applyNumberFormat="1" applyFont="1" applyFill="1" applyBorder="1"/>
    <xf numFmtId="165" fontId="0" fillId="5" borderId="6" xfId="0" applyNumberFormat="1" applyFill="1" applyBorder="1"/>
    <xf numFmtId="0" fontId="2" fillId="9" borderId="6" xfId="0" applyFont="1" applyFill="1" applyBorder="1" applyAlignment="1">
      <alignment horizontal="center" wrapText="1"/>
    </xf>
    <xf numFmtId="0" fontId="0" fillId="7" borderId="6" xfId="0" applyFill="1" applyBorder="1"/>
    <xf numFmtId="165" fontId="0" fillId="7" borderId="6" xfId="0" applyNumberFormat="1" applyFill="1" applyBorder="1"/>
    <xf numFmtId="0" fontId="2" fillId="9" borderId="6" xfId="0" applyFont="1" applyFill="1" applyBorder="1" applyAlignment="1">
      <alignment horizontal="center"/>
    </xf>
    <xf numFmtId="0" fontId="13" fillId="0" borderId="0" xfId="0" applyFont="1" applyBorder="1" applyAlignment="1">
      <alignment vertical="top" wrapText="1"/>
    </xf>
    <xf numFmtId="0" fontId="13" fillId="0" borderId="0" xfId="0" applyFont="1" applyBorder="1" applyAlignment="1">
      <alignment wrapText="1"/>
    </xf>
    <xf numFmtId="0" fontId="0" fillId="0" borderId="0" xfId="0" applyBorder="1" applyAlignment="1">
      <alignment wrapText="1"/>
    </xf>
    <xf numFmtId="0" fontId="0" fillId="7" borderId="4" xfId="0" applyFill="1" applyBorder="1" applyAlignment="1"/>
    <xf numFmtId="0" fontId="0" fillId="7" borderId="5" xfId="0" applyFill="1" applyBorder="1" applyAlignment="1"/>
    <xf numFmtId="0" fontId="2" fillId="9" borderId="5" xfId="0" applyFont="1" applyFill="1" applyBorder="1" applyAlignment="1">
      <alignment horizontal="right"/>
    </xf>
    <xf numFmtId="0" fontId="0" fillId="5" borderId="6" xfId="0" applyFill="1" applyBorder="1" applyAlignment="1"/>
    <xf numFmtId="0" fontId="23" fillId="9" borderId="6" xfId="0" applyFont="1" applyFill="1" applyBorder="1" applyAlignment="1"/>
    <xf numFmtId="165" fontId="0" fillId="0" borderId="0" xfId="0" applyNumberFormat="1"/>
    <xf numFmtId="165" fontId="0" fillId="0" borderId="0" xfId="0" applyNumberFormat="1" applyBorder="1"/>
    <xf numFmtId="0" fontId="2" fillId="0" borderId="0" xfId="0" applyFont="1" applyFill="1" applyBorder="1"/>
    <xf numFmtId="165" fontId="0" fillId="0" borderId="0" xfId="0" applyNumberFormat="1" applyFill="1" applyBorder="1"/>
    <xf numFmtId="0" fontId="0" fillId="0" borderId="17" xfId="0" applyBorder="1"/>
    <xf numFmtId="0" fontId="12" fillId="0" borderId="17" xfId="4" applyFont="1" applyBorder="1" applyProtection="1"/>
    <xf numFmtId="0" fontId="18" fillId="0" borderId="17" xfId="3" applyFont="1" applyBorder="1" applyProtection="1"/>
    <xf numFmtId="0" fontId="26" fillId="0" borderId="17" xfId="0" applyFont="1" applyBorder="1"/>
    <xf numFmtId="0" fontId="0" fillId="0" borderId="21" xfId="0" applyBorder="1"/>
    <xf numFmtId="0" fontId="18" fillId="0" borderId="21" xfId="3" applyFont="1" applyBorder="1" applyProtection="1"/>
    <xf numFmtId="0" fontId="18" fillId="0" borderId="20" xfId="3" applyFont="1" applyBorder="1" applyProtection="1"/>
    <xf numFmtId="0" fontId="12" fillId="0" borderId="21" xfId="4" applyFont="1" applyBorder="1" applyProtection="1"/>
    <xf numFmtId="0" fontId="18" fillId="0" borderId="22" xfId="3" applyFont="1" applyBorder="1" applyProtection="1"/>
    <xf numFmtId="0" fontId="21" fillId="0" borderId="22" xfId="4" applyFont="1" applyFill="1" applyBorder="1" applyAlignment="1" applyProtection="1">
      <alignment horizontal="right"/>
    </xf>
    <xf numFmtId="0" fontId="12" fillId="0" borderId="17" xfId="5" applyFont="1" applyBorder="1" applyProtection="1"/>
    <xf numFmtId="0" fontId="25" fillId="0" borderId="17" xfId="0" applyFont="1" applyFill="1" applyBorder="1" applyProtection="1"/>
    <xf numFmtId="0" fontId="0" fillId="4" borderId="6" xfId="0" applyFill="1" applyBorder="1"/>
    <xf numFmtId="0" fontId="0" fillId="0" borderId="6" xfId="0" applyFill="1" applyBorder="1"/>
    <xf numFmtId="165" fontId="20" fillId="9" borderId="6" xfId="0" applyNumberFormat="1" applyFont="1" applyFill="1" applyBorder="1" applyAlignment="1"/>
    <xf numFmtId="165" fontId="20" fillId="9" borderId="6" xfId="0" applyNumberFormat="1" applyFont="1" applyFill="1" applyBorder="1"/>
    <xf numFmtId="0" fontId="13" fillId="4" borderId="6" xfId="0" applyFont="1" applyFill="1" applyBorder="1"/>
    <xf numFmtId="0" fontId="0" fillId="0" borderId="17" xfId="0" applyBorder="1" applyProtection="1"/>
    <xf numFmtId="0" fontId="0" fillId="0" borderId="20" xfId="0" applyBorder="1" applyProtection="1"/>
    <xf numFmtId="0" fontId="0" fillId="0" borderId="21" xfId="0" applyBorder="1" applyProtection="1"/>
    <xf numFmtId="0" fontId="2" fillId="9" borderId="6" xfId="0" applyFont="1" applyFill="1" applyBorder="1" applyAlignment="1"/>
    <xf numFmtId="0" fontId="0" fillId="0" borderId="6" xfId="0" applyFill="1" applyBorder="1" applyAlignment="1"/>
    <xf numFmtId="0" fontId="3" fillId="0" borderId="17" xfId="5" applyFont="1" applyBorder="1" applyProtection="1"/>
    <xf numFmtId="0" fontId="14" fillId="4" borderId="0" xfId="0" applyFont="1" applyFill="1" applyProtection="1"/>
    <xf numFmtId="0" fontId="17" fillId="4" borderId="0" xfId="0" applyFont="1" applyFill="1" applyProtection="1"/>
    <xf numFmtId="0" fontId="15" fillId="4" borderId="0" xfId="0" applyFont="1" applyFill="1" applyProtection="1"/>
    <xf numFmtId="0" fontId="15" fillId="0" borderId="6" xfId="0" applyFont="1" applyFill="1" applyBorder="1" applyProtection="1">
      <protection locked="0"/>
    </xf>
    <xf numFmtId="0" fontId="0" fillId="0" borderId="20" xfId="0" applyFill="1" applyBorder="1" applyProtection="1"/>
    <xf numFmtId="0" fontId="0" fillId="0" borderId="17" xfId="0" applyFill="1" applyBorder="1" applyProtection="1"/>
    <xf numFmtId="0" fontId="17" fillId="0" borderId="17" xfId="0" applyFont="1" applyBorder="1" applyProtection="1"/>
    <xf numFmtId="0" fontId="15" fillId="0" borderId="22" xfId="0" applyFont="1" applyBorder="1" applyProtection="1"/>
    <xf numFmtId="0" fontId="19" fillId="0" borderId="22" xfId="0" applyFont="1" applyBorder="1" applyProtection="1"/>
    <xf numFmtId="0" fontId="0" fillId="0" borderId="22" xfId="0" applyBorder="1" applyProtection="1"/>
    <xf numFmtId="0" fontId="15" fillId="0" borderId="25" xfId="0" applyFont="1" applyBorder="1" applyProtection="1"/>
    <xf numFmtId="0" fontId="19" fillId="0" borderId="25" xfId="0" applyFont="1" applyBorder="1" applyProtection="1"/>
    <xf numFmtId="0" fontId="0" fillId="0" borderId="25" xfId="0" applyBorder="1" applyProtection="1"/>
    <xf numFmtId="0" fontId="15" fillId="0" borderId="20" xfId="0" applyFont="1" applyBorder="1" applyProtection="1"/>
    <xf numFmtId="0" fontId="19" fillId="0" borderId="20" xfId="0" applyFont="1" applyBorder="1" applyProtection="1"/>
    <xf numFmtId="0" fontId="15" fillId="0" borderId="21" xfId="0" applyFont="1" applyBorder="1" applyProtection="1"/>
    <xf numFmtId="0" fontId="22" fillId="0" borderId="22" xfId="0" applyFont="1" applyFill="1" applyBorder="1" applyAlignment="1" applyProtection="1">
      <alignment horizontal="right"/>
    </xf>
    <xf numFmtId="165" fontId="15" fillId="0" borderId="22" xfId="0" applyNumberFormat="1" applyFont="1" applyFill="1" applyBorder="1" applyProtection="1"/>
    <xf numFmtId="0" fontId="15" fillId="0" borderId="18" xfId="0" applyFont="1" applyFill="1" applyBorder="1" applyProtection="1">
      <protection locked="0"/>
    </xf>
    <xf numFmtId="0" fontId="29" fillId="4" borderId="6" xfId="0" applyFont="1" applyFill="1" applyBorder="1" applyProtection="1">
      <protection locked="0"/>
    </xf>
    <xf numFmtId="0" fontId="15" fillId="4" borderId="17" xfId="0" applyFont="1" applyFill="1" applyBorder="1" applyProtection="1"/>
    <xf numFmtId="0" fontId="15" fillId="4" borderId="20" xfId="0" applyFont="1" applyFill="1" applyBorder="1" applyProtection="1"/>
    <xf numFmtId="0" fontId="0" fillId="4" borderId="0" xfId="0" applyFill="1" applyProtection="1"/>
    <xf numFmtId="0" fontId="15" fillId="0" borderId="17" xfId="0" applyFont="1" applyBorder="1" applyProtection="1"/>
    <xf numFmtId="0" fontId="3" fillId="0" borderId="0" xfId="1" applyFont="1" applyAlignment="1">
      <alignment horizontal="left" vertical="top" wrapText="1"/>
    </xf>
    <xf numFmtId="0" fontId="3" fillId="0" borderId="0" xfId="1" applyFont="1" applyFill="1" applyAlignment="1">
      <alignment horizontal="left" vertical="top" wrapText="1"/>
    </xf>
    <xf numFmtId="0" fontId="4" fillId="0" borderId="0" xfId="1" applyFont="1" applyAlignment="1">
      <alignment horizontal="left" vertical="top" wrapText="1"/>
    </xf>
    <xf numFmtId="0" fontId="17" fillId="0" borderId="17" xfId="0" applyFont="1" applyBorder="1" applyAlignment="1" applyProtection="1">
      <alignment horizontal="right"/>
    </xf>
    <xf numFmtId="0" fontId="0" fillId="0" borderId="17" xfId="0" applyBorder="1" applyAlignment="1" applyProtection="1">
      <alignment horizontal="right"/>
    </xf>
    <xf numFmtId="0" fontId="12" fillId="0" borderId="20" xfId="4" applyFont="1" applyBorder="1" applyProtection="1"/>
    <xf numFmtId="0" fontId="25" fillId="0" borderId="20" xfId="0" applyFont="1" applyFill="1" applyBorder="1" applyProtection="1"/>
    <xf numFmtId="0" fontId="13" fillId="0" borderId="0" xfId="0" applyFont="1" applyFill="1" applyAlignment="1">
      <alignment horizontal="center" vertical="center"/>
    </xf>
    <xf numFmtId="0" fontId="29" fillId="0" borderId="17" xfId="0" applyFont="1" applyBorder="1" applyAlignment="1" applyProtection="1">
      <alignment vertical="top" wrapText="1"/>
    </xf>
    <xf numFmtId="0" fontId="29" fillId="0" borderId="17" xfId="0" applyFont="1" applyBorder="1" applyAlignment="1" applyProtection="1">
      <alignment wrapText="1"/>
    </xf>
    <xf numFmtId="0" fontId="15" fillId="0" borderId="17" xfId="0" applyFont="1" applyBorder="1" applyAlignment="1" applyProtection="1">
      <alignment wrapText="1"/>
    </xf>
    <xf numFmtId="0" fontId="15" fillId="0" borderId="20" xfId="0" applyFont="1" applyFill="1" applyBorder="1" applyProtection="1"/>
    <xf numFmtId="0" fontId="15" fillId="0" borderId="17" xfId="0" applyFont="1" applyFill="1" applyBorder="1" applyProtection="1"/>
    <xf numFmtId="0" fontId="29" fillId="0" borderId="17" xfId="0" applyFont="1" applyBorder="1" applyAlignment="1" applyProtection="1"/>
    <xf numFmtId="0" fontId="3" fillId="4" borderId="0" xfId="3" applyFont="1" applyFill="1" applyBorder="1" applyProtection="1"/>
    <xf numFmtId="10" fontId="15" fillId="0" borderId="68" xfId="0" applyNumberFormat="1" applyFont="1" applyFill="1" applyBorder="1" applyAlignment="1" applyProtection="1">
      <alignment horizontal="center"/>
      <protection locked="0"/>
    </xf>
    <xf numFmtId="10" fontId="15" fillId="0" borderId="39" xfId="0" applyNumberFormat="1" applyFont="1" applyFill="1" applyBorder="1" applyAlignment="1" applyProtection="1">
      <alignment horizontal="center"/>
      <protection locked="0"/>
    </xf>
    <xf numFmtId="10" fontId="15" fillId="0" borderId="69" xfId="0" applyNumberFormat="1" applyFont="1" applyFill="1" applyBorder="1" applyAlignment="1" applyProtection="1">
      <alignment horizontal="center"/>
      <protection locked="0"/>
    </xf>
    <xf numFmtId="10" fontId="0" fillId="4" borderId="68" xfId="0" applyNumberFormat="1" applyFill="1" applyBorder="1" applyAlignment="1" applyProtection="1">
      <alignment horizontal="center"/>
      <protection locked="0"/>
    </xf>
    <xf numFmtId="10" fontId="0" fillId="4" borderId="39" xfId="0" applyNumberFormat="1" applyFill="1" applyBorder="1" applyAlignment="1" applyProtection="1">
      <alignment horizontal="center"/>
      <protection locked="0"/>
    </xf>
    <xf numFmtId="10" fontId="0" fillId="4" borderId="62" xfId="0" applyNumberFormat="1" applyFill="1" applyBorder="1" applyAlignment="1" applyProtection="1">
      <alignment horizontal="center"/>
      <protection locked="0"/>
    </xf>
    <xf numFmtId="10" fontId="0" fillId="4" borderId="37" xfId="0" applyNumberFormat="1" applyFill="1" applyBorder="1" applyAlignment="1" applyProtection="1">
      <alignment horizontal="center"/>
      <protection locked="0"/>
    </xf>
    <xf numFmtId="10" fontId="0" fillId="4" borderId="38" xfId="0" applyNumberFormat="1" applyFill="1" applyBorder="1" applyAlignment="1" applyProtection="1">
      <alignment horizontal="center"/>
      <protection locked="0"/>
    </xf>
    <xf numFmtId="0" fontId="23" fillId="8" borderId="3" xfId="0" applyFont="1" applyFill="1" applyBorder="1" applyAlignment="1" applyProtection="1">
      <alignment horizontal="center" vertical="center" wrapText="1"/>
    </xf>
    <xf numFmtId="10" fontId="15" fillId="0" borderId="68" xfId="0" applyNumberFormat="1" applyFont="1" applyFill="1" applyBorder="1" applyAlignment="1" applyProtection="1">
      <protection locked="0"/>
    </xf>
    <xf numFmtId="10" fontId="15" fillId="0" borderId="39" xfId="0" applyNumberFormat="1" applyFont="1" applyFill="1" applyBorder="1" applyAlignment="1" applyProtection="1">
      <protection locked="0"/>
    </xf>
    <xf numFmtId="10" fontId="15" fillId="5" borderId="62" xfId="0" applyNumberFormat="1" applyFont="1" applyFill="1" applyBorder="1" applyAlignment="1" applyProtection="1"/>
    <xf numFmtId="0" fontId="21" fillId="8" borderId="30" xfId="4" applyFont="1" applyFill="1" applyBorder="1" applyAlignment="1" applyProtection="1">
      <alignment horizontal="center" vertical="center"/>
    </xf>
    <xf numFmtId="0" fontId="28" fillId="5" borderId="79" xfId="4" applyFont="1" applyFill="1" applyBorder="1" applyAlignment="1" applyProtection="1">
      <alignment horizontal="right"/>
    </xf>
    <xf numFmtId="0" fontId="28" fillId="5" borderId="37" xfId="4" applyFont="1" applyFill="1" applyBorder="1" applyAlignment="1" applyProtection="1">
      <alignment horizontal="right"/>
    </xf>
    <xf numFmtId="0" fontId="28" fillId="5" borderId="38" xfId="4" applyFont="1" applyFill="1" applyBorder="1" applyAlignment="1" applyProtection="1">
      <alignment horizontal="center"/>
    </xf>
    <xf numFmtId="0" fontId="21" fillId="8" borderId="77" xfId="0" applyFont="1" applyFill="1" applyBorder="1" applyAlignment="1" applyProtection="1">
      <alignment horizontal="center" vertical="center" wrapText="1"/>
    </xf>
    <xf numFmtId="0" fontId="21" fillId="8" borderId="80" xfId="0" applyFont="1" applyFill="1" applyBorder="1" applyAlignment="1" applyProtection="1">
      <alignment horizontal="center" vertical="center" wrapText="1"/>
    </xf>
    <xf numFmtId="0" fontId="21" fillId="8" borderId="80" xfId="0" applyFont="1" applyFill="1" applyBorder="1" applyAlignment="1" applyProtection="1">
      <alignment horizontal="center" vertical="center"/>
    </xf>
    <xf numFmtId="0" fontId="21" fillId="8" borderId="78" xfId="0" applyFont="1" applyFill="1" applyBorder="1" applyAlignment="1" applyProtection="1">
      <alignment horizontal="center" vertical="center"/>
    </xf>
    <xf numFmtId="0" fontId="28" fillId="8" borderId="77" xfId="0" applyFont="1" applyFill="1" applyBorder="1" applyAlignment="1" applyProtection="1">
      <alignment horizontal="left" vertical="center"/>
    </xf>
    <xf numFmtId="0" fontId="28" fillId="8" borderId="80" xfId="0" applyFont="1" applyFill="1" applyBorder="1" applyAlignment="1" applyProtection="1">
      <alignment horizontal="left" vertical="center"/>
    </xf>
    <xf numFmtId="0" fontId="21" fillId="8" borderId="78" xfId="0" applyFont="1" applyFill="1" applyBorder="1" applyAlignment="1" applyProtection="1">
      <alignment horizontal="right" vertical="center"/>
    </xf>
    <xf numFmtId="0" fontId="3" fillId="5" borderId="46" xfId="0" applyFont="1" applyFill="1" applyBorder="1" applyAlignment="1" applyProtection="1">
      <alignment horizontal="center" vertical="center"/>
    </xf>
    <xf numFmtId="0" fontId="4" fillId="5" borderId="37" xfId="0" applyFont="1" applyFill="1" applyBorder="1" applyAlignment="1" applyProtection="1">
      <alignment horizontal="center" vertical="center"/>
    </xf>
    <xf numFmtId="0" fontId="4" fillId="5" borderId="38" xfId="0" applyFont="1" applyFill="1" applyBorder="1" applyAlignment="1" applyProtection="1">
      <alignment horizontal="center" vertical="center"/>
    </xf>
    <xf numFmtId="165" fontId="15" fillId="5" borderId="46" xfId="6" applyNumberFormat="1" applyFont="1" applyFill="1" applyBorder="1" applyAlignment="1" applyProtection="1">
      <alignment horizontal="center" vertical="center"/>
    </xf>
    <xf numFmtId="2" fontId="15" fillId="5" borderId="46" xfId="6" applyNumberFormat="1" applyFont="1" applyFill="1" applyBorder="1" applyAlignment="1" applyProtection="1">
      <alignment horizontal="center" vertical="center"/>
    </xf>
    <xf numFmtId="0" fontId="4" fillId="5" borderId="79" xfId="0" applyFont="1" applyFill="1" applyBorder="1" applyAlignment="1" applyProtection="1">
      <alignment horizontal="center" vertical="center"/>
    </xf>
    <xf numFmtId="0" fontId="21" fillId="8" borderId="30" xfId="0" applyFont="1" applyFill="1" applyBorder="1" applyAlignment="1" applyProtection="1">
      <alignment horizontal="center" vertical="center" wrapText="1"/>
    </xf>
    <xf numFmtId="0" fontId="21" fillId="8" borderId="78" xfId="0" applyFont="1" applyFill="1" applyBorder="1" applyAlignment="1" applyProtection="1">
      <alignment horizontal="center" vertical="center" wrapText="1"/>
    </xf>
    <xf numFmtId="0" fontId="21" fillId="8" borderId="2" xfId="0" applyFont="1" applyFill="1" applyBorder="1" applyAlignment="1" applyProtection="1">
      <alignment horizontal="center" vertical="center" wrapText="1"/>
    </xf>
    <xf numFmtId="0" fontId="29" fillId="0" borderId="20" xfId="0" applyFont="1" applyBorder="1" applyAlignment="1" applyProtection="1"/>
    <xf numFmtId="0" fontId="7" fillId="0" borderId="21" xfId="4" applyFont="1" applyBorder="1" applyProtection="1"/>
    <xf numFmtId="0" fontId="3" fillId="0" borderId="21" xfId="3" applyFont="1" applyBorder="1" applyProtection="1"/>
    <xf numFmtId="0" fontId="8" fillId="4" borderId="0" xfId="3" applyFont="1" applyFill="1" applyBorder="1" applyAlignment="1" applyProtection="1"/>
    <xf numFmtId="0" fontId="0" fillId="12" borderId="0" xfId="0" applyFill="1" applyProtection="1"/>
    <xf numFmtId="0" fontId="0" fillId="0" borderId="0" xfId="0" applyFill="1" applyProtection="1"/>
    <xf numFmtId="2" fontId="15" fillId="5" borderId="14" xfId="6" applyNumberFormat="1" applyFont="1" applyFill="1" applyBorder="1" applyAlignment="1" applyProtection="1">
      <alignment horizontal="center" vertical="center"/>
    </xf>
    <xf numFmtId="2" fontId="15" fillId="5" borderId="7" xfId="6" applyNumberFormat="1" applyFont="1" applyFill="1" applyBorder="1" applyAlignment="1" applyProtection="1">
      <alignment horizontal="center" vertical="center"/>
    </xf>
    <xf numFmtId="2" fontId="15" fillId="5" borderId="56" xfId="6" applyNumberFormat="1" applyFont="1" applyFill="1" applyBorder="1" applyAlignment="1" applyProtection="1">
      <alignment horizontal="center" vertical="center"/>
    </xf>
    <xf numFmtId="165" fontId="15" fillId="5" borderId="68" xfId="6" applyNumberFormat="1" applyFont="1" applyFill="1" applyBorder="1" applyAlignment="1" applyProtection="1">
      <alignment horizontal="center" vertical="center"/>
    </xf>
    <xf numFmtId="165" fontId="15" fillId="5" borderId="39" xfId="6" applyNumberFormat="1" applyFont="1" applyFill="1" applyBorder="1" applyAlignment="1" applyProtection="1">
      <alignment horizontal="center" vertical="center"/>
    </xf>
    <xf numFmtId="165" fontId="15" fillId="5" borderId="62" xfId="6" applyNumberFormat="1" applyFont="1" applyFill="1" applyBorder="1" applyAlignment="1" applyProtection="1">
      <alignment horizontal="center" vertical="center"/>
    </xf>
    <xf numFmtId="165" fontId="15" fillId="5" borderId="88" xfId="0" applyNumberFormat="1" applyFont="1" applyFill="1" applyBorder="1" applyProtection="1"/>
    <xf numFmtId="165" fontId="15" fillId="5" borderId="90" xfId="0" applyNumberFormat="1" applyFont="1" applyFill="1" applyBorder="1" applyProtection="1"/>
    <xf numFmtId="0" fontId="34" fillId="2" borderId="77" xfId="0" applyFont="1" applyFill="1" applyBorder="1" applyAlignment="1" applyProtection="1">
      <alignment horizontal="center" vertical="center" wrapText="1" shrinkToFit="1"/>
    </xf>
    <xf numFmtId="0" fontId="34" fillId="2" borderId="81" xfId="0" applyFont="1" applyFill="1" applyBorder="1" applyAlignment="1" applyProtection="1">
      <alignment horizontal="center" vertical="center" wrapText="1" shrinkToFit="1"/>
    </xf>
    <xf numFmtId="0" fontId="34" fillId="2" borderId="81" xfId="0" applyFont="1" applyFill="1" applyBorder="1" applyAlignment="1" applyProtection="1">
      <alignment horizontal="center" vertical="center" wrapText="1"/>
    </xf>
    <xf numFmtId="0" fontId="34" fillId="2" borderId="80" xfId="0" applyFont="1" applyFill="1" applyBorder="1" applyAlignment="1" applyProtection="1">
      <alignment horizontal="center" vertical="center" wrapText="1" shrinkToFit="1"/>
    </xf>
    <xf numFmtId="0" fontId="34" fillId="2" borderId="80" xfId="0" applyFont="1" applyFill="1" applyBorder="1" applyAlignment="1" applyProtection="1">
      <alignment horizontal="center" vertical="center" wrapText="1"/>
    </xf>
    <xf numFmtId="0" fontId="34" fillId="2" borderId="78" xfId="0" applyFont="1" applyFill="1" applyBorder="1" applyAlignment="1" applyProtection="1">
      <alignment horizontal="center" vertical="center"/>
    </xf>
    <xf numFmtId="0" fontId="15" fillId="0" borderId="4" xfId="0" applyFont="1" applyFill="1" applyBorder="1" applyProtection="1">
      <protection locked="0"/>
    </xf>
    <xf numFmtId="165" fontId="15" fillId="5" borderId="79" xfId="0" applyNumberFormat="1" applyFont="1" applyFill="1" applyBorder="1" applyProtection="1"/>
    <xf numFmtId="165" fontId="15" fillId="5" borderId="37" xfId="0" applyNumberFormat="1" applyFont="1" applyFill="1" applyBorder="1" applyProtection="1"/>
    <xf numFmtId="165" fontId="15" fillId="5" borderId="38" xfId="0" applyNumberFormat="1" applyFont="1" applyFill="1" applyBorder="1" applyProtection="1"/>
    <xf numFmtId="165" fontId="20" fillId="2" borderId="30" xfId="0" applyNumberFormat="1" applyFont="1" applyFill="1" applyBorder="1" applyProtection="1"/>
    <xf numFmtId="165" fontId="20" fillId="2" borderId="68" xfId="0" applyNumberFormat="1" applyFont="1" applyFill="1" applyBorder="1" applyProtection="1"/>
    <xf numFmtId="165" fontId="20" fillId="2" borderId="95" xfId="0" applyNumberFormat="1" applyFont="1" applyFill="1" applyBorder="1" applyProtection="1"/>
    <xf numFmtId="165" fontId="20" fillId="2" borderId="30" xfId="0" applyNumberFormat="1" applyFont="1" applyFill="1" applyBorder="1" applyAlignment="1" applyProtection="1"/>
    <xf numFmtId="10" fontId="34" fillId="8" borderId="30" xfId="0" applyNumberFormat="1" applyFont="1" applyFill="1" applyBorder="1" applyAlignment="1" applyProtection="1">
      <alignment horizontal="center"/>
    </xf>
    <xf numFmtId="0" fontId="34" fillId="8" borderId="30" xfId="0" applyFont="1" applyFill="1" applyBorder="1" applyAlignment="1" applyProtection="1">
      <alignment horizontal="center"/>
    </xf>
    <xf numFmtId="0" fontId="34" fillId="2" borderId="96" xfId="0" applyFont="1" applyFill="1" applyBorder="1" applyAlignment="1" applyProtection="1">
      <alignment horizontal="center" vertical="center" wrapText="1"/>
    </xf>
    <xf numFmtId="0" fontId="20" fillId="0" borderId="64"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20" fillId="0" borderId="67" xfId="0" applyFont="1" applyFill="1" applyBorder="1" applyAlignment="1" applyProtection="1">
      <alignment horizontal="center" vertical="center"/>
      <protection locked="0"/>
    </xf>
    <xf numFmtId="0" fontId="34" fillId="2" borderId="30" xfId="0" applyFont="1" applyFill="1" applyBorder="1" applyAlignment="1" applyProtection="1">
      <alignment horizontal="center" vertical="center" wrapText="1"/>
    </xf>
    <xf numFmtId="0" fontId="34" fillId="2" borderId="47" xfId="0" applyFont="1" applyFill="1" applyBorder="1" applyAlignment="1" applyProtection="1">
      <alignment horizontal="center" vertical="center" wrapText="1"/>
    </xf>
    <xf numFmtId="165" fontId="15" fillId="5" borderId="54" xfId="0" applyNumberFormat="1" applyFont="1" applyFill="1" applyBorder="1" applyProtection="1"/>
    <xf numFmtId="0" fontId="29" fillId="0" borderId="21" xfId="0" applyFont="1" applyBorder="1" applyAlignment="1" applyProtection="1">
      <alignment vertical="top" wrapText="1"/>
    </xf>
    <xf numFmtId="0" fontId="15" fillId="0" borderId="20" xfId="0" applyFont="1" applyBorder="1" applyAlignment="1" applyProtection="1">
      <alignment wrapText="1"/>
    </xf>
    <xf numFmtId="0" fontId="15" fillId="0" borderId="35" xfId="0" applyFont="1" applyFill="1" applyBorder="1" applyProtection="1">
      <protection locked="0"/>
    </xf>
    <xf numFmtId="165" fontId="20" fillId="2" borderId="78" xfId="0" applyNumberFormat="1" applyFont="1" applyFill="1" applyBorder="1" applyProtection="1"/>
    <xf numFmtId="0" fontId="15" fillId="0" borderId="46" xfId="0" applyFont="1" applyFill="1" applyBorder="1" applyProtection="1">
      <protection locked="0"/>
    </xf>
    <xf numFmtId="0" fontId="15" fillId="0" borderId="64" xfId="0" applyFont="1" applyFill="1" applyBorder="1" applyAlignment="1" applyProtection="1">
      <alignment horizontal="center" vertical="center"/>
      <protection locked="0"/>
    </xf>
    <xf numFmtId="0" fontId="15" fillId="0" borderId="67" xfId="0" applyFont="1" applyFill="1" applyBorder="1" applyAlignment="1" applyProtection="1">
      <alignment horizontal="center" vertical="center"/>
      <protection locked="0"/>
    </xf>
    <xf numFmtId="0" fontId="31" fillId="0" borderId="51" xfId="4" applyFont="1" applyFill="1" applyBorder="1" applyAlignment="1" applyProtection="1">
      <alignment horizontal="center"/>
      <protection locked="0"/>
    </xf>
    <xf numFmtId="0" fontId="31" fillId="0" borderId="57" xfId="4" applyFont="1" applyFill="1" applyBorder="1" applyAlignment="1" applyProtection="1">
      <alignment horizontal="center"/>
      <protection locked="0"/>
    </xf>
    <xf numFmtId="0" fontId="31" fillId="0" borderId="49" xfId="4" applyFont="1" applyFill="1" applyBorder="1" applyAlignment="1" applyProtection="1">
      <alignment horizontal="center"/>
      <protection locked="0"/>
    </xf>
    <xf numFmtId="0" fontId="20" fillId="0" borderId="46" xfId="0" applyFont="1" applyFill="1" applyBorder="1" applyAlignment="1" applyProtection="1">
      <alignment horizontal="center" vertical="center"/>
      <protection locked="0"/>
    </xf>
    <xf numFmtId="0" fontId="20" fillId="0" borderId="35"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protection locked="0"/>
    </xf>
    <xf numFmtId="0" fontId="3" fillId="0" borderId="79"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165" fontId="15" fillId="0" borderId="48" xfId="6" applyNumberFormat="1" applyFont="1" applyFill="1" applyBorder="1" applyAlignment="1" applyProtection="1">
      <alignment horizontal="center" vertical="center"/>
      <protection locked="0"/>
    </xf>
    <xf numFmtId="165" fontId="15" fillId="0" borderId="46" xfId="6" applyNumberFormat="1" applyFont="1" applyFill="1" applyBorder="1" applyAlignment="1" applyProtection="1">
      <alignment horizontal="center" vertical="center"/>
      <protection locked="0"/>
    </xf>
    <xf numFmtId="165" fontId="15" fillId="0" borderId="49" xfId="6" applyNumberFormat="1" applyFont="1" applyFill="1" applyBorder="1" applyAlignment="1" applyProtection="1">
      <alignment horizontal="center" vertical="center"/>
      <protection locked="0"/>
    </xf>
    <xf numFmtId="165" fontId="15" fillId="5" borderId="14" xfId="6" applyNumberFormat="1" applyFont="1" applyFill="1" applyBorder="1" applyAlignment="1" applyProtection="1">
      <alignment horizontal="center" vertical="center"/>
    </xf>
    <xf numFmtId="2" fontId="15" fillId="4" borderId="48" xfId="6" applyNumberFormat="1" applyFont="1" applyFill="1" applyBorder="1" applyAlignment="1" applyProtection="1">
      <alignment horizontal="center" vertical="center"/>
      <protection locked="0"/>
    </xf>
    <xf numFmtId="2" fontId="15" fillId="4" borderId="46" xfId="6" applyNumberFormat="1" applyFont="1" applyFill="1" applyBorder="1" applyAlignment="1" applyProtection="1">
      <alignment horizontal="center" vertical="center"/>
      <protection locked="0"/>
    </xf>
    <xf numFmtId="2" fontId="15" fillId="4" borderId="49" xfId="6" applyNumberFormat="1" applyFont="1" applyFill="1" applyBorder="1" applyAlignment="1" applyProtection="1">
      <alignment horizontal="center" vertical="center"/>
      <protection locked="0"/>
    </xf>
    <xf numFmtId="2" fontId="15" fillId="4" borderId="79" xfId="6" applyNumberFormat="1" applyFont="1" applyFill="1" applyBorder="1" applyAlignment="1" applyProtection="1">
      <alignment horizontal="center" vertical="center"/>
      <protection locked="0"/>
    </xf>
    <xf numFmtId="165" fontId="15" fillId="0" borderId="50" xfId="6" applyNumberFormat="1" applyFont="1" applyFill="1" applyBorder="1" applyAlignment="1" applyProtection="1">
      <alignment horizontal="center" vertical="center"/>
      <protection locked="0"/>
    </xf>
    <xf numFmtId="165" fontId="15" fillId="0" borderId="6" xfId="6" applyNumberFormat="1" applyFont="1" applyFill="1" applyBorder="1" applyAlignment="1" applyProtection="1">
      <alignment horizontal="center" vertical="center"/>
      <protection locked="0"/>
    </xf>
    <xf numFmtId="165" fontId="15" fillId="0" borderId="51" xfId="6" applyNumberFormat="1" applyFont="1" applyFill="1" applyBorder="1" applyAlignment="1" applyProtection="1">
      <alignment horizontal="center" vertical="center"/>
      <protection locked="0"/>
    </xf>
    <xf numFmtId="165" fontId="15" fillId="5" borderId="7" xfId="6" applyNumberFormat="1" applyFont="1" applyFill="1" applyBorder="1" applyAlignment="1" applyProtection="1">
      <alignment horizontal="center" vertical="center"/>
    </xf>
    <xf numFmtId="2" fontId="15" fillId="4" borderId="50" xfId="6" applyNumberFormat="1" applyFont="1" applyFill="1" applyBorder="1" applyAlignment="1" applyProtection="1">
      <alignment horizontal="center" vertical="center"/>
      <protection locked="0"/>
    </xf>
    <xf numFmtId="2" fontId="15" fillId="4" borderId="6" xfId="6" applyNumberFormat="1" applyFont="1" applyFill="1" applyBorder="1" applyAlignment="1" applyProtection="1">
      <alignment horizontal="center" vertical="center"/>
      <protection locked="0"/>
    </xf>
    <xf numFmtId="2" fontId="15" fillId="4" borderId="51" xfId="6" applyNumberFormat="1" applyFont="1" applyFill="1" applyBorder="1" applyAlignment="1" applyProtection="1">
      <alignment horizontal="center" vertical="center"/>
      <protection locked="0"/>
    </xf>
    <xf numFmtId="2" fontId="15" fillId="4" borderId="37" xfId="6" applyNumberFormat="1" applyFont="1" applyFill="1" applyBorder="1" applyAlignment="1" applyProtection="1">
      <alignment horizontal="center" vertical="center"/>
      <protection locked="0"/>
    </xf>
    <xf numFmtId="165" fontId="15" fillId="0" borderId="66" xfId="6" applyNumberFormat="1" applyFont="1" applyFill="1" applyBorder="1" applyAlignment="1" applyProtection="1">
      <alignment horizontal="center" vertical="center"/>
      <protection locked="0"/>
    </xf>
    <xf numFmtId="165" fontId="15" fillId="0" borderId="67" xfId="6" applyNumberFormat="1" applyFont="1" applyFill="1" applyBorder="1" applyAlignment="1" applyProtection="1">
      <alignment horizontal="center" vertical="center"/>
      <protection locked="0"/>
    </xf>
    <xf numFmtId="165" fontId="15" fillId="0" borderId="57" xfId="6" applyNumberFormat="1" applyFont="1" applyFill="1" applyBorder="1" applyAlignment="1" applyProtection="1">
      <alignment horizontal="center" vertical="center"/>
      <protection locked="0"/>
    </xf>
    <xf numFmtId="165" fontId="15" fillId="5" borderId="56" xfId="6" applyNumberFormat="1" applyFont="1" applyFill="1" applyBorder="1" applyAlignment="1" applyProtection="1">
      <alignment horizontal="center" vertical="center"/>
    </xf>
    <xf numFmtId="2" fontId="15" fillId="4" borderId="66" xfId="6" applyNumberFormat="1" applyFont="1" applyFill="1" applyBorder="1" applyAlignment="1" applyProtection="1">
      <alignment horizontal="center" vertical="center"/>
      <protection locked="0"/>
    </xf>
    <xf numFmtId="2" fontId="15" fillId="4" borderId="67" xfId="6" applyNumberFormat="1" applyFont="1" applyFill="1" applyBorder="1" applyAlignment="1" applyProtection="1">
      <alignment horizontal="center" vertical="center"/>
      <protection locked="0"/>
    </xf>
    <xf numFmtId="2" fontId="15" fillId="4" borderId="57" xfId="6" applyNumberFormat="1" applyFont="1" applyFill="1" applyBorder="1" applyAlignment="1" applyProtection="1">
      <alignment horizontal="center" vertical="center"/>
      <protection locked="0"/>
    </xf>
    <xf numFmtId="2" fontId="15" fillId="4" borderId="38" xfId="6" applyNumberFormat="1" applyFont="1" applyFill="1" applyBorder="1" applyAlignment="1" applyProtection="1">
      <alignment horizontal="center" vertical="center"/>
      <protection locked="0"/>
    </xf>
    <xf numFmtId="0" fontId="15" fillId="0" borderId="23" xfId="0" applyFont="1" applyFill="1" applyBorder="1" applyAlignment="1" applyProtection="1">
      <alignment horizontal="center"/>
      <protection locked="0"/>
    </xf>
    <xf numFmtId="0" fontId="15" fillId="0" borderId="23" xfId="0" applyFont="1" applyFill="1" applyBorder="1" applyAlignment="1" applyProtection="1">
      <alignment horizontal="center" vertical="center"/>
      <protection locked="0"/>
    </xf>
    <xf numFmtId="0" fontId="15" fillId="0" borderId="33" xfId="0" applyFont="1" applyFill="1" applyBorder="1" applyAlignment="1" applyProtection="1">
      <alignment horizontal="center"/>
      <protection locked="0"/>
    </xf>
    <xf numFmtId="0" fontId="15" fillId="0" borderId="33" xfId="0" applyFont="1" applyFill="1" applyBorder="1" applyAlignment="1" applyProtection="1">
      <alignment horizontal="center" vertical="center"/>
      <protection locked="0"/>
    </xf>
    <xf numFmtId="0" fontId="21" fillId="8" borderId="103" xfId="0" applyFont="1" applyFill="1" applyBorder="1" applyAlignment="1" applyProtection="1">
      <alignment horizontal="center" vertical="center" wrapText="1"/>
    </xf>
    <xf numFmtId="0" fontId="21" fillId="8" borderId="104" xfId="0" applyFont="1" applyFill="1" applyBorder="1" applyAlignment="1" applyProtection="1">
      <alignment horizontal="center" vertical="center" wrapText="1"/>
    </xf>
    <xf numFmtId="0" fontId="21" fillId="8" borderId="105" xfId="0" applyFont="1" applyFill="1" applyBorder="1" applyAlignment="1" applyProtection="1">
      <alignment horizontal="center" vertical="center" wrapText="1"/>
    </xf>
    <xf numFmtId="0" fontId="21" fillId="8" borderId="106" xfId="0" applyFont="1" applyFill="1" applyBorder="1" applyAlignment="1" applyProtection="1">
      <alignment horizontal="center" vertical="center" wrapText="1"/>
    </xf>
    <xf numFmtId="0" fontId="21" fillId="8" borderId="0" xfId="0" applyFont="1" applyFill="1" applyBorder="1" applyAlignment="1" applyProtection="1">
      <alignment horizontal="center" vertical="center" wrapText="1"/>
    </xf>
    <xf numFmtId="0" fontId="21" fillId="8" borderId="32" xfId="0" applyFont="1" applyFill="1" applyBorder="1" applyAlignment="1" applyProtection="1">
      <alignment horizontal="center" vertical="center" wrapText="1"/>
    </xf>
    <xf numFmtId="0" fontId="34" fillId="5" borderId="87" xfId="0" applyFont="1" applyFill="1" applyBorder="1" applyAlignment="1" applyProtection="1">
      <alignment horizontal="center"/>
    </xf>
    <xf numFmtId="0" fontId="34" fillId="5" borderId="88" xfId="0" applyFont="1" applyFill="1" applyBorder="1" applyAlignment="1" applyProtection="1">
      <alignment horizontal="center"/>
    </xf>
    <xf numFmtId="0" fontId="34" fillId="5" borderId="89" xfId="0" applyFont="1" applyFill="1" applyBorder="1" applyAlignment="1" applyProtection="1">
      <alignment horizontal="center"/>
    </xf>
    <xf numFmtId="0" fontId="20" fillId="5" borderId="79" xfId="0" applyFont="1" applyFill="1" applyBorder="1" applyAlignment="1" applyProtection="1">
      <alignment horizontal="center"/>
    </xf>
    <xf numFmtId="0" fontId="20" fillId="5" borderId="37" xfId="0" applyFont="1" applyFill="1" applyBorder="1" applyAlignment="1" applyProtection="1">
      <alignment horizontal="center"/>
    </xf>
    <xf numFmtId="0" fontId="20" fillId="5" borderId="94" xfId="0" applyFont="1" applyFill="1" applyBorder="1" applyAlignment="1" applyProtection="1">
      <alignment horizontal="center"/>
    </xf>
    <xf numFmtId="0" fontId="20" fillId="5" borderId="36" xfId="0" applyFont="1" applyFill="1" applyBorder="1" applyAlignment="1" applyProtection="1">
      <alignment horizontal="center"/>
    </xf>
    <xf numFmtId="0" fontId="20" fillId="5" borderId="38" xfId="0" applyFont="1" applyFill="1" applyBorder="1" applyAlignment="1" applyProtection="1">
      <alignment horizontal="center"/>
    </xf>
    <xf numFmtId="0" fontId="15" fillId="4" borderId="34" xfId="0" applyFont="1" applyFill="1" applyBorder="1" applyAlignment="1" applyProtection="1">
      <alignment horizontal="center"/>
      <protection locked="0"/>
    </xf>
    <xf numFmtId="0" fontId="15" fillId="4" borderId="33" xfId="0" applyFont="1" applyFill="1" applyBorder="1" applyAlignment="1" applyProtection="1">
      <alignment horizontal="center"/>
      <protection locked="0"/>
    </xf>
    <xf numFmtId="0" fontId="15" fillId="4" borderId="24" xfId="0" applyFont="1" applyFill="1" applyBorder="1" applyAlignment="1" applyProtection="1">
      <alignment horizontal="center"/>
      <protection locked="0"/>
    </xf>
    <xf numFmtId="0" fontId="15" fillId="4" borderId="23" xfId="0" applyFont="1" applyFill="1" applyBorder="1" applyAlignment="1" applyProtection="1">
      <alignment horizontal="center"/>
      <protection locked="0"/>
    </xf>
    <xf numFmtId="0" fontId="15" fillId="4" borderId="45" xfId="0" applyFont="1" applyFill="1" applyBorder="1" applyAlignment="1" applyProtection="1">
      <alignment horizontal="center"/>
      <protection locked="0"/>
    </xf>
    <xf numFmtId="0" fontId="15" fillId="4" borderId="44" xfId="0" applyFont="1" applyFill="1" applyBorder="1" applyAlignment="1" applyProtection="1">
      <alignment horizontal="center"/>
      <protection locked="0"/>
    </xf>
    <xf numFmtId="165" fontId="15" fillId="4" borderId="6" xfId="0" applyNumberFormat="1" applyFont="1" applyFill="1" applyBorder="1" applyAlignment="1" applyProtection="1">
      <alignment horizontal="center"/>
      <protection locked="0"/>
    </xf>
    <xf numFmtId="0" fontId="17" fillId="0" borderId="17" xfId="0" applyFont="1" applyBorder="1" applyAlignment="1" applyProtection="1">
      <alignment horizontal="center" vertical="center"/>
    </xf>
    <xf numFmtId="0" fontId="0" fillId="0" borderId="20" xfId="0" applyBorder="1" applyAlignment="1" applyProtection="1">
      <alignment vertical="top"/>
    </xf>
    <xf numFmtId="0" fontId="0" fillId="0" borderId="22" xfId="0" applyBorder="1" applyAlignment="1" applyProtection="1">
      <alignment vertical="top" wrapText="1"/>
    </xf>
    <xf numFmtId="0" fontId="0" fillId="0" borderId="17" xfId="0" applyBorder="1" applyAlignment="1" applyProtection="1">
      <alignment vertical="top"/>
    </xf>
    <xf numFmtId="0" fontId="34" fillId="3" borderId="30" xfId="0" applyFont="1" applyFill="1" applyBorder="1" applyAlignment="1" applyProtection="1">
      <alignment horizontal="center" vertical="center"/>
    </xf>
    <xf numFmtId="165" fontId="15" fillId="5" borderId="68" xfId="0" applyNumberFormat="1" applyFont="1" applyFill="1" applyBorder="1" applyAlignment="1" applyProtection="1">
      <alignment vertical="top"/>
    </xf>
    <xf numFmtId="165" fontId="15" fillId="5" borderId="39" xfId="0" applyNumberFormat="1" applyFont="1" applyFill="1" applyBorder="1" applyAlignment="1" applyProtection="1">
      <alignment vertical="top"/>
    </xf>
    <xf numFmtId="165" fontId="15" fillId="5" borderId="69" xfId="0" applyNumberFormat="1" applyFont="1" applyFill="1" applyBorder="1" applyAlignment="1" applyProtection="1">
      <alignment vertical="top"/>
    </xf>
    <xf numFmtId="165" fontId="20" fillId="3" borderId="30" xfId="0" applyNumberFormat="1" applyFont="1" applyFill="1" applyBorder="1" applyAlignment="1" applyProtection="1">
      <alignment vertical="top"/>
    </xf>
    <xf numFmtId="165" fontId="15" fillId="5" borderId="87" xfId="0" applyNumberFormat="1" applyFont="1" applyFill="1" applyBorder="1" applyAlignment="1" applyProtection="1">
      <alignment horizontal="center"/>
    </xf>
    <xf numFmtId="165" fontId="15" fillId="5" borderId="88" xfId="0" applyNumberFormat="1" applyFont="1" applyFill="1" applyBorder="1" applyAlignment="1" applyProtection="1">
      <alignment horizontal="center"/>
    </xf>
    <xf numFmtId="165" fontId="15" fillId="5" borderId="89" xfId="0" applyNumberFormat="1" applyFont="1" applyFill="1" applyBorder="1" applyAlignment="1" applyProtection="1">
      <alignment horizontal="center"/>
    </xf>
    <xf numFmtId="165" fontId="15" fillId="4" borderId="46" xfId="0" applyNumberFormat="1"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165" fontId="15" fillId="4" borderId="6" xfId="0" applyNumberFormat="1" applyFont="1" applyFill="1" applyBorder="1" applyAlignment="1" applyProtection="1">
      <alignment horizontal="center" vertical="center"/>
      <protection locked="0"/>
    </xf>
    <xf numFmtId="165" fontId="15" fillId="4" borderId="35" xfId="0" applyNumberFormat="1" applyFont="1" applyFill="1" applyBorder="1" applyAlignment="1" applyProtection="1">
      <alignment horizontal="center" vertical="center"/>
      <protection locked="0"/>
    </xf>
    <xf numFmtId="165" fontId="15" fillId="5" borderId="79" xfId="0" applyNumberFormat="1" applyFont="1" applyFill="1" applyBorder="1" applyAlignment="1" applyProtection="1">
      <alignment horizontal="center"/>
    </xf>
    <xf numFmtId="165" fontId="15" fillId="5" borderId="37" xfId="0" applyNumberFormat="1" applyFont="1" applyFill="1" applyBorder="1" applyAlignment="1" applyProtection="1">
      <alignment horizontal="center"/>
    </xf>
    <xf numFmtId="165" fontId="15" fillId="5" borderId="38" xfId="0" applyNumberFormat="1" applyFont="1" applyFill="1" applyBorder="1" applyAlignment="1" applyProtection="1">
      <alignment horizontal="center"/>
    </xf>
    <xf numFmtId="165" fontId="15" fillId="5" borderId="36" xfId="0" applyNumberFormat="1" applyFont="1" applyFill="1" applyBorder="1" applyAlignment="1" applyProtection="1">
      <alignment horizontal="center"/>
    </xf>
    <xf numFmtId="165" fontId="15" fillId="0" borderId="46" xfId="0" applyNumberFormat="1" applyFont="1" applyFill="1" applyBorder="1" applyAlignment="1" applyProtection="1">
      <alignment horizontal="center" vertical="center"/>
      <protection locked="0"/>
    </xf>
    <xf numFmtId="165" fontId="15" fillId="5" borderId="49" xfId="0" applyNumberFormat="1" applyFont="1" applyFill="1" applyBorder="1" applyAlignment="1" applyProtection="1">
      <alignment vertical="center"/>
    </xf>
    <xf numFmtId="165" fontId="15" fillId="0" borderId="6" xfId="0" applyNumberFormat="1" applyFont="1" applyFill="1" applyBorder="1" applyAlignment="1" applyProtection="1">
      <alignment horizontal="center" vertical="center"/>
      <protection locked="0"/>
    </xf>
    <xf numFmtId="165" fontId="15" fillId="5" borderId="51" xfId="0" applyNumberFormat="1" applyFont="1" applyFill="1" applyBorder="1" applyAlignment="1" applyProtection="1">
      <alignment vertical="center"/>
    </xf>
    <xf numFmtId="165" fontId="15" fillId="0" borderId="35" xfId="0" applyNumberFormat="1" applyFont="1" applyFill="1" applyBorder="1" applyAlignment="1" applyProtection="1">
      <alignment horizontal="center" vertical="center"/>
      <protection locked="0"/>
    </xf>
    <xf numFmtId="165" fontId="15" fillId="5" borderId="53" xfId="0" applyNumberFormat="1" applyFont="1" applyFill="1" applyBorder="1" applyAlignment="1" applyProtection="1">
      <alignment vertical="center"/>
    </xf>
    <xf numFmtId="165" fontId="15" fillId="5" borderId="49" xfId="0" applyNumberFormat="1" applyFont="1" applyFill="1" applyBorder="1" applyAlignment="1" applyProtection="1">
      <alignment horizontal="center" vertical="center"/>
    </xf>
    <xf numFmtId="165" fontId="15" fillId="5" borderId="51" xfId="0" applyNumberFormat="1" applyFont="1" applyFill="1" applyBorder="1" applyAlignment="1" applyProtection="1">
      <alignment horizontal="center" vertical="center"/>
    </xf>
    <xf numFmtId="165" fontId="15" fillId="5" borderId="53" xfId="0" applyNumberFormat="1" applyFont="1" applyFill="1" applyBorder="1" applyAlignment="1" applyProtection="1">
      <alignment horizontal="center" vertical="center"/>
    </xf>
    <xf numFmtId="165" fontId="20" fillId="2" borderId="30" xfId="0" applyNumberFormat="1" applyFont="1" applyFill="1" applyBorder="1" applyAlignment="1" applyProtection="1">
      <alignment horizontal="center" vertical="center"/>
    </xf>
    <xf numFmtId="0" fontId="15" fillId="0" borderId="93" xfId="0" applyFont="1" applyFill="1" applyBorder="1" applyAlignment="1" applyProtection="1">
      <alignment horizontal="center" vertical="center"/>
      <protection locked="0"/>
    </xf>
    <xf numFmtId="165" fontId="15" fillId="0" borderId="102" xfId="0" applyNumberFormat="1" applyFont="1" applyFill="1" applyBorder="1" applyAlignment="1" applyProtection="1">
      <alignment horizontal="center" vertical="center"/>
    </xf>
    <xf numFmtId="165" fontId="15" fillId="5" borderId="70" xfId="0" applyNumberFormat="1" applyFont="1" applyFill="1" applyBorder="1" applyAlignment="1" applyProtection="1">
      <alignment horizontal="center" vertical="center"/>
    </xf>
    <xf numFmtId="165" fontId="15" fillId="5" borderId="36" xfId="0" applyNumberFormat="1" applyFont="1" applyFill="1" applyBorder="1" applyAlignment="1" applyProtection="1">
      <alignment horizontal="center" vertical="center"/>
    </xf>
    <xf numFmtId="0" fontId="15" fillId="0" borderId="4" xfId="0" applyFont="1" applyFill="1" applyBorder="1" applyAlignment="1" applyProtection="1">
      <alignment horizontal="center" vertical="center"/>
      <protection locked="0"/>
    </xf>
    <xf numFmtId="165" fontId="15" fillId="0" borderId="100" xfId="0" applyNumberFormat="1" applyFont="1" applyFill="1" applyBorder="1" applyAlignment="1" applyProtection="1">
      <alignment horizontal="center" vertical="center"/>
    </xf>
    <xf numFmtId="165" fontId="15" fillId="0" borderId="7" xfId="0" applyNumberFormat="1" applyFont="1" applyFill="1" applyBorder="1" applyAlignment="1" applyProtection="1">
      <alignment horizontal="center" vertical="center"/>
    </xf>
    <xf numFmtId="165" fontId="15" fillId="5" borderId="54" xfId="0" applyNumberFormat="1" applyFont="1" applyFill="1" applyBorder="1" applyAlignment="1" applyProtection="1">
      <alignment horizontal="center" vertical="center"/>
    </xf>
    <xf numFmtId="165" fontId="15" fillId="5" borderId="37" xfId="0" applyNumberFormat="1" applyFont="1" applyFill="1" applyBorder="1" applyAlignment="1" applyProtection="1">
      <alignment horizontal="center" vertical="center"/>
    </xf>
    <xf numFmtId="0" fontId="15" fillId="0" borderId="92" xfId="0" applyFont="1" applyFill="1" applyBorder="1" applyAlignment="1" applyProtection="1">
      <alignment horizontal="center" vertical="center"/>
      <protection locked="0"/>
    </xf>
    <xf numFmtId="165" fontId="15" fillId="0" borderId="101" xfId="0" applyNumberFormat="1" applyFont="1" applyFill="1" applyBorder="1" applyAlignment="1" applyProtection="1">
      <alignment horizontal="center" vertical="center"/>
    </xf>
    <xf numFmtId="165" fontId="15" fillId="0" borderId="56" xfId="0" applyNumberFormat="1" applyFont="1" applyFill="1" applyBorder="1" applyAlignment="1" applyProtection="1">
      <alignment horizontal="center" vertical="center"/>
    </xf>
    <xf numFmtId="165" fontId="15" fillId="5" borderId="55" xfId="0" applyNumberFormat="1" applyFont="1" applyFill="1" applyBorder="1" applyAlignment="1" applyProtection="1">
      <alignment horizontal="center" vertical="center"/>
    </xf>
    <xf numFmtId="165" fontId="15" fillId="5" borderId="38" xfId="0" applyNumberFormat="1" applyFont="1" applyFill="1" applyBorder="1" applyAlignment="1" applyProtection="1">
      <alignment horizontal="center" vertical="center"/>
    </xf>
    <xf numFmtId="165" fontId="20" fillId="2" borderId="78" xfId="0" applyNumberFormat="1" applyFont="1" applyFill="1" applyBorder="1" applyAlignment="1" applyProtection="1">
      <alignment horizontal="center"/>
    </xf>
    <xf numFmtId="0" fontId="15" fillId="0" borderId="43" xfId="0" applyFont="1" applyFill="1" applyBorder="1" applyProtection="1">
      <protection locked="0"/>
    </xf>
    <xf numFmtId="0" fontId="15" fillId="0" borderId="42" xfId="0" applyFont="1" applyFill="1" applyBorder="1" applyProtection="1">
      <protection locked="0"/>
    </xf>
    <xf numFmtId="165" fontId="15" fillId="0" borderId="43" xfId="0" applyNumberFormat="1" applyFont="1" applyFill="1" applyBorder="1" applyAlignment="1" applyProtection="1">
      <alignment horizontal="center"/>
      <protection locked="0"/>
    </xf>
    <xf numFmtId="165" fontId="15" fillId="0" borderId="18" xfId="0" applyNumberFormat="1" applyFont="1" applyFill="1" applyBorder="1" applyAlignment="1" applyProtection="1">
      <alignment horizontal="center"/>
      <protection locked="0"/>
    </xf>
    <xf numFmtId="165" fontId="15" fillId="0" borderId="42" xfId="0" applyNumberFormat="1" applyFont="1" applyFill="1" applyBorder="1" applyAlignment="1" applyProtection="1">
      <alignment horizontal="center"/>
      <protection locked="0"/>
    </xf>
    <xf numFmtId="165" fontId="15" fillId="0" borderId="43" xfId="0" applyNumberFormat="1" applyFont="1" applyFill="1" applyBorder="1" applyAlignment="1" applyProtection="1">
      <alignment horizontal="center" vertical="center"/>
      <protection locked="0"/>
    </xf>
    <xf numFmtId="165" fontId="15" fillId="0" borderId="18" xfId="0" applyNumberFormat="1" applyFont="1" applyFill="1" applyBorder="1" applyAlignment="1" applyProtection="1">
      <alignment horizontal="center" vertical="center"/>
      <protection locked="0"/>
    </xf>
    <xf numFmtId="165" fontId="15" fillId="0" borderId="42" xfId="0" applyNumberFormat="1" applyFont="1" applyFill="1" applyBorder="1" applyAlignment="1" applyProtection="1">
      <alignment horizontal="center" vertical="center"/>
      <protection locked="0"/>
    </xf>
    <xf numFmtId="0" fontId="29" fillId="0" borderId="22" xfId="0" applyFont="1" applyBorder="1" applyAlignment="1" applyProtection="1">
      <alignment vertical="top" wrapText="1"/>
    </xf>
    <xf numFmtId="0" fontId="29" fillId="0" borderId="22" xfId="0" applyFont="1" applyBorder="1" applyAlignment="1" applyProtection="1">
      <alignment wrapText="1"/>
    </xf>
    <xf numFmtId="0" fontId="15" fillId="0" borderId="44" xfId="0" applyFont="1" applyFill="1" applyBorder="1" applyAlignment="1" applyProtection="1">
      <alignment horizontal="center" vertical="center"/>
      <protection locked="0"/>
    </xf>
    <xf numFmtId="165" fontId="15" fillId="5" borderId="87" xfId="0" applyNumberFormat="1" applyFont="1" applyFill="1" applyBorder="1" applyAlignment="1" applyProtection="1">
      <alignment horizontal="center" vertical="center"/>
    </xf>
    <xf numFmtId="165" fontId="15" fillId="5" borderId="88" xfId="0" applyNumberFormat="1" applyFont="1" applyFill="1" applyBorder="1" applyAlignment="1" applyProtection="1">
      <alignment horizontal="center" vertical="center"/>
    </xf>
    <xf numFmtId="165" fontId="15" fillId="5" borderId="90" xfId="0" applyNumberFormat="1" applyFont="1" applyFill="1" applyBorder="1" applyAlignment="1" applyProtection="1">
      <alignment horizontal="center" vertical="center"/>
    </xf>
    <xf numFmtId="165" fontId="28" fillId="2" borderId="30" xfId="0" applyNumberFormat="1" applyFont="1" applyFill="1" applyBorder="1" applyAlignment="1" applyProtection="1">
      <alignment horizontal="right"/>
    </xf>
    <xf numFmtId="0" fontId="34" fillId="2" borderId="111" xfId="0" applyFont="1" applyFill="1" applyBorder="1" applyAlignment="1" applyProtection="1">
      <alignment horizontal="center" vertical="center" wrapText="1"/>
    </xf>
    <xf numFmtId="0" fontId="34" fillId="2" borderId="30" xfId="0" applyFont="1" applyFill="1" applyBorder="1" applyAlignment="1" applyProtection="1">
      <alignment horizontal="center" vertical="center"/>
    </xf>
    <xf numFmtId="0" fontId="15" fillId="0" borderId="23" xfId="0" applyFont="1" applyFill="1" applyBorder="1" applyProtection="1">
      <protection locked="0"/>
    </xf>
    <xf numFmtId="0" fontId="15" fillId="0" borderId="33" xfId="0" applyFont="1" applyFill="1" applyBorder="1" applyProtection="1">
      <protection locked="0"/>
    </xf>
    <xf numFmtId="165" fontId="15" fillId="5" borderId="113" xfId="0" applyNumberFormat="1" applyFont="1" applyFill="1" applyBorder="1" applyProtection="1"/>
    <xf numFmtId="0" fontId="15" fillId="0" borderId="44" xfId="0" applyFont="1" applyFill="1" applyBorder="1" applyProtection="1">
      <protection locked="0"/>
    </xf>
    <xf numFmtId="165" fontId="15" fillId="5" borderId="113" xfId="0" applyNumberFormat="1" applyFont="1" applyFill="1" applyBorder="1" applyAlignment="1" applyProtection="1">
      <alignment horizontal="center"/>
    </xf>
    <xf numFmtId="0" fontId="15" fillId="0" borderId="44" xfId="0" applyFont="1" applyFill="1" applyBorder="1" applyAlignment="1" applyProtection="1">
      <alignment horizontal="center"/>
      <protection locked="0"/>
    </xf>
    <xf numFmtId="165" fontId="15" fillId="5" borderId="90" xfId="0" applyNumberFormat="1" applyFont="1" applyFill="1" applyBorder="1" applyAlignment="1" applyProtection="1">
      <alignment horizontal="center"/>
    </xf>
    <xf numFmtId="165" fontId="28" fillId="2" borderId="30" xfId="0" applyNumberFormat="1" applyFont="1" applyFill="1" applyBorder="1" applyAlignment="1" applyProtection="1">
      <alignment horizontal="center"/>
    </xf>
    <xf numFmtId="0" fontId="34" fillId="0" borderId="17" xfId="0" applyFont="1" applyBorder="1" applyAlignment="1" applyProtection="1">
      <alignment horizontal="center"/>
    </xf>
    <xf numFmtId="0" fontId="8" fillId="0" borderId="17" xfId="3" applyFont="1" applyBorder="1" applyAlignment="1" applyProtection="1">
      <alignment horizontal="center"/>
    </xf>
    <xf numFmtId="0" fontId="15" fillId="0" borderId="22" xfId="0" applyFont="1" applyBorder="1" applyAlignment="1" applyProtection="1">
      <alignment wrapText="1"/>
    </xf>
    <xf numFmtId="0" fontId="4" fillId="2" borderId="114" xfId="4" applyFont="1" applyFill="1" applyBorder="1" applyAlignment="1" applyProtection="1">
      <alignment horizontal="center" vertical="center"/>
    </xf>
    <xf numFmtId="0" fontId="4" fillId="2" borderId="115" xfId="4" applyFont="1" applyFill="1" applyBorder="1" applyAlignment="1" applyProtection="1">
      <alignment horizontal="center" vertical="center"/>
    </xf>
    <xf numFmtId="0" fontId="34" fillId="2" borderId="115" xfId="0" applyFont="1" applyFill="1" applyBorder="1" applyAlignment="1" applyProtection="1">
      <alignment horizontal="center" vertical="center"/>
    </xf>
    <xf numFmtId="0" fontId="34" fillId="2" borderId="116" xfId="0" applyFont="1" applyFill="1" applyBorder="1" applyAlignment="1" applyProtection="1">
      <alignment horizontal="center" vertical="center"/>
    </xf>
    <xf numFmtId="0" fontId="34" fillId="2" borderId="117" xfId="0" applyFont="1" applyFill="1" applyBorder="1" applyAlignment="1" applyProtection="1">
      <alignment horizontal="center" vertical="center"/>
    </xf>
    <xf numFmtId="0" fontId="29" fillId="4" borderId="63" xfId="4" applyFont="1" applyFill="1" applyBorder="1" applyAlignment="1" applyProtection="1">
      <alignment horizontal="center" vertical="center"/>
      <protection locked="0"/>
    </xf>
    <xf numFmtId="0" fontId="29" fillId="4" borderId="93" xfId="0" applyFont="1" applyFill="1" applyBorder="1" applyAlignment="1" applyProtection="1">
      <alignment horizontal="center" vertical="center"/>
      <protection locked="0"/>
    </xf>
    <xf numFmtId="0" fontId="29" fillId="4" borderId="64" xfId="0" applyFont="1" applyFill="1" applyBorder="1" applyAlignment="1" applyProtection="1">
      <alignment horizontal="center" vertical="center"/>
      <protection locked="0"/>
    </xf>
    <xf numFmtId="165" fontId="29" fillId="4" borderId="65" xfId="0" applyNumberFormat="1" applyFont="1" applyFill="1" applyBorder="1" applyAlignment="1" applyProtection="1">
      <alignment horizontal="center" vertical="center"/>
      <protection locked="0"/>
    </xf>
    <xf numFmtId="165" fontId="29" fillId="5" borderId="39" xfId="0" applyNumberFormat="1" applyFont="1" applyFill="1" applyBorder="1" applyAlignment="1" applyProtection="1">
      <alignment horizontal="center" vertical="center"/>
    </xf>
    <xf numFmtId="0" fontId="29" fillId="4" borderId="50" xfId="4" applyFont="1" applyFill="1" applyBorder="1" applyAlignment="1" applyProtection="1">
      <alignment horizontal="center" vertical="center"/>
      <protection locked="0"/>
    </xf>
    <xf numFmtId="0" fontId="29" fillId="4" borderId="4" xfId="0" applyFont="1" applyFill="1" applyBorder="1" applyAlignment="1" applyProtection="1">
      <alignment horizontal="center" vertical="center"/>
      <protection locked="0"/>
    </xf>
    <xf numFmtId="165" fontId="29" fillId="4" borderId="51" xfId="0" applyNumberFormat="1" applyFont="1" applyFill="1" applyBorder="1" applyAlignment="1" applyProtection="1">
      <alignment horizontal="center" vertical="center"/>
      <protection locked="0"/>
    </xf>
    <xf numFmtId="0" fontId="29" fillId="4" borderId="66" xfId="4" applyFont="1" applyFill="1" applyBorder="1" applyAlignment="1" applyProtection="1">
      <alignment horizontal="center" vertical="center"/>
      <protection locked="0"/>
    </xf>
    <xf numFmtId="0" fontId="29" fillId="4" borderId="92" xfId="0" applyFont="1" applyFill="1" applyBorder="1" applyAlignment="1" applyProtection="1">
      <alignment horizontal="center" vertical="center"/>
      <protection locked="0"/>
    </xf>
    <xf numFmtId="0" fontId="29" fillId="4" borderId="67" xfId="0" applyFont="1" applyFill="1" applyBorder="1" applyAlignment="1" applyProtection="1">
      <alignment horizontal="center" vertical="center"/>
      <protection locked="0"/>
    </xf>
    <xf numFmtId="165" fontId="29" fillId="4" borderId="57" xfId="0" applyNumberFormat="1" applyFont="1" applyFill="1" applyBorder="1" applyAlignment="1" applyProtection="1">
      <alignment horizontal="center" vertical="center"/>
      <protection locked="0"/>
    </xf>
    <xf numFmtId="165" fontId="29" fillId="5" borderId="69" xfId="0" applyNumberFormat="1" applyFont="1" applyFill="1" applyBorder="1" applyAlignment="1" applyProtection="1">
      <alignment horizontal="center" vertical="center"/>
    </xf>
    <xf numFmtId="165" fontId="29" fillId="5" borderId="118" xfId="0" applyNumberFormat="1" applyFont="1" applyFill="1" applyBorder="1" applyAlignment="1" applyProtection="1">
      <alignment horizontal="center" vertical="center"/>
    </xf>
    <xf numFmtId="165" fontId="29" fillId="5" borderId="122" xfId="0" applyNumberFormat="1" applyFont="1" applyFill="1" applyBorder="1" applyAlignment="1" applyProtection="1">
      <alignment horizontal="center" vertical="center"/>
    </xf>
    <xf numFmtId="165" fontId="20" fillId="2" borderId="3" xfId="0" applyNumberFormat="1" applyFont="1" applyFill="1" applyBorder="1" applyAlignment="1" applyProtection="1">
      <alignment horizontal="center" vertical="center"/>
    </xf>
    <xf numFmtId="0" fontId="4" fillId="2" borderId="119" xfId="4" applyFont="1" applyFill="1" applyBorder="1" applyAlignment="1" applyProtection="1">
      <alignment horizontal="center" vertical="center"/>
    </xf>
    <xf numFmtId="0" fontId="34" fillId="2" borderId="120" xfId="0" applyFont="1" applyFill="1" applyBorder="1" applyAlignment="1" applyProtection="1">
      <alignment horizontal="center" vertical="center"/>
    </xf>
    <xf numFmtId="0" fontId="34" fillId="2" borderId="121" xfId="0" applyFont="1" applyFill="1" applyBorder="1" applyAlignment="1" applyProtection="1">
      <alignment horizontal="center" vertical="center"/>
    </xf>
    <xf numFmtId="0" fontId="34" fillId="9" borderId="80" xfId="0" applyFont="1" applyFill="1" applyBorder="1" applyAlignment="1" applyProtection="1">
      <alignment horizontal="center" vertical="center" wrapText="1"/>
    </xf>
    <xf numFmtId="165" fontId="15" fillId="5" borderId="68" xfId="0" applyNumberFormat="1" applyFont="1" applyFill="1" applyBorder="1" applyProtection="1"/>
    <xf numFmtId="165" fontId="15" fillId="5" borderId="39" xfId="0" applyNumberFormat="1" applyFont="1" applyFill="1" applyBorder="1" applyProtection="1"/>
    <xf numFmtId="0" fontId="15" fillId="4" borderId="14" xfId="0" applyFont="1" applyFill="1" applyBorder="1" applyProtection="1">
      <protection locked="0"/>
    </xf>
    <xf numFmtId="0" fontId="15" fillId="4" borderId="7" xfId="0" applyFont="1" applyFill="1" applyBorder="1" applyProtection="1">
      <protection locked="0"/>
    </xf>
    <xf numFmtId="0" fontId="34" fillId="9" borderId="30" xfId="0" applyFont="1" applyFill="1" applyBorder="1" applyAlignment="1" applyProtection="1">
      <alignment horizontal="center" vertical="center"/>
    </xf>
    <xf numFmtId="0" fontId="34" fillId="9" borderId="2"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protection locked="0"/>
    </xf>
    <xf numFmtId="0" fontId="29" fillId="4" borderId="8" xfId="0" applyFont="1" applyFill="1" applyBorder="1" applyAlignment="1" applyProtection="1">
      <alignment horizontal="center" vertical="center"/>
      <protection locked="0"/>
    </xf>
    <xf numFmtId="0" fontId="15" fillId="0" borderId="13" xfId="0" applyFont="1" applyFill="1" applyBorder="1" applyProtection="1">
      <protection locked="0"/>
    </xf>
    <xf numFmtId="0" fontId="34" fillId="9" borderId="96" xfId="0" applyFont="1" applyFill="1" applyBorder="1" applyAlignment="1" applyProtection="1">
      <alignment horizontal="center" vertical="center" wrapText="1"/>
    </xf>
    <xf numFmtId="0" fontId="34" fillId="9" borderId="3" xfId="0" applyFont="1" applyFill="1" applyBorder="1" applyAlignment="1" applyProtection="1">
      <alignment horizontal="center" vertical="center"/>
    </xf>
    <xf numFmtId="0" fontId="15" fillId="0" borderId="28" xfId="0" applyFont="1" applyBorder="1" applyProtection="1"/>
    <xf numFmtId="165" fontId="15" fillId="5" borderId="73" xfId="0" applyNumberFormat="1" applyFont="1" applyFill="1" applyBorder="1" applyProtection="1"/>
    <xf numFmtId="165" fontId="15" fillId="5" borderId="94" xfId="0" applyNumberFormat="1" applyFont="1" applyFill="1" applyBorder="1" applyProtection="1"/>
    <xf numFmtId="165" fontId="20" fillId="9" borderId="30" xfId="0" applyNumberFormat="1" applyFont="1" applyFill="1" applyBorder="1" applyAlignment="1" applyProtection="1">
      <alignment horizontal="center" vertical="center"/>
    </xf>
    <xf numFmtId="0" fontId="15" fillId="0" borderId="8" xfId="0" applyFont="1" applyFill="1" applyBorder="1" applyProtection="1">
      <protection locked="0"/>
    </xf>
    <xf numFmtId="165" fontId="15" fillId="5" borderId="58" xfId="0" applyNumberFormat="1" applyFont="1" applyFill="1" applyBorder="1" applyProtection="1"/>
    <xf numFmtId="0" fontId="29" fillId="4" borderId="46" xfId="0" applyFont="1" applyFill="1" applyBorder="1" applyProtection="1">
      <protection locked="0"/>
    </xf>
    <xf numFmtId="0" fontId="29" fillId="4" borderId="35" xfId="0" applyFont="1" applyFill="1" applyBorder="1" applyProtection="1">
      <protection locked="0"/>
    </xf>
    <xf numFmtId="165" fontId="20" fillId="9" borderId="123" xfId="0" applyNumberFormat="1" applyFont="1" applyFill="1" applyBorder="1" applyAlignment="1" applyProtection="1">
      <alignment horizontal="center" vertical="center"/>
    </xf>
    <xf numFmtId="0" fontId="15" fillId="0" borderId="21" xfId="0" applyFont="1" applyFill="1" applyBorder="1" applyProtection="1"/>
    <xf numFmtId="0" fontId="15" fillId="0" borderId="13" xfId="0" applyFont="1" applyFill="1" applyBorder="1" applyAlignment="1" applyProtection="1">
      <alignment horizontal="center" vertical="center"/>
      <protection locked="0"/>
    </xf>
    <xf numFmtId="0" fontId="15" fillId="0" borderId="27" xfId="0" applyFont="1" applyBorder="1" applyProtection="1"/>
    <xf numFmtId="0" fontId="15" fillId="0" borderId="8" xfId="0" applyFont="1" applyFill="1" applyBorder="1" applyAlignment="1" applyProtection="1">
      <alignment horizontal="center" vertical="center"/>
      <protection locked="0"/>
    </xf>
    <xf numFmtId="0" fontId="15" fillId="4" borderId="9" xfId="0" applyFont="1" applyFill="1" applyBorder="1" applyProtection="1">
      <protection locked="0"/>
    </xf>
    <xf numFmtId="165" fontId="15" fillId="5" borderId="124" xfId="0" applyNumberFormat="1" applyFont="1" applyFill="1" applyBorder="1" applyProtection="1"/>
    <xf numFmtId="165" fontId="15" fillId="5" borderId="85" xfId="0" applyNumberFormat="1" applyFont="1" applyFill="1" applyBorder="1" applyProtection="1"/>
    <xf numFmtId="165" fontId="15" fillId="5" borderId="69" xfId="0" applyNumberFormat="1" applyFont="1" applyFill="1" applyBorder="1" applyProtection="1"/>
    <xf numFmtId="165" fontId="15" fillId="5" borderId="125" xfId="0" applyNumberFormat="1" applyFont="1" applyFill="1" applyBorder="1" applyProtection="1"/>
    <xf numFmtId="0" fontId="34" fillId="9" borderId="81" xfId="0" applyFont="1" applyFill="1" applyBorder="1" applyAlignment="1" applyProtection="1">
      <alignment horizontal="center" vertical="center" wrapText="1"/>
    </xf>
    <xf numFmtId="0" fontId="34" fillId="9" borderId="111" xfId="0" applyFont="1" applyFill="1" applyBorder="1" applyAlignment="1" applyProtection="1">
      <alignment horizontal="center" vertical="center" wrapText="1"/>
    </xf>
    <xf numFmtId="0" fontId="41" fillId="0" borderId="20" xfId="0" applyFont="1" applyFill="1" applyBorder="1" applyAlignment="1" applyProtection="1">
      <alignment vertical="center"/>
    </xf>
    <xf numFmtId="0" fontId="29" fillId="0" borderId="25" xfId="0" applyFont="1" applyBorder="1" applyAlignment="1" applyProtection="1">
      <alignment vertical="top" wrapText="1"/>
    </xf>
    <xf numFmtId="0" fontId="29" fillId="0" borderId="25" xfId="0" applyFont="1" applyBorder="1" applyAlignment="1" applyProtection="1">
      <alignment wrapText="1"/>
    </xf>
    <xf numFmtId="0" fontId="28" fillId="4" borderId="0" xfId="0" applyFont="1" applyFill="1" applyBorder="1" applyAlignment="1" applyProtection="1">
      <alignment vertical="center"/>
    </xf>
    <xf numFmtId="0" fontId="28" fillId="4" borderId="127" xfId="0" applyFont="1" applyFill="1" applyBorder="1" applyAlignment="1" applyProtection="1">
      <alignment vertical="center"/>
    </xf>
    <xf numFmtId="0" fontId="28" fillId="4" borderId="75" xfId="0" applyFont="1" applyFill="1" applyBorder="1" applyAlignment="1" applyProtection="1">
      <alignment vertical="center"/>
    </xf>
    <xf numFmtId="0" fontId="28" fillId="4" borderId="128" xfId="0" applyFont="1" applyFill="1" applyBorder="1" applyAlignment="1" applyProtection="1">
      <alignment vertical="center"/>
    </xf>
    <xf numFmtId="0" fontId="15" fillId="4" borderId="21" xfId="0" applyFont="1" applyFill="1" applyBorder="1" applyProtection="1"/>
    <xf numFmtId="0" fontId="34" fillId="2" borderId="129" xfId="0" applyFont="1" applyFill="1" applyBorder="1" applyAlignment="1" applyProtection="1">
      <alignment horizontal="center" vertical="center" wrapText="1"/>
    </xf>
    <xf numFmtId="10" fontId="15" fillId="0" borderId="130" xfId="0" applyNumberFormat="1" applyFont="1" applyFill="1" applyBorder="1" applyAlignment="1" applyProtection="1">
      <alignment horizontal="center" vertical="top"/>
      <protection locked="0"/>
    </xf>
    <xf numFmtId="165" fontId="29" fillId="5" borderId="131" xfId="0" applyNumberFormat="1" applyFont="1" applyFill="1" applyBorder="1" applyAlignment="1" applyProtection="1">
      <alignment horizontal="center" vertical="center"/>
    </xf>
    <xf numFmtId="165" fontId="29" fillId="5" borderId="68" xfId="0" applyNumberFormat="1" applyFont="1" applyFill="1" applyBorder="1" applyAlignment="1" applyProtection="1">
      <alignment horizontal="center" vertical="center"/>
    </xf>
    <xf numFmtId="165" fontId="15" fillId="2" borderId="104" xfId="0" applyNumberFormat="1" applyFont="1" applyFill="1" applyBorder="1" applyAlignment="1" applyProtection="1">
      <alignment horizontal="center" vertical="center"/>
    </xf>
    <xf numFmtId="165" fontId="15" fillId="2" borderId="106" xfId="0" applyNumberFormat="1" applyFont="1" applyFill="1" applyBorder="1" applyAlignment="1" applyProtection="1">
      <alignment horizontal="center" vertical="center"/>
    </xf>
    <xf numFmtId="10" fontId="0" fillId="4" borderId="79" xfId="0" applyNumberFormat="1" applyFill="1" applyBorder="1" applyAlignment="1" applyProtection="1">
      <alignment horizontal="center"/>
      <protection locked="0"/>
    </xf>
    <xf numFmtId="0" fontId="34" fillId="4" borderId="0" xfId="0" applyFont="1" applyFill="1" applyAlignment="1" applyProtection="1">
      <alignment horizontal="center" vertical="center"/>
    </xf>
    <xf numFmtId="0" fontId="34" fillId="0" borderId="19" xfId="0" applyFont="1" applyBorder="1" applyAlignment="1" applyProtection="1">
      <alignment horizontal="center"/>
    </xf>
    <xf numFmtId="0" fontId="34" fillId="0" borderId="19" xfId="0" applyFont="1" applyBorder="1" applyAlignment="1" applyProtection="1">
      <alignment horizontal="center" vertical="center"/>
    </xf>
    <xf numFmtId="0" fontId="15" fillId="0" borderId="6" xfId="0" applyFont="1" applyFill="1" applyBorder="1" applyAlignment="1" applyProtection="1">
      <alignment horizontal="center"/>
      <protection locked="0"/>
    </xf>
    <xf numFmtId="0" fontId="34" fillId="2" borderId="80" xfId="0" applyFont="1" applyFill="1" applyBorder="1" applyAlignment="1" applyProtection="1">
      <alignment horizontal="center" vertical="center"/>
    </xf>
    <xf numFmtId="0" fontId="34" fillId="2" borderId="81" xfId="0" applyFont="1" applyFill="1" applyBorder="1" applyAlignment="1" applyProtection="1">
      <alignment horizontal="center" vertical="center"/>
    </xf>
    <xf numFmtId="0" fontId="29" fillId="0" borderId="6" xfId="4" applyFont="1" applyFill="1" applyBorder="1" applyAlignment="1" applyProtection="1">
      <alignment horizontal="center" vertical="center"/>
      <protection locked="0"/>
    </xf>
    <xf numFmtId="0" fontId="29" fillId="0" borderId="35" xfId="4" applyFont="1" applyFill="1" applyBorder="1" applyAlignment="1" applyProtection="1">
      <alignment horizontal="center" vertical="center"/>
      <protection locked="0"/>
    </xf>
    <xf numFmtId="0" fontId="29" fillId="0" borderId="46" xfId="4" applyFont="1" applyFill="1" applyBorder="1" applyAlignment="1" applyProtection="1">
      <alignment horizontal="center" vertical="center"/>
      <protection locked="0"/>
    </xf>
    <xf numFmtId="0" fontId="15" fillId="0" borderId="18" xfId="0" applyFont="1" applyFill="1" applyBorder="1" applyAlignment="1" applyProtection="1">
      <alignment horizontal="center"/>
      <protection locked="0"/>
    </xf>
    <xf numFmtId="0" fontId="15" fillId="0" borderId="42" xfId="0" applyFont="1" applyFill="1" applyBorder="1" applyAlignment="1" applyProtection="1">
      <alignment horizontal="center"/>
      <protection locked="0"/>
    </xf>
    <xf numFmtId="0" fontId="15" fillId="0" borderId="18" xfId="0"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protection locked="0"/>
    </xf>
    <xf numFmtId="0" fontId="15" fillId="0" borderId="43" xfId="0" applyFont="1" applyFill="1" applyBorder="1" applyAlignment="1" applyProtection="1">
      <alignment horizontal="center"/>
      <protection locked="0"/>
    </xf>
    <xf numFmtId="0" fontId="15" fillId="0" borderId="43" xfId="0" applyFont="1" applyFill="1" applyBorder="1" applyAlignment="1" applyProtection="1">
      <alignment horizontal="center" vertical="center"/>
      <protection locked="0"/>
    </xf>
    <xf numFmtId="0" fontId="34" fillId="9" borderId="80" xfId="0" applyFont="1" applyFill="1" applyBorder="1" applyAlignment="1" applyProtection="1">
      <alignment horizontal="center" vertical="center"/>
    </xf>
    <xf numFmtId="0" fontId="15" fillId="4" borderId="46" xfId="0" applyFont="1" applyFill="1" applyBorder="1" applyAlignment="1" applyProtection="1">
      <alignment horizontal="center" vertical="center"/>
      <protection locked="0"/>
    </xf>
    <xf numFmtId="0" fontId="34" fillId="9" borderId="81" xfId="0" applyFont="1" applyFill="1" applyBorder="1" applyAlignment="1" applyProtection="1">
      <alignment horizontal="center" vertical="center"/>
    </xf>
    <xf numFmtId="0" fontId="15" fillId="0" borderId="46" xfId="0" applyFont="1" applyFill="1" applyBorder="1" applyAlignment="1" applyProtection="1">
      <protection locked="0"/>
    </xf>
    <xf numFmtId="0" fontId="15" fillId="0" borderId="6" xfId="0" applyFont="1" applyFill="1" applyBorder="1" applyAlignment="1" applyProtection="1">
      <protection locked="0"/>
    </xf>
    <xf numFmtId="0" fontId="15" fillId="0" borderId="35" xfId="0" applyFont="1" applyFill="1" applyBorder="1" applyAlignment="1" applyProtection="1">
      <protection locked="0"/>
    </xf>
    <xf numFmtId="0" fontId="34" fillId="9" borderId="96" xfId="0" applyFont="1" applyFill="1" applyBorder="1" applyAlignment="1" applyProtection="1">
      <alignment horizontal="center" vertical="center"/>
    </xf>
    <xf numFmtId="0" fontId="15" fillId="0" borderId="18" xfId="0" applyFont="1" applyFill="1" applyBorder="1" applyAlignment="1" applyProtection="1">
      <protection locked="0"/>
    </xf>
    <xf numFmtId="0" fontId="15" fillId="0" borderId="42" xfId="0" applyFont="1" applyFill="1" applyBorder="1" applyAlignment="1" applyProtection="1">
      <protection locked="0"/>
    </xf>
    <xf numFmtId="0" fontId="15" fillId="0" borderId="6" xfId="0" applyFont="1" applyFill="1" applyBorder="1" applyAlignment="1" applyProtection="1">
      <alignment horizontal="center" vertical="center"/>
      <protection locked="0"/>
    </xf>
    <xf numFmtId="0" fontId="15" fillId="4" borderId="6" xfId="0"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protection locked="0"/>
    </xf>
    <xf numFmtId="0" fontId="15" fillId="4" borderId="35" xfId="0" applyFont="1" applyFill="1" applyBorder="1" applyAlignment="1" applyProtection="1">
      <alignment horizontal="center" vertical="center"/>
      <protection locked="0"/>
    </xf>
    <xf numFmtId="0" fontId="34" fillId="9" borderId="1" xfId="0" applyFont="1" applyFill="1" applyBorder="1" applyAlignment="1" applyProtection="1">
      <alignment horizontal="center" vertical="center"/>
    </xf>
    <xf numFmtId="0" fontId="15" fillId="0" borderId="46" xfId="0" applyFont="1" applyFill="1" applyBorder="1" applyAlignment="1" applyProtection="1">
      <alignment horizontal="center" vertical="center"/>
      <protection locked="0"/>
    </xf>
    <xf numFmtId="0" fontId="15" fillId="0" borderId="43" xfId="0" applyFont="1" applyFill="1" applyBorder="1" applyAlignment="1" applyProtection="1">
      <protection locked="0"/>
    </xf>
    <xf numFmtId="0" fontId="15" fillId="4" borderId="4" xfId="0" applyFont="1" applyFill="1" applyBorder="1" applyAlignment="1" applyProtection="1">
      <alignment horizontal="center" vertical="center"/>
      <protection locked="0"/>
    </xf>
    <xf numFmtId="0" fontId="29" fillId="4" borderId="6" xfId="0" applyFont="1" applyFill="1" applyBorder="1" applyAlignment="1" applyProtection="1">
      <alignment horizontal="center" vertical="center"/>
      <protection locked="0"/>
    </xf>
    <xf numFmtId="0" fontId="15" fillId="4" borderId="8" xfId="0" applyFont="1" applyFill="1" applyBorder="1" applyAlignment="1" applyProtection="1">
      <alignment horizontal="center" vertical="center"/>
      <protection locked="0"/>
    </xf>
    <xf numFmtId="0" fontId="15" fillId="4" borderId="22" xfId="0" applyFont="1" applyFill="1" applyBorder="1" applyProtection="1"/>
    <xf numFmtId="0" fontId="15" fillId="4" borderId="126" xfId="0" applyFont="1" applyFill="1" applyBorder="1" applyProtection="1"/>
    <xf numFmtId="0" fontId="15" fillId="4" borderId="28" xfId="0" applyFont="1" applyFill="1" applyBorder="1" applyProtection="1"/>
    <xf numFmtId="0" fontId="8" fillId="4" borderId="0" xfId="3" applyFont="1" applyFill="1" applyProtection="1"/>
    <xf numFmtId="0" fontId="15" fillId="4" borderId="0" xfId="0" applyFont="1" applyFill="1" applyBorder="1" applyAlignment="1" applyProtection="1">
      <alignment horizontal="left" vertical="center" wrapText="1"/>
    </xf>
    <xf numFmtId="0" fontId="15" fillId="4" borderId="60" xfId="0" applyFont="1" applyFill="1" applyBorder="1" applyAlignment="1" applyProtection="1">
      <alignment horizontal="left" vertical="center" wrapText="1"/>
    </xf>
    <xf numFmtId="0" fontId="4" fillId="4" borderId="0" xfId="4" applyFont="1" applyFill="1" applyAlignment="1" applyProtection="1">
      <alignment horizontal="left" vertical="center"/>
    </xf>
    <xf numFmtId="0" fontId="4" fillId="10" borderId="80" xfId="0" applyFont="1" applyFill="1" applyBorder="1" applyAlignment="1" applyProtection="1">
      <alignment horizontal="center" vertical="center" wrapText="1"/>
    </xf>
    <xf numFmtId="0" fontId="36" fillId="10" borderId="77" xfId="0" applyFont="1" applyFill="1" applyBorder="1" applyAlignment="1" applyProtection="1">
      <alignment horizontal="center" vertical="center"/>
    </xf>
    <xf numFmtId="0" fontId="36" fillId="10" borderId="59" xfId="0" applyFont="1" applyFill="1" applyBorder="1" applyAlignment="1" applyProtection="1">
      <alignment horizontal="center"/>
    </xf>
    <xf numFmtId="168" fontId="15" fillId="5" borderId="37" xfId="0" applyNumberFormat="1" applyFont="1" applyFill="1" applyBorder="1" applyProtection="1"/>
    <xf numFmtId="169" fontId="15" fillId="5" borderId="37" xfId="0" applyNumberFormat="1" applyFont="1" applyFill="1" applyBorder="1" applyProtection="1"/>
    <xf numFmtId="10" fontId="15" fillId="5" borderId="37" xfId="0" applyNumberFormat="1" applyFont="1" applyFill="1" applyBorder="1" applyProtection="1"/>
    <xf numFmtId="166" fontId="34" fillId="5" borderId="78" xfId="0" applyNumberFormat="1" applyFont="1" applyFill="1" applyBorder="1" applyAlignment="1" applyProtection="1">
      <alignment horizontal="center" vertical="center"/>
    </xf>
    <xf numFmtId="166" fontId="15" fillId="5" borderId="106" xfId="0" applyNumberFormat="1" applyFont="1" applyFill="1" applyBorder="1" applyProtection="1"/>
    <xf numFmtId="166" fontId="15" fillId="5" borderId="37" xfId="0" applyNumberFormat="1" applyFont="1" applyFill="1" applyBorder="1" applyProtection="1"/>
    <xf numFmtId="0" fontId="15" fillId="10" borderId="104" xfId="0" applyFont="1" applyFill="1" applyBorder="1" applyProtection="1"/>
    <xf numFmtId="0" fontId="15" fillId="10" borderId="36" xfId="0" applyFont="1" applyFill="1" applyBorder="1" applyAlignment="1" applyProtection="1">
      <alignment horizontal="right"/>
    </xf>
    <xf numFmtId="0" fontId="15" fillId="10" borderId="37" xfId="0" applyFont="1" applyFill="1" applyBorder="1" applyAlignment="1" applyProtection="1">
      <alignment horizontal="right"/>
    </xf>
    <xf numFmtId="0" fontId="3" fillId="10" borderId="37" xfId="0" applyFont="1" applyFill="1" applyBorder="1" applyAlignment="1" applyProtection="1">
      <alignment horizontal="right"/>
    </xf>
    <xf numFmtId="0" fontId="20" fillId="10" borderId="77" xfId="0" applyFont="1" applyFill="1" applyBorder="1" applyAlignment="1" applyProtection="1">
      <alignment horizontal="right" vertical="top"/>
    </xf>
    <xf numFmtId="0" fontId="4" fillId="10" borderId="77" xfId="0" applyFont="1" applyFill="1" applyBorder="1" applyAlignment="1" applyProtection="1">
      <alignment horizontal="right"/>
    </xf>
    <xf numFmtId="166" fontId="4" fillId="7" borderId="78" xfId="0" applyNumberFormat="1" applyFont="1" applyFill="1" applyBorder="1" applyAlignment="1" applyProtection="1"/>
    <xf numFmtId="0" fontId="15" fillId="10" borderId="114" xfId="0" applyFont="1" applyFill="1" applyBorder="1" applyAlignment="1" applyProtection="1">
      <alignment horizontal="right"/>
    </xf>
    <xf numFmtId="166" fontId="15" fillId="7" borderId="117" xfId="0" applyNumberFormat="1" applyFont="1" applyFill="1" applyBorder="1" applyAlignment="1" applyProtection="1"/>
    <xf numFmtId="10" fontId="15" fillId="5" borderId="30" xfId="0" applyNumberFormat="1" applyFont="1" applyFill="1" applyBorder="1" applyAlignment="1" applyProtection="1">
      <alignment horizontal="center" vertical="center"/>
    </xf>
    <xf numFmtId="167" fontId="29" fillId="5" borderId="79" xfId="0" applyNumberFormat="1" applyFont="1" applyFill="1" applyBorder="1" applyAlignment="1" applyProtection="1">
      <alignment wrapText="1"/>
    </xf>
    <xf numFmtId="0" fontId="34" fillId="2" borderId="32" xfId="0" applyFont="1" applyFill="1" applyBorder="1" applyAlignment="1" applyProtection="1">
      <alignment horizontal="center" vertical="center"/>
    </xf>
    <xf numFmtId="0" fontId="29" fillId="4" borderId="64" xfId="4" applyFont="1" applyFill="1" applyBorder="1" applyAlignment="1" applyProtection="1">
      <alignment horizontal="center" vertical="center"/>
      <protection locked="0"/>
    </xf>
    <xf numFmtId="0" fontId="29" fillId="4" borderId="6" xfId="4" applyFont="1" applyFill="1" applyBorder="1" applyAlignment="1" applyProtection="1">
      <alignment horizontal="center" vertical="center"/>
      <protection locked="0"/>
    </xf>
    <xf numFmtId="0" fontId="4" fillId="13" borderId="30" xfId="0" applyFont="1" applyFill="1" applyBorder="1" applyAlignment="1" applyProtection="1">
      <alignment horizontal="center" vertical="center" wrapText="1"/>
      <protection locked="0"/>
    </xf>
    <xf numFmtId="165" fontId="15" fillId="0" borderId="40" xfId="0" applyNumberFormat="1" applyFont="1" applyFill="1" applyBorder="1" applyAlignment="1" applyProtection="1">
      <alignment horizontal="center" vertical="center"/>
      <protection locked="0"/>
    </xf>
    <xf numFmtId="165" fontId="15" fillId="0" borderId="41" xfId="0" applyNumberFormat="1" applyFont="1" applyFill="1" applyBorder="1" applyAlignment="1" applyProtection="1">
      <alignment horizontal="center" vertical="center"/>
      <protection locked="0"/>
    </xf>
    <xf numFmtId="165" fontId="15" fillId="0" borderId="97" xfId="0" applyNumberFormat="1" applyFont="1" applyFill="1" applyBorder="1" applyAlignment="1" applyProtection="1">
      <alignment horizontal="center" vertical="center"/>
      <protection locked="0"/>
    </xf>
    <xf numFmtId="0" fontId="4" fillId="0" borderId="0" xfId="1" applyFont="1" applyAlignment="1">
      <alignment vertical="center"/>
    </xf>
    <xf numFmtId="10" fontId="34" fillId="0" borderId="30" xfId="0" applyNumberFormat="1" applyFont="1" applyFill="1" applyBorder="1" applyAlignment="1" applyProtection="1">
      <alignment horizontal="center" vertical="center"/>
    </xf>
    <xf numFmtId="0" fontId="29" fillId="0" borderId="107" xfId="4" applyFont="1" applyFill="1" applyBorder="1" applyAlignment="1" applyProtection="1">
      <alignment horizontal="center" vertical="center"/>
      <protection locked="0"/>
    </xf>
    <xf numFmtId="0" fontId="29" fillId="0" borderId="112" xfId="4" applyFont="1" applyFill="1" applyBorder="1" applyAlignment="1" applyProtection="1">
      <alignment horizontal="center" vertical="center"/>
      <protection locked="0"/>
    </xf>
    <xf numFmtId="0" fontId="29" fillId="0" borderId="108" xfId="0" applyFont="1" applyFill="1" applyBorder="1" applyAlignment="1" applyProtection="1">
      <alignment horizontal="center" vertical="center"/>
      <protection locked="0"/>
    </xf>
    <xf numFmtId="165" fontId="29" fillId="0" borderId="109" xfId="0" applyNumberFormat="1" applyFont="1" applyFill="1" applyBorder="1" applyAlignment="1" applyProtection="1">
      <alignment horizontal="center" vertical="center"/>
      <protection locked="0"/>
    </xf>
    <xf numFmtId="0" fontId="29" fillId="0" borderId="83" xfId="4" applyFont="1" applyFill="1" applyBorder="1" applyAlignment="1" applyProtection="1">
      <alignment horizontal="center" vertical="center"/>
      <protection locked="0"/>
    </xf>
    <xf numFmtId="0" fontId="29" fillId="0" borderId="23" xfId="4" applyFont="1" applyFill="1" applyBorder="1" applyAlignment="1" applyProtection="1">
      <alignment horizontal="center" vertical="center"/>
      <protection locked="0"/>
    </xf>
    <xf numFmtId="0" fontId="29" fillId="0" borderId="18" xfId="0" applyFont="1" applyFill="1" applyBorder="1" applyAlignment="1" applyProtection="1">
      <alignment horizontal="center" vertical="center"/>
      <protection locked="0"/>
    </xf>
    <xf numFmtId="165" fontId="29" fillId="0" borderId="84" xfId="0" applyNumberFormat="1" applyFont="1" applyFill="1" applyBorder="1" applyAlignment="1" applyProtection="1">
      <alignment horizontal="center" vertical="center"/>
      <protection locked="0"/>
    </xf>
    <xf numFmtId="0" fontId="29" fillId="0" borderId="91" xfId="4" applyFont="1" applyFill="1" applyBorder="1" applyAlignment="1" applyProtection="1">
      <alignment horizontal="center" vertical="center"/>
      <protection locked="0"/>
    </xf>
    <xf numFmtId="0" fontId="29" fillId="0" borderId="44" xfId="4" applyFont="1" applyFill="1" applyBorder="1" applyAlignment="1" applyProtection="1">
      <alignment horizontal="center" vertical="center"/>
      <protection locked="0"/>
    </xf>
    <xf numFmtId="0" fontId="29" fillId="0" borderId="42" xfId="0" applyFont="1" applyFill="1" applyBorder="1" applyAlignment="1" applyProtection="1">
      <alignment horizontal="center" vertical="center"/>
      <protection locked="0"/>
    </xf>
    <xf numFmtId="165" fontId="29" fillId="0" borderId="86" xfId="0" applyNumberFormat="1" applyFont="1" applyFill="1" applyBorder="1" applyAlignment="1" applyProtection="1">
      <alignment horizontal="center" vertical="center"/>
      <protection locked="0"/>
    </xf>
    <xf numFmtId="10" fontId="27" fillId="4" borderId="30" xfId="8" applyNumberFormat="1" applyFill="1" applyBorder="1" applyAlignment="1" applyProtection="1">
      <alignment horizontal="center"/>
      <protection locked="0"/>
    </xf>
    <xf numFmtId="0" fontId="34" fillId="3" borderId="30" xfId="8" applyFont="1" applyFill="1" applyBorder="1" applyAlignment="1" applyProtection="1">
      <alignment horizontal="center"/>
    </xf>
    <xf numFmtId="0" fontId="4" fillId="2" borderId="30" xfId="0" applyFont="1" applyFill="1" applyBorder="1" applyAlignment="1">
      <alignment horizontal="left" vertical="center" wrapText="1"/>
    </xf>
    <xf numFmtId="0" fontId="34" fillId="9" borderId="80" xfId="0" applyFont="1" applyFill="1" applyBorder="1" applyAlignment="1" applyProtection="1">
      <alignment horizontal="center" vertical="center"/>
    </xf>
    <xf numFmtId="0" fontId="15" fillId="4" borderId="46" xfId="0" applyFont="1" applyFill="1" applyBorder="1" applyAlignment="1" applyProtection="1">
      <alignment horizontal="center" vertical="center"/>
      <protection locked="0"/>
    </xf>
    <xf numFmtId="0" fontId="34" fillId="9" borderId="96" xfId="0" applyFont="1" applyFill="1" applyBorder="1" applyAlignment="1" applyProtection="1">
      <alignment horizontal="center" vertical="center"/>
    </xf>
    <xf numFmtId="0" fontId="15" fillId="4" borderId="6" xfId="0" applyFont="1" applyFill="1" applyBorder="1" applyAlignment="1" applyProtection="1">
      <alignment horizontal="center" vertical="center"/>
      <protection locked="0"/>
    </xf>
    <xf numFmtId="0" fontId="15" fillId="4" borderId="35" xfId="0" applyFont="1" applyFill="1" applyBorder="1" applyAlignment="1" applyProtection="1">
      <alignment horizontal="center" vertical="center"/>
      <protection locked="0"/>
    </xf>
    <xf numFmtId="0" fontId="34" fillId="9" borderId="1" xfId="0" applyFont="1" applyFill="1" applyBorder="1" applyAlignment="1" applyProtection="1">
      <alignment horizontal="center" vertical="center"/>
    </xf>
    <xf numFmtId="0" fontId="15" fillId="4" borderId="4" xfId="0" applyFont="1" applyFill="1" applyBorder="1" applyAlignment="1" applyProtection="1">
      <alignment horizontal="center" vertical="center"/>
      <protection locked="0"/>
    </xf>
    <xf numFmtId="0" fontId="29" fillId="4" borderId="6" xfId="0" applyFont="1" applyFill="1" applyBorder="1" applyAlignment="1" applyProtection="1">
      <alignment horizontal="center" vertical="center"/>
      <protection locked="0"/>
    </xf>
    <xf numFmtId="0" fontId="29" fillId="4" borderId="35" xfId="0" applyFont="1" applyFill="1" applyBorder="1" applyAlignment="1" applyProtection="1">
      <alignment horizontal="center" vertical="center"/>
      <protection locked="0"/>
    </xf>
    <xf numFmtId="0" fontId="29" fillId="4" borderId="46" xfId="0" applyFont="1" applyFill="1" applyBorder="1" applyAlignment="1" applyProtection="1">
      <alignment horizontal="center" vertical="center"/>
      <protection locked="0"/>
    </xf>
    <xf numFmtId="0" fontId="32" fillId="0" borderId="0" xfId="1" applyFont="1" applyAlignment="1" applyProtection="1">
      <alignment horizontal="center" vertical="center"/>
    </xf>
    <xf numFmtId="0" fontId="44" fillId="0" borderId="0" xfId="1" applyFont="1" applyAlignment="1" applyProtection="1">
      <alignment horizontal="right" vertical="center"/>
    </xf>
    <xf numFmtId="0" fontId="34" fillId="3" borderId="1" xfId="0" applyFont="1" applyFill="1" applyBorder="1" applyAlignment="1" applyProtection="1">
      <alignment horizontal="center" vertical="center"/>
    </xf>
    <xf numFmtId="0" fontId="35" fillId="3" borderId="2" xfId="0" applyFont="1" applyFill="1" applyBorder="1" applyAlignment="1" applyProtection="1">
      <alignment horizontal="center" vertical="center"/>
    </xf>
    <xf numFmtId="0" fontId="35" fillId="3" borderId="3" xfId="0" applyFont="1" applyFill="1" applyBorder="1" applyAlignment="1" applyProtection="1">
      <alignment horizontal="center" vertical="center"/>
    </xf>
    <xf numFmtId="0" fontId="19" fillId="2" borderId="63" xfId="0" applyFont="1" applyFill="1" applyBorder="1" applyAlignment="1" applyProtection="1">
      <alignment horizontal="right" vertical="top"/>
    </xf>
    <xf numFmtId="0" fontId="11" fillId="2" borderId="64" xfId="0" applyFont="1" applyFill="1" applyBorder="1" applyAlignment="1" applyProtection="1">
      <alignment horizontal="right" vertical="top"/>
    </xf>
    <xf numFmtId="0" fontId="11" fillId="2" borderId="65" xfId="0" applyFont="1" applyFill="1" applyBorder="1" applyAlignment="1" applyProtection="1">
      <alignment horizontal="right" vertical="top"/>
    </xf>
    <xf numFmtId="0" fontId="19" fillId="2" borderId="50" xfId="0" applyFont="1" applyFill="1" applyBorder="1" applyAlignment="1" applyProtection="1">
      <alignment horizontal="right" vertical="top"/>
    </xf>
    <xf numFmtId="0" fontId="11" fillId="2" borderId="6" xfId="0" applyFont="1" applyFill="1" applyBorder="1" applyAlignment="1" applyProtection="1">
      <alignment horizontal="right" vertical="top"/>
    </xf>
    <xf numFmtId="0" fontId="11" fillId="2" borderId="51" xfId="0" applyFont="1" applyFill="1" applyBorder="1" applyAlignment="1" applyProtection="1">
      <alignment horizontal="right" vertical="top"/>
    </xf>
    <xf numFmtId="0" fontId="19" fillId="2" borderId="66" xfId="0" applyFont="1" applyFill="1" applyBorder="1" applyAlignment="1" applyProtection="1">
      <alignment horizontal="right" vertical="top"/>
    </xf>
    <xf numFmtId="0" fontId="11" fillId="2" borderId="67" xfId="0" applyFont="1" applyFill="1" applyBorder="1" applyAlignment="1" applyProtection="1">
      <alignment horizontal="right" vertical="top"/>
    </xf>
    <xf numFmtId="0" fontId="11" fillId="2" borderId="57" xfId="0" applyFont="1" applyFill="1" applyBorder="1" applyAlignment="1" applyProtection="1">
      <alignment horizontal="right" vertical="top"/>
    </xf>
    <xf numFmtId="0" fontId="34" fillId="5" borderId="1" xfId="0" applyFont="1" applyFill="1" applyBorder="1" applyAlignment="1" applyProtection="1">
      <alignment horizontal="center" vertical="center"/>
    </xf>
    <xf numFmtId="0" fontId="34" fillId="5" borderId="2" xfId="0" applyFont="1" applyFill="1" applyBorder="1" applyAlignment="1" applyProtection="1">
      <alignment horizontal="center" vertical="center"/>
    </xf>
    <xf numFmtId="0" fontId="34" fillId="5" borderId="3" xfId="0" applyFont="1" applyFill="1" applyBorder="1" applyAlignment="1" applyProtection="1">
      <alignment horizontal="center" vertical="center"/>
    </xf>
    <xf numFmtId="0" fontId="8" fillId="0" borderId="19" xfId="3" applyFont="1" applyBorder="1" applyAlignment="1" applyProtection="1">
      <alignment horizontal="center" vertical="center"/>
    </xf>
    <xf numFmtId="0" fontId="8" fillId="0" borderId="29" xfId="3" applyFont="1" applyBorder="1" applyAlignment="1" applyProtection="1">
      <alignment horizontal="center" vertical="center"/>
    </xf>
    <xf numFmtId="0" fontId="8" fillId="0" borderId="20" xfId="3" applyFont="1" applyBorder="1" applyAlignment="1" applyProtection="1">
      <alignment horizontal="center" vertical="center"/>
    </xf>
    <xf numFmtId="0" fontId="34" fillId="4" borderId="29" xfId="0" applyFont="1" applyFill="1" applyBorder="1" applyAlignment="1" applyProtection="1">
      <alignment horizontal="center" vertical="center"/>
    </xf>
    <xf numFmtId="0" fontId="34" fillId="4" borderId="31" xfId="0" applyFont="1" applyFill="1" applyBorder="1" applyAlignment="1" applyProtection="1">
      <alignment horizontal="center" vertical="center"/>
    </xf>
    <xf numFmtId="0" fontId="34" fillId="2" borderId="1"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29" fillId="0" borderId="74" xfId="4" applyFont="1" applyFill="1" applyBorder="1" applyAlignment="1" applyProtection="1">
      <alignment horizontal="left" vertical="center" wrapText="1"/>
    </xf>
    <xf numFmtId="0" fontId="29" fillId="0" borderId="75" xfId="4" applyFont="1" applyFill="1" applyBorder="1" applyAlignment="1" applyProtection="1">
      <alignment horizontal="left" vertical="center" wrapText="1"/>
    </xf>
    <xf numFmtId="0" fontId="29" fillId="0" borderId="76" xfId="4" applyFont="1" applyFill="1" applyBorder="1" applyAlignment="1" applyProtection="1">
      <alignment horizontal="left" vertical="center" wrapText="1"/>
    </xf>
    <xf numFmtId="0" fontId="29" fillId="0" borderId="16" xfId="4" applyFont="1" applyFill="1" applyBorder="1" applyAlignment="1" applyProtection="1">
      <alignment horizontal="left" vertical="center" wrapText="1"/>
    </xf>
    <xf numFmtId="0" fontId="29" fillId="0" borderId="0" xfId="4" applyFont="1" applyFill="1" applyBorder="1" applyAlignment="1" applyProtection="1">
      <alignment horizontal="left" vertical="center" wrapText="1"/>
    </xf>
    <xf numFmtId="0" fontId="29" fillId="0" borderId="32" xfId="4" applyFont="1" applyFill="1" applyBorder="1" applyAlignment="1" applyProtection="1">
      <alignment horizontal="left" vertical="center" wrapText="1"/>
    </xf>
    <xf numFmtId="0" fontId="29" fillId="0" borderId="59" xfId="4" applyFont="1" applyFill="1" applyBorder="1" applyAlignment="1" applyProtection="1">
      <alignment horizontal="left" vertical="center" wrapText="1"/>
    </xf>
    <xf numFmtId="0" fontId="29" fillId="0" borderId="60" xfId="4" applyFont="1" applyFill="1" applyBorder="1" applyAlignment="1" applyProtection="1">
      <alignment horizontal="left" vertical="center" wrapText="1"/>
    </xf>
    <xf numFmtId="0" fontId="29" fillId="0" borderId="61" xfId="4" applyFont="1" applyFill="1" applyBorder="1" applyAlignment="1" applyProtection="1">
      <alignment horizontal="left" vertical="center" wrapText="1"/>
    </xf>
    <xf numFmtId="0" fontId="34" fillId="4" borderId="98" xfId="0" applyFont="1" applyFill="1" applyBorder="1" applyAlignment="1" applyProtection="1">
      <alignment horizontal="center" vertical="center"/>
    </xf>
    <xf numFmtId="0" fontId="34" fillId="4" borderId="99" xfId="0" applyFont="1" applyFill="1" applyBorder="1" applyAlignment="1" applyProtection="1">
      <alignment horizontal="center" vertical="center"/>
    </xf>
    <xf numFmtId="0" fontId="19" fillId="10" borderId="1" xfId="0" applyFont="1" applyFill="1" applyBorder="1" applyAlignment="1" applyProtection="1">
      <alignment horizontal="right" vertical="top"/>
    </xf>
    <xf numFmtId="0" fontId="11" fillId="10" borderId="2" xfId="0" applyFont="1" applyFill="1" applyBorder="1" applyAlignment="1" applyProtection="1">
      <alignment horizontal="right" vertical="top"/>
    </xf>
    <xf numFmtId="0" fontId="11" fillId="10" borderId="3" xfId="0" applyFont="1" applyFill="1" applyBorder="1" applyAlignment="1" applyProtection="1">
      <alignment horizontal="right" vertical="top"/>
    </xf>
    <xf numFmtId="0" fontId="20" fillId="3" borderId="1" xfId="0" applyFont="1" applyFill="1" applyBorder="1" applyAlignment="1" applyProtection="1">
      <alignment horizontal="right" vertical="center"/>
    </xf>
    <xf numFmtId="0" fontId="0" fillId="3" borderId="2" xfId="0" applyFont="1" applyFill="1" applyBorder="1" applyAlignment="1" applyProtection="1">
      <alignment horizontal="right" vertical="center"/>
    </xf>
    <xf numFmtId="0" fontId="0" fillId="3" borderId="3" xfId="0" applyFont="1" applyFill="1" applyBorder="1" applyAlignment="1" applyProtection="1">
      <alignment horizontal="right" vertical="center"/>
    </xf>
    <xf numFmtId="0" fontId="19" fillId="6" borderId="63" xfId="0" applyFont="1" applyFill="1" applyBorder="1" applyAlignment="1" applyProtection="1">
      <alignment horizontal="right" vertical="top"/>
    </xf>
    <xf numFmtId="0" fontId="11" fillId="6" borderId="64" xfId="0" applyFont="1" applyFill="1" applyBorder="1" applyAlignment="1" applyProtection="1">
      <alignment horizontal="right" vertical="top"/>
    </xf>
    <xf numFmtId="0" fontId="11" fillId="6" borderId="65" xfId="0" applyFont="1" applyFill="1" applyBorder="1" applyAlignment="1" applyProtection="1">
      <alignment horizontal="right" vertical="top"/>
    </xf>
    <xf numFmtId="0" fontId="19" fillId="6" borderId="66" xfId="0" applyFont="1" applyFill="1" applyBorder="1" applyAlignment="1" applyProtection="1">
      <alignment horizontal="right" vertical="top"/>
    </xf>
    <xf numFmtId="0" fontId="11" fillId="6" borderId="67" xfId="0" applyFont="1" applyFill="1" applyBorder="1" applyAlignment="1" applyProtection="1">
      <alignment horizontal="right" vertical="top"/>
    </xf>
    <xf numFmtId="0" fontId="11" fillId="6" borderId="57" xfId="0" applyFont="1" applyFill="1" applyBorder="1" applyAlignment="1" applyProtection="1">
      <alignment horizontal="right" vertical="top"/>
    </xf>
    <xf numFmtId="0" fontId="20" fillId="3" borderId="1" xfId="0" applyFont="1" applyFill="1" applyBorder="1" applyAlignment="1" applyProtection="1">
      <alignment horizontal="center" vertical="center"/>
    </xf>
    <xf numFmtId="0" fontId="20" fillId="3" borderId="2" xfId="0" applyFont="1" applyFill="1" applyBorder="1" applyAlignment="1" applyProtection="1">
      <alignment horizontal="center" vertical="center"/>
    </xf>
    <xf numFmtId="0" fontId="20" fillId="3" borderId="3" xfId="0" applyFont="1" applyFill="1" applyBorder="1" applyAlignment="1" applyProtection="1">
      <alignment horizontal="center" vertical="center"/>
    </xf>
    <xf numFmtId="0" fontId="19" fillId="6" borderId="50" xfId="0" applyFont="1" applyFill="1" applyBorder="1" applyAlignment="1" applyProtection="1">
      <alignment horizontal="right" vertical="top"/>
    </xf>
    <xf numFmtId="0" fontId="11" fillId="6" borderId="6" xfId="0" applyFont="1" applyFill="1" applyBorder="1" applyAlignment="1" applyProtection="1">
      <alignment horizontal="right" vertical="top"/>
    </xf>
    <xf numFmtId="0" fontId="11" fillId="6" borderId="51" xfId="0" applyFont="1" applyFill="1" applyBorder="1" applyAlignment="1" applyProtection="1">
      <alignment horizontal="right" vertical="top"/>
    </xf>
    <xf numFmtId="0" fontId="34" fillId="8" borderId="1" xfId="0" applyFont="1" applyFill="1" applyBorder="1" applyAlignment="1" applyProtection="1">
      <alignment horizontal="center"/>
    </xf>
    <xf numFmtId="0" fontId="34" fillId="8" borderId="2" xfId="0" applyFont="1" applyFill="1" applyBorder="1" applyAlignment="1" applyProtection="1">
      <alignment horizontal="center"/>
    </xf>
    <xf numFmtId="0" fontId="34" fillId="8" borderId="3" xfId="0" applyFont="1" applyFill="1" applyBorder="1" applyAlignment="1" applyProtection="1">
      <alignment horizontal="center"/>
    </xf>
    <xf numFmtId="0" fontId="19" fillId="5" borderId="1" xfId="8" applyFont="1" applyFill="1" applyBorder="1" applyAlignment="1" applyProtection="1">
      <alignment horizontal="right"/>
      <protection locked="0"/>
    </xf>
    <xf numFmtId="0" fontId="19" fillId="5" borderId="2" xfId="8" applyFont="1" applyFill="1" applyBorder="1" applyAlignment="1" applyProtection="1">
      <alignment horizontal="right"/>
      <protection locked="0"/>
    </xf>
    <xf numFmtId="0" fontId="19" fillId="5" borderId="3" xfId="8" applyFont="1" applyFill="1" applyBorder="1" applyAlignment="1" applyProtection="1">
      <alignment horizontal="right"/>
      <protection locked="0"/>
    </xf>
    <xf numFmtId="0" fontId="19" fillId="5" borderId="30" xfId="8" applyFont="1" applyFill="1" applyBorder="1" applyAlignment="1" applyProtection="1">
      <alignment horizontal="right"/>
      <protection locked="0"/>
    </xf>
    <xf numFmtId="0" fontId="34" fillId="3" borderId="30" xfId="8" applyFont="1" applyFill="1" applyBorder="1" applyAlignment="1" applyProtection="1">
      <alignment horizontal="center"/>
    </xf>
    <xf numFmtId="0" fontId="34" fillId="4" borderId="0" xfId="0" applyFont="1" applyFill="1" applyAlignment="1" applyProtection="1">
      <alignment horizontal="center" vertical="center"/>
    </xf>
    <xf numFmtId="0" fontId="34" fillId="4" borderId="32" xfId="0" applyFont="1" applyFill="1" applyBorder="1" applyAlignment="1" applyProtection="1">
      <alignment horizontal="center" vertical="center"/>
    </xf>
    <xf numFmtId="0" fontId="19" fillId="5" borderId="54" xfId="0" applyFont="1" applyFill="1" applyBorder="1" applyAlignment="1" applyProtection="1">
      <alignment horizontal="right"/>
    </xf>
    <xf numFmtId="0" fontId="19" fillId="5" borderId="7" xfId="0" applyFont="1" applyFill="1" applyBorder="1" applyAlignment="1" applyProtection="1">
      <alignment horizontal="right"/>
    </xf>
    <xf numFmtId="0" fontId="19" fillId="5" borderId="39" xfId="0" applyFont="1" applyFill="1" applyBorder="1" applyAlignment="1" applyProtection="1">
      <alignment horizontal="right"/>
    </xf>
    <xf numFmtId="0" fontId="19" fillId="5" borderId="70" xfId="0" applyFont="1" applyFill="1" applyBorder="1" applyAlignment="1" applyProtection="1">
      <alignment horizontal="right"/>
      <protection locked="0"/>
    </xf>
    <xf numFmtId="0" fontId="19" fillId="5" borderId="71" xfId="0" applyFont="1" applyFill="1" applyBorder="1" applyAlignment="1" applyProtection="1">
      <alignment horizontal="right"/>
      <protection locked="0"/>
    </xf>
    <xf numFmtId="0" fontId="19" fillId="5" borderId="72" xfId="0" applyFont="1" applyFill="1" applyBorder="1" applyAlignment="1" applyProtection="1">
      <alignment horizontal="right"/>
      <protection locked="0"/>
    </xf>
    <xf numFmtId="0" fontId="19" fillId="5" borderId="54" xfId="0" applyFont="1" applyFill="1" applyBorder="1" applyAlignment="1" applyProtection="1">
      <alignment horizontal="right"/>
      <protection locked="0"/>
    </xf>
    <xf numFmtId="0" fontId="19" fillId="5" borderId="7" xfId="0" applyFont="1" applyFill="1" applyBorder="1" applyAlignment="1" applyProtection="1">
      <alignment horizontal="right"/>
      <protection locked="0"/>
    </xf>
    <xf numFmtId="0" fontId="19" fillId="5" borderId="39" xfId="0" applyFont="1" applyFill="1" applyBorder="1" applyAlignment="1" applyProtection="1">
      <alignment horizontal="right"/>
      <protection locked="0"/>
    </xf>
    <xf numFmtId="0" fontId="34" fillId="5" borderId="1" xfId="0" applyFont="1" applyFill="1" applyBorder="1" applyAlignment="1" applyProtection="1">
      <alignment horizontal="center"/>
    </xf>
    <xf numFmtId="0" fontId="34" fillId="5" borderId="2" xfId="0" applyFont="1" applyFill="1" applyBorder="1" applyAlignment="1" applyProtection="1">
      <alignment horizontal="center"/>
    </xf>
    <xf numFmtId="0" fontId="34" fillId="5" borderId="3" xfId="0" applyFont="1" applyFill="1" applyBorder="1" applyAlignment="1" applyProtection="1">
      <alignment horizontal="center"/>
    </xf>
    <xf numFmtId="0" fontId="34" fillId="4" borderId="0" xfId="0" applyFont="1" applyFill="1" applyBorder="1" applyAlignment="1" applyProtection="1">
      <alignment horizontal="center" vertical="top"/>
    </xf>
    <xf numFmtId="0" fontId="8" fillId="4" borderId="0" xfId="3" applyFont="1" applyFill="1" applyBorder="1" applyAlignment="1" applyProtection="1">
      <alignment horizontal="center"/>
    </xf>
    <xf numFmtId="0" fontId="34" fillId="2" borderId="1" xfId="8" applyFont="1" applyFill="1" applyBorder="1" applyAlignment="1" applyProtection="1">
      <alignment horizontal="center" vertical="center"/>
    </xf>
    <xf numFmtId="0" fontId="36" fillId="2" borderId="2" xfId="8" applyFont="1" applyFill="1" applyBorder="1" applyAlignment="1" applyProtection="1">
      <alignment horizontal="center" vertical="center"/>
    </xf>
    <xf numFmtId="0" fontId="36" fillId="2" borderId="3" xfId="8" applyFont="1" applyFill="1" applyBorder="1" applyAlignment="1" applyProtection="1">
      <alignment horizontal="center" vertical="center"/>
    </xf>
    <xf numFmtId="0" fontId="20" fillId="2" borderId="1" xfId="8" applyFont="1" applyFill="1" applyBorder="1" applyAlignment="1" applyProtection="1">
      <alignment horizontal="center"/>
    </xf>
    <xf numFmtId="0" fontId="20" fillId="2" borderId="2" xfId="8" applyFont="1" applyFill="1" applyBorder="1" applyAlignment="1" applyProtection="1">
      <alignment horizontal="center"/>
    </xf>
    <xf numFmtId="0" fontId="20" fillId="2" borderId="3" xfId="8" applyFont="1" applyFill="1" applyBorder="1" applyAlignment="1" applyProtection="1">
      <alignment horizontal="center"/>
    </xf>
    <xf numFmtId="0" fontId="20" fillId="2" borderId="137" xfId="8" applyFont="1" applyFill="1" applyBorder="1" applyAlignment="1" applyProtection="1">
      <alignment horizontal="center"/>
    </xf>
    <xf numFmtId="0" fontId="20" fillId="2" borderId="138" xfId="8" applyFont="1" applyFill="1" applyBorder="1" applyAlignment="1" applyProtection="1">
      <alignment horizontal="center"/>
    </xf>
    <xf numFmtId="0" fontId="20" fillId="2" borderId="139" xfId="8" applyFont="1" applyFill="1" applyBorder="1" applyAlignment="1" applyProtection="1">
      <alignment horizontal="center"/>
    </xf>
    <xf numFmtId="0" fontId="19" fillId="5" borderId="55" xfId="0" applyFont="1" applyFill="1" applyBorder="1" applyAlignment="1" applyProtection="1">
      <alignment horizontal="right"/>
    </xf>
    <xf numFmtId="0" fontId="19" fillId="5" borderId="56" xfId="0" applyFont="1" applyFill="1" applyBorder="1" applyAlignment="1" applyProtection="1">
      <alignment horizontal="right"/>
    </xf>
    <xf numFmtId="0" fontId="19" fillId="5" borderId="62" xfId="0" applyFont="1" applyFill="1" applyBorder="1" applyAlignment="1" applyProtection="1">
      <alignment horizontal="right"/>
    </xf>
    <xf numFmtId="0" fontId="34" fillId="8" borderId="1" xfId="0" applyFont="1" applyFill="1" applyBorder="1" applyAlignment="1" applyProtection="1">
      <alignment horizontal="right"/>
    </xf>
    <xf numFmtId="0" fontId="34" fillId="8" borderId="2" xfId="0" applyFont="1" applyFill="1" applyBorder="1" applyAlignment="1" applyProtection="1">
      <alignment horizontal="right"/>
    </xf>
    <xf numFmtId="0" fontId="34" fillId="8" borderId="3" xfId="0" applyFont="1" applyFill="1" applyBorder="1" applyAlignment="1" applyProtection="1">
      <alignment horizontal="right"/>
    </xf>
    <xf numFmtId="0" fontId="19" fillId="5" borderId="70" xfId="0" applyFont="1" applyFill="1" applyBorder="1" applyAlignment="1" applyProtection="1">
      <alignment horizontal="right"/>
    </xf>
    <xf numFmtId="0" fontId="19" fillId="5" borderId="71" xfId="0" applyFont="1" applyFill="1" applyBorder="1" applyAlignment="1" applyProtection="1">
      <alignment horizontal="right"/>
    </xf>
    <xf numFmtId="0" fontId="19" fillId="5" borderId="72" xfId="0" applyFont="1" applyFill="1" applyBorder="1" applyAlignment="1" applyProtection="1">
      <alignment horizontal="right"/>
    </xf>
    <xf numFmtId="0" fontId="34" fillId="14" borderId="1" xfId="0" applyFont="1" applyFill="1" applyBorder="1" applyAlignment="1" applyProtection="1">
      <alignment horizontal="center"/>
    </xf>
    <xf numFmtId="0" fontId="34" fillId="14" borderId="2" xfId="0" applyFont="1" applyFill="1" applyBorder="1" applyAlignment="1" applyProtection="1">
      <alignment horizontal="center"/>
    </xf>
    <xf numFmtId="0" fontId="34" fillId="8" borderId="59" xfId="0" applyFont="1" applyFill="1" applyBorder="1" applyAlignment="1" applyProtection="1">
      <alignment horizontal="center"/>
    </xf>
    <xf numFmtId="0" fontId="33" fillId="0" borderId="60" xfId="0" applyFont="1" applyBorder="1" applyAlignment="1" applyProtection="1">
      <alignment horizontal="center"/>
    </xf>
    <xf numFmtId="0" fontId="33" fillId="0" borderId="61" xfId="0" applyFont="1" applyBorder="1" applyAlignment="1" applyProtection="1">
      <alignment horizontal="center"/>
    </xf>
    <xf numFmtId="0" fontId="19" fillId="5" borderId="55" xfId="0" applyFont="1" applyFill="1" applyBorder="1" applyAlignment="1" applyProtection="1">
      <alignment horizontal="right"/>
      <protection locked="0"/>
    </xf>
    <xf numFmtId="0" fontId="19" fillId="5" borderId="56" xfId="0" applyFont="1" applyFill="1" applyBorder="1" applyAlignment="1" applyProtection="1">
      <alignment horizontal="right"/>
      <protection locked="0"/>
    </xf>
    <xf numFmtId="0" fontId="19" fillId="5" borderId="62" xfId="0" applyFont="1" applyFill="1" applyBorder="1" applyAlignment="1" applyProtection="1">
      <alignment horizontal="right"/>
      <protection locked="0"/>
    </xf>
    <xf numFmtId="0" fontId="34" fillId="8" borderId="70" xfId="0" applyFont="1" applyFill="1" applyBorder="1" applyAlignment="1" applyProtection="1">
      <alignment horizontal="center"/>
    </xf>
    <xf numFmtId="0" fontId="33" fillId="0" borderId="71" xfId="0" applyFont="1" applyBorder="1" applyAlignment="1" applyProtection="1">
      <alignment horizontal="center"/>
    </xf>
    <xf numFmtId="0" fontId="33" fillId="0" borderId="72" xfId="0" applyFont="1" applyBorder="1" applyAlignment="1" applyProtection="1">
      <alignment horizontal="center"/>
    </xf>
    <xf numFmtId="0" fontId="33" fillId="0" borderId="2" xfId="0" applyFont="1" applyBorder="1" applyAlignment="1" applyProtection="1">
      <alignment horizontal="center"/>
    </xf>
    <xf numFmtId="0" fontId="19" fillId="5" borderId="73" xfId="0" applyFont="1" applyFill="1" applyBorder="1" applyAlignment="1" applyProtection="1">
      <alignment horizontal="right"/>
      <protection locked="0"/>
    </xf>
    <xf numFmtId="0" fontId="19" fillId="5" borderId="14" xfId="0" applyFont="1" applyFill="1" applyBorder="1" applyAlignment="1" applyProtection="1">
      <alignment horizontal="right"/>
      <protection locked="0"/>
    </xf>
    <xf numFmtId="0" fontId="34" fillId="8" borderId="74" xfId="0" applyFont="1" applyFill="1" applyBorder="1" applyAlignment="1" applyProtection="1">
      <alignment horizontal="center" vertical="center"/>
    </xf>
    <xf numFmtId="0" fontId="34" fillId="8" borderId="75" xfId="0" applyFont="1" applyFill="1" applyBorder="1" applyAlignment="1" applyProtection="1">
      <alignment horizontal="center" vertical="center"/>
    </xf>
    <xf numFmtId="0" fontId="34" fillId="8" borderId="76" xfId="0" applyFont="1" applyFill="1" applyBorder="1" applyAlignment="1" applyProtection="1">
      <alignment horizontal="center" vertical="center"/>
    </xf>
    <xf numFmtId="0" fontId="33" fillId="0" borderId="3" xfId="0" applyFont="1" applyBorder="1" applyAlignment="1" applyProtection="1">
      <alignment horizontal="center"/>
    </xf>
    <xf numFmtId="0" fontId="34" fillId="8" borderId="1" xfId="0" applyFont="1" applyFill="1" applyBorder="1" applyAlignment="1" applyProtection="1">
      <alignment horizontal="center" vertical="center"/>
    </xf>
    <xf numFmtId="0" fontId="34" fillId="8" borderId="2" xfId="0" applyFont="1" applyFill="1" applyBorder="1" applyAlignment="1" applyProtection="1">
      <alignment horizontal="center" vertical="center"/>
    </xf>
    <xf numFmtId="0" fontId="34" fillId="8" borderId="3" xfId="0" applyFont="1" applyFill="1" applyBorder="1" applyAlignment="1" applyProtection="1">
      <alignment horizontal="center" vertical="center"/>
    </xf>
    <xf numFmtId="0" fontId="8" fillId="0" borderId="19" xfId="3" applyFont="1" applyBorder="1" applyAlignment="1" applyProtection="1">
      <alignment horizontal="center"/>
    </xf>
    <xf numFmtId="0" fontId="8" fillId="0" borderId="20" xfId="3" applyFont="1" applyBorder="1" applyAlignment="1" applyProtection="1">
      <alignment horizontal="center"/>
    </xf>
    <xf numFmtId="0" fontId="3" fillId="0" borderId="74" xfId="4" applyFont="1" applyBorder="1" applyAlignment="1" applyProtection="1">
      <alignment vertical="center" wrapText="1"/>
    </xf>
    <xf numFmtId="0" fontId="3" fillId="0" borderId="75" xfId="4" applyFont="1" applyBorder="1" applyAlignment="1" applyProtection="1">
      <alignment vertical="center" wrapText="1"/>
    </xf>
    <xf numFmtId="0" fontId="36" fillId="0" borderId="75" xfId="0" applyFont="1" applyBorder="1" applyAlignment="1" applyProtection="1">
      <alignment vertical="center" wrapText="1"/>
    </xf>
    <xf numFmtId="0" fontId="36" fillId="0" borderId="76" xfId="0" applyFont="1" applyBorder="1" applyAlignment="1" applyProtection="1">
      <alignment vertical="center" wrapText="1"/>
    </xf>
    <xf numFmtId="0" fontId="36" fillId="0" borderId="16" xfId="0" applyFont="1" applyBorder="1" applyAlignment="1" applyProtection="1">
      <alignment vertical="center" wrapText="1"/>
    </xf>
    <xf numFmtId="0" fontId="36" fillId="0" borderId="0" xfId="0" applyFont="1" applyBorder="1" applyAlignment="1" applyProtection="1">
      <alignment vertical="center" wrapText="1"/>
    </xf>
    <xf numFmtId="0" fontId="36" fillId="0" borderId="32" xfId="0" applyFont="1" applyBorder="1" applyAlignment="1" applyProtection="1">
      <alignment vertical="center" wrapText="1"/>
    </xf>
    <xf numFmtId="0" fontId="36" fillId="0" borderId="59" xfId="0" applyFont="1" applyBorder="1" applyAlignment="1" applyProtection="1">
      <alignment vertical="center" wrapText="1"/>
    </xf>
    <xf numFmtId="0" fontId="36" fillId="0" borderId="60" xfId="0" applyFont="1" applyBorder="1" applyAlignment="1" applyProtection="1">
      <alignment vertical="center" wrapText="1"/>
    </xf>
    <xf numFmtId="0" fontId="36" fillId="0" borderId="61" xfId="0" applyFont="1" applyBorder="1" applyAlignment="1" applyProtection="1">
      <alignment vertical="center" wrapText="1"/>
    </xf>
    <xf numFmtId="0" fontId="34" fillId="0" borderId="19" xfId="0" applyFont="1" applyBorder="1" applyAlignment="1" applyProtection="1">
      <alignment horizontal="center"/>
    </xf>
    <xf numFmtId="0" fontId="34" fillId="0" borderId="31" xfId="0" applyFont="1" applyBorder="1" applyAlignment="1" applyProtection="1">
      <alignment horizontal="center"/>
    </xf>
    <xf numFmtId="0" fontId="34" fillId="4" borderId="98" xfId="0" applyFont="1" applyFill="1" applyBorder="1" applyAlignment="1" applyProtection="1">
      <alignment horizontal="left" vertical="top"/>
    </xf>
    <xf numFmtId="0" fontId="34" fillId="4" borderId="99" xfId="0" applyFont="1" applyFill="1" applyBorder="1" applyAlignment="1" applyProtection="1">
      <alignment horizontal="left" vertical="top"/>
    </xf>
    <xf numFmtId="0" fontId="34" fillId="11" borderId="1" xfId="0" applyFont="1" applyFill="1" applyBorder="1" applyAlignment="1" applyProtection="1">
      <alignment horizontal="center" vertical="center"/>
    </xf>
    <xf numFmtId="0" fontId="34" fillId="11" borderId="2" xfId="0" applyFont="1" applyFill="1" applyBorder="1" applyAlignment="1" applyProtection="1">
      <alignment horizontal="center" vertical="center"/>
    </xf>
    <xf numFmtId="0" fontId="34" fillId="11" borderId="3" xfId="0" applyFont="1" applyFill="1" applyBorder="1" applyAlignment="1" applyProtection="1">
      <alignment horizontal="center" vertical="center"/>
    </xf>
    <xf numFmtId="0" fontId="34" fillId="0" borderId="19" xfId="0" applyFont="1" applyBorder="1" applyAlignment="1" applyProtection="1">
      <alignment horizontal="center" vertical="center"/>
    </xf>
    <xf numFmtId="0" fontId="34" fillId="0" borderId="31" xfId="0" applyFont="1" applyBorder="1" applyAlignment="1" applyProtection="1">
      <alignment horizontal="center" vertical="center"/>
    </xf>
    <xf numFmtId="0" fontId="34" fillId="4" borderId="98" xfId="0" applyFont="1" applyFill="1" applyBorder="1" applyAlignment="1" applyProtection="1">
      <alignment horizontal="left"/>
    </xf>
    <xf numFmtId="0" fontId="34" fillId="4" borderId="99" xfId="0" applyFont="1" applyFill="1" applyBorder="1" applyAlignment="1" applyProtection="1">
      <alignment horizontal="left"/>
    </xf>
    <xf numFmtId="0" fontId="3" fillId="0" borderId="74" xfId="4" applyFont="1" applyBorder="1" applyAlignment="1" applyProtection="1">
      <alignment horizontal="left" vertical="center" wrapText="1"/>
    </xf>
    <xf numFmtId="0" fontId="37" fillId="0" borderId="75" xfId="0" applyFont="1" applyBorder="1" applyAlignment="1" applyProtection="1">
      <alignment horizontal="left" vertical="center" wrapText="1"/>
    </xf>
    <xf numFmtId="0" fontId="33" fillId="0" borderId="76" xfId="0" applyFont="1" applyBorder="1" applyAlignment="1" applyProtection="1">
      <alignment horizontal="left" vertical="center" wrapText="1"/>
    </xf>
    <xf numFmtId="0" fontId="37" fillId="0" borderId="16" xfId="0" applyFont="1" applyBorder="1" applyAlignment="1" applyProtection="1">
      <alignment horizontal="left" vertical="center" wrapText="1"/>
    </xf>
    <xf numFmtId="0" fontId="37" fillId="0" borderId="0" xfId="0" applyFont="1" applyBorder="1" applyAlignment="1" applyProtection="1">
      <alignment horizontal="left" vertical="center" wrapText="1"/>
    </xf>
    <xf numFmtId="0" fontId="33" fillId="0" borderId="32" xfId="0" applyFont="1" applyBorder="1" applyAlignment="1" applyProtection="1">
      <alignment horizontal="left" vertical="center" wrapText="1"/>
    </xf>
    <xf numFmtId="0" fontId="37" fillId="0" borderId="59" xfId="0" applyFont="1" applyBorder="1" applyAlignment="1" applyProtection="1">
      <alignment horizontal="left" vertical="center" wrapText="1"/>
    </xf>
    <xf numFmtId="0" fontId="37" fillId="0" borderId="60" xfId="0" applyFont="1" applyBorder="1" applyAlignment="1" applyProtection="1">
      <alignment horizontal="left" vertical="center" wrapText="1"/>
    </xf>
    <xf numFmtId="0" fontId="33" fillId="0" borderId="61" xfId="0" applyFont="1" applyBorder="1" applyAlignment="1" applyProtection="1">
      <alignment horizontal="left" vertical="center" wrapText="1"/>
    </xf>
    <xf numFmtId="0" fontId="34" fillId="2" borderId="81" xfId="0" applyFont="1" applyFill="1" applyBorder="1" applyAlignment="1" applyProtection="1">
      <alignment horizontal="center" vertical="center"/>
    </xf>
    <xf numFmtId="0" fontId="36" fillId="2" borderId="81" xfId="0" applyFont="1" applyFill="1" applyBorder="1" applyAlignment="1" applyProtection="1">
      <alignment horizontal="center" vertical="center"/>
    </xf>
    <xf numFmtId="0" fontId="15" fillId="0" borderId="5" xfId="0" applyFont="1" applyFill="1" applyBorder="1" applyAlignment="1" applyProtection="1">
      <alignment horizontal="center"/>
      <protection locked="0"/>
    </xf>
    <xf numFmtId="0" fontId="15" fillId="0" borderId="6" xfId="0" applyFont="1" applyFill="1" applyBorder="1" applyAlignment="1" applyProtection="1">
      <alignment horizontal="center"/>
      <protection locked="0"/>
    </xf>
    <xf numFmtId="0" fontId="34" fillId="2" borderId="80" xfId="0" applyFont="1" applyFill="1" applyBorder="1" applyAlignment="1" applyProtection="1">
      <alignment horizontal="center" vertical="center"/>
    </xf>
    <xf numFmtId="0" fontId="36" fillId="2" borderId="80" xfId="0" applyFont="1" applyFill="1" applyBorder="1" applyAlignment="1" applyProtection="1">
      <alignment horizontal="center" vertical="center"/>
    </xf>
    <xf numFmtId="0" fontId="15" fillId="0" borderId="34" xfId="0" applyFont="1" applyFill="1" applyBorder="1" applyAlignment="1" applyProtection="1">
      <alignment horizontal="center" vertical="center"/>
      <protection locked="0"/>
    </xf>
    <xf numFmtId="0" fontId="15" fillId="0" borderId="43" xfId="0" applyFont="1" applyFill="1" applyBorder="1" applyAlignment="1" applyProtection="1">
      <alignment horizontal="center" vertical="center"/>
      <protection locked="0"/>
    </xf>
    <xf numFmtId="0" fontId="20" fillId="2" borderId="1" xfId="0" applyFont="1" applyFill="1" applyBorder="1" applyAlignment="1" applyProtection="1">
      <alignment horizontal="right"/>
    </xf>
    <xf numFmtId="0" fontId="20" fillId="2" borderId="2" xfId="0" applyFont="1" applyFill="1" applyBorder="1" applyAlignment="1" applyProtection="1">
      <alignment horizontal="right"/>
    </xf>
    <xf numFmtId="0" fontId="20" fillId="2" borderId="3" xfId="0" applyFont="1" applyFill="1" applyBorder="1" applyAlignment="1" applyProtection="1">
      <alignment horizontal="right"/>
    </xf>
    <xf numFmtId="0" fontId="15" fillId="4" borderId="7"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protection locked="0"/>
    </xf>
    <xf numFmtId="0" fontId="15" fillId="4" borderId="15" xfId="0" applyFont="1" applyFill="1" applyBorder="1" applyAlignment="1" applyProtection="1">
      <alignment horizontal="center" vertical="center"/>
      <protection locked="0"/>
    </xf>
    <xf numFmtId="0" fontId="28" fillId="2" borderId="1" xfId="0" applyFont="1" applyFill="1" applyBorder="1" applyAlignment="1" applyProtection="1">
      <alignment horizontal="right"/>
    </xf>
    <xf numFmtId="0" fontId="28" fillId="2" borderId="2" xfId="0" applyFont="1" applyFill="1" applyBorder="1" applyAlignment="1" applyProtection="1">
      <alignment horizontal="right"/>
    </xf>
    <xf numFmtId="0" fontId="28" fillId="2" borderId="47" xfId="0" applyFont="1" applyFill="1" applyBorder="1" applyAlignment="1" applyProtection="1">
      <alignment horizontal="right"/>
    </xf>
    <xf numFmtId="0" fontId="15" fillId="4" borderId="9" xfId="0" applyFont="1" applyFill="1" applyBorder="1" applyAlignment="1" applyProtection="1">
      <alignment horizontal="center" vertical="center"/>
      <protection locked="0"/>
    </xf>
    <xf numFmtId="0" fontId="15" fillId="4" borderId="10" xfId="0" applyFont="1" applyFill="1" applyBorder="1" applyAlignment="1" applyProtection="1">
      <alignment horizontal="center" vertical="center"/>
      <protection locked="0"/>
    </xf>
    <xf numFmtId="0" fontId="28" fillId="2" borderId="3" xfId="0" applyFont="1" applyFill="1" applyBorder="1" applyAlignment="1" applyProtection="1">
      <alignment horizontal="right"/>
    </xf>
    <xf numFmtId="0" fontId="29" fillId="4" borderId="132" xfId="0" applyFont="1" applyFill="1" applyBorder="1" applyAlignment="1" applyProtection="1">
      <alignment horizontal="center" vertical="center"/>
    </xf>
    <xf numFmtId="0" fontId="29" fillId="4" borderId="133" xfId="0" applyFont="1" applyFill="1" applyBorder="1" applyAlignment="1" applyProtection="1">
      <alignment horizontal="center" vertical="center"/>
    </xf>
    <xf numFmtId="0" fontId="29" fillId="4" borderId="134" xfId="0" applyFont="1" applyFill="1" applyBorder="1" applyAlignment="1" applyProtection="1">
      <alignment horizontal="center" vertical="center"/>
    </xf>
    <xf numFmtId="0" fontId="29" fillId="0" borderId="50" xfId="4" applyFont="1" applyFill="1" applyBorder="1" applyAlignment="1" applyProtection="1">
      <alignment horizontal="center" vertical="center"/>
      <protection locked="0"/>
    </xf>
    <xf numFmtId="0" fontId="29" fillId="0" borderId="6" xfId="4" applyFont="1" applyFill="1" applyBorder="1" applyAlignment="1" applyProtection="1">
      <alignment horizontal="center" vertical="center"/>
      <protection locked="0"/>
    </xf>
    <xf numFmtId="0" fontId="28" fillId="2" borderId="1" xfId="4" applyFont="1" applyFill="1" applyBorder="1" applyAlignment="1" applyProtection="1">
      <alignment horizontal="center" vertical="top"/>
    </xf>
    <xf numFmtId="0" fontId="28" fillId="2" borderId="2" xfId="4" applyFont="1" applyFill="1" applyBorder="1" applyAlignment="1" applyProtection="1">
      <alignment horizontal="center" vertical="top"/>
    </xf>
    <xf numFmtId="0" fontId="28" fillId="2" borderId="3" xfId="4" applyFont="1" applyFill="1" applyBorder="1" applyAlignment="1" applyProtection="1">
      <alignment horizontal="center" vertical="top"/>
    </xf>
    <xf numFmtId="0" fontId="28" fillId="2" borderId="59" xfId="4" applyFont="1" applyFill="1" applyBorder="1" applyAlignment="1" applyProtection="1">
      <alignment horizontal="right"/>
    </xf>
    <xf numFmtId="0" fontId="28" fillId="2" borderId="60" xfId="4" applyFont="1" applyFill="1" applyBorder="1" applyAlignment="1" applyProtection="1">
      <alignment horizontal="right"/>
    </xf>
    <xf numFmtId="0" fontId="28" fillId="2" borderId="61" xfId="4" applyFont="1" applyFill="1" applyBorder="1" applyAlignment="1" applyProtection="1">
      <alignment horizontal="right"/>
    </xf>
    <xf numFmtId="0" fontId="34" fillId="4" borderId="98" xfId="0" applyFont="1" applyFill="1" applyBorder="1" applyAlignment="1" applyProtection="1">
      <alignment horizontal="left" vertical="center"/>
    </xf>
    <xf numFmtId="0" fontId="34" fillId="4" borderId="99" xfId="0" applyFont="1" applyFill="1" applyBorder="1" applyAlignment="1" applyProtection="1">
      <alignment horizontal="left" vertical="center"/>
    </xf>
    <xf numFmtId="0" fontId="29" fillId="0" borderId="52" xfId="4" applyFont="1" applyFill="1" applyBorder="1" applyAlignment="1" applyProtection="1">
      <alignment horizontal="center" vertical="center"/>
      <protection locked="0"/>
    </xf>
    <xf numFmtId="0" fontId="29" fillId="0" borderId="35" xfId="4"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28" fillId="2" borderId="1" xfId="4" applyFont="1" applyFill="1" applyBorder="1" applyAlignment="1" applyProtection="1">
      <alignment horizontal="right"/>
    </xf>
    <xf numFmtId="0" fontId="28" fillId="2" borderId="2" xfId="4" applyFont="1" applyFill="1" applyBorder="1" applyAlignment="1" applyProtection="1">
      <alignment horizontal="right"/>
    </xf>
    <xf numFmtId="0" fontId="28" fillId="2" borderId="3" xfId="4" applyFont="1" applyFill="1" applyBorder="1" applyAlignment="1" applyProtection="1">
      <alignment horizontal="right"/>
    </xf>
    <xf numFmtId="0" fontId="28" fillId="2" borderId="47" xfId="4" applyFont="1" applyFill="1" applyBorder="1" applyAlignment="1" applyProtection="1">
      <alignment horizontal="right"/>
    </xf>
    <xf numFmtId="0" fontId="4" fillId="2" borderId="77" xfId="4" applyFont="1" applyFill="1" applyBorder="1" applyAlignment="1" applyProtection="1">
      <alignment horizontal="center" vertical="center"/>
    </xf>
    <xf numFmtId="0" fontId="4" fillId="2" borderId="80" xfId="4" applyFont="1" applyFill="1" applyBorder="1" applyAlignment="1" applyProtection="1">
      <alignment horizontal="center" vertical="center"/>
    </xf>
    <xf numFmtId="0" fontId="29" fillId="0" borderId="48" xfId="4" applyFont="1" applyFill="1" applyBorder="1" applyAlignment="1" applyProtection="1">
      <alignment horizontal="center" vertical="center"/>
      <protection locked="0"/>
    </xf>
    <xf numFmtId="0" fontId="29" fillId="0" borderId="46" xfId="4" applyFont="1" applyFill="1" applyBorder="1" applyAlignment="1" applyProtection="1">
      <alignment horizontal="center" vertical="center"/>
      <protection locked="0"/>
    </xf>
    <xf numFmtId="0" fontId="29" fillId="0" borderId="66" xfId="4" applyFont="1" applyFill="1" applyBorder="1" applyAlignment="1" applyProtection="1">
      <alignment horizontal="center"/>
      <protection locked="0"/>
    </xf>
    <xf numFmtId="0" fontId="29" fillId="0" borderId="67" xfId="4" applyFont="1" applyFill="1" applyBorder="1" applyAlignment="1" applyProtection="1">
      <alignment horizontal="center"/>
      <protection locked="0"/>
    </xf>
    <xf numFmtId="0" fontId="29" fillId="0" borderId="50" xfId="4" applyFont="1" applyFill="1" applyBorder="1" applyAlignment="1" applyProtection="1">
      <alignment horizontal="center"/>
      <protection locked="0"/>
    </xf>
    <xf numFmtId="0" fontId="29" fillId="0" borderId="6" xfId="4" applyFont="1" applyFill="1" applyBorder="1" applyAlignment="1" applyProtection="1">
      <alignment horizontal="center"/>
      <protection locked="0"/>
    </xf>
    <xf numFmtId="0" fontId="29" fillId="0" borderId="48" xfId="4" applyFont="1" applyFill="1" applyBorder="1" applyAlignment="1" applyProtection="1">
      <alignment horizontal="center"/>
      <protection locked="0"/>
    </xf>
    <xf numFmtId="0" fontId="29" fillId="0" borderId="46" xfId="4" applyFont="1" applyFill="1" applyBorder="1" applyAlignment="1" applyProtection="1">
      <alignment horizontal="center"/>
      <protection locked="0"/>
    </xf>
    <xf numFmtId="10" fontId="15" fillId="2" borderId="2" xfId="0" applyNumberFormat="1" applyFont="1" applyFill="1" applyBorder="1" applyAlignment="1" applyProtection="1">
      <alignment horizontal="center" vertical="center"/>
    </xf>
    <xf numFmtId="10" fontId="15" fillId="2" borderId="3" xfId="0" applyNumberFormat="1" applyFont="1" applyFill="1" applyBorder="1" applyAlignment="1" applyProtection="1">
      <alignment horizontal="center" vertical="center"/>
    </xf>
    <xf numFmtId="165" fontId="28" fillId="2" borderId="16" xfId="0" applyNumberFormat="1" applyFont="1" applyFill="1" applyBorder="1" applyAlignment="1" applyProtection="1">
      <alignment horizontal="right" vertical="center"/>
    </xf>
    <xf numFmtId="165" fontId="28" fillId="2" borderId="0" xfId="0" applyNumberFormat="1" applyFont="1" applyFill="1" applyBorder="1" applyAlignment="1" applyProtection="1">
      <alignment horizontal="right" vertical="center"/>
    </xf>
    <xf numFmtId="0" fontId="28" fillId="3" borderId="1" xfId="0" applyFont="1" applyFill="1" applyBorder="1" applyAlignment="1" applyProtection="1">
      <alignment horizontal="right" vertical="center"/>
    </xf>
    <xf numFmtId="0" fontId="28" fillId="3" borderId="2" xfId="0" applyFont="1" applyFill="1" applyBorder="1" applyAlignment="1" applyProtection="1">
      <alignment horizontal="right" vertical="center"/>
    </xf>
    <xf numFmtId="0" fontId="28" fillId="3" borderId="3" xfId="0" applyFont="1" applyFill="1" applyBorder="1" applyAlignment="1" applyProtection="1">
      <alignment horizontal="right" vertical="center"/>
    </xf>
    <xf numFmtId="0" fontId="4" fillId="2" borderId="77" xfId="4" applyFont="1" applyFill="1" applyBorder="1" applyAlignment="1" applyProtection="1">
      <alignment horizontal="center" vertical="center" wrapText="1"/>
    </xf>
    <xf numFmtId="0" fontId="3" fillId="2" borderId="80" xfId="0" applyFont="1" applyFill="1" applyBorder="1" applyAlignment="1" applyProtection="1">
      <alignment horizontal="center" vertical="center" wrapText="1"/>
    </xf>
    <xf numFmtId="0" fontId="29" fillId="0" borderId="63" xfId="4" applyFont="1" applyFill="1" applyBorder="1" applyAlignment="1" applyProtection="1">
      <alignment horizontal="center" vertical="center"/>
      <protection locked="0"/>
    </xf>
    <xf numFmtId="0" fontId="29" fillId="0" borderId="64" xfId="0" applyFont="1" applyFill="1" applyBorder="1" applyAlignment="1" applyProtection="1">
      <alignment horizontal="center" vertical="center"/>
      <protection locked="0"/>
    </xf>
    <xf numFmtId="49" fontId="3" fillId="0" borderId="74" xfId="4" applyNumberFormat="1" applyFont="1" applyBorder="1" applyAlignment="1" applyProtection="1">
      <alignment horizontal="left" vertical="center" wrapText="1"/>
    </xf>
    <xf numFmtId="49" fontId="3" fillId="0" borderId="75" xfId="0" applyNumberFormat="1" applyFont="1" applyBorder="1" applyAlignment="1" applyProtection="1">
      <alignment horizontal="left" vertical="center" wrapText="1"/>
    </xf>
    <xf numFmtId="49" fontId="36" fillId="0" borderId="76" xfId="0" applyNumberFormat="1" applyFont="1" applyBorder="1" applyAlignment="1" applyProtection="1">
      <alignment horizontal="left" vertical="center" wrapText="1"/>
    </xf>
    <xf numFmtId="49" fontId="3" fillId="0" borderId="16" xfId="0" applyNumberFormat="1" applyFont="1" applyBorder="1" applyAlignment="1" applyProtection="1">
      <alignment horizontal="left" vertical="center" wrapText="1"/>
    </xf>
    <xf numFmtId="49" fontId="3" fillId="0" borderId="0" xfId="0" applyNumberFormat="1" applyFont="1" applyBorder="1" applyAlignment="1" applyProtection="1">
      <alignment horizontal="left" vertical="center" wrapText="1"/>
    </xf>
    <xf numFmtId="49" fontId="36" fillId="0" borderId="32" xfId="0" applyNumberFormat="1" applyFont="1" applyBorder="1" applyAlignment="1" applyProtection="1">
      <alignment horizontal="left" vertical="center" wrapText="1"/>
    </xf>
    <xf numFmtId="49" fontId="3" fillId="0" borderId="59" xfId="0" applyNumberFormat="1" applyFont="1" applyBorder="1" applyAlignment="1" applyProtection="1">
      <alignment horizontal="left" vertical="center" wrapText="1"/>
    </xf>
    <xf numFmtId="49" fontId="3" fillId="0" borderId="60" xfId="0" applyNumberFormat="1" applyFont="1" applyBorder="1" applyAlignment="1" applyProtection="1">
      <alignment horizontal="left" vertical="center" wrapText="1"/>
    </xf>
    <xf numFmtId="49" fontId="36" fillId="0" borderId="61" xfId="0" applyNumberFormat="1" applyFont="1" applyBorder="1" applyAlignment="1" applyProtection="1">
      <alignment horizontal="left" vertical="center" wrapText="1"/>
    </xf>
    <xf numFmtId="0" fontId="29" fillId="0" borderId="66" xfId="4" applyFont="1" applyFill="1" applyBorder="1" applyAlignment="1" applyProtection="1">
      <alignment horizontal="center" vertical="center"/>
      <protection locked="0"/>
    </xf>
    <xf numFmtId="0" fontId="29" fillId="0" borderId="67" xfId="0" applyFont="1" applyFill="1" applyBorder="1" applyAlignment="1" applyProtection="1">
      <alignment horizontal="center" vertical="center"/>
      <protection locked="0"/>
    </xf>
    <xf numFmtId="0" fontId="31" fillId="0" borderId="83" xfId="4" applyFont="1" applyFill="1" applyBorder="1" applyAlignment="1" applyProtection="1">
      <alignment horizontal="center"/>
      <protection locked="0"/>
    </xf>
    <xf numFmtId="0" fontId="15" fillId="0" borderId="18" xfId="0" applyFont="1" applyFill="1" applyBorder="1" applyAlignment="1" applyProtection="1">
      <alignment horizontal="center"/>
      <protection locked="0"/>
    </xf>
    <xf numFmtId="0" fontId="31" fillId="0" borderId="91" xfId="4" applyFont="1" applyFill="1" applyBorder="1" applyAlignment="1" applyProtection="1">
      <alignment horizontal="center"/>
      <protection locked="0"/>
    </xf>
    <xf numFmtId="0" fontId="15" fillId="0" borderId="42" xfId="0" applyFont="1" applyFill="1" applyBorder="1" applyAlignment="1" applyProtection="1">
      <alignment horizontal="center"/>
      <protection locked="0"/>
    </xf>
    <xf numFmtId="0" fontId="31" fillId="0" borderId="83" xfId="4" applyFont="1" applyFill="1" applyBorder="1" applyAlignment="1" applyProtection="1">
      <alignment horizontal="center" vertical="center"/>
      <protection locked="0"/>
    </xf>
    <xf numFmtId="0" fontId="15" fillId="0" borderId="18" xfId="0" applyFont="1" applyFill="1" applyBorder="1" applyAlignment="1" applyProtection="1">
      <alignment horizontal="center" vertical="center"/>
      <protection locked="0"/>
    </xf>
    <xf numFmtId="0" fontId="31" fillId="0" borderId="91" xfId="4"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protection locked="0"/>
    </xf>
    <xf numFmtId="0" fontId="4" fillId="2" borderId="110" xfId="4" applyFont="1" applyFill="1" applyBorder="1" applyAlignment="1" applyProtection="1">
      <alignment horizontal="center" vertical="center"/>
    </xf>
    <xf numFmtId="0" fontId="4" fillId="2" borderId="81" xfId="4" applyFont="1" applyFill="1" applyBorder="1" applyAlignment="1" applyProtection="1">
      <alignment horizontal="center" vertical="center"/>
    </xf>
    <xf numFmtId="0" fontId="31" fillId="0" borderId="82" xfId="4" applyFont="1" applyFill="1" applyBorder="1" applyAlignment="1" applyProtection="1">
      <alignment horizontal="center"/>
      <protection locked="0"/>
    </xf>
    <xf numFmtId="0" fontId="15" fillId="0" borderId="43" xfId="0" applyFont="1" applyFill="1" applyBorder="1" applyAlignment="1" applyProtection="1">
      <alignment horizontal="center"/>
      <protection locked="0"/>
    </xf>
    <xf numFmtId="0" fontId="18" fillId="0" borderId="19" xfId="3" applyFont="1" applyBorder="1" applyAlignment="1" applyProtection="1">
      <alignment horizontal="center" vertical="center"/>
    </xf>
    <xf numFmtId="0" fontId="18" fillId="0" borderId="29" xfId="3" applyFont="1" applyBorder="1" applyAlignment="1" applyProtection="1">
      <alignment horizontal="center" vertical="center"/>
    </xf>
    <xf numFmtId="0" fontId="18" fillId="0" borderId="20" xfId="3" applyFont="1" applyBorder="1" applyAlignment="1" applyProtection="1">
      <alignment horizontal="center" vertical="center"/>
    </xf>
    <xf numFmtId="0" fontId="31" fillId="0" borderId="82" xfId="4" applyFont="1" applyFill="1" applyBorder="1" applyAlignment="1" applyProtection="1">
      <alignment horizontal="center" vertical="center"/>
      <protection locked="0"/>
    </xf>
    <xf numFmtId="0" fontId="20" fillId="5" borderId="1" xfId="0" applyFont="1" applyFill="1" applyBorder="1" applyAlignment="1" applyProtection="1">
      <alignment horizontal="center"/>
    </xf>
    <xf numFmtId="0" fontId="20" fillId="5" borderId="2" xfId="0" applyFont="1" applyFill="1" applyBorder="1" applyAlignment="1" applyProtection="1">
      <alignment horizontal="center"/>
    </xf>
    <xf numFmtId="0" fontId="20" fillId="5" borderId="3" xfId="0" applyFont="1" applyFill="1" applyBorder="1" applyAlignment="1" applyProtection="1">
      <alignment horizontal="center"/>
    </xf>
    <xf numFmtId="0" fontId="3" fillId="0" borderId="76" xfId="4" applyFont="1" applyBorder="1" applyAlignment="1" applyProtection="1">
      <alignment vertical="center" wrapText="1"/>
    </xf>
    <xf numFmtId="0" fontId="3" fillId="0" borderId="16" xfId="4" applyFont="1" applyBorder="1" applyAlignment="1" applyProtection="1">
      <alignment vertical="center" wrapText="1"/>
    </xf>
    <xf numFmtId="0" fontId="3" fillId="0" borderId="0" xfId="4" applyFont="1" applyBorder="1" applyAlignment="1" applyProtection="1">
      <alignment vertical="center" wrapText="1"/>
    </xf>
    <xf numFmtId="0" fontId="3" fillId="0" borderId="32" xfId="4" applyFont="1" applyBorder="1" applyAlignment="1" applyProtection="1">
      <alignment vertical="center" wrapText="1"/>
    </xf>
    <xf numFmtId="0" fontId="3" fillId="0" borderId="59" xfId="4" applyFont="1" applyBorder="1" applyAlignment="1" applyProtection="1">
      <alignment vertical="center" wrapText="1"/>
    </xf>
    <xf numFmtId="0" fontId="3" fillId="0" borderId="60" xfId="4" applyFont="1" applyBorder="1" applyAlignment="1" applyProtection="1">
      <alignment vertical="center" wrapText="1"/>
    </xf>
    <xf numFmtId="0" fontId="3" fillId="0" borderId="61" xfId="4" applyFont="1" applyBorder="1" applyAlignment="1" applyProtection="1">
      <alignment vertical="center" wrapText="1"/>
    </xf>
    <xf numFmtId="0" fontId="3" fillId="0" borderId="75" xfId="4" applyFont="1" applyBorder="1" applyAlignment="1" applyProtection="1">
      <alignment horizontal="left" vertical="center" wrapText="1"/>
    </xf>
    <xf numFmtId="0" fontId="3" fillId="0" borderId="75" xfId="0" applyFont="1" applyBorder="1" applyAlignment="1" applyProtection="1">
      <alignment horizontal="left" vertical="center" wrapText="1"/>
    </xf>
    <xf numFmtId="0" fontId="36" fillId="0" borderId="76"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6" fillId="0" borderId="32" xfId="0" applyFont="1" applyBorder="1" applyAlignment="1" applyProtection="1">
      <alignment horizontal="left" vertical="center" wrapText="1"/>
    </xf>
    <xf numFmtId="0" fontId="3" fillId="0" borderId="59" xfId="0" applyFont="1" applyBorder="1" applyAlignment="1" applyProtection="1">
      <alignment horizontal="left" vertical="center" wrapText="1"/>
    </xf>
    <xf numFmtId="0" fontId="3" fillId="0" borderId="60" xfId="0" applyFont="1" applyBorder="1" applyAlignment="1" applyProtection="1">
      <alignment horizontal="left" vertical="center" wrapText="1"/>
    </xf>
    <xf numFmtId="0" fontId="36" fillId="0" borderId="61" xfId="0" applyFont="1" applyBorder="1" applyAlignment="1" applyProtection="1">
      <alignment horizontal="left" vertical="center" wrapText="1"/>
    </xf>
    <xf numFmtId="0" fontId="29" fillId="2" borderId="2" xfId="0" applyFont="1" applyFill="1" applyBorder="1" applyAlignment="1" applyProtection="1">
      <alignment horizontal="right"/>
    </xf>
    <xf numFmtId="0" fontId="29" fillId="2" borderId="3" xfId="0" applyFont="1" applyFill="1" applyBorder="1" applyAlignment="1" applyProtection="1">
      <alignment horizontal="right"/>
    </xf>
    <xf numFmtId="0" fontId="21" fillId="9" borderId="6" xfId="4" applyFont="1" applyFill="1" applyBorder="1" applyAlignment="1" applyProtection="1">
      <alignment horizontal="right"/>
    </xf>
    <xf numFmtId="0" fontId="22" fillId="9" borderId="6" xfId="0" applyFont="1" applyFill="1" applyBorder="1" applyAlignment="1">
      <alignment horizontal="right"/>
    </xf>
    <xf numFmtId="0" fontId="0" fillId="9" borderId="6" xfId="0" applyFill="1" applyBorder="1" applyAlignment="1"/>
    <xf numFmtId="0" fontId="0" fillId="0" borderId="6" xfId="0" applyBorder="1" applyAlignment="1"/>
    <xf numFmtId="0" fontId="2" fillId="9" borderId="6" xfId="0" applyFont="1" applyFill="1" applyBorder="1" applyAlignment="1">
      <alignment horizontal="right"/>
    </xf>
    <xf numFmtId="0" fontId="0" fillId="0" borderId="6" xfId="0" applyBorder="1" applyAlignment="1">
      <alignment horizontal="right"/>
    </xf>
    <xf numFmtId="0" fontId="30" fillId="4" borderId="6" xfId="0" applyFont="1" applyFill="1" applyBorder="1" applyAlignment="1"/>
    <xf numFmtId="0" fontId="0" fillId="4" borderId="4" xfId="0" applyFill="1" applyBorder="1" applyAlignment="1"/>
    <xf numFmtId="0" fontId="0" fillId="4" borderId="5" xfId="0" applyFill="1" applyBorder="1" applyAlignment="1"/>
    <xf numFmtId="0" fontId="2" fillId="9" borderId="6" xfId="0" applyFont="1" applyFill="1" applyBorder="1" applyAlignment="1"/>
    <xf numFmtId="0" fontId="23" fillId="9" borderId="6" xfId="0" applyFont="1" applyFill="1" applyBorder="1" applyAlignment="1"/>
    <xf numFmtId="0" fontId="0" fillId="4" borderId="6" xfId="0" applyFill="1" applyBorder="1" applyAlignment="1"/>
    <xf numFmtId="0" fontId="0" fillId="5" borderId="6" xfId="0" applyFill="1" applyBorder="1" applyAlignment="1"/>
    <xf numFmtId="0" fontId="21" fillId="0" borderId="8" xfId="4" applyFont="1" applyBorder="1" applyAlignment="1" applyProtection="1">
      <alignment vertical="top" wrapText="1"/>
    </xf>
    <xf numFmtId="0" fontId="13" fillId="0" borderId="9" xfId="0" applyFont="1" applyBorder="1" applyAlignment="1">
      <alignment vertical="top" wrapText="1"/>
    </xf>
    <xf numFmtId="0" fontId="13" fillId="0" borderId="9" xfId="0" applyFont="1" applyBorder="1" applyAlignment="1">
      <alignment wrapText="1"/>
    </xf>
    <xf numFmtId="0" fontId="0" fillId="0" borderId="10" xfId="0" applyBorder="1" applyAlignment="1">
      <alignment wrapText="1"/>
    </xf>
    <xf numFmtId="0" fontId="13" fillId="0" borderId="11" xfId="0" applyFont="1" applyBorder="1" applyAlignment="1">
      <alignment vertical="top" wrapText="1"/>
    </xf>
    <xf numFmtId="0" fontId="13" fillId="0" borderId="0" xfId="0" applyFont="1" applyBorder="1" applyAlignment="1">
      <alignment vertical="top" wrapText="1"/>
    </xf>
    <xf numFmtId="0" fontId="13" fillId="0" borderId="0" xfId="0" applyFont="1" applyBorder="1" applyAlignment="1">
      <alignment wrapText="1"/>
    </xf>
    <xf numFmtId="0" fontId="0" fillId="0" borderId="12" xfId="0" applyBorder="1" applyAlignment="1">
      <alignment wrapText="1"/>
    </xf>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14" xfId="0" applyFont="1" applyBorder="1" applyAlignment="1">
      <alignment wrapText="1"/>
    </xf>
    <xf numFmtId="0" fontId="0" fillId="0" borderId="15" xfId="0" applyBorder="1" applyAlignment="1">
      <alignment wrapText="1"/>
    </xf>
    <xf numFmtId="0" fontId="21" fillId="9" borderId="4" xfId="4" applyFont="1" applyFill="1" applyBorder="1" applyAlignment="1" applyProtection="1">
      <alignment horizontal="right"/>
    </xf>
    <xf numFmtId="0" fontId="22" fillId="9" borderId="7" xfId="0" applyFont="1" applyFill="1" applyBorder="1" applyAlignment="1">
      <alignment horizontal="right"/>
    </xf>
    <xf numFmtId="0" fontId="0" fillId="9" borderId="5" xfId="0" applyFill="1" applyBorder="1" applyAlignment="1"/>
    <xf numFmtId="0" fontId="2" fillId="9" borderId="4" xfId="0" applyFont="1" applyFill="1" applyBorder="1" applyAlignment="1">
      <alignment horizontal="right"/>
    </xf>
    <xf numFmtId="0" fontId="2" fillId="9" borderId="7" xfId="0" applyFont="1" applyFill="1" applyBorder="1" applyAlignment="1">
      <alignment horizontal="right"/>
    </xf>
    <xf numFmtId="0" fontId="2" fillId="9" borderId="5" xfId="0" applyFont="1" applyFill="1" applyBorder="1" applyAlignment="1">
      <alignment horizontal="right"/>
    </xf>
    <xf numFmtId="0" fontId="23" fillId="9" borderId="4" xfId="0" applyFont="1" applyFill="1" applyBorder="1" applyAlignment="1"/>
    <xf numFmtId="0" fontId="0" fillId="5" borderId="4" xfId="0" applyFill="1" applyBorder="1" applyAlignment="1"/>
    <xf numFmtId="0" fontId="0" fillId="5" borderId="5" xfId="0" applyFill="1" applyBorder="1" applyAlignment="1"/>
    <xf numFmtId="0" fontId="23" fillId="9" borderId="7" xfId="0" applyFont="1" applyFill="1" applyBorder="1" applyAlignment="1"/>
    <xf numFmtId="0" fontId="0" fillId="7" borderId="6" xfId="0" applyFill="1" applyBorder="1" applyAlignment="1"/>
    <xf numFmtId="0" fontId="0" fillId="7" borderId="4" xfId="0" applyFill="1" applyBorder="1" applyAlignment="1"/>
    <xf numFmtId="0" fontId="0" fillId="7" borderId="5" xfId="0" applyFill="1" applyBorder="1" applyAlignment="1"/>
    <xf numFmtId="0" fontId="34" fillId="0" borderId="29" xfId="0" applyFont="1" applyBorder="1" applyAlignment="1" applyProtection="1">
      <alignment horizontal="center" vertical="center"/>
    </xf>
    <xf numFmtId="0" fontId="41" fillId="0" borderId="19" xfId="0" applyFont="1" applyBorder="1" applyAlignment="1" applyProtection="1">
      <alignment horizontal="center" vertical="center"/>
    </xf>
    <xf numFmtId="0" fontId="41" fillId="0" borderId="20" xfId="0" applyFont="1" applyBorder="1" applyAlignment="1" applyProtection="1">
      <alignment horizontal="center" vertical="center"/>
    </xf>
    <xf numFmtId="0" fontId="28" fillId="9" borderId="1" xfId="4" applyFont="1" applyFill="1" applyBorder="1" applyAlignment="1" applyProtection="1">
      <alignment horizontal="right"/>
    </xf>
    <xf numFmtId="0" fontId="29" fillId="9" borderId="2" xfId="0" applyFont="1" applyFill="1" applyBorder="1" applyAlignment="1" applyProtection="1">
      <alignment horizontal="right"/>
    </xf>
    <xf numFmtId="0" fontId="15" fillId="9" borderId="2" xfId="0" applyFont="1" applyFill="1" applyBorder="1" applyAlignment="1" applyProtection="1"/>
    <xf numFmtId="0" fontId="15" fillId="0" borderId="3" xfId="0" applyFont="1" applyBorder="1" applyAlignment="1" applyProtection="1"/>
    <xf numFmtId="0" fontId="40" fillId="4" borderId="50" xfId="0" applyFont="1" applyFill="1" applyBorder="1" applyAlignment="1" applyProtection="1">
      <protection locked="0"/>
    </xf>
    <xf numFmtId="0" fontId="40" fillId="4" borderId="6" xfId="0" applyFont="1" applyFill="1" applyBorder="1" applyAlignment="1" applyProtection="1">
      <protection locked="0"/>
    </xf>
    <xf numFmtId="0" fontId="15" fillId="4" borderId="4" xfId="0" applyFont="1" applyFill="1" applyBorder="1" applyAlignment="1" applyProtection="1">
      <protection locked="0"/>
    </xf>
    <xf numFmtId="0" fontId="15" fillId="4" borderId="5" xfId="0" applyFont="1" applyFill="1" applyBorder="1" applyAlignment="1" applyProtection="1">
      <protection locked="0"/>
    </xf>
    <xf numFmtId="0" fontId="40" fillId="4" borderId="52" xfId="0" applyFont="1" applyFill="1" applyBorder="1" applyAlignment="1" applyProtection="1">
      <protection locked="0"/>
    </xf>
    <xf numFmtId="0" fontId="40" fillId="4" borderId="35" xfId="0" applyFont="1" applyFill="1" applyBorder="1" applyAlignment="1" applyProtection="1">
      <protection locked="0"/>
    </xf>
    <xf numFmtId="0" fontId="15" fillId="4" borderId="8" xfId="0" applyFont="1" applyFill="1" applyBorder="1" applyAlignment="1" applyProtection="1">
      <protection locked="0"/>
    </xf>
    <xf numFmtId="0" fontId="15" fillId="4" borderId="10" xfId="0" applyFont="1" applyFill="1" applyBorder="1" applyAlignment="1" applyProtection="1">
      <protection locked="0"/>
    </xf>
    <xf numFmtId="0" fontId="34" fillId="9" borderId="77" xfId="0" applyFont="1" applyFill="1" applyBorder="1" applyAlignment="1" applyProtection="1">
      <alignment horizontal="center" vertical="center"/>
    </xf>
    <xf numFmtId="0" fontId="34" fillId="9" borderId="80" xfId="0" applyFont="1" applyFill="1" applyBorder="1" applyAlignment="1" applyProtection="1">
      <alignment horizontal="center" vertical="center"/>
    </xf>
    <xf numFmtId="0" fontId="40" fillId="4" borderId="48" xfId="0" applyFont="1" applyFill="1" applyBorder="1" applyAlignment="1" applyProtection="1">
      <protection locked="0"/>
    </xf>
    <xf numFmtId="0" fontId="40" fillId="4" borderId="46" xfId="0" applyFont="1" applyFill="1" applyBorder="1" applyAlignment="1" applyProtection="1">
      <protection locked="0"/>
    </xf>
    <xf numFmtId="0" fontId="15" fillId="4" borderId="46" xfId="0" applyFont="1" applyFill="1" applyBorder="1" applyAlignment="1" applyProtection="1">
      <protection locked="0"/>
    </xf>
    <xf numFmtId="0" fontId="15" fillId="0" borderId="83" xfId="0" applyFont="1" applyFill="1" applyBorder="1" applyAlignment="1" applyProtection="1">
      <protection locked="0"/>
    </xf>
    <xf numFmtId="0" fontId="15" fillId="0" borderId="18" xfId="0" applyFont="1" applyFill="1" applyBorder="1" applyAlignment="1" applyProtection="1">
      <protection locked="0"/>
    </xf>
    <xf numFmtId="0" fontId="15" fillId="0" borderId="91" xfId="0" applyFont="1" applyFill="1" applyBorder="1" applyAlignment="1" applyProtection="1">
      <protection locked="0"/>
    </xf>
    <xf numFmtId="0" fontId="15" fillId="0" borderId="42" xfId="0" applyFont="1" applyFill="1" applyBorder="1" applyAlignment="1" applyProtection="1">
      <protection locked="0"/>
    </xf>
    <xf numFmtId="0" fontId="15" fillId="0" borderId="35" xfId="0" applyFont="1" applyFill="1" applyBorder="1" applyAlignment="1" applyProtection="1">
      <protection locked="0"/>
    </xf>
    <xf numFmtId="0" fontId="15" fillId="0" borderId="6" xfId="0" applyFont="1" applyFill="1" applyBorder="1" applyAlignment="1" applyProtection="1">
      <protection locked="0"/>
    </xf>
    <xf numFmtId="0" fontId="15" fillId="0" borderId="50"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4" borderId="6" xfId="0" applyFont="1" applyFill="1" applyBorder="1" applyAlignment="1" applyProtection="1">
      <alignment horizontal="center" vertical="center"/>
      <protection locked="0"/>
    </xf>
    <xf numFmtId="0" fontId="15" fillId="9" borderId="3" xfId="0" applyFont="1" applyFill="1" applyBorder="1" applyAlignment="1" applyProtection="1"/>
    <xf numFmtId="0" fontId="15" fillId="0" borderId="46" xfId="0" applyFont="1" applyFill="1" applyBorder="1" applyAlignment="1" applyProtection="1">
      <protection locked="0"/>
    </xf>
    <xf numFmtId="0" fontId="15" fillId="0" borderId="52" xfId="0"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protection locked="0"/>
    </xf>
    <xf numFmtId="0" fontId="15" fillId="4" borderId="35" xfId="0" applyFont="1" applyFill="1" applyBorder="1" applyAlignment="1" applyProtection="1">
      <alignment horizontal="center" vertical="center"/>
      <protection locked="0"/>
    </xf>
    <xf numFmtId="0" fontId="34" fillId="9" borderId="1" xfId="0" applyFont="1" applyFill="1" applyBorder="1" applyAlignment="1" applyProtection="1">
      <alignment horizontal="center" vertical="center"/>
    </xf>
    <xf numFmtId="0" fontId="34" fillId="9" borderId="47" xfId="0" applyFont="1" applyFill="1" applyBorder="1" applyAlignment="1" applyProtection="1">
      <alignment horizontal="center" vertical="center"/>
    </xf>
    <xf numFmtId="0" fontId="34" fillId="9" borderId="96" xfId="0" applyFont="1" applyFill="1" applyBorder="1" applyAlignment="1" applyProtection="1">
      <alignment horizontal="center" vertical="center"/>
    </xf>
    <xf numFmtId="0" fontId="15" fillId="0" borderId="48" xfId="0" applyFont="1" applyFill="1" applyBorder="1" applyAlignment="1" applyProtection="1">
      <alignment horizontal="center" vertical="center"/>
      <protection locked="0"/>
    </xf>
    <xf numFmtId="0" fontId="15" fillId="0" borderId="46" xfId="0" applyFont="1" applyFill="1" applyBorder="1" applyAlignment="1" applyProtection="1">
      <alignment horizontal="center" vertical="center"/>
      <protection locked="0"/>
    </xf>
    <xf numFmtId="0" fontId="15" fillId="4" borderId="46" xfId="0" applyFont="1" applyFill="1" applyBorder="1" applyAlignment="1" applyProtection="1">
      <alignment horizontal="center" vertical="center"/>
      <protection locked="0"/>
    </xf>
    <xf numFmtId="0" fontId="34" fillId="9" borderId="81" xfId="0" applyFont="1" applyFill="1" applyBorder="1" applyAlignment="1" applyProtection="1">
      <alignment horizontal="center" vertical="center"/>
    </xf>
    <xf numFmtId="0" fontId="36" fillId="9" borderId="81" xfId="0" applyFont="1" applyFill="1" applyBorder="1" applyAlignment="1" applyProtection="1">
      <alignment horizontal="center" vertical="center"/>
    </xf>
    <xf numFmtId="0" fontId="15" fillId="0" borderId="43" xfId="0" applyFont="1" applyFill="1" applyBorder="1" applyAlignment="1" applyProtection="1">
      <protection locked="0"/>
    </xf>
    <xf numFmtId="0" fontId="34" fillId="9" borderId="110" xfId="0" applyFont="1" applyFill="1" applyBorder="1" applyAlignment="1" applyProtection="1">
      <alignment horizontal="center" vertical="center"/>
    </xf>
    <xf numFmtId="0" fontId="15" fillId="0" borderId="82" xfId="0" applyFont="1" applyFill="1" applyBorder="1" applyAlignment="1" applyProtection="1">
      <protection locked="0"/>
    </xf>
    <xf numFmtId="0" fontId="4" fillId="0" borderId="26" xfId="4" applyFont="1" applyBorder="1" applyAlignment="1" applyProtection="1">
      <alignment horizontal="center" vertical="center"/>
    </xf>
    <xf numFmtId="0" fontId="4" fillId="0" borderId="27" xfId="4" applyFont="1" applyBorder="1" applyAlignment="1" applyProtection="1">
      <alignment horizontal="center" vertical="center"/>
    </xf>
    <xf numFmtId="0" fontId="15" fillId="9" borderId="2" xfId="0" applyFont="1" applyFill="1" applyBorder="1" applyAlignment="1" applyProtection="1">
      <alignment horizontal="right"/>
    </xf>
    <xf numFmtId="0" fontId="15" fillId="0" borderId="3" xfId="0" applyFont="1" applyBorder="1" applyAlignment="1" applyProtection="1">
      <alignment horizontal="right"/>
    </xf>
    <xf numFmtId="0" fontId="15" fillId="0" borderId="2" xfId="0" applyFont="1" applyBorder="1" applyAlignment="1" applyProtection="1"/>
    <xf numFmtId="0" fontId="15" fillId="4" borderId="54"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55" xfId="0" applyFont="1" applyFill="1" applyBorder="1" applyAlignment="1" applyProtection="1">
      <alignment horizontal="center" vertical="center"/>
      <protection locked="0"/>
    </xf>
    <xf numFmtId="0" fontId="15" fillId="4" borderId="135" xfId="0" applyFont="1" applyFill="1" applyBorder="1" applyAlignment="1" applyProtection="1">
      <alignment horizontal="center" vertical="center"/>
      <protection locked="0"/>
    </xf>
    <xf numFmtId="0" fontId="15" fillId="4" borderId="92" xfId="0" applyFont="1" applyFill="1" applyBorder="1" applyAlignment="1" applyProtection="1">
      <alignment horizontal="center" vertical="center"/>
      <protection locked="0"/>
    </xf>
    <xf numFmtId="0" fontId="15" fillId="4" borderId="56" xfId="0" applyFont="1" applyFill="1" applyBorder="1" applyAlignment="1" applyProtection="1">
      <alignment horizontal="center" vertical="center"/>
      <protection locked="0"/>
    </xf>
    <xf numFmtId="0" fontId="41" fillId="0" borderId="19" xfId="0" applyFont="1" applyBorder="1" applyAlignment="1" applyProtection="1">
      <alignment horizontal="left" vertical="center"/>
    </xf>
    <xf numFmtId="0" fontId="41" fillId="0" borderId="20" xfId="0" applyFont="1" applyBorder="1" applyAlignment="1" applyProtection="1">
      <alignment horizontal="left" vertical="center"/>
    </xf>
    <xf numFmtId="0" fontId="41" fillId="0" borderId="29" xfId="0" applyFont="1" applyBorder="1" applyAlignment="1" applyProtection="1">
      <alignment horizontal="left" vertical="center"/>
    </xf>
    <xf numFmtId="0" fontId="1" fillId="0" borderId="76" xfId="0" applyFont="1" applyBorder="1" applyAlignment="1" applyProtection="1">
      <alignment horizontal="left" vertical="center" wrapText="1"/>
    </xf>
    <xf numFmtId="0" fontId="1" fillId="0" borderId="32" xfId="0" applyFont="1" applyBorder="1" applyAlignment="1" applyProtection="1">
      <alignment horizontal="left" vertical="center" wrapText="1"/>
    </xf>
    <xf numFmtId="0" fontId="1" fillId="0" borderId="61" xfId="0" applyFont="1" applyBorder="1" applyAlignment="1" applyProtection="1">
      <alignment horizontal="left" vertical="center" wrapText="1"/>
    </xf>
    <xf numFmtId="0" fontId="15" fillId="4" borderId="70" xfId="0" applyFont="1" applyFill="1" applyBorder="1" applyAlignment="1" applyProtection="1">
      <alignment horizontal="center" vertical="center"/>
      <protection locked="0"/>
    </xf>
    <xf numFmtId="0" fontId="15" fillId="4" borderId="136" xfId="0" applyFont="1" applyFill="1" applyBorder="1" applyAlignment="1" applyProtection="1">
      <alignment horizontal="center" vertical="center"/>
      <protection locked="0"/>
    </xf>
    <xf numFmtId="0" fontId="15" fillId="4" borderId="93" xfId="0" applyFont="1" applyFill="1" applyBorder="1" applyAlignment="1" applyProtection="1">
      <alignment horizontal="center" vertical="center"/>
      <protection locked="0"/>
    </xf>
    <xf numFmtId="0" fontId="15" fillId="4" borderId="71" xfId="0" applyFont="1" applyFill="1" applyBorder="1" applyAlignment="1" applyProtection="1">
      <alignment horizontal="center" vertical="center"/>
      <protection locked="0"/>
    </xf>
    <xf numFmtId="0" fontId="28" fillId="9" borderId="2" xfId="4" applyFont="1" applyFill="1" applyBorder="1" applyAlignment="1" applyProtection="1">
      <alignment horizontal="right"/>
    </xf>
    <xf numFmtId="0" fontId="28" fillId="9" borderId="3" xfId="4" applyFont="1" applyFill="1" applyBorder="1" applyAlignment="1" applyProtection="1">
      <alignment horizontal="right"/>
    </xf>
    <xf numFmtId="0" fontId="29" fillId="4" borderId="54" xfId="0" applyFont="1" applyFill="1" applyBorder="1" applyAlignment="1" applyProtection="1">
      <alignment horizontal="center" vertical="center"/>
      <protection locked="0"/>
    </xf>
    <xf numFmtId="0" fontId="29" fillId="4" borderId="7" xfId="0" applyFont="1" applyFill="1" applyBorder="1" applyAlignment="1" applyProtection="1">
      <alignment horizontal="center" vertical="center"/>
      <protection locked="0"/>
    </xf>
    <xf numFmtId="0" fontId="29" fillId="4" borderId="5" xfId="0" applyFont="1" applyFill="1" applyBorder="1" applyAlignment="1" applyProtection="1">
      <alignment horizontal="center" vertical="center"/>
      <protection locked="0"/>
    </xf>
    <xf numFmtId="0" fontId="29" fillId="4" borderId="55" xfId="0" applyFont="1" applyFill="1" applyBorder="1" applyAlignment="1" applyProtection="1">
      <alignment horizontal="center" vertical="center"/>
      <protection locked="0"/>
    </xf>
    <xf numFmtId="0" fontId="29" fillId="4" borderId="56" xfId="0" applyFont="1" applyFill="1" applyBorder="1" applyAlignment="1" applyProtection="1">
      <alignment horizontal="center" vertical="center"/>
      <protection locked="0"/>
    </xf>
    <xf numFmtId="0" fontId="29" fillId="4" borderId="135" xfId="0" applyFont="1" applyFill="1" applyBorder="1" applyAlignment="1" applyProtection="1">
      <alignment horizontal="center" vertical="center"/>
      <protection locked="0"/>
    </xf>
    <xf numFmtId="0" fontId="34" fillId="0" borderId="2" xfId="0" applyFont="1" applyBorder="1" applyAlignment="1" applyProtection="1">
      <alignment horizontal="center" vertical="center"/>
    </xf>
    <xf numFmtId="0" fontId="34" fillId="0" borderId="3" xfId="0" applyFont="1" applyBorder="1" applyAlignment="1" applyProtection="1">
      <alignment horizontal="center" vertical="center"/>
    </xf>
    <xf numFmtId="0" fontId="34" fillId="9" borderId="2" xfId="0" applyFont="1" applyFill="1" applyBorder="1" applyAlignment="1" applyProtection="1">
      <alignment horizontal="center" vertical="center"/>
    </xf>
    <xf numFmtId="0" fontId="29" fillId="4" borderId="70" xfId="0" applyFont="1" applyFill="1" applyBorder="1" applyAlignment="1" applyProtection="1">
      <alignment horizontal="center" vertical="center"/>
      <protection locked="0"/>
    </xf>
    <xf numFmtId="0" fontId="29" fillId="4" borderId="71" xfId="0" applyFont="1" applyFill="1" applyBorder="1" applyAlignment="1" applyProtection="1">
      <alignment horizontal="center" vertical="center"/>
      <protection locked="0"/>
    </xf>
    <xf numFmtId="0" fontId="29" fillId="4" borderId="136" xfId="0" applyFont="1" applyFill="1" applyBorder="1" applyAlignment="1" applyProtection="1">
      <alignment horizontal="center" vertical="center"/>
      <protection locked="0"/>
    </xf>
    <xf numFmtId="0" fontId="3" fillId="0" borderId="74" xfId="4" applyFont="1" applyFill="1" applyBorder="1" applyAlignment="1" applyProtection="1">
      <alignment horizontal="left" vertical="center" wrapText="1"/>
    </xf>
    <xf numFmtId="0" fontId="3" fillId="0" borderId="75" xfId="0" applyFont="1" applyFill="1" applyBorder="1" applyAlignment="1" applyProtection="1">
      <alignment horizontal="left" vertical="center" wrapText="1"/>
    </xf>
    <xf numFmtId="0" fontId="1" fillId="0" borderId="75" xfId="0" applyFont="1" applyBorder="1" applyAlignment="1" applyProtection="1">
      <alignment horizontal="left" vertical="center" wrapText="1"/>
    </xf>
    <xf numFmtId="0" fontId="3" fillId="0" borderId="16"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59" xfId="0" applyFont="1" applyBorder="1" applyAlignment="1" applyProtection="1">
      <alignment horizontal="left" vertical="center" wrapText="1"/>
    </xf>
    <xf numFmtId="0" fontId="1" fillId="0" borderId="60" xfId="0" applyFont="1" applyBorder="1" applyAlignment="1" applyProtection="1">
      <alignment horizontal="left" vertical="center" wrapText="1"/>
    </xf>
    <xf numFmtId="0" fontId="4" fillId="0" borderId="19" xfId="5" applyFont="1" applyBorder="1" applyAlignment="1" applyProtection="1">
      <alignment horizontal="right"/>
    </xf>
    <xf numFmtId="0" fontId="4" fillId="0" borderId="20" xfId="5" applyFont="1" applyBorder="1" applyAlignment="1" applyProtection="1">
      <alignment horizontal="right"/>
    </xf>
    <xf numFmtId="0" fontId="0" fillId="0" borderId="0" xfId="0" applyFont="1" applyAlignment="1"/>
    <xf numFmtId="0" fontId="0" fillId="0" borderId="0" xfId="0" applyAlignment="1">
      <alignment vertical="top" wrapText="1"/>
    </xf>
    <xf numFmtId="0" fontId="0" fillId="0" borderId="0" xfId="0" applyAlignment="1">
      <alignment wrapText="1"/>
    </xf>
    <xf numFmtId="0" fontId="0" fillId="0" borderId="0" xfId="0" applyAlignment="1"/>
  </cellXfs>
  <cellStyles count="9">
    <cellStyle name="Currency" xfId="6" builtinId="4"/>
    <cellStyle name="Hyperlink" xfId="2" builtinId="8"/>
    <cellStyle name="Normal" xfId="0" builtinId="0"/>
    <cellStyle name="Normal 2" xfId="1"/>
    <cellStyle name="Normal 4" xfId="8"/>
    <cellStyle name="Normal 5" xfId="7"/>
    <cellStyle name="Normal_TMT 021 Price schedule (v2)" xfId="5"/>
    <cellStyle name="Normal_TMT 2 Price Schedule FINAL v3" xfId="4"/>
    <cellStyle name="Normal_TMT Price schedule using stages" xfId="3"/>
  </cellStyles>
  <dxfs count="3">
    <dxf>
      <font>
        <color rgb="FFC00000"/>
      </font>
      <fill>
        <patternFill>
          <bgColor rgb="FFFFC7CE"/>
        </patternFill>
      </fill>
    </dxf>
    <dxf>
      <font>
        <color rgb="FFC00000"/>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0</xdr:row>
      <xdr:rowOff>111125</xdr:rowOff>
    </xdr:from>
    <xdr:to>
      <xdr:col>1</xdr:col>
      <xdr:colOff>1592943</xdr:colOff>
      <xdr:row>3</xdr:row>
      <xdr:rowOff>165333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5" y="111125"/>
          <a:ext cx="1894568" cy="625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2</xdr:col>
      <xdr:colOff>408668</xdr:colOff>
      <xdr:row>3</xdr:row>
      <xdr:rowOff>162158</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79375"/>
          <a:ext cx="1885043" cy="6257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79375</xdr:rowOff>
    </xdr:from>
    <xdr:to>
      <xdr:col>2</xdr:col>
      <xdr:colOff>116568</xdr:colOff>
      <xdr:row>3</xdr:row>
      <xdr:rowOff>162158</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9375"/>
          <a:ext cx="1885043" cy="6257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1891393</xdr:colOff>
      <xdr:row>3</xdr:row>
      <xdr:rowOff>82783</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1393" cy="625708"/>
        </a:xfrm>
        <a:prstGeom prst="rect">
          <a:avLst/>
        </a:prstGeom>
      </xdr:spPr>
    </xdr:pic>
    <xdr:clientData/>
  </xdr:twoCellAnchor>
  <xdr:twoCellAnchor editAs="oneCell">
    <xdr:from>
      <xdr:col>0</xdr:col>
      <xdr:colOff>38100</xdr:colOff>
      <xdr:row>0</xdr:row>
      <xdr:rowOff>47625</xdr:rowOff>
    </xdr:from>
    <xdr:to>
      <xdr:col>0</xdr:col>
      <xdr:colOff>1929493</xdr:colOff>
      <xdr:row>3</xdr:row>
      <xdr:rowOff>130408</xdr:rowOff>
    </xdr:to>
    <xdr:pic>
      <xdr:nvPicPr>
        <xdr:cNvPr id="4" name="Picture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891393" cy="6257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77018</xdr:colOff>
      <xdr:row>0</xdr:row>
      <xdr:rowOff>74860</xdr:rowOff>
    </xdr:from>
    <xdr:to>
      <xdr:col>0</xdr:col>
      <xdr:colOff>1941197</xdr:colOff>
      <xdr:row>3</xdr:row>
      <xdr:rowOff>169889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18" y="74860"/>
          <a:ext cx="1864179" cy="61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2</xdr:col>
      <xdr:colOff>599168</xdr:colOff>
      <xdr:row>3</xdr:row>
      <xdr:rowOff>133583</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79375"/>
          <a:ext cx="1872343" cy="625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1954893</xdr:colOff>
      <xdr:row>3</xdr:row>
      <xdr:rowOff>146283</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3500"/>
          <a:ext cx="1891393" cy="6257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42332</xdr:colOff>
      <xdr:row>0</xdr:row>
      <xdr:rowOff>42332</xdr:rowOff>
    </xdr:from>
    <xdr:to>
      <xdr:col>1</xdr:col>
      <xdr:colOff>417992</xdr:colOff>
      <xdr:row>3</xdr:row>
      <xdr:rowOff>96540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2" y="42332"/>
          <a:ext cx="1889077" cy="6257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248485</xdr:colOff>
      <xdr:row>3</xdr:row>
      <xdr:rowOff>146283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3500"/>
          <a:ext cx="1878319" cy="6257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2</xdr:col>
      <xdr:colOff>408668</xdr:colOff>
      <xdr:row>3</xdr:row>
      <xdr:rowOff>162158</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79375"/>
          <a:ext cx="1885043" cy="6257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79375</xdr:rowOff>
    </xdr:from>
    <xdr:to>
      <xdr:col>1</xdr:col>
      <xdr:colOff>202293</xdr:colOff>
      <xdr:row>3</xdr:row>
      <xdr:rowOff>162158</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9375"/>
          <a:ext cx="1885043" cy="6257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329293</xdr:colOff>
      <xdr:row>3</xdr:row>
      <xdr:rowOff>54208</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1393" cy="6257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45"/>
  <sheetViews>
    <sheetView showGridLines="0" view="pageBreakPreview" topLeftCell="A19" zoomScaleNormal="100" zoomScaleSheetLayoutView="100" workbookViewId="0">
      <selection activeCell="B32" sqref="B32"/>
    </sheetView>
  </sheetViews>
  <sheetFormatPr defaultColWidth="0" defaultRowHeight="15" zeroHeight="1" x14ac:dyDescent="0.2"/>
  <cols>
    <col min="1" max="1" width="6.140625" style="3" bestFit="1" customWidth="1"/>
    <col min="2" max="2" width="91.28515625" style="3" customWidth="1"/>
    <col min="3" max="6" width="9.140625" style="3" customWidth="1"/>
    <col min="7" max="16384" width="9.140625" style="3" hidden="1"/>
  </cols>
  <sheetData>
    <row r="1" spans="2:5" x14ac:dyDescent="0.2"/>
    <row r="2" spans="2:5" x14ac:dyDescent="0.2"/>
    <row r="3" spans="2:5" x14ac:dyDescent="0.2"/>
    <row r="4" spans="2:5" x14ac:dyDescent="0.2"/>
    <row r="5" spans="2:5" s="1" customFormat="1" ht="23.25" x14ac:dyDescent="0.2">
      <c r="B5" s="504" t="s">
        <v>212</v>
      </c>
      <c r="C5" s="504"/>
      <c r="D5" s="505" t="s">
        <v>206</v>
      </c>
      <c r="E5" s="505"/>
    </row>
    <row r="6" spans="2:5" x14ac:dyDescent="0.2"/>
    <row r="7" spans="2:5" x14ac:dyDescent="0.2"/>
    <row r="8" spans="2:5" ht="15.75" x14ac:dyDescent="0.2">
      <c r="B8" s="477" t="s">
        <v>203</v>
      </c>
    </row>
    <row r="9" spans="2:5" ht="15.75" x14ac:dyDescent="0.25">
      <c r="B9" s="2"/>
    </row>
    <row r="10" spans="2:5" x14ac:dyDescent="0.2">
      <c r="B10" s="116" t="s">
        <v>165</v>
      </c>
    </row>
    <row r="11" spans="2:5" x14ac:dyDescent="0.2">
      <c r="B11" s="116"/>
    </row>
    <row r="12" spans="2:5" ht="30.75" x14ac:dyDescent="0.2">
      <c r="B12" s="118" t="s">
        <v>176</v>
      </c>
    </row>
    <row r="13" spans="2:5" ht="16.5" thickBot="1" x14ac:dyDescent="0.25">
      <c r="B13" s="118"/>
    </row>
    <row r="14" spans="2:5" ht="48" thickBot="1" x14ac:dyDescent="0.25">
      <c r="B14" s="493" t="s">
        <v>218</v>
      </c>
    </row>
    <row r="15" spans="2:5" ht="15.75" x14ac:dyDescent="0.2">
      <c r="B15" s="118"/>
    </row>
    <row r="16" spans="2:5" ht="105" x14ac:dyDescent="0.2">
      <c r="B16" s="116" t="s">
        <v>223</v>
      </c>
    </row>
    <row r="17" spans="2:2" x14ac:dyDescent="0.2">
      <c r="B17" s="116"/>
    </row>
    <row r="18" spans="2:2" ht="30" x14ac:dyDescent="0.2">
      <c r="B18" s="117" t="s">
        <v>167</v>
      </c>
    </row>
    <row r="19" spans="2:2" ht="17.25" customHeight="1" x14ac:dyDescent="0.2">
      <c r="B19" s="117"/>
    </row>
    <row r="20" spans="2:2" ht="30" x14ac:dyDescent="0.2">
      <c r="B20" s="116" t="s">
        <v>168</v>
      </c>
    </row>
    <row r="21" spans="2:2" x14ac:dyDescent="0.2">
      <c r="B21" s="116"/>
    </row>
    <row r="22" spans="2:2" ht="30" x14ac:dyDescent="0.2">
      <c r="B22" s="116" t="s">
        <v>169</v>
      </c>
    </row>
    <row r="23" spans="2:2" x14ac:dyDescent="0.2">
      <c r="B23" s="116"/>
    </row>
    <row r="24" spans="2:2" ht="66" customHeight="1" x14ac:dyDescent="0.2">
      <c r="B24" s="116" t="s">
        <v>170</v>
      </c>
    </row>
    <row r="25" spans="2:2" x14ac:dyDescent="0.2">
      <c r="B25" s="116"/>
    </row>
    <row r="26" spans="2:2" ht="45.75" x14ac:dyDescent="0.2">
      <c r="B26" s="116" t="s">
        <v>174</v>
      </c>
    </row>
    <row r="27" spans="2:2" x14ac:dyDescent="0.2">
      <c r="B27" s="116"/>
    </row>
    <row r="28" spans="2:2" ht="30.75" x14ac:dyDescent="0.2">
      <c r="B28" s="116" t="s">
        <v>175</v>
      </c>
    </row>
    <row r="29" spans="2:2" x14ac:dyDescent="0.2">
      <c r="B29" s="116"/>
    </row>
    <row r="30" spans="2:2" ht="30" x14ac:dyDescent="0.2">
      <c r="B30" s="116" t="s">
        <v>158</v>
      </c>
    </row>
    <row r="31" spans="2:2" x14ac:dyDescent="0.2">
      <c r="B31" s="116"/>
    </row>
    <row r="32" spans="2:2" ht="60" x14ac:dyDescent="0.2">
      <c r="B32" s="116" t="s">
        <v>134</v>
      </c>
    </row>
    <row r="33" spans="1:2" x14ac:dyDescent="0.2">
      <c r="B33" s="4"/>
    </row>
    <row r="34" spans="1:2" hidden="1" x14ac:dyDescent="0.2">
      <c r="A34" s="41"/>
      <c r="B34" s="42"/>
    </row>
    <row r="35" spans="1:2" hidden="1" x14ac:dyDescent="0.2">
      <c r="B35" s="4"/>
    </row>
    <row r="36" spans="1:2" hidden="1" x14ac:dyDescent="0.2">
      <c r="B36" s="4"/>
    </row>
    <row r="37" spans="1:2" hidden="1" x14ac:dyDescent="0.2">
      <c r="B37" s="4"/>
    </row>
    <row r="38" spans="1:2" hidden="1" x14ac:dyDescent="0.2">
      <c r="B38" s="4"/>
    </row>
    <row r="39" spans="1:2" hidden="1" x14ac:dyDescent="0.2">
      <c r="B39" s="4"/>
    </row>
    <row r="40" spans="1:2" hidden="1" x14ac:dyDescent="0.2">
      <c r="B40" s="4"/>
    </row>
    <row r="41" spans="1:2" hidden="1" x14ac:dyDescent="0.2">
      <c r="B41" s="4"/>
    </row>
    <row r="42" spans="1:2" hidden="1" x14ac:dyDescent="0.2">
      <c r="B42" s="5"/>
    </row>
    <row r="43" spans="1:2" ht="15.75" hidden="1" x14ac:dyDescent="0.25">
      <c r="B43" s="6"/>
    </row>
    <row r="44" spans="1:2" ht="15.75" hidden="1" x14ac:dyDescent="0.25">
      <c r="B44" s="6"/>
    </row>
    <row r="45" spans="1:2" x14ac:dyDescent="0.2"/>
  </sheetData>
  <sheetProtection algorithmName="SHA-512" hashValue="0Oujq71IKI+CtW+5FCs5AYiddELSHjc2p+HMljUyAHnt75WSV57+7si2bXuYkg5KXlOUNxUbFbx0UCWBeQtHQw==" saltValue="hKUUGyUKukCAvHgLuqWsRA==" spinCount="100000" sheet="1" objects="1" scenarios="1"/>
  <mergeCells count="2">
    <mergeCell ref="B5:C5"/>
    <mergeCell ref="D5:E5"/>
  </mergeCells>
  <pageMargins left="0.75" right="0.75" top="1" bottom="1" header="0.5" footer="0.5"/>
  <pageSetup paperSize="9" scale="7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sheetPr>
  <dimension ref="A1:R147"/>
  <sheetViews>
    <sheetView view="pageBreakPreview" topLeftCell="A7" zoomScaleNormal="90" zoomScaleSheetLayoutView="100" workbookViewId="0">
      <selection activeCell="A14" sqref="A14:J18"/>
    </sheetView>
  </sheetViews>
  <sheetFormatPr defaultColWidth="0" defaultRowHeight="14.25" zeroHeight="1" x14ac:dyDescent="0.2"/>
  <cols>
    <col min="1" max="2" width="11.7109375" style="115" customWidth="1"/>
    <col min="3" max="3" width="15.7109375" style="115" customWidth="1"/>
    <col min="4" max="4" width="28.42578125" style="115" customWidth="1"/>
    <col min="5" max="5" width="5.28515625" style="115" customWidth="1"/>
    <col min="6" max="6" width="32" style="115" customWidth="1"/>
    <col min="7" max="7" width="14" style="115" bestFit="1" customWidth="1"/>
    <col min="8" max="8" width="15.140625" style="115" bestFit="1" customWidth="1"/>
    <col min="9" max="9" width="16.85546875" style="115" bestFit="1" customWidth="1"/>
    <col min="10" max="10" width="12.7109375" style="115" customWidth="1"/>
    <col min="11" max="11" width="15.7109375" style="115" customWidth="1"/>
    <col min="12" max="12" width="17.5703125" style="115" customWidth="1"/>
    <col min="13" max="13" width="11.5703125" style="115" customWidth="1"/>
    <col min="14" max="14" width="9.140625" style="115" customWidth="1"/>
    <col min="15" max="15" width="9.140625" style="115" hidden="1" customWidth="1"/>
    <col min="16" max="18" width="0" style="115" hidden="1" customWidth="1"/>
    <col min="19" max="16384" width="9.140625" style="115" hidden="1"/>
  </cols>
  <sheetData>
    <row r="1" spans="1:11" x14ac:dyDescent="0.2"/>
    <row r="2" spans="1:11" x14ac:dyDescent="0.2"/>
    <row r="3" spans="1:11" x14ac:dyDescent="0.2"/>
    <row r="4" spans="1:11" x14ac:dyDescent="0.2"/>
    <row r="5" spans="1:11" x14ac:dyDescent="0.2"/>
    <row r="6" spans="1:11" ht="15" thickBot="1" x14ac:dyDescent="0.25">
      <c r="C6" s="107"/>
      <c r="D6" s="107"/>
      <c r="E6" s="107"/>
      <c r="F6" s="107"/>
    </row>
    <row r="7" spans="1:11" ht="16.5" thickBot="1" x14ac:dyDescent="0.25">
      <c r="A7" s="640" t="s">
        <v>1</v>
      </c>
      <c r="B7" s="641"/>
      <c r="C7" s="518" t="str">
        <f>Instructions!B5</f>
        <v>TMTii 56</v>
      </c>
      <c r="D7" s="519"/>
      <c r="E7" s="519"/>
      <c r="F7" s="520"/>
      <c r="G7" s="127"/>
    </row>
    <row r="8" spans="1:11" ht="15" thickBot="1" x14ac:dyDescent="0.25">
      <c r="A8" s="98"/>
      <c r="C8" s="102"/>
      <c r="D8" s="103"/>
      <c r="E8" s="102"/>
      <c r="F8" s="102"/>
    </row>
    <row r="9" spans="1:11" ht="16.5" thickBot="1" x14ac:dyDescent="0.25">
      <c r="A9" s="640" t="s">
        <v>171</v>
      </c>
      <c r="B9" s="801"/>
      <c r="C9" s="518" t="str">
        <f>'Assessment Summary'!C9</f>
        <v>Please Type Company Name</v>
      </c>
      <c r="D9" s="519"/>
      <c r="E9" s="519"/>
      <c r="F9" s="520"/>
      <c r="G9" s="127"/>
    </row>
    <row r="10" spans="1:11" ht="15" x14ac:dyDescent="0.25">
      <c r="C10" s="99"/>
      <c r="D10" s="99"/>
      <c r="E10" s="99"/>
      <c r="F10" s="99"/>
      <c r="I10" s="80"/>
    </row>
    <row r="11" spans="1:11" ht="15.75" x14ac:dyDescent="0.25">
      <c r="A11" s="521" t="s">
        <v>104</v>
      </c>
      <c r="B11" s="522"/>
      <c r="C11" s="523"/>
      <c r="I11" s="70"/>
    </row>
    <row r="12" spans="1:11" x14ac:dyDescent="0.2"/>
    <row r="13" spans="1:11" ht="16.5" thickBot="1" x14ac:dyDescent="0.25">
      <c r="A13" s="846" t="s">
        <v>43</v>
      </c>
      <c r="B13" s="847"/>
      <c r="C13" s="165"/>
      <c r="D13" s="107"/>
      <c r="E13" s="107"/>
      <c r="F13" s="107"/>
      <c r="G13" s="107"/>
      <c r="H13" s="107"/>
      <c r="I13" s="107"/>
      <c r="J13" s="107"/>
    </row>
    <row r="14" spans="1:11" ht="20.100000000000001" customHeight="1" x14ac:dyDescent="0.2">
      <c r="A14" s="644" t="s">
        <v>224</v>
      </c>
      <c r="B14" s="753"/>
      <c r="C14" s="753"/>
      <c r="D14" s="753"/>
      <c r="E14" s="753"/>
      <c r="F14" s="753"/>
      <c r="G14" s="753"/>
      <c r="H14" s="753"/>
      <c r="I14" s="753"/>
      <c r="J14" s="754"/>
      <c r="K14" s="105"/>
    </row>
    <row r="15" spans="1:11" ht="20.100000000000001" customHeight="1" x14ac:dyDescent="0.2">
      <c r="A15" s="755"/>
      <c r="B15" s="756"/>
      <c r="C15" s="756"/>
      <c r="D15" s="756"/>
      <c r="E15" s="756"/>
      <c r="F15" s="756"/>
      <c r="G15" s="756"/>
      <c r="H15" s="756"/>
      <c r="I15" s="756"/>
      <c r="J15" s="757"/>
      <c r="K15" s="105"/>
    </row>
    <row r="16" spans="1:11" ht="20.100000000000001" customHeight="1" x14ac:dyDescent="0.2">
      <c r="A16" s="755"/>
      <c r="B16" s="756"/>
      <c r="C16" s="756"/>
      <c r="D16" s="756"/>
      <c r="E16" s="756"/>
      <c r="F16" s="756"/>
      <c r="G16" s="756"/>
      <c r="H16" s="756"/>
      <c r="I16" s="756"/>
      <c r="J16" s="757"/>
      <c r="K16" s="105"/>
    </row>
    <row r="17" spans="1:13" ht="20.100000000000001" customHeight="1" x14ac:dyDescent="0.2">
      <c r="A17" s="755"/>
      <c r="B17" s="756"/>
      <c r="C17" s="756"/>
      <c r="D17" s="756"/>
      <c r="E17" s="756"/>
      <c r="F17" s="756"/>
      <c r="G17" s="756"/>
      <c r="H17" s="756"/>
      <c r="I17" s="756"/>
      <c r="J17" s="757"/>
      <c r="K17" s="105"/>
    </row>
    <row r="18" spans="1:13" ht="75.75" customHeight="1" thickBot="1" x14ac:dyDescent="0.25">
      <c r="A18" s="758"/>
      <c r="B18" s="759"/>
      <c r="C18" s="759"/>
      <c r="D18" s="759"/>
      <c r="E18" s="759"/>
      <c r="F18" s="759"/>
      <c r="G18" s="759"/>
      <c r="H18" s="759"/>
      <c r="I18" s="759"/>
      <c r="J18" s="760"/>
      <c r="K18" s="105"/>
    </row>
    <row r="19" spans="1:13" x14ac:dyDescent="0.2">
      <c r="A19" s="318"/>
      <c r="B19" s="318"/>
      <c r="C19" s="318"/>
      <c r="D19" s="318"/>
      <c r="E19" s="318"/>
      <c r="F19" s="318"/>
      <c r="G19" s="318"/>
      <c r="H19" s="319"/>
      <c r="I19" s="319"/>
      <c r="J19" s="337"/>
    </row>
    <row r="20" spans="1:13" ht="15.75" x14ac:dyDescent="0.2">
      <c r="A20" s="802" t="s">
        <v>64</v>
      </c>
      <c r="B20" s="803"/>
    </row>
    <row r="21" spans="1:13" ht="15" thickBot="1" x14ac:dyDescent="0.25">
      <c r="A21" s="107"/>
      <c r="B21" s="107"/>
      <c r="C21" s="107"/>
      <c r="D21" s="107"/>
      <c r="E21" s="107"/>
      <c r="F21" s="107"/>
      <c r="G21" s="107"/>
      <c r="H21" s="383"/>
      <c r="I21" s="107"/>
      <c r="J21" s="107"/>
      <c r="K21" s="107"/>
      <c r="L21" s="107"/>
      <c r="M21" s="107"/>
    </row>
    <row r="22" spans="1:13" ht="33" customHeight="1" thickBot="1" x14ac:dyDescent="0.25">
      <c r="A22" s="816" t="s">
        <v>21</v>
      </c>
      <c r="B22" s="817"/>
      <c r="C22" s="817" t="s">
        <v>66</v>
      </c>
      <c r="D22" s="817"/>
      <c r="E22" s="424" t="s">
        <v>67</v>
      </c>
      <c r="F22" s="424" t="s">
        <v>81</v>
      </c>
      <c r="G22" s="430" t="s">
        <v>128</v>
      </c>
      <c r="H22" s="367" t="s">
        <v>69</v>
      </c>
      <c r="I22" s="368" t="s">
        <v>68</v>
      </c>
      <c r="J22" s="437" t="s">
        <v>200</v>
      </c>
      <c r="K22" s="367" t="s">
        <v>27</v>
      </c>
      <c r="L22" s="105"/>
    </row>
    <row r="23" spans="1:13" x14ac:dyDescent="0.2">
      <c r="A23" s="838"/>
      <c r="B23" s="839"/>
      <c r="C23" s="840"/>
      <c r="D23" s="840"/>
      <c r="E23" s="438"/>
      <c r="F23" s="438" t="s">
        <v>194</v>
      </c>
      <c r="G23" s="384" t="s">
        <v>194</v>
      </c>
      <c r="H23" s="184">
        <f>IFERROR(VLOOKUP(G23,'Staff Rate Breakdown'!$B$34:$L$58,11),0)</f>
        <v>0</v>
      </c>
      <c r="I23" s="365"/>
      <c r="J23" s="375">
        <f>I23*H23</f>
        <v>0</v>
      </c>
      <c r="K23" s="184">
        <f t="shared" ref="K23:K42" si="0">J23*E23</f>
        <v>0</v>
      </c>
      <c r="L23" s="385"/>
      <c r="M23" s="107"/>
    </row>
    <row r="24" spans="1:13" x14ac:dyDescent="0.2">
      <c r="A24" s="827"/>
      <c r="B24" s="828"/>
      <c r="C24" s="829"/>
      <c r="D24" s="829"/>
      <c r="E24" s="433"/>
      <c r="F24" s="433" t="s">
        <v>194</v>
      </c>
      <c r="G24" s="299" t="s">
        <v>194</v>
      </c>
      <c r="H24" s="185">
        <f>IFERROR(VLOOKUP(G24,'Staff Rate Breakdown'!$B$34:$L$58,11),0)</f>
        <v>0</v>
      </c>
      <c r="I24" s="366"/>
      <c r="J24" s="199">
        <f t="shared" ref="J24:J42" si="1">I24*H24</f>
        <v>0</v>
      </c>
      <c r="K24" s="185">
        <f t="shared" si="0"/>
        <v>0</v>
      </c>
      <c r="L24" s="105"/>
    </row>
    <row r="25" spans="1:13" x14ac:dyDescent="0.2">
      <c r="A25" s="827"/>
      <c r="B25" s="828"/>
      <c r="C25" s="829"/>
      <c r="D25" s="829"/>
      <c r="E25" s="433"/>
      <c r="F25" s="433" t="s">
        <v>194</v>
      </c>
      <c r="G25" s="299" t="s">
        <v>194</v>
      </c>
      <c r="H25" s="185">
        <f>IFERROR(VLOOKUP(G25,'Staff Rate Breakdown'!$B$34:$L$58,11),0)</f>
        <v>0</v>
      </c>
      <c r="I25" s="366"/>
      <c r="J25" s="199">
        <f t="shared" si="1"/>
        <v>0</v>
      </c>
      <c r="K25" s="185">
        <f t="shared" si="0"/>
        <v>0</v>
      </c>
      <c r="L25" s="385"/>
      <c r="M25" s="107"/>
    </row>
    <row r="26" spans="1:13" x14ac:dyDescent="0.2">
      <c r="A26" s="827"/>
      <c r="B26" s="828"/>
      <c r="C26" s="829"/>
      <c r="D26" s="829"/>
      <c r="E26" s="433"/>
      <c r="F26" s="433" t="s">
        <v>194</v>
      </c>
      <c r="G26" s="299" t="s">
        <v>194</v>
      </c>
      <c r="H26" s="185">
        <f>IFERROR(VLOOKUP(G26,'Staff Rate Breakdown'!$B$34:$L$58,11),0)</f>
        <v>0</v>
      </c>
      <c r="I26" s="366"/>
      <c r="J26" s="199">
        <f t="shared" si="1"/>
        <v>0</v>
      </c>
      <c r="K26" s="185">
        <f t="shared" si="0"/>
        <v>0</v>
      </c>
      <c r="L26" s="105"/>
    </row>
    <row r="27" spans="1:13" x14ac:dyDescent="0.2">
      <c r="A27" s="827"/>
      <c r="B27" s="828"/>
      <c r="C27" s="829"/>
      <c r="D27" s="829"/>
      <c r="E27" s="433"/>
      <c r="F27" s="433" t="s">
        <v>194</v>
      </c>
      <c r="G27" s="299" t="s">
        <v>194</v>
      </c>
      <c r="H27" s="185">
        <f>IFERROR(VLOOKUP(G27,'Staff Rate Breakdown'!$B$34:$L$58,11),0)</f>
        <v>0</v>
      </c>
      <c r="I27" s="366"/>
      <c r="J27" s="199">
        <f t="shared" si="1"/>
        <v>0</v>
      </c>
      <c r="K27" s="185">
        <f t="shared" si="0"/>
        <v>0</v>
      </c>
      <c r="L27" s="385"/>
      <c r="M27" s="107"/>
    </row>
    <row r="28" spans="1:13" x14ac:dyDescent="0.2">
      <c r="A28" s="827"/>
      <c r="B28" s="828"/>
      <c r="C28" s="829"/>
      <c r="D28" s="829"/>
      <c r="E28" s="433"/>
      <c r="F28" s="433" t="s">
        <v>194</v>
      </c>
      <c r="G28" s="299" t="s">
        <v>194</v>
      </c>
      <c r="H28" s="185">
        <f>IFERROR(VLOOKUP(G28,'Staff Rate Breakdown'!$B$34:$L$58,11),0)</f>
        <v>0</v>
      </c>
      <c r="I28" s="366"/>
      <c r="J28" s="199">
        <f t="shared" si="1"/>
        <v>0</v>
      </c>
      <c r="K28" s="185">
        <f t="shared" si="0"/>
        <v>0</v>
      </c>
      <c r="L28" s="105"/>
    </row>
    <row r="29" spans="1:13" x14ac:dyDescent="0.2">
      <c r="A29" s="827"/>
      <c r="B29" s="828"/>
      <c r="C29" s="829"/>
      <c r="D29" s="829"/>
      <c r="E29" s="433"/>
      <c r="F29" s="433" t="s">
        <v>194</v>
      </c>
      <c r="G29" s="299" t="s">
        <v>194</v>
      </c>
      <c r="H29" s="185">
        <f>IFERROR(VLOOKUP(G29,'Staff Rate Breakdown'!$B$34:$L$58,11),0)</f>
        <v>0</v>
      </c>
      <c r="I29" s="366"/>
      <c r="J29" s="199">
        <f t="shared" si="1"/>
        <v>0</v>
      </c>
      <c r="K29" s="185">
        <f t="shared" si="0"/>
        <v>0</v>
      </c>
      <c r="L29" s="385"/>
      <c r="M29" s="107"/>
    </row>
    <row r="30" spans="1:13" x14ac:dyDescent="0.2">
      <c r="A30" s="827"/>
      <c r="B30" s="828"/>
      <c r="C30" s="829"/>
      <c r="D30" s="829"/>
      <c r="E30" s="433"/>
      <c r="F30" s="433" t="s">
        <v>194</v>
      </c>
      <c r="G30" s="299" t="s">
        <v>194</v>
      </c>
      <c r="H30" s="185">
        <f>IFERROR(VLOOKUP(G30,'Staff Rate Breakdown'!$B$34:$L$58,11),0)</f>
        <v>0</v>
      </c>
      <c r="I30" s="366"/>
      <c r="J30" s="199">
        <f t="shared" si="1"/>
        <v>0</v>
      </c>
      <c r="K30" s="185">
        <f t="shared" si="0"/>
        <v>0</v>
      </c>
      <c r="L30" s="105"/>
    </row>
    <row r="31" spans="1:13" x14ac:dyDescent="0.2">
      <c r="A31" s="827"/>
      <c r="B31" s="828"/>
      <c r="C31" s="829"/>
      <c r="D31" s="829"/>
      <c r="E31" s="433"/>
      <c r="F31" s="433" t="s">
        <v>194</v>
      </c>
      <c r="G31" s="299" t="s">
        <v>194</v>
      </c>
      <c r="H31" s="185">
        <f>IFERROR(VLOOKUP(G31,'Staff Rate Breakdown'!$B$34:$L$58,11),0)</f>
        <v>0</v>
      </c>
      <c r="I31" s="366"/>
      <c r="J31" s="199">
        <f t="shared" si="1"/>
        <v>0</v>
      </c>
      <c r="K31" s="185">
        <f t="shared" si="0"/>
        <v>0</v>
      </c>
      <c r="L31" s="385"/>
      <c r="M31" s="107"/>
    </row>
    <row r="32" spans="1:13" x14ac:dyDescent="0.2">
      <c r="A32" s="827"/>
      <c r="B32" s="828"/>
      <c r="C32" s="829"/>
      <c r="D32" s="829"/>
      <c r="E32" s="433"/>
      <c r="F32" s="433" t="s">
        <v>194</v>
      </c>
      <c r="G32" s="299" t="s">
        <v>194</v>
      </c>
      <c r="H32" s="185">
        <f>IFERROR(VLOOKUP(G32,'Staff Rate Breakdown'!$B$34:$L$58,11),0)</f>
        <v>0</v>
      </c>
      <c r="I32" s="366"/>
      <c r="J32" s="199">
        <f t="shared" si="1"/>
        <v>0</v>
      </c>
      <c r="K32" s="185">
        <f t="shared" si="0"/>
        <v>0</v>
      </c>
      <c r="L32" s="105"/>
    </row>
    <row r="33" spans="1:13" x14ac:dyDescent="0.2">
      <c r="A33" s="827"/>
      <c r="B33" s="828"/>
      <c r="C33" s="829"/>
      <c r="D33" s="829"/>
      <c r="E33" s="433"/>
      <c r="F33" s="433" t="s">
        <v>194</v>
      </c>
      <c r="G33" s="299" t="s">
        <v>194</v>
      </c>
      <c r="H33" s="185">
        <f>IFERROR(VLOOKUP(G33,'Staff Rate Breakdown'!$B$34:$L$58,11),0)</f>
        <v>0</v>
      </c>
      <c r="I33" s="366"/>
      <c r="J33" s="199">
        <f t="shared" si="1"/>
        <v>0</v>
      </c>
      <c r="K33" s="185">
        <f t="shared" si="0"/>
        <v>0</v>
      </c>
      <c r="L33" s="385"/>
      <c r="M33" s="107"/>
    </row>
    <row r="34" spans="1:13" x14ac:dyDescent="0.2">
      <c r="A34" s="827"/>
      <c r="B34" s="828"/>
      <c r="C34" s="829"/>
      <c r="D34" s="829"/>
      <c r="E34" s="433"/>
      <c r="F34" s="433" t="s">
        <v>194</v>
      </c>
      <c r="G34" s="299" t="s">
        <v>194</v>
      </c>
      <c r="H34" s="185">
        <f>IFERROR(VLOOKUP(G34,'Staff Rate Breakdown'!$B$34:$L$58,11),0)</f>
        <v>0</v>
      </c>
      <c r="I34" s="366"/>
      <c r="J34" s="199">
        <f t="shared" si="1"/>
        <v>0</v>
      </c>
      <c r="K34" s="185">
        <f t="shared" si="0"/>
        <v>0</v>
      </c>
      <c r="L34" s="105"/>
    </row>
    <row r="35" spans="1:13" x14ac:dyDescent="0.2">
      <c r="A35" s="827"/>
      <c r="B35" s="828"/>
      <c r="C35" s="829"/>
      <c r="D35" s="829"/>
      <c r="E35" s="433"/>
      <c r="F35" s="433" t="s">
        <v>194</v>
      </c>
      <c r="G35" s="299" t="s">
        <v>194</v>
      </c>
      <c r="H35" s="185">
        <f>IFERROR(VLOOKUP(G35,'Staff Rate Breakdown'!$B$34:$L$58,11),0)</f>
        <v>0</v>
      </c>
      <c r="I35" s="366"/>
      <c r="J35" s="199">
        <f t="shared" si="1"/>
        <v>0</v>
      </c>
      <c r="K35" s="185">
        <f t="shared" si="0"/>
        <v>0</v>
      </c>
      <c r="L35" s="385"/>
      <c r="M35" s="107"/>
    </row>
    <row r="36" spans="1:13" x14ac:dyDescent="0.2">
      <c r="A36" s="827"/>
      <c r="B36" s="828"/>
      <c r="C36" s="829"/>
      <c r="D36" s="829"/>
      <c r="E36" s="433"/>
      <c r="F36" s="433" t="s">
        <v>194</v>
      </c>
      <c r="G36" s="299" t="s">
        <v>194</v>
      </c>
      <c r="H36" s="185">
        <f>IFERROR(VLOOKUP(G36,'Staff Rate Breakdown'!$B$34:$L$58,11),0)</f>
        <v>0</v>
      </c>
      <c r="I36" s="366"/>
      <c r="J36" s="199">
        <f t="shared" si="1"/>
        <v>0</v>
      </c>
      <c r="K36" s="185">
        <f t="shared" si="0"/>
        <v>0</v>
      </c>
      <c r="L36" s="105"/>
    </row>
    <row r="37" spans="1:13" x14ac:dyDescent="0.2">
      <c r="A37" s="827"/>
      <c r="B37" s="828"/>
      <c r="C37" s="829"/>
      <c r="D37" s="829"/>
      <c r="E37" s="433"/>
      <c r="F37" s="433" t="s">
        <v>194</v>
      </c>
      <c r="G37" s="299" t="s">
        <v>194</v>
      </c>
      <c r="H37" s="185">
        <f>IFERROR(VLOOKUP(G37,'Staff Rate Breakdown'!$B$34:$L$58,11),0)</f>
        <v>0</v>
      </c>
      <c r="I37" s="366"/>
      <c r="J37" s="199">
        <f t="shared" si="1"/>
        <v>0</v>
      </c>
      <c r="K37" s="185">
        <f t="shared" si="0"/>
        <v>0</v>
      </c>
      <c r="L37" s="385"/>
      <c r="M37" s="107"/>
    </row>
    <row r="38" spans="1:13" x14ac:dyDescent="0.2">
      <c r="A38" s="827"/>
      <c r="B38" s="828"/>
      <c r="C38" s="829"/>
      <c r="D38" s="829"/>
      <c r="E38" s="433"/>
      <c r="F38" s="433" t="s">
        <v>194</v>
      </c>
      <c r="G38" s="299" t="s">
        <v>194</v>
      </c>
      <c r="H38" s="185">
        <f>IFERROR(VLOOKUP(G38,'Staff Rate Breakdown'!$B$34:$L$58,11),0)</f>
        <v>0</v>
      </c>
      <c r="I38" s="366"/>
      <c r="J38" s="199">
        <f t="shared" si="1"/>
        <v>0</v>
      </c>
      <c r="K38" s="185">
        <f t="shared" si="0"/>
        <v>0</v>
      </c>
      <c r="L38" s="105"/>
    </row>
    <row r="39" spans="1:13" x14ac:dyDescent="0.2">
      <c r="A39" s="827"/>
      <c r="B39" s="828"/>
      <c r="C39" s="829"/>
      <c r="D39" s="829"/>
      <c r="E39" s="433"/>
      <c r="F39" s="433" t="s">
        <v>194</v>
      </c>
      <c r="G39" s="299" t="s">
        <v>194</v>
      </c>
      <c r="H39" s="185">
        <f>IFERROR(VLOOKUP(G39,'Staff Rate Breakdown'!$B$34:$L$58,11),0)</f>
        <v>0</v>
      </c>
      <c r="I39" s="366"/>
      <c r="J39" s="199">
        <f t="shared" si="1"/>
        <v>0</v>
      </c>
      <c r="K39" s="185">
        <f t="shared" si="0"/>
        <v>0</v>
      </c>
      <c r="L39" s="385"/>
      <c r="M39" s="107"/>
    </row>
    <row r="40" spans="1:13" x14ac:dyDescent="0.2">
      <c r="A40" s="827"/>
      <c r="B40" s="828"/>
      <c r="C40" s="829"/>
      <c r="D40" s="829"/>
      <c r="E40" s="433"/>
      <c r="F40" s="433" t="s">
        <v>194</v>
      </c>
      <c r="G40" s="299" t="s">
        <v>194</v>
      </c>
      <c r="H40" s="185">
        <f>IFERROR(VLOOKUP(G40,'Staff Rate Breakdown'!$B$34:$L$58,11),0)</f>
        <v>0</v>
      </c>
      <c r="I40" s="366"/>
      <c r="J40" s="199">
        <f t="shared" si="1"/>
        <v>0</v>
      </c>
      <c r="K40" s="185">
        <f t="shared" si="0"/>
        <v>0</v>
      </c>
      <c r="L40" s="105"/>
    </row>
    <row r="41" spans="1:13" x14ac:dyDescent="0.2">
      <c r="A41" s="827"/>
      <c r="B41" s="828"/>
      <c r="C41" s="829"/>
      <c r="D41" s="829"/>
      <c r="E41" s="433"/>
      <c r="F41" s="433" t="s">
        <v>194</v>
      </c>
      <c r="G41" s="299" t="s">
        <v>194</v>
      </c>
      <c r="H41" s="185">
        <f>IFERROR(VLOOKUP(G41,'Staff Rate Breakdown'!$B$34:$L$58,11),0)</f>
        <v>0</v>
      </c>
      <c r="I41" s="366"/>
      <c r="J41" s="199">
        <f t="shared" si="1"/>
        <v>0</v>
      </c>
      <c r="K41" s="185">
        <f t="shared" si="0"/>
        <v>0</v>
      </c>
      <c r="L41" s="385"/>
      <c r="M41" s="107"/>
    </row>
    <row r="42" spans="1:13" ht="15" thickBot="1" x14ac:dyDescent="0.25">
      <c r="A42" s="832"/>
      <c r="B42" s="833"/>
      <c r="C42" s="834"/>
      <c r="D42" s="834"/>
      <c r="E42" s="435"/>
      <c r="F42" s="435" t="s">
        <v>194</v>
      </c>
      <c r="G42" s="386" t="s">
        <v>194</v>
      </c>
      <c r="H42" s="376">
        <f>IFERROR(VLOOKUP(G42,'Staff Rate Breakdown'!$B$34:$L$58,11),0)</f>
        <v>0</v>
      </c>
      <c r="I42" s="387"/>
      <c r="J42" s="379">
        <f t="shared" si="1"/>
        <v>0</v>
      </c>
      <c r="K42" s="186">
        <f t="shared" si="0"/>
        <v>0</v>
      </c>
      <c r="L42" s="105"/>
    </row>
    <row r="43" spans="1:13" ht="15.75" thickBot="1" x14ac:dyDescent="0.3">
      <c r="A43" s="804" t="s">
        <v>27</v>
      </c>
      <c r="B43" s="805"/>
      <c r="C43" s="805"/>
      <c r="D43" s="805"/>
      <c r="E43" s="805"/>
      <c r="F43" s="805"/>
      <c r="G43" s="805"/>
      <c r="H43" s="805"/>
      <c r="I43" s="805"/>
      <c r="J43" s="830"/>
      <c r="K43" s="382">
        <f>SUM(K23:K42)</f>
        <v>0</v>
      </c>
      <c r="L43" s="385"/>
      <c r="M43" s="107"/>
    </row>
    <row r="44" spans="1:13" x14ac:dyDescent="0.2">
      <c r="A44" s="99"/>
      <c r="B44" s="99"/>
      <c r="C44" s="99"/>
      <c r="D44" s="99"/>
      <c r="E44" s="99"/>
      <c r="F44" s="99"/>
      <c r="G44" s="99"/>
      <c r="H44" s="99"/>
      <c r="I44" s="99"/>
      <c r="J44" s="99"/>
      <c r="K44" s="99"/>
    </row>
    <row r="45" spans="1:13" ht="15.75" x14ac:dyDescent="0.2">
      <c r="A45" s="802" t="s">
        <v>72</v>
      </c>
      <c r="B45" s="803"/>
      <c r="L45" s="107"/>
      <c r="M45" s="107"/>
    </row>
    <row r="46" spans="1:13" ht="15" thickBot="1" x14ac:dyDescent="0.25">
      <c r="A46" s="107"/>
      <c r="B46" s="107"/>
      <c r="C46" s="107"/>
      <c r="D46" s="107"/>
      <c r="E46" s="107"/>
      <c r="F46" s="107"/>
      <c r="G46" s="107"/>
      <c r="H46" s="107"/>
      <c r="I46" s="107"/>
      <c r="J46" s="107"/>
      <c r="K46" s="107"/>
    </row>
    <row r="47" spans="1:13" ht="32.25" thickBot="1" x14ac:dyDescent="0.25">
      <c r="A47" s="835" t="s">
        <v>21</v>
      </c>
      <c r="B47" s="836"/>
      <c r="C47" s="837" t="s">
        <v>66</v>
      </c>
      <c r="D47" s="836"/>
      <c r="E47" s="424" t="s">
        <v>67</v>
      </c>
      <c r="F47" s="837" t="s">
        <v>76</v>
      </c>
      <c r="G47" s="836"/>
      <c r="H47" s="362" t="s">
        <v>69</v>
      </c>
      <c r="I47" s="372" t="s">
        <v>68</v>
      </c>
      <c r="J47" s="437" t="s">
        <v>200</v>
      </c>
      <c r="K47" s="367" t="s">
        <v>71</v>
      </c>
      <c r="L47" s="385"/>
      <c r="M47" s="107"/>
    </row>
    <row r="48" spans="1:13" x14ac:dyDescent="0.2">
      <c r="A48" s="831"/>
      <c r="B48" s="831"/>
      <c r="C48" s="820"/>
      <c r="D48" s="820"/>
      <c r="E48" s="204"/>
      <c r="F48" s="831"/>
      <c r="G48" s="831"/>
      <c r="H48" s="204"/>
      <c r="I48" s="371"/>
      <c r="J48" s="375">
        <f>I48*H48</f>
        <v>0</v>
      </c>
      <c r="K48" s="184">
        <f t="shared" ref="K48:K67" si="2">J48*E48</f>
        <v>0</v>
      </c>
      <c r="L48" s="105"/>
    </row>
    <row r="49" spans="1:13" x14ac:dyDescent="0.2">
      <c r="A49" s="826"/>
      <c r="B49" s="826"/>
      <c r="C49" s="810"/>
      <c r="D49" s="811"/>
      <c r="E49" s="95"/>
      <c r="F49" s="826"/>
      <c r="G49" s="826"/>
      <c r="H49" s="95"/>
      <c r="I49" s="183"/>
      <c r="J49" s="199">
        <f t="shared" ref="J49:J67" si="3">I49*H49</f>
        <v>0</v>
      </c>
      <c r="K49" s="185">
        <f t="shared" si="2"/>
        <v>0</v>
      </c>
      <c r="L49" s="385"/>
      <c r="M49" s="107"/>
    </row>
    <row r="50" spans="1:13" x14ac:dyDescent="0.2">
      <c r="A50" s="826"/>
      <c r="B50" s="826"/>
      <c r="C50" s="810"/>
      <c r="D50" s="811"/>
      <c r="E50" s="95"/>
      <c r="F50" s="826"/>
      <c r="G50" s="826"/>
      <c r="H50" s="95"/>
      <c r="I50" s="183"/>
      <c r="J50" s="199">
        <f t="shared" si="3"/>
        <v>0</v>
      </c>
      <c r="K50" s="185">
        <f t="shared" si="2"/>
        <v>0</v>
      </c>
      <c r="L50" s="105"/>
    </row>
    <row r="51" spans="1:13" x14ac:dyDescent="0.2">
      <c r="A51" s="826"/>
      <c r="B51" s="826"/>
      <c r="C51" s="810"/>
      <c r="D51" s="811"/>
      <c r="E51" s="95"/>
      <c r="F51" s="826"/>
      <c r="G51" s="826"/>
      <c r="H51" s="95"/>
      <c r="I51" s="183"/>
      <c r="J51" s="199">
        <f t="shared" si="3"/>
        <v>0</v>
      </c>
      <c r="K51" s="185">
        <f t="shared" si="2"/>
        <v>0</v>
      </c>
      <c r="L51" s="385"/>
      <c r="M51" s="107"/>
    </row>
    <row r="52" spans="1:13" x14ac:dyDescent="0.2">
      <c r="A52" s="826"/>
      <c r="B52" s="826"/>
      <c r="C52" s="810"/>
      <c r="D52" s="811"/>
      <c r="E52" s="95"/>
      <c r="F52" s="826"/>
      <c r="G52" s="826"/>
      <c r="H52" s="95"/>
      <c r="I52" s="183"/>
      <c r="J52" s="199">
        <f t="shared" si="3"/>
        <v>0</v>
      </c>
      <c r="K52" s="185">
        <f t="shared" si="2"/>
        <v>0</v>
      </c>
      <c r="L52" s="105"/>
    </row>
    <row r="53" spans="1:13" x14ac:dyDescent="0.2">
      <c r="A53" s="826"/>
      <c r="B53" s="826"/>
      <c r="C53" s="810"/>
      <c r="D53" s="811"/>
      <c r="E53" s="95"/>
      <c r="F53" s="826"/>
      <c r="G53" s="826"/>
      <c r="H53" s="95"/>
      <c r="I53" s="183"/>
      <c r="J53" s="199">
        <f t="shared" si="3"/>
        <v>0</v>
      </c>
      <c r="K53" s="185">
        <f t="shared" si="2"/>
        <v>0</v>
      </c>
      <c r="L53" s="385"/>
      <c r="M53" s="107"/>
    </row>
    <row r="54" spans="1:13" x14ac:dyDescent="0.2">
      <c r="A54" s="826"/>
      <c r="B54" s="826"/>
      <c r="C54" s="810"/>
      <c r="D54" s="811"/>
      <c r="E54" s="95"/>
      <c r="F54" s="826"/>
      <c r="G54" s="826"/>
      <c r="H54" s="95"/>
      <c r="I54" s="183"/>
      <c r="J54" s="199">
        <f t="shared" si="3"/>
        <v>0</v>
      </c>
      <c r="K54" s="185">
        <f t="shared" si="2"/>
        <v>0</v>
      </c>
      <c r="L54" s="105"/>
    </row>
    <row r="55" spans="1:13" x14ac:dyDescent="0.2">
      <c r="A55" s="826"/>
      <c r="B55" s="826"/>
      <c r="C55" s="810"/>
      <c r="D55" s="811"/>
      <c r="E55" s="95"/>
      <c r="F55" s="826"/>
      <c r="G55" s="826"/>
      <c r="H55" s="95"/>
      <c r="I55" s="183"/>
      <c r="J55" s="199">
        <f t="shared" si="3"/>
        <v>0</v>
      </c>
      <c r="K55" s="185">
        <f t="shared" si="2"/>
        <v>0</v>
      </c>
      <c r="L55" s="385"/>
      <c r="M55" s="107"/>
    </row>
    <row r="56" spans="1:13" x14ac:dyDescent="0.2">
      <c r="A56" s="826"/>
      <c r="B56" s="826"/>
      <c r="C56" s="810"/>
      <c r="D56" s="811"/>
      <c r="E56" s="95"/>
      <c r="F56" s="826"/>
      <c r="G56" s="826"/>
      <c r="H56" s="95"/>
      <c r="I56" s="183"/>
      <c r="J56" s="199">
        <f t="shared" si="3"/>
        <v>0</v>
      </c>
      <c r="K56" s="185">
        <f t="shared" si="2"/>
        <v>0</v>
      </c>
      <c r="L56" s="105"/>
    </row>
    <row r="57" spans="1:13" x14ac:dyDescent="0.2">
      <c r="A57" s="826"/>
      <c r="B57" s="826"/>
      <c r="C57" s="810"/>
      <c r="D57" s="811"/>
      <c r="E57" s="95"/>
      <c r="F57" s="826"/>
      <c r="G57" s="826"/>
      <c r="H57" s="95"/>
      <c r="I57" s="183"/>
      <c r="J57" s="199">
        <f t="shared" si="3"/>
        <v>0</v>
      </c>
      <c r="K57" s="185">
        <f t="shared" si="2"/>
        <v>0</v>
      </c>
      <c r="L57" s="385"/>
      <c r="M57" s="107"/>
    </row>
    <row r="58" spans="1:13" x14ac:dyDescent="0.2">
      <c r="A58" s="826"/>
      <c r="B58" s="826"/>
      <c r="C58" s="810"/>
      <c r="D58" s="811"/>
      <c r="E58" s="95"/>
      <c r="F58" s="826"/>
      <c r="G58" s="826"/>
      <c r="H58" s="95"/>
      <c r="I58" s="183"/>
      <c r="J58" s="199">
        <f t="shared" si="3"/>
        <v>0</v>
      </c>
      <c r="K58" s="185">
        <f t="shared" si="2"/>
        <v>0</v>
      </c>
      <c r="L58" s="105"/>
    </row>
    <row r="59" spans="1:13" x14ac:dyDescent="0.2">
      <c r="A59" s="826"/>
      <c r="B59" s="826"/>
      <c r="C59" s="810"/>
      <c r="D59" s="811"/>
      <c r="E59" s="95"/>
      <c r="F59" s="826"/>
      <c r="G59" s="826"/>
      <c r="H59" s="95"/>
      <c r="I59" s="183"/>
      <c r="J59" s="199">
        <f t="shared" si="3"/>
        <v>0</v>
      </c>
      <c r="K59" s="185">
        <f t="shared" si="2"/>
        <v>0</v>
      </c>
      <c r="L59" s="385"/>
      <c r="M59" s="107"/>
    </row>
    <row r="60" spans="1:13" x14ac:dyDescent="0.2">
      <c r="A60" s="826"/>
      <c r="B60" s="826"/>
      <c r="C60" s="810"/>
      <c r="D60" s="811"/>
      <c r="E60" s="95"/>
      <c r="F60" s="826"/>
      <c r="G60" s="826"/>
      <c r="H60" s="95"/>
      <c r="I60" s="183"/>
      <c r="J60" s="199">
        <f t="shared" si="3"/>
        <v>0</v>
      </c>
      <c r="K60" s="185">
        <f t="shared" si="2"/>
        <v>0</v>
      </c>
      <c r="L60" s="105"/>
    </row>
    <row r="61" spans="1:13" x14ac:dyDescent="0.2">
      <c r="A61" s="826"/>
      <c r="B61" s="826"/>
      <c r="C61" s="810"/>
      <c r="D61" s="811"/>
      <c r="E61" s="95"/>
      <c r="F61" s="826"/>
      <c r="G61" s="826"/>
      <c r="H61" s="95"/>
      <c r="I61" s="183"/>
      <c r="J61" s="199">
        <f t="shared" si="3"/>
        <v>0</v>
      </c>
      <c r="K61" s="185">
        <f t="shared" si="2"/>
        <v>0</v>
      </c>
      <c r="L61" s="385"/>
      <c r="M61" s="107"/>
    </row>
    <row r="62" spans="1:13" x14ac:dyDescent="0.2">
      <c r="A62" s="826"/>
      <c r="B62" s="826"/>
      <c r="C62" s="810"/>
      <c r="D62" s="811"/>
      <c r="E62" s="95"/>
      <c r="F62" s="826"/>
      <c r="G62" s="826"/>
      <c r="H62" s="95"/>
      <c r="I62" s="183"/>
      <c r="J62" s="199">
        <f t="shared" si="3"/>
        <v>0</v>
      </c>
      <c r="K62" s="185">
        <f t="shared" si="2"/>
        <v>0</v>
      </c>
      <c r="L62" s="105"/>
    </row>
    <row r="63" spans="1:13" x14ac:dyDescent="0.2">
      <c r="A63" s="826"/>
      <c r="B63" s="826"/>
      <c r="C63" s="810"/>
      <c r="D63" s="811"/>
      <c r="E63" s="95"/>
      <c r="F63" s="826"/>
      <c r="G63" s="826"/>
      <c r="H63" s="95"/>
      <c r="I63" s="183"/>
      <c r="J63" s="199">
        <f t="shared" si="3"/>
        <v>0</v>
      </c>
      <c r="K63" s="185">
        <f t="shared" si="2"/>
        <v>0</v>
      </c>
      <c r="L63" s="385"/>
      <c r="M63" s="107"/>
    </row>
    <row r="64" spans="1:13" x14ac:dyDescent="0.2">
      <c r="A64" s="826"/>
      <c r="B64" s="826"/>
      <c r="C64" s="810"/>
      <c r="D64" s="811"/>
      <c r="E64" s="95"/>
      <c r="F64" s="826"/>
      <c r="G64" s="826"/>
      <c r="H64" s="95"/>
      <c r="I64" s="183"/>
      <c r="J64" s="199">
        <f t="shared" si="3"/>
        <v>0</v>
      </c>
      <c r="K64" s="185">
        <f t="shared" si="2"/>
        <v>0</v>
      </c>
      <c r="L64" s="105"/>
    </row>
    <row r="65" spans="1:13" x14ac:dyDescent="0.2">
      <c r="A65" s="826"/>
      <c r="B65" s="826"/>
      <c r="C65" s="810"/>
      <c r="D65" s="811"/>
      <c r="E65" s="95"/>
      <c r="F65" s="826"/>
      <c r="G65" s="826"/>
      <c r="H65" s="95"/>
      <c r="I65" s="183"/>
      <c r="J65" s="199">
        <f t="shared" si="3"/>
        <v>0</v>
      </c>
      <c r="K65" s="185">
        <f t="shared" si="2"/>
        <v>0</v>
      </c>
      <c r="L65" s="385"/>
      <c r="M65" s="107"/>
    </row>
    <row r="66" spans="1:13" x14ac:dyDescent="0.2">
      <c r="A66" s="826"/>
      <c r="B66" s="826"/>
      <c r="C66" s="810"/>
      <c r="D66" s="811"/>
      <c r="E66" s="95"/>
      <c r="F66" s="826"/>
      <c r="G66" s="826"/>
      <c r="H66" s="95"/>
      <c r="I66" s="183"/>
      <c r="J66" s="199">
        <f t="shared" si="3"/>
        <v>0</v>
      </c>
      <c r="K66" s="185">
        <f t="shared" si="2"/>
        <v>0</v>
      </c>
      <c r="L66" s="105"/>
    </row>
    <row r="67" spans="1:13" ht="15" thickBot="1" x14ac:dyDescent="0.25">
      <c r="A67" s="825"/>
      <c r="B67" s="825"/>
      <c r="C67" s="814"/>
      <c r="D67" s="815"/>
      <c r="E67" s="202"/>
      <c r="F67" s="825"/>
      <c r="G67" s="825"/>
      <c r="H67" s="202"/>
      <c r="I67" s="378"/>
      <c r="J67" s="379">
        <f t="shared" si="3"/>
        <v>0</v>
      </c>
      <c r="K67" s="376">
        <f t="shared" si="2"/>
        <v>0</v>
      </c>
      <c r="L67" s="385"/>
      <c r="M67" s="107"/>
    </row>
    <row r="68" spans="1:13" ht="15.75" thickBot="1" x14ac:dyDescent="0.3">
      <c r="A68" s="804" t="s">
        <v>27</v>
      </c>
      <c r="B68" s="805"/>
      <c r="C68" s="805"/>
      <c r="D68" s="805"/>
      <c r="E68" s="805"/>
      <c r="F68" s="805"/>
      <c r="G68" s="805"/>
      <c r="H68" s="805"/>
      <c r="I68" s="805"/>
      <c r="J68" s="830"/>
      <c r="K68" s="377">
        <f>SUM(K48:K67)</f>
        <v>0</v>
      </c>
      <c r="L68" s="105"/>
    </row>
    <row r="69" spans="1:13" x14ac:dyDescent="0.2">
      <c r="A69" s="99"/>
      <c r="B69" s="99"/>
      <c r="C69" s="99"/>
      <c r="D69" s="99"/>
      <c r="E69" s="99"/>
      <c r="F69" s="99"/>
      <c r="G69" s="99"/>
      <c r="H69" s="99"/>
      <c r="I69" s="99"/>
      <c r="J69" s="99"/>
      <c r="K69" s="99"/>
      <c r="L69" s="99"/>
      <c r="M69" s="99"/>
    </row>
    <row r="70" spans="1:13" ht="15.75" x14ac:dyDescent="0.2">
      <c r="A70" s="802" t="s">
        <v>74</v>
      </c>
      <c r="B70" s="803"/>
    </row>
    <row r="71" spans="1:13" ht="15" thickBot="1" x14ac:dyDescent="0.25">
      <c r="A71" s="107"/>
      <c r="B71" s="107"/>
      <c r="C71" s="107"/>
      <c r="D71" s="107"/>
      <c r="E71" s="107"/>
      <c r="F71" s="107"/>
      <c r="G71" s="107"/>
      <c r="H71" s="107"/>
      <c r="I71" s="107"/>
      <c r="J71" s="107"/>
      <c r="K71" s="107"/>
      <c r="L71" s="107"/>
      <c r="M71" s="107"/>
    </row>
    <row r="72" spans="1:13" ht="32.25" thickBot="1" x14ac:dyDescent="0.25">
      <c r="A72" s="844" t="s">
        <v>21</v>
      </c>
      <c r="B72" s="841"/>
      <c r="C72" s="841" t="s">
        <v>66</v>
      </c>
      <c r="D72" s="841"/>
      <c r="E72" s="426" t="s">
        <v>67</v>
      </c>
      <c r="F72" s="841" t="s">
        <v>77</v>
      </c>
      <c r="G72" s="842"/>
      <c r="H72" s="426" t="s">
        <v>113</v>
      </c>
      <c r="I72" s="392" t="s">
        <v>78</v>
      </c>
      <c r="J72" s="393" t="s">
        <v>197</v>
      </c>
      <c r="K72" s="437" t="s">
        <v>200</v>
      </c>
      <c r="L72" s="367" t="s">
        <v>71</v>
      </c>
      <c r="M72" s="385"/>
    </row>
    <row r="73" spans="1:13" x14ac:dyDescent="0.2">
      <c r="A73" s="845"/>
      <c r="B73" s="843"/>
      <c r="C73" s="820"/>
      <c r="D73" s="820"/>
      <c r="E73" s="310"/>
      <c r="F73" s="843"/>
      <c r="G73" s="843"/>
      <c r="H73" s="439"/>
      <c r="I73" s="310"/>
      <c r="J73" s="328"/>
      <c r="K73" s="391">
        <f>J73*I73</f>
        <v>0</v>
      </c>
      <c r="L73" s="329">
        <f t="shared" ref="L73:L92" si="4">K73*E73</f>
        <v>0</v>
      </c>
      <c r="M73" s="385"/>
    </row>
    <row r="74" spans="1:13" x14ac:dyDescent="0.2">
      <c r="A74" s="821"/>
      <c r="B74" s="822"/>
      <c r="C74" s="810"/>
      <c r="D74" s="811"/>
      <c r="E74" s="110"/>
      <c r="F74" s="822"/>
      <c r="G74" s="822"/>
      <c r="H74" s="431"/>
      <c r="I74" s="110"/>
      <c r="J74" s="327"/>
      <c r="K74" s="388">
        <f t="shared" ref="K74:K92" si="5">J74*I74</f>
        <v>0</v>
      </c>
      <c r="L74" s="175">
        <f t="shared" si="4"/>
        <v>0</v>
      </c>
      <c r="M74" s="385"/>
    </row>
    <row r="75" spans="1:13" x14ac:dyDescent="0.2">
      <c r="A75" s="821"/>
      <c r="B75" s="822"/>
      <c r="C75" s="810"/>
      <c r="D75" s="811"/>
      <c r="E75" s="110"/>
      <c r="F75" s="822"/>
      <c r="G75" s="822"/>
      <c r="H75" s="431"/>
      <c r="I75" s="110"/>
      <c r="J75" s="327"/>
      <c r="K75" s="388">
        <f t="shared" si="5"/>
        <v>0</v>
      </c>
      <c r="L75" s="175">
        <f t="shared" si="4"/>
        <v>0</v>
      </c>
      <c r="M75" s="385"/>
    </row>
    <row r="76" spans="1:13" x14ac:dyDescent="0.2">
      <c r="A76" s="821"/>
      <c r="B76" s="822"/>
      <c r="C76" s="810"/>
      <c r="D76" s="811"/>
      <c r="E76" s="110"/>
      <c r="F76" s="822"/>
      <c r="G76" s="822"/>
      <c r="H76" s="431"/>
      <c r="I76" s="110"/>
      <c r="J76" s="327"/>
      <c r="K76" s="388">
        <f t="shared" si="5"/>
        <v>0</v>
      </c>
      <c r="L76" s="175">
        <f t="shared" si="4"/>
        <v>0</v>
      </c>
      <c r="M76" s="385"/>
    </row>
    <row r="77" spans="1:13" x14ac:dyDescent="0.2">
      <c r="A77" s="821"/>
      <c r="B77" s="822"/>
      <c r="C77" s="810"/>
      <c r="D77" s="811"/>
      <c r="E77" s="110"/>
      <c r="F77" s="822"/>
      <c r="G77" s="822"/>
      <c r="H77" s="431"/>
      <c r="I77" s="110"/>
      <c r="J77" s="327"/>
      <c r="K77" s="388">
        <f t="shared" si="5"/>
        <v>0</v>
      </c>
      <c r="L77" s="175">
        <f t="shared" si="4"/>
        <v>0</v>
      </c>
      <c r="M77" s="385"/>
    </row>
    <row r="78" spans="1:13" x14ac:dyDescent="0.2">
      <c r="A78" s="821"/>
      <c r="B78" s="822"/>
      <c r="C78" s="810"/>
      <c r="D78" s="811"/>
      <c r="E78" s="110"/>
      <c r="F78" s="822"/>
      <c r="G78" s="822"/>
      <c r="H78" s="431"/>
      <c r="I78" s="110"/>
      <c r="J78" s="327"/>
      <c r="K78" s="388">
        <f t="shared" si="5"/>
        <v>0</v>
      </c>
      <c r="L78" s="175">
        <f t="shared" si="4"/>
        <v>0</v>
      </c>
      <c r="M78" s="385"/>
    </row>
    <row r="79" spans="1:13" x14ac:dyDescent="0.2">
      <c r="A79" s="821"/>
      <c r="B79" s="822"/>
      <c r="C79" s="810"/>
      <c r="D79" s="811"/>
      <c r="E79" s="110"/>
      <c r="F79" s="822"/>
      <c r="G79" s="822"/>
      <c r="H79" s="431"/>
      <c r="I79" s="110"/>
      <c r="J79" s="327"/>
      <c r="K79" s="388">
        <f t="shared" si="5"/>
        <v>0</v>
      </c>
      <c r="L79" s="175">
        <f t="shared" si="4"/>
        <v>0</v>
      </c>
      <c r="M79" s="385"/>
    </row>
    <row r="80" spans="1:13" x14ac:dyDescent="0.2">
      <c r="A80" s="821"/>
      <c r="B80" s="822"/>
      <c r="C80" s="810"/>
      <c r="D80" s="811"/>
      <c r="E80" s="110"/>
      <c r="F80" s="822"/>
      <c r="G80" s="822"/>
      <c r="H80" s="431"/>
      <c r="I80" s="110"/>
      <c r="J80" s="327"/>
      <c r="K80" s="388">
        <f t="shared" si="5"/>
        <v>0</v>
      </c>
      <c r="L80" s="175">
        <f t="shared" si="4"/>
        <v>0</v>
      </c>
      <c r="M80" s="385"/>
    </row>
    <row r="81" spans="1:13" x14ac:dyDescent="0.2">
      <c r="A81" s="821"/>
      <c r="B81" s="822"/>
      <c r="C81" s="810"/>
      <c r="D81" s="811"/>
      <c r="E81" s="110"/>
      <c r="F81" s="822"/>
      <c r="G81" s="822"/>
      <c r="H81" s="431"/>
      <c r="I81" s="110"/>
      <c r="J81" s="327"/>
      <c r="K81" s="388">
        <f t="shared" si="5"/>
        <v>0</v>
      </c>
      <c r="L81" s="175">
        <f t="shared" si="4"/>
        <v>0</v>
      </c>
      <c r="M81" s="385"/>
    </row>
    <row r="82" spans="1:13" x14ac:dyDescent="0.2">
      <c r="A82" s="821"/>
      <c r="B82" s="822"/>
      <c r="C82" s="810"/>
      <c r="D82" s="811"/>
      <c r="E82" s="110"/>
      <c r="F82" s="822"/>
      <c r="G82" s="822"/>
      <c r="H82" s="431"/>
      <c r="I82" s="110"/>
      <c r="J82" s="327"/>
      <c r="K82" s="388">
        <f t="shared" si="5"/>
        <v>0</v>
      </c>
      <c r="L82" s="175">
        <f t="shared" si="4"/>
        <v>0</v>
      </c>
      <c r="M82" s="385"/>
    </row>
    <row r="83" spans="1:13" x14ac:dyDescent="0.2">
      <c r="A83" s="821"/>
      <c r="B83" s="822"/>
      <c r="C83" s="810"/>
      <c r="D83" s="811"/>
      <c r="E83" s="110"/>
      <c r="F83" s="822"/>
      <c r="G83" s="822"/>
      <c r="H83" s="431"/>
      <c r="I83" s="110"/>
      <c r="J83" s="327"/>
      <c r="K83" s="388">
        <f t="shared" si="5"/>
        <v>0</v>
      </c>
      <c r="L83" s="175">
        <f t="shared" si="4"/>
        <v>0</v>
      </c>
      <c r="M83" s="385"/>
    </row>
    <row r="84" spans="1:13" x14ac:dyDescent="0.2">
      <c r="A84" s="821"/>
      <c r="B84" s="822"/>
      <c r="C84" s="810"/>
      <c r="D84" s="811"/>
      <c r="E84" s="110"/>
      <c r="F84" s="822"/>
      <c r="G84" s="822"/>
      <c r="H84" s="431"/>
      <c r="I84" s="110"/>
      <c r="J84" s="327"/>
      <c r="K84" s="388">
        <f t="shared" si="5"/>
        <v>0</v>
      </c>
      <c r="L84" s="175">
        <f t="shared" si="4"/>
        <v>0</v>
      </c>
      <c r="M84" s="385"/>
    </row>
    <row r="85" spans="1:13" x14ac:dyDescent="0.2">
      <c r="A85" s="821"/>
      <c r="B85" s="822"/>
      <c r="C85" s="810"/>
      <c r="D85" s="811"/>
      <c r="E85" s="110"/>
      <c r="F85" s="822"/>
      <c r="G85" s="822"/>
      <c r="H85" s="431"/>
      <c r="I85" s="110"/>
      <c r="J85" s="327"/>
      <c r="K85" s="388">
        <f t="shared" si="5"/>
        <v>0</v>
      </c>
      <c r="L85" s="175">
        <f t="shared" si="4"/>
        <v>0</v>
      </c>
      <c r="M85" s="385"/>
    </row>
    <row r="86" spans="1:13" x14ac:dyDescent="0.2">
      <c r="A86" s="821"/>
      <c r="B86" s="822"/>
      <c r="C86" s="810"/>
      <c r="D86" s="811"/>
      <c r="E86" s="110"/>
      <c r="F86" s="822"/>
      <c r="G86" s="822"/>
      <c r="H86" s="431"/>
      <c r="I86" s="110"/>
      <c r="J86" s="327"/>
      <c r="K86" s="388">
        <f t="shared" si="5"/>
        <v>0</v>
      </c>
      <c r="L86" s="175">
        <f t="shared" si="4"/>
        <v>0</v>
      </c>
      <c r="M86" s="385"/>
    </row>
    <row r="87" spans="1:13" x14ac:dyDescent="0.2">
      <c r="A87" s="821"/>
      <c r="B87" s="822"/>
      <c r="C87" s="810"/>
      <c r="D87" s="811"/>
      <c r="E87" s="110"/>
      <c r="F87" s="822"/>
      <c r="G87" s="822"/>
      <c r="H87" s="431"/>
      <c r="I87" s="110"/>
      <c r="J87" s="327"/>
      <c r="K87" s="388">
        <f t="shared" si="5"/>
        <v>0</v>
      </c>
      <c r="L87" s="175">
        <f t="shared" si="4"/>
        <v>0</v>
      </c>
      <c r="M87" s="385"/>
    </row>
    <row r="88" spans="1:13" x14ac:dyDescent="0.2">
      <c r="A88" s="821"/>
      <c r="B88" s="822"/>
      <c r="C88" s="810"/>
      <c r="D88" s="811"/>
      <c r="E88" s="110"/>
      <c r="F88" s="822"/>
      <c r="G88" s="822"/>
      <c r="H88" s="431"/>
      <c r="I88" s="110"/>
      <c r="J88" s="327"/>
      <c r="K88" s="388">
        <f t="shared" si="5"/>
        <v>0</v>
      </c>
      <c r="L88" s="175">
        <f t="shared" si="4"/>
        <v>0</v>
      </c>
      <c r="M88" s="385"/>
    </row>
    <row r="89" spans="1:13" x14ac:dyDescent="0.2">
      <c r="A89" s="821"/>
      <c r="B89" s="822"/>
      <c r="C89" s="810"/>
      <c r="D89" s="811"/>
      <c r="E89" s="110"/>
      <c r="F89" s="822"/>
      <c r="G89" s="822"/>
      <c r="H89" s="431"/>
      <c r="I89" s="110"/>
      <c r="J89" s="327"/>
      <c r="K89" s="388">
        <f t="shared" si="5"/>
        <v>0</v>
      </c>
      <c r="L89" s="175">
        <f t="shared" si="4"/>
        <v>0</v>
      </c>
      <c r="M89" s="385"/>
    </row>
    <row r="90" spans="1:13" x14ac:dyDescent="0.2">
      <c r="A90" s="821"/>
      <c r="B90" s="822"/>
      <c r="C90" s="810"/>
      <c r="D90" s="811"/>
      <c r="E90" s="110"/>
      <c r="F90" s="822"/>
      <c r="G90" s="822"/>
      <c r="H90" s="431"/>
      <c r="I90" s="110"/>
      <c r="J90" s="327"/>
      <c r="K90" s="388">
        <f t="shared" si="5"/>
        <v>0</v>
      </c>
      <c r="L90" s="175">
        <f t="shared" si="4"/>
        <v>0</v>
      </c>
      <c r="M90" s="385"/>
    </row>
    <row r="91" spans="1:13" x14ac:dyDescent="0.2">
      <c r="A91" s="821"/>
      <c r="B91" s="822"/>
      <c r="C91" s="810"/>
      <c r="D91" s="811"/>
      <c r="E91" s="110"/>
      <c r="F91" s="822"/>
      <c r="G91" s="822"/>
      <c r="H91" s="431"/>
      <c r="I91" s="110"/>
      <c r="J91" s="327"/>
      <c r="K91" s="388">
        <f t="shared" si="5"/>
        <v>0</v>
      </c>
      <c r="L91" s="175">
        <f t="shared" si="4"/>
        <v>0</v>
      </c>
      <c r="M91" s="385"/>
    </row>
    <row r="92" spans="1:13" ht="15" thickBot="1" x14ac:dyDescent="0.25">
      <c r="A92" s="823"/>
      <c r="B92" s="824"/>
      <c r="C92" s="814"/>
      <c r="D92" s="815"/>
      <c r="E92" s="311"/>
      <c r="F92" s="824"/>
      <c r="G92" s="824"/>
      <c r="H92" s="432"/>
      <c r="I92" s="311"/>
      <c r="J92" s="330"/>
      <c r="K92" s="389">
        <f t="shared" si="5"/>
        <v>0</v>
      </c>
      <c r="L92" s="176">
        <f t="shared" si="4"/>
        <v>0</v>
      </c>
      <c r="M92" s="385"/>
    </row>
    <row r="93" spans="1:13" ht="15.75" thickBot="1" x14ac:dyDescent="0.3">
      <c r="A93" s="804" t="s">
        <v>27</v>
      </c>
      <c r="B93" s="805"/>
      <c r="C93" s="805"/>
      <c r="D93" s="805"/>
      <c r="E93" s="805"/>
      <c r="F93" s="805"/>
      <c r="G93" s="805"/>
      <c r="H93" s="805"/>
      <c r="I93" s="805"/>
      <c r="J93" s="806"/>
      <c r="K93" s="807"/>
      <c r="L93" s="377">
        <f>SUM(L73:L92)</f>
        <v>0</v>
      </c>
      <c r="M93" s="385"/>
    </row>
    <row r="94" spans="1:13" x14ac:dyDescent="0.2">
      <c r="A94" s="99"/>
      <c r="B94" s="99"/>
      <c r="C94" s="99"/>
      <c r="D94" s="99"/>
      <c r="E94" s="99"/>
      <c r="F94" s="99"/>
      <c r="G94" s="99"/>
      <c r="H94" s="99"/>
      <c r="I94" s="99"/>
      <c r="J94" s="99"/>
      <c r="K94" s="99"/>
      <c r="L94" s="99"/>
      <c r="M94" s="107"/>
    </row>
    <row r="95" spans="1:13" ht="15.75" x14ac:dyDescent="0.2">
      <c r="A95" s="802" t="s">
        <v>75</v>
      </c>
      <c r="B95" s="803"/>
      <c r="M95" s="107"/>
    </row>
    <row r="96" spans="1:13" ht="15" thickBot="1" x14ac:dyDescent="0.25">
      <c r="A96" s="107"/>
      <c r="B96" s="107"/>
      <c r="C96" s="107"/>
      <c r="D96" s="107"/>
      <c r="E96" s="107"/>
      <c r="F96" s="107"/>
      <c r="G96" s="107"/>
      <c r="H96" s="107"/>
      <c r="I96" s="107"/>
      <c r="J96" s="107"/>
      <c r="K96" s="107"/>
      <c r="L96" s="107"/>
      <c r="M96" s="107"/>
    </row>
    <row r="97" spans="1:13" ht="32.25" thickBot="1" x14ac:dyDescent="0.25">
      <c r="A97" s="816" t="s">
        <v>21</v>
      </c>
      <c r="B97" s="817"/>
      <c r="C97" s="817" t="s">
        <v>66</v>
      </c>
      <c r="D97" s="817"/>
      <c r="E97" s="424" t="s">
        <v>67</v>
      </c>
      <c r="F97" s="817" t="s">
        <v>22</v>
      </c>
      <c r="G97" s="817"/>
      <c r="H97" s="424" t="s">
        <v>113</v>
      </c>
      <c r="I97" s="362" t="s">
        <v>78</v>
      </c>
      <c r="J97" s="372" t="s">
        <v>130</v>
      </c>
      <c r="K97" s="367" t="s">
        <v>200</v>
      </c>
      <c r="L97" s="373" t="s">
        <v>71</v>
      </c>
      <c r="M97" s="385"/>
    </row>
    <row r="98" spans="1:13" x14ac:dyDescent="0.2">
      <c r="A98" s="818"/>
      <c r="B98" s="819"/>
      <c r="C98" s="820"/>
      <c r="D98" s="820"/>
      <c r="E98" s="380"/>
      <c r="F98" s="819"/>
      <c r="G98" s="819"/>
      <c r="H98" s="427"/>
      <c r="I98" s="204"/>
      <c r="J98" s="371"/>
      <c r="K98" s="184">
        <f>J98*I98</f>
        <v>0</v>
      </c>
      <c r="L98" s="363">
        <f t="shared" ref="L98:L117" si="6">K98*E98</f>
        <v>0</v>
      </c>
      <c r="M98" s="385"/>
    </row>
    <row r="99" spans="1:13" x14ac:dyDescent="0.2">
      <c r="A99" s="808"/>
      <c r="B99" s="809"/>
      <c r="C99" s="810"/>
      <c r="D99" s="811"/>
      <c r="E99" s="111"/>
      <c r="F99" s="809"/>
      <c r="G99" s="809"/>
      <c r="H99" s="428"/>
      <c r="I99" s="95"/>
      <c r="J99" s="183"/>
      <c r="K99" s="185">
        <f t="shared" ref="K99:K117" si="7">J99*I99</f>
        <v>0</v>
      </c>
      <c r="L99" s="364">
        <f t="shared" si="6"/>
        <v>0</v>
      </c>
      <c r="M99" s="385"/>
    </row>
    <row r="100" spans="1:13" x14ac:dyDescent="0.2">
      <c r="A100" s="808"/>
      <c r="B100" s="809"/>
      <c r="C100" s="810"/>
      <c r="D100" s="811"/>
      <c r="E100" s="111"/>
      <c r="F100" s="809"/>
      <c r="G100" s="809"/>
      <c r="H100" s="428"/>
      <c r="I100" s="95"/>
      <c r="J100" s="183"/>
      <c r="K100" s="185">
        <f t="shared" si="7"/>
        <v>0</v>
      </c>
      <c r="L100" s="364">
        <f t="shared" si="6"/>
        <v>0</v>
      </c>
      <c r="M100" s="385"/>
    </row>
    <row r="101" spans="1:13" x14ac:dyDescent="0.2">
      <c r="A101" s="808"/>
      <c r="B101" s="809"/>
      <c r="C101" s="810"/>
      <c r="D101" s="811"/>
      <c r="E101" s="111"/>
      <c r="F101" s="809"/>
      <c r="G101" s="809"/>
      <c r="H101" s="428"/>
      <c r="I101" s="95"/>
      <c r="J101" s="183"/>
      <c r="K101" s="185">
        <f t="shared" si="7"/>
        <v>0</v>
      </c>
      <c r="L101" s="364">
        <f t="shared" si="6"/>
        <v>0</v>
      </c>
      <c r="M101" s="385"/>
    </row>
    <row r="102" spans="1:13" x14ac:dyDescent="0.2">
      <c r="A102" s="808"/>
      <c r="B102" s="809"/>
      <c r="C102" s="810"/>
      <c r="D102" s="811"/>
      <c r="E102" s="111"/>
      <c r="F102" s="809"/>
      <c r="G102" s="809"/>
      <c r="H102" s="428"/>
      <c r="I102" s="95"/>
      <c r="J102" s="183"/>
      <c r="K102" s="185">
        <f t="shared" si="7"/>
        <v>0</v>
      </c>
      <c r="L102" s="364">
        <f t="shared" si="6"/>
        <v>0</v>
      </c>
      <c r="M102" s="385"/>
    </row>
    <row r="103" spans="1:13" x14ac:dyDescent="0.2">
      <c r="A103" s="808"/>
      <c r="B103" s="809"/>
      <c r="C103" s="810"/>
      <c r="D103" s="811"/>
      <c r="E103" s="111"/>
      <c r="F103" s="809"/>
      <c r="G103" s="809"/>
      <c r="H103" s="428"/>
      <c r="I103" s="95"/>
      <c r="J103" s="183"/>
      <c r="K103" s="185">
        <f t="shared" si="7"/>
        <v>0</v>
      </c>
      <c r="L103" s="364">
        <f t="shared" si="6"/>
        <v>0</v>
      </c>
      <c r="M103" s="385"/>
    </row>
    <row r="104" spans="1:13" x14ac:dyDescent="0.2">
      <c r="A104" s="808"/>
      <c r="B104" s="809"/>
      <c r="C104" s="810"/>
      <c r="D104" s="811"/>
      <c r="E104" s="111"/>
      <c r="F104" s="809"/>
      <c r="G104" s="809"/>
      <c r="H104" s="428"/>
      <c r="I104" s="95"/>
      <c r="J104" s="183"/>
      <c r="K104" s="185">
        <f t="shared" si="7"/>
        <v>0</v>
      </c>
      <c r="L104" s="364">
        <f t="shared" si="6"/>
        <v>0</v>
      </c>
      <c r="M104" s="385"/>
    </row>
    <row r="105" spans="1:13" x14ac:dyDescent="0.2">
      <c r="A105" s="808"/>
      <c r="B105" s="809"/>
      <c r="C105" s="810"/>
      <c r="D105" s="811"/>
      <c r="E105" s="111"/>
      <c r="F105" s="809"/>
      <c r="G105" s="809"/>
      <c r="H105" s="428"/>
      <c r="I105" s="95"/>
      <c r="J105" s="183"/>
      <c r="K105" s="185">
        <f t="shared" si="7"/>
        <v>0</v>
      </c>
      <c r="L105" s="364">
        <f t="shared" si="6"/>
        <v>0</v>
      </c>
      <c r="M105" s="385"/>
    </row>
    <row r="106" spans="1:13" x14ac:dyDescent="0.2">
      <c r="A106" s="808"/>
      <c r="B106" s="809"/>
      <c r="C106" s="810"/>
      <c r="D106" s="811"/>
      <c r="E106" s="111"/>
      <c r="F106" s="809"/>
      <c r="G106" s="809"/>
      <c r="H106" s="428"/>
      <c r="I106" s="95"/>
      <c r="J106" s="183"/>
      <c r="K106" s="185">
        <f t="shared" si="7"/>
        <v>0</v>
      </c>
      <c r="L106" s="364">
        <f t="shared" si="6"/>
        <v>0</v>
      </c>
      <c r="M106" s="385"/>
    </row>
    <row r="107" spans="1:13" x14ac:dyDescent="0.2">
      <c r="A107" s="808"/>
      <c r="B107" s="809"/>
      <c r="C107" s="810"/>
      <c r="D107" s="811"/>
      <c r="E107" s="111"/>
      <c r="F107" s="809"/>
      <c r="G107" s="809"/>
      <c r="H107" s="428"/>
      <c r="I107" s="95"/>
      <c r="J107" s="183"/>
      <c r="K107" s="185">
        <f t="shared" si="7"/>
        <v>0</v>
      </c>
      <c r="L107" s="364">
        <f t="shared" si="6"/>
        <v>0</v>
      </c>
      <c r="M107" s="385"/>
    </row>
    <row r="108" spans="1:13" x14ac:dyDescent="0.2">
      <c r="A108" s="808"/>
      <c r="B108" s="809"/>
      <c r="C108" s="810"/>
      <c r="D108" s="811"/>
      <c r="E108" s="111"/>
      <c r="F108" s="809"/>
      <c r="G108" s="809"/>
      <c r="H108" s="428"/>
      <c r="I108" s="95"/>
      <c r="J108" s="183"/>
      <c r="K108" s="185">
        <f t="shared" si="7"/>
        <v>0</v>
      </c>
      <c r="L108" s="364">
        <f t="shared" si="6"/>
        <v>0</v>
      </c>
      <c r="M108" s="385"/>
    </row>
    <row r="109" spans="1:13" x14ac:dyDescent="0.2">
      <c r="A109" s="808"/>
      <c r="B109" s="809"/>
      <c r="C109" s="810"/>
      <c r="D109" s="811"/>
      <c r="E109" s="111"/>
      <c r="F109" s="809"/>
      <c r="G109" s="809"/>
      <c r="H109" s="428"/>
      <c r="I109" s="95"/>
      <c r="J109" s="183"/>
      <c r="K109" s="185">
        <f t="shared" si="7"/>
        <v>0</v>
      </c>
      <c r="L109" s="364">
        <f t="shared" si="6"/>
        <v>0</v>
      </c>
      <c r="M109" s="385"/>
    </row>
    <row r="110" spans="1:13" x14ac:dyDescent="0.2">
      <c r="A110" s="808"/>
      <c r="B110" s="809"/>
      <c r="C110" s="810"/>
      <c r="D110" s="811"/>
      <c r="E110" s="111"/>
      <c r="F110" s="809"/>
      <c r="G110" s="809"/>
      <c r="H110" s="428"/>
      <c r="I110" s="95"/>
      <c r="J110" s="183"/>
      <c r="K110" s="185">
        <f t="shared" si="7"/>
        <v>0</v>
      </c>
      <c r="L110" s="364">
        <f t="shared" si="6"/>
        <v>0</v>
      </c>
      <c r="M110" s="385"/>
    </row>
    <row r="111" spans="1:13" x14ac:dyDescent="0.2">
      <c r="A111" s="808"/>
      <c r="B111" s="809"/>
      <c r="C111" s="810"/>
      <c r="D111" s="811"/>
      <c r="E111" s="111"/>
      <c r="F111" s="809"/>
      <c r="G111" s="809"/>
      <c r="H111" s="428"/>
      <c r="I111" s="95"/>
      <c r="J111" s="183"/>
      <c r="K111" s="185">
        <f t="shared" si="7"/>
        <v>0</v>
      </c>
      <c r="L111" s="364">
        <f t="shared" si="6"/>
        <v>0</v>
      </c>
      <c r="M111" s="385"/>
    </row>
    <row r="112" spans="1:13" x14ac:dyDescent="0.2">
      <c r="A112" s="808"/>
      <c r="B112" s="809"/>
      <c r="C112" s="810"/>
      <c r="D112" s="811"/>
      <c r="E112" s="111"/>
      <c r="F112" s="809"/>
      <c r="G112" s="809"/>
      <c r="H112" s="428"/>
      <c r="I112" s="95"/>
      <c r="J112" s="183"/>
      <c r="K112" s="185">
        <f t="shared" si="7"/>
        <v>0</v>
      </c>
      <c r="L112" s="364">
        <f t="shared" si="6"/>
        <v>0</v>
      </c>
      <c r="M112" s="385"/>
    </row>
    <row r="113" spans="1:13" x14ac:dyDescent="0.2">
      <c r="A113" s="808"/>
      <c r="B113" s="809"/>
      <c r="C113" s="810"/>
      <c r="D113" s="811"/>
      <c r="E113" s="111"/>
      <c r="F113" s="809"/>
      <c r="G113" s="809"/>
      <c r="H113" s="428"/>
      <c r="I113" s="95"/>
      <c r="J113" s="183"/>
      <c r="K113" s="185">
        <f t="shared" si="7"/>
        <v>0</v>
      </c>
      <c r="L113" s="364">
        <f t="shared" si="6"/>
        <v>0</v>
      </c>
      <c r="M113" s="385"/>
    </row>
    <row r="114" spans="1:13" x14ac:dyDescent="0.2">
      <c r="A114" s="808"/>
      <c r="B114" s="809"/>
      <c r="C114" s="810"/>
      <c r="D114" s="811"/>
      <c r="E114" s="111"/>
      <c r="F114" s="809"/>
      <c r="G114" s="809"/>
      <c r="H114" s="428"/>
      <c r="I114" s="95"/>
      <c r="J114" s="183"/>
      <c r="K114" s="185">
        <f t="shared" si="7"/>
        <v>0</v>
      </c>
      <c r="L114" s="364">
        <f t="shared" si="6"/>
        <v>0</v>
      </c>
      <c r="M114" s="385"/>
    </row>
    <row r="115" spans="1:13" x14ac:dyDescent="0.2">
      <c r="A115" s="808"/>
      <c r="B115" s="809"/>
      <c r="C115" s="810"/>
      <c r="D115" s="811"/>
      <c r="E115" s="111"/>
      <c r="F115" s="809"/>
      <c r="G115" s="809"/>
      <c r="H115" s="428"/>
      <c r="I115" s="95"/>
      <c r="J115" s="183"/>
      <c r="K115" s="185">
        <f t="shared" si="7"/>
        <v>0</v>
      </c>
      <c r="L115" s="364">
        <f t="shared" si="6"/>
        <v>0</v>
      </c>
      <c r="M115" s="385"/>
    </row>
    <row r="116" spans="1:13" x14ac:dyDescent="0.2">
      <c r="A116" s="808"/>
      <c r="B116" s="809"/>
      <c r="C116" s="810"/>
      <c r="D116" s="811"/>
      <c r="E116" s="111"/>
      <c r="F116" s="809"/>
      <c r="G116" s="809"/>
      <c r="H116" s="428"/>
      <c r="I116" s="95"/>
      <c r="J116" s="183"/>
      <c r="K116" s="185">
        <f t="shared" si="7"/>
        <v>0</v>
      </c>
      <c r="L116" s="364">
        <f t="shared" si="6"/>
        <v>0</v>
      </c>
      <c r="M116" s="385"/>
    </row>
    <row r="117" spans="1:13" ht="15" thickBot="1" x14ac:dyDescent="0.25">
      <c r="A117" s="812"/>
      <c r="B117" s="813"/>
      <c r="C117" s="814"/>
      <c r="D117" s="815"/>
      <c r="E117" s="381"/>
      <c r="F117" s="813"/>
      <c r="G117" s="813"/>
      <c r="H117" s="429"/>
      <c r="I117" s="202"/>
      <c r="J117" s="378"/>
      <c r="K117" s="186">
        <f t="shared" si="7"/>
        <v>0</v>
      </c>
      <c r="L117" s="390">
        <f t="shared" si="6"/>
        <v>0</v>
      </c>
      <c r="M117" s="385"/>
    </row>
    <row r="118" spans="1:13" ht="15.75" thickBot="1" x14ac:dyDescent="0.3">
      <c r="A118" s="804" t="s">
        <v>27</v>
      </c>
      <c r="B118" s="805"/>
      <c r="C118" s="805"/>
      <c r="D118" s="805"/>
      <c r="E118" s="805"/>
      <c r="F118" s="805"/>
      <c r="G118" s="805"/>
      <c r="H118" s="805"/>
      <c r="I118" s="805"/>
      <c r="J118" s="848"/>
      <c r="K118" s="849"/>
      <c r="L118" s="377">
        <f>SUM(L98:L117)</f>
        <v>0</v>
      </c>
      <c r="M118" s="385"/>
    </row>
    <row r="119" spans="1:13" x14ac:dyDescent="0.2">
      <c r="A119" s="99"/>
      <c r="B119" s="99"/>
      <c r="C119" s="99"/>
      <c r="D119" s="99"/>
      <c r="E119" s="99"/>
      <c r="F119" s="99"/>
      <c r="G119" s="99"/>
      <c r="H119" s="99"/>
      <c r="I119" s="99"/>
      <c r="J119" s="99"/>
      <c r="K119" s="99"/>
      <c r="L119" s="99"/>
      <c r="M119" s="107"/>
    </row>
    <row r="120" spans="1:13" ht="15.75" x14ac:dyDescent="0.2">
      <c r="A120" s="802" t="s">
        <v>137</v>
      </c>
      <c r="B120" s="803"/>
      <c r="M120" s="107"/>
    </row>
    <row r="121" spans="1:13" ht="15" thickBot="1" x14ac:dyDescent="0.25">
      <c r="A121" s="107"/>
      <c r="B121" s="107"/>
      <c r="C121" s="107"/>
      <c r="D121" s="107"/>
      <c r="E121" s="107"/>
      <c r="F121" s="107"/>
      <c r="G121" s="107"/>
      <c r="H121" s="107"/>
      <c r="I121" s="107"/>
      <c r="J121" s="107"/>
      <c r="K121" s="107"/>
      <c r="L121" s="107"/>
      <c r="M121" s="107"/>
    </row>
    <row r="122" spans="1:13" ht="32.25" thickBot="1" x14ac:dyDescent="0.25">
      <c r="A122" s="816" t="s">
        <v>21</v>
      </c>
      <c r="B122" s="817"/>
      <c r="C122" s="817" t="s">
        <v>66</v>
      </c>
      <c r="D122" s="817"/>
      <c r="E122" s="424" t="s">
        <v>67</v>
      </c>
      <c r="F122" s="817" t="s">
        <v>22</v>
      </c>
      <c r="G122" s="817"/>
      <c r="H122" s="424" t="s">
        <v>113</v>
      </c>
      <c r="I122" s="362" t="s">
        <v>78</v>
      </c>
      <c r="J122" s="372" t="s">
        <v>130</v>
      </c>
      <c r="K122" s="437" t="s">
        <v>200</v>
      </c>
      <c r="L122" s="367" t="s">
        <v>71</v>
      </c>
      <c r="M122" s="385"/>
    </row>
    <row r="123" spans="1:13" x14ac:dyDescent="0.2">
      <c r="A123" s="818"/>
      <c r="B123" s="819"/>
      <c r="C123" s="820"/>
      <c r="D123" s="820"/>
      <c r="E123" s="380"/>
      <c r="F123" s="819"/>
      <c r="G123" s="819"/>
      <c r="H123" s="427"/>
      <c r="I123" s="204"/>
      <c r="J123" s="371"/>
      <c r="K123" s="375">
        <f>J123*I123</f>
        <v>0</v>
      </c>
      <c r="L123" s="184">
        <f t="shared" ref="L123:L142" si="8">K123*E123</f>
        <v>0</v>
      </c>
      <c r="M123" s="385"/>
    </row>
    <row r="124" spans="1:13" x14ac:dyDescent="0.2">
      <c r="A124" s="808"/>
      <c r="B124" s="809"/>
      <c r="C124" s="810"/>
      <c r="D124" s="811"/>
      <c r="E124" s="111"/>
      <c r="F124" s="809"/>
      <c r="G124" s="809"/>
      <c r="H124" s="428"/>
      <c r="I124" s="95"/>
      <c r="J124" s="183"/>
      <c r="K124" s="199">
        <f t="shared" ref="K124:K142" si="9">J124*I124</f>
        <v>0</v>
      </c>
      <c r="L124" s="185">
        <f t="shared" si="8"/>
        <v>0</v>
      </c>
      <c r="M124" s="385"/>
    </row>
    <row r="125" spans="1:13" x14ac:dyDescent="0.2">
      <c r="A125" s="808"/>
      <c r="B125" s="809"/>
      <c r="C125" s="810"/>
      <c r="D125" s="811"/>
      <c r="E125" s="111"/>
      <c r="F125" s="809"/>
      <c r="G125" s="809"/>
      <c r="H125" s="428"/>
      <c r="I125" s="95"/>
      <c r="J125" s="183"/>
      <c r="K125" s="199">
        <f t="shared" si="9"/>
        <v>0</v>
      </c>
      <c r="L125" s="185">
        <f t="shared" si="8"/>
        <v>0</v>
      </c>
      <c r="M125" s="385"/>
    </row>
    <row r="126" spans="1:13" x14ac:dyDescent="0.2">
      <c r="A126" s="808"/>
      <c r="B126" s="809"/>
      <c r="C126" s="810"/>
      <c r="D126" s="811"/>
      <c r="E126" s="111"/>
      <c r="F126" s="809"/>
      <c r="G126" s="809"/>
      <c r="H126" s="428"/>
      <c r="I126" s="95"/>
      <c r="J126" s="183"/>
      <c r="K126" s="199">
        <f t="shared" si="9"/>
        <v>0</v>
      </c>
      <c r="L126" s="185">
        <f t="shared" si="8"/>
        <v>0</v>
      </c>
      <c r="M126" s="385"/>
    </row>
    <row r="127" spans="1:13" x14ac:dyDescent="0.2">
      <c r="A127" s="808"/>
      <c r="B127" s="809"/>
      <c r="C127" s="810"/>
      <c r="D127" s="811"/>
      <c r="E127" s="111"/>
      <c r="F127" s="809"/>
      <c r="G127" s="809"/>
      <c r="H127" s="428"/>
      <c r="I127" s="95"/>
      <c r="J127" s="183"/>
      <c r="K127" s="199">
        <f t="shared" si="9"/>
        <v>0</v>
      </c>
      <c r="L127" s="185">
        <f t="shared" si="8"/>
        <v>0</v>
      </c>
      <c r="M127" s="385"/>
    </row>
    <row r="128" spans="1:13" x14ac:dyDescent="0.2">
      <c r="A128" s="808"/>
      <c r="B128" s="809"/>
      <c r="C128" s="810"/>
      <c r="D128" s="811"/>
      <c r="E128" s="111"/>
      <c r="F128" s="809"/>
      <c r="G128" s="809"/>
      <c r="H128" s="428"/>
      <c r="I128" s="95"/>
      <c r="J128" s="183"/>
      <c r="K128" s="199">
        <f t="shared" si="9"/>
        <v>0</v>
      </c>
      <c r="L128" s="185">
        <f t="shared" si="8"/>
        <v>0</v>
      </c>
      <c r="M128" s="385"/>
    </row>
    <row r="129" spans="1:13" x14ac:dyDescent="0.2">
      <c r="A129" s="808"/>
      <c r="B129" s="809"/>
      <c r="C129" s="810"/>
      <c r="D129" s="811"/>
      <c r="E129" s="111"/>
      <c r="F129" s="809"/>
      <c r="G129" s="809"/>
      <c r="H129" s="428"/>
      <c r="I129" s="95"/>
      <c r="J129" s="183"/>
      <c r="K129" s="199">
        <f t="shared" si="9"/>
        <v>0</v>
      </c>
      <c r="L129" s="185">
        <f t="shared" si="8"/>
        <v>0</v>
      </c>
      <c r="M129" s="385"/>
    </row>
    <row r="130" spans="1:13" x14ac:dyDescent="0.2">
      <c r="A130" s="808"/>
      <c r="B130" s="809"/>
      <c r="C130" s="810"/>
      <c r="D130" s="811"/>
      <c r="E130" s="111"/>
      <c r="F130" s="809"/>
      <c r="G130" s="809"/>
      <c r="H130" s="428"/>
      <c r="I130" s="95"/>
      <c r="J130" s="183"/>
      <c r="K130" s="199">
        <f t="shared" si="9"/>
        <v>0</v>
      </c>
      <c r="L130" s="185">
        <f t="shared" si="8"/>
        <v>0</v>
      </c>
      <c r="M130" s="385"/>
    </row>
    <row r="131" spans="1:13" x14ac:dyDescent="0.2">
      <c r="A131" s="808"/>
      <c r="B131" s="809"/>
      <c r="C131" s="810"/>
      <c r="D131" s="811"/>
      <c r="E131" s="111"/>
      <c r="F131" s="809"/>
      <c r="G131" s="809"/>
      <c r="H131" s="428"/>
      <c r="I131" s="95"/>
      <c r="J131" s="183"/>
      <c r="K131" s="199">
        <f t="shared" si="9"/>
        <v>0</v>
      </c>
      <c r="L131" s="185">
        <f t="shared" si="8"/>
        <v>0</v>
      </c>
      <c r="M131" s="385"/>
    </row>
    <row r="132" spans="1:13" x14ac:dyDescent="0.2">
      <c r="A132" s="808"/>
      <c r="B132" s="809"/>
      <c r="C132" s="810"/>
      <c r="D132" s="811"/>
      <c r="E132" s="111"/>
      <c r="F132" s="809"/>
      <c r="G132" s="809"/>
      <c r="H132" s="428"/>
      <c r="I132" s="95"/>
      <c r="J132" s="183"/>
      <c r="K132" s="199">
        <f t="shared" si="9"/>
        <v>0</v>
      </c>
      <c r="L132" s="185">
        <f t="shared" si="8"/>
        <v>0</v>
      </c>
      <c r="M132" s="385"/>
    </row>
    <row r="133" spans="1:13" x14ac:dyDescent="0.2">
      <c r="A133" s="808"/>
      <c r="B133" s="809"/>
      <c r="C133" s="810"/>
      <c r="D133" s="811"/>
      <c r="E133" s="111"/>
      <c r="F133" s="809"/>
      <c r="G133" s="809"/>
      <c r="H133" s="428"/>
      <c r="I133" s="95"/>
      <c r="J133" s="183"/>
      <c r="K133" s="199">
        <f t="shared" si="9"/>
        <v>0</v>
      </c>
      <c r="L133" s="185">
        <f t="shared" si="8"/>
        <v>0</v>
      </c>
      <c r="M133" s="385"/>
    </row>
    <row r="134" spans="1:13" x14ac:dyDescent="0.2">
      <c r="A134" s="808"/>
      <c r="B134" s="809"/>
      <c r="C134" s="810"/>
      <c r="D134" s="811"/>
      <c r="E134" s="111"/>
      <c r="F134" s="809"/>
      <c r="G134" s="809"/>
      <c r="H134" s="428"/>
      <c r="I134" s="95"/>
      <c r="J134" s="183"/>
      <c r="K134" s="199">
        <f t="shared" si="9"/>
        <v>0</v>
      </c>
      <c r="L134" s="185">
        <f t="shared" si="8"/>
        <v>0</v>
      </c>
      <c r="M134" s="385"/>
    </row>
    <row r="135" spans="1:13" x14ac:dyDescent="0.2">
      <c r="A135" s="808"/>
      <c r="B135" s="809"/>
      <c r="C135" s="810"/>
      <c r="D135" s="811"/>
      <c r="E135" s="111"/>
      <c r="F135" s="809"/>
      <c r="G135" s="809"/>
      <c r="H135" s="428"/>
      <c r="I135" s="95"/>
      <c r="J135" s="183"/>
      <c r="K135" s="199">
        <f t="shared" si="9"/>
        <v>0</v>
      </c>
      <c r="L135" s="185">
        <f t="shared" si="8"/>
        <v>0</v>
      </c>
      <c r="M135" s="385"/>
    </row>
    <row r="136" spans="1:13" x14ac:dyDescent="0.2">
      <c r="A136" s="808"/>
      <c r="B136" s="809"/>
      <c r="C136" s="810"/>
      <c r="D136" s="811"/>
      <c r="E136" s="111"/>
      <c r="F136" s="809"/>
      <c r="G136" s="809"/>
      <c r="H136" s="428"/>
      <c r="I136" s="95"/>
      <c r="J136" s="183"/>
      <c r="K136" s="199">
        <f t="shared" si="9"/>
        <v>0</v>
      </c>
      <c r="L136" s="185">
        <f t="shared" si="8"/>
        <v>0</v>
      </c>
      <c r="M136" s="385"/>
    </row>
    <row r="137" spans="1:13" x14ac:dyDescent="0.2">
      <c r="A137" s="808"/>
      <c r="B137" s="809"/>
      <c r="C137" s="810"/>
      <c r="D137" s="811"/>
      <c r="E137" s="111"/>
      <c r="F137" s="809"/>
      <c r="G137" s="809"/>
      <c r="H137" s="428"/>
      <c r="I137" s="95"/>
      <c r="J137" s="183"/>
      <c r="K137" s="199">
        <f t="shared" si="9"/>
        <v>0</v>
      </c>
      <c r="L137" s="185">
        <f t="shared" si="8"/>
        <v>0</v>
      </c>
      <c r="M137" s="385"/>
    </row>
    <row r="138" spans="1:13" x14ac:dyDescent="0.2">
      <c r="A138" s="808"/>
      <c r="B138" s="809"/>
      <c r="C138" s="810"/>
      <c r="D138" s="811"/>
      <c r="E138" s="111"/>
      <c r="F138" s="809"/>
      <c r="G138" s="809"/>
      <c r="H138" s="428"/>
      <c r="I138" s="95"/>
      <c r="J138" s="183"/>
      <c r="K138" s="199">
        <f t="shared" si="9"/>
        <v>0</v>
      </c>
      <c r="L138" s="185">
        <f t="shared" si="8"/>
        <v>0</v>
      </c>
      <c r="M138" s="385"/>
    </row>
    <row r="139" spans="1:13" x14ac:dyDescent="0.2">
      <c r="A139" s="808"/>
      <c r="B139" s="809"/>
      <c r="C139" s="810"/>
      <c r="D139" s="811"/>
      <c r="E139" s="111"/>
      <c r="F139" s="809"/>
      <c r="G139" s="809"/>
      <c r="H139" s="428"/>
      <c r="I139" s="95"/>
      <c r="J139" s="183"/>
      <c r="K139" s="199">
        <f t="shared" si="9"/>
        <v>0</v>
      </c>
      <c r="L139" s="185">
        <f t="shared" si="8"/>
        <v>0</v>
      </c>
      <c r="M139" s="385"/>
    </row>
    <row r="140" spans="1:13" x14ac:dyDescent="0.2">
      <c r="A140" s="808"/>
      <c r="B140" s="809"/>
      <c r="C140" s="810"/>
      <c r="D140" s="811"/>
      <c r="E140" s="111"/>
      <c r="F140" s="809"/>
      <c r="G140" s="809"/>
      <c r="H140" s="428"/>
      <c r="I140" s="95"/>
      <c r="J140" s="183"/>
      <c r="K140" s="199">
        <f t="shared" si="9"/>
        <v>0</v>
      </c>
      <c r="L140" s="185">
        <f t="shared" si="8"/>
        <v>0</v>
      </c>
      <c r="M140" s="385"/>
    </row>
    <row r="141" spans="1:13" x14ac:dyDescent="0.2">
      <c r="A141" s="808"/>
      <c r="B141" s="809"/>
      <c r="C141" s="810"/>
      <c r="D141" s="811"/>
      <c r="E141" s="111"/>
      <c r="F141" s="809"/>
      <c r="G141" s="809"/>
      <c r="H141" s="428"/>
      <c r="I141" s="95"/>
      <c r="J141" s="183"/>
      <c r="K141" s="199">
        <f t="shared" si="9"/>
        <v>0</v>
      </c>
      <c r="L141" s="185">
        <f t="shared" si="8"/>
        <v>0</v>
      </c>
      <c r="M141" s="385"/>
    </row>
    <row r="142" spans="1:13" ht="15" thickBot="1" x14ac:dyDescent="0.25">
      <c r="A142" s="812"/>
      <c r="B142" s="813"/>
      <c r="C142" s="814"/>
      <c r="D142" s="815"/>
      <c r="E142" s="381"/>
      <c r="F142" s="813"/>
      <c r="G142" s="813"/>
      <c r="H142" s="429"/>
      <c r="I142" s="202"/>
      <c r="J142" s="378"/>
      <c r="K142" s="379">
        <f t="shared" si="9"/>
        <v>0</v>
      </c>
      <c r="L142" s="376">
        <f t="shared" si="8"/>
        <v>0</v>
      </c>
      <c r="M142" s="385"/>
    </row>
    <row r="143" spans="1:13" ht="15.75" thickBot="1" x14ac:dyDescent="0.3">
      <c r="A143" s="804" t="s">
        <v>27</v>
      </c>
      <c r="B143" s="805"/>
      <c r="C143" s="805"/>
      <c r="D143" s="805"/>
      <c r="E143" s="805"/>
      <c r="F143" s="805"/>
      <c r="G143" s="805"/>
      <c r="H143" s="805"/>
      <c r="I143" s="805"/>
      <c r="J143" s="806"/>
      <c r="K143" s="807"/>
      <c r="L143" s="377">
        <f>SUM(L123:L142)</f>
        <v>0</v>
      </c>
      <c r="M143" s="385"/>
    </row>
    <row r="144" spans="1:13" x14ac:dyDescent="0.2">
      <c r="A144" s="99"/>
      <c r="B144" s="99"/>
      <c r="C144" s="99"/>
      <c r="D144" s="99"/>
      <c r="E144" s="99"/>
      <c r="F144" s="99"/>
      <c r="G144" s="99"/>
      <c r="H144" s="99"/>
      <c r="I144" s="99"/>
      <c r="J144" s="99"/>
      <c r="K144" s="99"/>
      <c r="L144" s="99"/>
      <c r="M144" s="107"/>
    </row>
    <row r="145" x14ac:dyDescent="0.2"/>
    <row r="146" hidden="1" x14ac:dyDescent="0.2"/>
    <row r="147" hidden="1" x14ac:dyDescent="0.2"/>
  </sheetData>
  <sheetProtection selectLockedCells="1"/>
  <dataConsolidate/>
  <mergeCells count="311">
    <mergeCell ref="A13:B13"/>
    <mergeCell ref="A118:K118"/>
    <mergeCell ref="C7:F7"/>
    <mergeCell ref="C9:F9"/>
    <mergeCell ref="F88:G88"/>
    <mergeCell ref="F89:G89"/>
    <mergeCell ref="F90:G90"/>
    <mergeCell ref="F91:G91"/>
    <mergeCell ref="F92:G92"/>
    <mergeCell ref="A93:K93"/>
    <mergeCell ref="A99:B99"/>
    <mergeCell ref="A100:B100"/>
    <mergeCell ref="F79:G79"/>
    <mergeCell ref="F80:G80"/>
    <mergeCell ref="F81:G81"/>
    <mergeCell ref="F82:G82"/>
    <mergeCell ref="F83:G83"/>
    <mergeCell ref="F84:G84"/>
    <mergeCell ref="F85:G85"/>
    <mergeCell ref="F86:G86"/>
    <mergeCell ref="F87:G87"/>
    <mergeCell ref="F107:G107"/>
    <mergeCell ref="F108:G108"/>
    <mergeCell ref="F109:G109"/>
    <mergeCell ref="F110:G110"/>
    <mergeCell ref="F111:G111"/>
    <mergeCell ref="F112:G112"/>
    <mergeCell ref="F113:G113"/>
    <mergeCell ref="F114:G114"/>
    <mergeCell ref="F115:G115"/>
    <mergeCell ref="F100:G100"/>
    <mergeCell ref="F101:G101"/>
    <mergeCell ref="F102:G102"/>
    <mergeCell ref="F103:G103"/>
    <mergeCell ref="F104:G104"/>
    <mergeCell ref="F105:G105"/>
    <mergeCell ref="F106:G106"/>
    <mergeCell ref="F99:G99"/>
    <mergeCell ref="F72:G72"/>
    <mergeCell ref="F73:G73"/>
    <mergeCell ref="F74:G74"/>
    <mergeCell ref="F75:G75"/>
    <mergeCell ref="F76:G76"/>
    <mergeCell ref="F77:G77"/>
    <mergeCell ref="F78:G78"/>
    <mergeCell ref="A68:J68"/>
    <mergeCell ref="A74:B74"/>
    <mergeCell ref="C74:D74"/>
    <mergeCell ref="A75:B75"/>
    <mergeCell ref="C75:D75"/>
    <mergeCell ref="A72:B72"/>
    <mergeCell ref="C72:D72"/>
    <mergeCell ref="A73:B73"/>
    <mergeCell ref="A79:B79"/>
    <mergeCell ref="C79:D79"/>
    <mergeCell ref="A82:B82"/>
    <mergeCell ref="C82:D82"/>
    <mergeCell ref="A83:B83"/>
    <mergeCell ref="C83:D83"/>
    <mergeCell ref="A80:B80"/>
    <mergeCell ref="C80:D80"/>
    <mergeCell ref="A51:B51"/>
    <mergeCell ref="C51:D51"/>
    <mergeCell ref="F51:G51"/>
    <mergeCell ref="F64:G64"/>
    <mergeCell ref="F65:G65"/>
    <mergeCell ref="F66:G66"/>
    <mergeCell ref="F67:G67"/>
    <mergeCell ref="F97:G97"/>
    <mergeCell ref="F98:G98"/>
    <mergeCell ref="A66:B66"/>
    <mergeCell ref="C66:D66"/>
    <mergeCell ref="F63:G63"/>
    <mergeCell ref="A63:B63"/>
    <mergeCell ref="F52:G52"/>
    <mergeCell ref="F53:G53"/>
    <mergeCell ref="F54:G54"/>
    <mergeCell ref="F55:G55"/>
    <mergeCell ref="F56:G56"/>
    <mergeCell ref="F57:G57"/>
    <mergeCell ref="F58:G58"/>
    <mergeCell ref="F59:G59"/>
    <mergeCell ref="F60:G60"/>
    <mergeCell ref="F61:G61"/>
    <mergeCell ref="F62:G62"/>
    <mergeCell ref="A14:J18"/>
    <mergeCell ref="A22:B22"/>
    <mergeCell ref="C22:D22"/>
    <mergeCell ref="A23:B23"/>
    <mergeCell ref="C23:D23"/>
    <mergeCell ref="F47:G47"/>
    <mergeCell ref="F48:G48"/>
    <mergeCell ref="F49:G49"/>
    <mergeCell ref="F50:G50"/>
    <mergeCell ref="C32:D32"/>
    <mergeCell ref="A33:B33"/>
    <mergeCell ref="C33:D33"/>
    <mergeCell ref="A38:B38"/>
    <mergeCell ref="C38:D38"/>
    <mergeCell ref="A39:B39"/>
    <mergeCell ref="C39:D39"/>
    <mergeCell ref="A26:B26"/>
    <mergeCell ref="C26:D26"/>
    <mergeCell ref="A27:B27"/>
    <mergeCell ref="C27:D27"/>
    <mergeCell ref="A24:B24"/>
    <mergeCell ref="C24:D24"/>
    <mergeCell ref="A25:B25"/>
    <mergeCell ref="C25:D25"/>
    <mergeCell ref="A30:B30"/>
    <mergeCell ref="C30:D30"/>
    <mergeCell ref="A31:B31"/>
    <mergeCell ref="C31:D31"/>
    <mergeCell ref="A28:B28"/>
    <mergeCell ref="C28:D28"/>
    <mergeCell ref="A29:B29"/>
    <mergeCell ref="C29:D29"/>
    <mergeCell ref="A34:B34"/>
    <mergeCell ref="C34:D34"/>
    <mergeCell ref="A35:B35"/>
    <mergeCell ref="C35:D35"/>
    <mergeCell ref="A32:B32"/>
    <mergeCell ref="A43:J43"/>
    <mergeCell ref="A40:B40"/>
    <mergeCell ref="C40:D40"/>
    <mergeCell ref="A41:B41"/>
    <mergeCell ref="C41:D41"/>
    <mergeCell ref="A50:B50"/>
    <mergeCell ref="C50:D50"/>
    <mergeCell ref="A48:B48"/>
    <mergeCell ref="C48:D48"/>
    <mergeCell ref="A49:B49"/>
    <mergeCell ref="C49:D49"/>
    <mergeCell ref="A36:B36"/>
    <mergeCell ref="C36:D36"/>
    <mergeCell ref="A37:B37"/>
    <mergeCell ref="C37:D37"/>
    <mergeCell ref="A42:B42"/>
    <mergeCell ref="C42:D42"/>
    <mergeCell ref="A47:B47"/>
    <mergeCell ref="C47:D47"/>
    <mergeCell ref="A54:B54"/>
    <mergeCell ref="C54:D54"/>
    <mergeCell ref="A55:B55"/>
    <mergeCell ref="C55:D55"/>
    <mergeCell ref="A52:B52"/>
    <mergeCell ref="C52:D52"/>
    <mergeCell ref="A53:B53"/>
    <mergeCell ref="C53:D53"/>
    <mergeCell ref="A58:B58"/>
    <mergeCell ref="C58:D58"/>
    <mergeCell ref="A59:B59"/>
    <mergeCell ref="C59:D59"/>
    <mergeCell ref="A56:B56"/>
    <mergeCell ref="C56:D56"/>
    <mergeCell ref="A57:B57"/>
    <mergeCell ref="C57:D57"/>
    <mergeCell ref="A62:B62"/>
    <mergeCell ref="C62:D62"/>
    <mergeCell ref="C63:D63"/>
    <mergeCell ref="A60:B60"/>
    <mergeCell ref="C60:D60"/>
    <mergeCell ref="A61:B61"/>
    <mergeCell ref="C61:D61"/>
    <mergeCell ref="A67:B67"/>
    <mergeCell ref="C67:D67"/>
    <mergeCell ref="A64:B64"/>
    <mergeCell ref="C64:D64"/>
    <mergeCell ref="A65:B65"/>
    <mergeCell ref="C65:D65"/>
    <mergeCell ref="C73:D73"/>
    <mergeCell ref="A78:B78"/>
    <mergeCell ref="C78:D78"/>
    <mergeCell ref="A76:B76"/>
    <mergeCell ref="C76:D76"/>
    <mergeCell ref="A77:B77"/>
    <mergeCell ref="C77:D77"/>
    <mergeCell ref="A81:B81"/>
    <mergeCell ref="C81:D81"/>
    <mergeCell ref="A86:B86"/>
    <mergeCell ref="C86:D86"/>
    <mergeCell ref="A87:B87"/>
    <mergeCell ref="C87:D87"/>
    <mergeCell ref="A84:B84"/>
    <mergeCell ref="C84:D84"/>
    <mergeCell ref="A85:B85"/>
    <mergeCell ref="C85:D85"/>
    <mergeCell ref="A90:B90"/>
    <mergeCell ref="C90:D90"/>
    <mergeCell ref="C103:D103"/>
    <mergeCell ref="C104:D104"/>
    <mergeCell ref="C105:D105"/>
    <mergeCell ref="C106:D106"/>
    <mergeCell ref="A91:B91"/>
    <mergeCell ref="C91:D91"/>
    <mergeCell ref="A88:B88"/>
    <mergeCell ref="C88:D88"/>
    <mergeCell ref="A89:B89"/>
    <mergeCell ref="C89:D89"/>
    <mergeCell ref="A92:B92"/>
    <mergeCell ref="C92:D92"/>
    <mergeCell ref="A97:B97"/>
    <mergeCell ref="C97:D97"/>
    <mergeCell ref="A110:B110"/>
    <mergeCell ref="C110:D110"/>
    <mergeCell ref="A111:B111"/>
    <mergeCell ref="C111:D111"/>
    <mergeCell ref="A116:B116"/>
    <mergeCell ref="C116:D116"/>
    <mergeCell ref="C98:D98"/>
    <mergeCell ref="A109:B109"/>
    <mergeCell ref="C109:D109"/>
    <mergeCell ref="A101:B101"/>
    <mergeCell ref="A102:B102"/>
    <mergeCell ref="A103:B103"/>
    <mergeCell ref="A104:B104"/>
    <mergeCell ref="A105:B105"/>
    <mergeCell ref="A106:B106"/>
    <mergeCell ref="A107:B107"/>
    <mergeCell ref="A98:B98"/>
    <mergeCell ref="A108:B108"/>
    <mergeCell ref="C107:D107"/>
    <mergeCell ref="C108:D108"/>
    <mergeCell ref="C99:D99"/>
    <mergeCell ref="C100:D100"/>
    <mergeCell ref="C101:D101"/>
    <mergeCell ref="C102:D102"/>
    <mergeCell ref="A117:B117"/>
    <mergeCell ref="C117:D117"/>
    <mergeCell ref="A114:B114"/>
    <mergeCell ref="C114:D114"/>
    <mergeCell ref="A115:B115"/>
    <mergeCell ref="C115:D115"/>
    <mergeCell ref="F116:G116"/>
    <mergeCell ref="F117:G117"/>
    <mergeCell ref="A112:B112"/>
    <mergeCell ref="C112:D112"/>
    <mergeCell ref="A113:B113"/>
    <mergeCell ref="C113:D113"/>
    <mergeCell ref="A122:B122"/>
    <mergeCell ref="C122:D122"/>
    <mergeCell ref="F122:G122"/>
    <mergeCell ref="A123:B123"/>
    <mergeCell ref="C123:D123"/>
    <mergeCell ref="F123:G123"/>
    <mergeCell ref="A124:B124"/>
    <mergeCell ref="C124:D124"/>
    <mergeCell ref="F124:G124"/>
    <mergeCell ref="A125:B125"/>
    <mergeCell ref="C125:D125"/>
    <mergeCell ref="F125:G125"/>
    <mergeCell ref="A126:B126"/>
    <mergeCell ref="C126:D126"/>
    <mergeCell ref="F126:G126"/>
    <mergeCell ref="A127:B127"/>
    <mergeCell ref="C127:D127"/>
    <mergeCell ref="F127:G127"/>
    <mergeCell ref="A128:B128"/>
    <mergeCell ref="C128:D128"/>
    <mergeCell ref="F128:G128"/>
    <mergeCell ref="A129:B129"/>
    <mergeCell ref="C129:D129"/>
    <mergeCell ref="F129:G129"/>
    <mergeCell ref="A130:B130"/>
    <mergeCell ref="C130:D130"/>
    <mergeCell ref="F130:G130"/>
    <mergeCell ref="A131:B131"/>
    <mergeCell ref="C131:D131"/>
    <mergeCell ref="F131:G131"/>
    <mergeCell ref="A132:B132"/>
    <mergeCell ref="C132:D132"/>
    <mergeCell ref="F132:G132"/>
    <mergeCell ref="A133:B133"/>
    <mergeCell ref="C133:D133"/>
    <mergeCell ref="F133:G133"/>
    <mergeCell ref="A139:B139"/>
    <mergeCell ref="C139:D139"/>
    <mergeCell ref="F139:G139"/>
    <mergeCell ref="A134:B134"/>
    <mergeCell ref="C134:D134"/>
    <mergeCell ref="F134:G134"/>
    <mergeCell ref="A135:B135"/>
    <mergeCell ref="C135:D135"/>
    <mergeCell ref="F135:G135"/>
    <mergeCell ref="A136:B136"/>
    <mergeCell ref="C136:D136"/>
    <mergeCell ref="F136:G136"/>
    <mergeCell ref="A7:B7"/>
    <mergeCell ref="A9:B9"/>
    <mergeCell ref="A11:C11"/>
    <mergeCell ref="A20:B20"/>
    <mergeCell ref="A45:B45"/>
    <mergeCell ref="A95:B95"/>
    <mergeCell ref="A70:B70"/>
    <mergeCell ref="A120:B120"/>
    <mergeCell ref="A143:K143"/>
    <mergeCell ref="A140:B140"/>
    <mergeCell ref="C140:D140"/>
    <mergeCell ref="F140:G140"/>
    <mergeCell ref="A141:B141"/>
    <mergeCell ref="C141:D141"/>
    <mergeCell ref="F141:G141"/>
    <mergeCell ref="A142:B142"/>
    <mergeCell ref="C142:D142"/>
    <mergeCell ref="F142:G142"/>
    <mergeCell ref="A137:B137"/>
    <mergeCell ref="C137:D137"/>
    <mergeCell ref="F137:G137"/>
    <mergeCell ref="A138:B138"/>
    <mergeCell ref="C138:D138"/>
    <mergeCell ref="F138:G138"/>
  </mergeCells>
  <dataValidations count="1">
    <dataValidation type="list" allowBlank="1" showInputMessage="1" showErrorMessage="1" sqref="C123:D142">
      <formula1>$A$5:$A$34</formula1>
    </dataValidation>
  </dataValidations>
  <pageMargins left="0.7" right="0.7" top="0.75" bottom="0.75" header="0.3" footer="0.3"/>
  <pageSetup paperSize="9" scale="3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'Staff Rate Breakdown'!$A$33:$A$58</xm:f>
          </x14:formula1>
          <xm:sqref>F23:F42</xm:sqref>
        </x14:dataValidation>
        <x14:dataValidation type="list" allowBlank="1" showInputMessage="1" showErrorMessage="1">
          <x14:formula1>
            <xm:f>'Staff Rate Breakdown'!$B$33:$B$58</xm:f>
          </x14:formula1>
          <xm:sqref>G23:G42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sheetPr>
  <dimension ref="A1:O91"/>
  <sheetViews>
    <sheetView view="pageBreakPreview" topLeftCell="A4" zoomScaleNormal="90" zoomScaleSheetLayoutView="100" workbookViewId="0">
      <selection activeCell="A49" sqref="A49:B49"/>
    </sheetView>
  </sheetViews>
  <sheetFormatPr defaultColWidth="0" defaultRowHeight="14.25" zeroHeight="1" x14ac:dyDescent="0.2"/>
  <cols>
    <col min="1" max="1" width="11.7109375" style="115" customWidth="1"/>
    <col min="2" max="2" width="15.85546875" style="115" customWidth="1"/>
    <col min="3" max="3" width="15.7109375" style="115" customWidth="1"/>
    <col min="4" max="4" width="18.42578125" style="115" customWidth="1"/>
    <col min="5" max="8" width="9.140625" style="115" customWidth="1"/>
    <col min="9" max="10" width="10.7109375" style="115" customWidth="1"/>
    <col min="11" max="11" width="13.7109375" style="115" customWidth="1"/>
    <col min="12" max="12" width="18.28515625" style="115" bestFit="1" customWidth="1"/>
    <col min="13" max="13" width="15.7109375" style="115" customWidth="1"/>
    <col min="14" max="15" width="9.140625" style="115" customWidth="1"/>
    <col min="16" max="16384" width="9.140625" style="115" hidden="1"/>
  </cols>
  <sheetData>
    <row r="1" spans="1:13" x14ac:dyDescent="0.2"/>
    <row r="2" spans="1:13" x14ac:dyDescent="0.2"/>
    <row r="3" spans="1:13" x14ac:dyDescent="0.2"/>
    <row r="4" spans="1:13" x14ac:dyDescent="0.2"/>
    <row r="5" spans="1:13" x14ac:dyDescent="0.2"/>
    <row r="6" spans="1:13" ht="15" thickBot="1" x14ac:dyDescent="0.25">
      <c r="C6" s="107"/>
      <c r="D6" s="107"/>
      <c r="E6" s="107"/>
      <c r="F6" s="107"/>
      <c r="G6" s="107"/>
      <c r="H6" s="107"/>
    </row>
    <row r="7" spans="1:13" ht="16.5" thickBot="1" x14ac:dyDescent="0.25">
      <c r="A7" s="640" t="s">
        <v>1</v>
      </c>
      <c r="B7" s="641"/>
      <c r="C7" s="518" t="str">
        <f>Instructions!B5</f>
        <v>TMTii 56</v>
      </c>
      <c r="D7" s="519"/>
      <c r="E7" s="519"/>
      <c r="F7" s="519"/>
      <c r="G7" s="519"/>
      <c r="H7" s="520"/>
      <c r="I7" s="105"/>
    </row>
    <row r="8" spans="1:13" ht="15.75" thickBot="1" x14ac:dyDescent="0.3">
      <c r="A8" s="98"/>
      <c r="C8" s="102"/>
      <c r="D8" s="103"/>
      <c r="E8" s="102"/>
      <c r="F8" s="102"/>
      <c r="G8" s="102"/>
      <c r="H8" s="102"/>
      <c r="I8" s="79"/>
    </row>
    <row r="9" spans="1:13" ht="16.5" thickBot="1" x14ac:dyDescent="0.3">
      <c r="A9" s="640" t="s">
        <v>171</v>
      </c>
      <c r="B9" s="641"/>
      <c r="C9" s="518" t="str">
        <f>'Assessment Summary'!C9</f>
        <v>Please Type Company Name</v>
      </c>
      <c r="D9" s="519"/>
      <c r="E9" s="519"/>
      <c r="F9" s="519"/>
      <c r="G9" s="875"/>
      <c r="H9" s="876"/>
      <c r="I9" s="122"/>
    </row>
    <row r="10" spans="1:13" ht="15" x14ac:dyDescent="0.25">
      <c r="C10" s="99"/>
      <c r="D10" s="99"/>
      <c r="E10" s="99"/>
      <c r="F10" s="99"/>
      <c r="G10" s="99"/>
      <c r="H10" s="99"/>
      <c r="K10" s="80"/>
    </row>
    <row r="11" spans="1:13" ht="15.75" x14ac:dyDescent="0.25">
      <c r="A11" s="521" t="s">
        <v>99</v>
      </c>
      <c r="B11" s="523"/>
      <c r="K11" s="70"/>
    </row>
    <row r="12" spans="1:13" x14ac:dyDescent="0.2"/>
    <row r="13" spans="1:13" ht="16.5" thickBot="1" x14ac:dyDescent="0.25">
      <c r="A13" s="846" t="s">
        <v>43</v>
      </c>
      <c r="B13" s="847"/>
      <c r="C13" s="165"/>
      <c r="D13" s="107"/>
      <c r="E13" s="107"/>
      <c r="F13" s="107"/>
      <c r="G13" s="107"/>
      <c r="H13" s="107"/>
      <c r="I13" s="107"/>
      <c r="J13" s="107"/>
      <c r="K13" s="107"/>
      <c r="L13" s="107"/>
    </row>
    <row r="14" spans="1:13" ht="15" customHeight="1" x14ac:dyDescent="0.2">
      <c r="A14" s="644" t="s">
        <v>214</v>
      </c>
      <c r="B14" s="753"/>
      <c r="C14" s="753"/>
      <c r="D14" s="753"/>
      <c r="E14" s="753"/>
      <c r="F14" s="753"/>
      <c r="G14" s="753"/>
      <c r="H14" s="753"/>
      <c r="I14" s="753"/>
      <c r="J14" s="753"/>
      <c r="K14" s="753"/>
      <c r="L14" s="860"/>
      <c r="M14" s="105"/>
    </row>
    <row r="15" spans="1:13" ht="15" customHeight="1" x14ac:dyDescent="0.2">
      <c r="A15" s="755"/>
      <c r="B15" s="756"/>
      <c r="C15" s="756"/>
      <c r="D15" s="756"/>
      <c r="E15" s="756"/>
      <c r="F15" s="756"/>
      <c r="G15" s="756"/>
      <c r="H15" s="756"/>
      <c r="I15" s="756"/>
      <c r="J15" s="756"/>
      <c r="K15" s="756"/>
      <c r="L15" s="861"/>
      <c r="M15" s="105"/>
    </row>
    <row r="16" spans="1:13" ht="15" customHeight="1" x14ac:dyDescent="0.2">
      <c r="A16" s="755"/>
      <c r="B16" s="756"/>
      <c r="C16" s="756"/>
      <c r="D16" s="756"/>
      <c r="E16" s="756"/>
      <c r="F16" s="756"/>
      <c r="G16" s="756"/>
      <c r="H16" s="756"/>
      <c r="I16" s="756"/>
      <c r="J16" s="756"/>
      <c r="K16" s="756"/>
      <c r="L16" s="861"/>
      <c r="M16" s="105"/>
    </row>
    <row r="17" spans="1:14" ht="14.25" customHeight="1" x14ac:dyDescent="0.2">
      <c r="A17" s="755"/>
      <c r="B17" s="756"/>
      <c r="C17" s="756"/>
      <c r="D17" s="756"/>
      <c r="E17" s="756"/>
      <c r="F17" s="756"/>
      <c r="G17" s="756"/>
      <c r="H17" s="756"/>
      <c r="I17" s="756"/>
      <c r="J17" s="756"/>
      <c r="K17" s="756"/>
      <c r="L17" s="861"/>
      <c r="M17" s="105"/>
    </row>
    <row r="18" spans="1:14" ht="15" customHeight="1" thickBot="1" x14ac:dyDescent="0.25">
      <c r="A18" s="758"/>
      <c r="B18" s="759"/>
      <c r="C18" s="759"/>
      <c r="D18" s="759"/>
      <c r="E18" s="759"/>
      <c r="F18" s="759"/>
      <c r="G18" s="759"/>
      <c r="H18" s="759"/>
      <c r="I18" s="759"/>
      <c r="J18" s="759"/>
      <c r="K18" s="759"/>
      <c r="L18" s="862"/>
      <c r="M18" s="105"/>
    </row>
    <row r="19" spans="1:14" x14ac:dyDescent="0.2">
      <c r="A19" s="395"/>
      <c r="B19" s="395"/>
      <c r="C19" s="318"/>
      <c r="D19" s="318"/>
      <c r="E19" s="318"/>
      <c r="F19" s="318"/>
      <c r="G19" s="318"/>
      <c r="H19" s="319"/>
      <c r="I19" s="319"/>
      <c r="J19" s="319"/>
      <c r="K19" s="319"/>
      <c r="L19" s="337"/>
    </row>
    <row r="20" spans="1:14" ht="15.75" x14ac:dyDescent="0.2">
      <c r="A20" s="857" t="s">
        <v>219</v>
      </c>
      <c r="B20" s="858"/>
      <c r="C20" s="394"/>
    </row>
    <row r="21" spans="1:14" ht="15" thickBot="1" x14ac:dyDescent="0.25">
      <c r="A21" s="102"/>
      <c r="B21" s="102"/>
      <c r="C21" s="107"/>
      <c r="D21" s="107"/>
      <c r="E21" s="107"/>
      <c r="F21" s="107"/>
      <c r="G21" s="107"/>
      <c r="H21" s="107"/>
      <c r="I21" s="107"/>
      <c r="J21" s="107"/>
      <c r="K21" s="107"/>
      <c r="L21" s="107"/>
      <c r="M21" s="107"/>
    </row>
    <row r="22" spans="1:14" ht="48" thickBot="1" x14ac:dyDescent="0.25">
      <c r="A22" s="816" t="s">
        <v>21</v>
      </c>
      <c r="B22" s="817"/>
      <c r="C22" s="817" t="s">
        <v>73</v>
      </c>
      <c r="D22" s="817"/>
      <c r="E22" s="424" t="s">
        <v>67</v>
      </c>
      <c r="F22" s="817" t="s">
        <v>95</v>
      </c>
      <c r="G22" s="817"/>
      <c r="H22" s="817"/>
      <c r="I22" s="817"/>
      <c r="J22" s="362" t="s">
        <v>69</v>
      </c>
      <c r="K22" s="372" t="s">
        <v>96</v>
      </c>
      <c r="L22" s="437" t="s">
        <v>201</v>
      </c>
      <c r="M22" s="367" t="s">
        <v>71</v>
      </c>
      <c r="N22" s="105"/>
    </row>
    <row r="23" spans="1:14" x14ac:dyDescent="0.2">
      <c r="A23" s="863"/>
      <c r="B23" s="864"/>
      <c r="C23" s="865"/>
      <c r="D23" s="864"/>
      <c r="E23" s="425"/>
      <c r="F23" s="865"/>
      <c r="G23" s="866"/>
      <c r="H23" s="866"/>
      <c r="I23" s="864"/>
      <c r="J23" s="425"/>
      <c r="K23" s="278"/>
      <c r="L23" s="375">
        <f>K23*J23</f>
        <v>0</v>
      </c>
      <c r="M23" s="184">
        <f>L23*E23</f>
        <v>0</v>
      </c>
      <c r="N23" s="105"/>
    </row>
    <row r="24" spans="1:14" x14ac:dyDescent="0.2">
      <c r="A24" s="851"/>
      <c r="B24" s="665"/>
      <c r="C24" s="852"/>
      <c r="D24" s="665"/>
      <c r="E24" s="434"/>
      <c r="F24" s="852"/>
      <c r="G24" s="664"/>
      <c r="H24" s="664"/>
      <c r="I24" s="665"/>
      <c r="J24" s="434"/>
      <c r="K24" s="440"/>
      <c r="L24" s="199">
        <f t="shared" ref="L24:L42" si="0">K24*J24</f>
        <v>0</v>
      </c>
      <c r="M24" s="185">
        <f t="shared" ref="M24:M42" si="1">L24*E24</f>
        <v>0</v>
      </c>
      <c r="N24" s="105"/>
    </row>
    <row r="25" spans="1:14" x14ac:dyDescent="0.2">
      <c r="A25" s="851"/>
      <c r="B25" s="665"/>
      <c r="C25" s="852"/>
      <c r="D25" s="665"/>
      <c r="E25" s="434"/>
      <c r="F25" s="852"/>
      <c r="G25" s="664"/>
      <c r="H25" s="664"/>
      <c r="I25" s="665"/>
      <c r="J25" s="434"/>
      <c r="K25" s="440"/>
      <c r="L25" s="199">
        <f t="shared" si="0"/>
        <v>0</v>
      </c>
      <c r="M25" s="185">
        <f t="shared" si="1"/>
        <v>0</v>
      </c>
      <c r="N25" s="105"/>
    </row>
    <row r="26" spans="1:14" x14ac:dyDescent="0.2">
      <c r="A26" s="851"/>
      <c r="B26" s="665"/>
      <c r="C26" s="852"/>
      <c r="D26" s="665"/>
      <c r="E26" s="434"/>
      <c r="F26" s="852"/>
      <c r="G26" s="664"/>
      <c r="H26" s="664"/>
      <c r="I26" s="665"/>
      <c r="J26" s="434"/>
      <c r="K26" s="440"/>
      <c r="L26" s="199">
        <f t="shared" si="0"/>
        <v>0</v>
      </c>
      <c r="M26" s="185">
        <f t="shared" si="1"/>
        <v>0</v>
      </c>
      <c r="N26" s="105"/>
    </row>
    <row r="27" spans="1:14" x14ac:dyDescent="0.2">
      <c r="A27" s="851"/>
      <c r="B27" s="665"/>
      <c r="C27" s="852"/>
      <c r="D27" s="665"/>
      <c r="E27" s="434"/>
      <c r="F27" s="852"/>
      <c r="G27" s="664"/>
      <c r="H27" s="664"/>
      <c r="I27" s="665"/>
      <c r="J27" s="434"/>
      <c r="K27" s="440"/>
      <c r="L27" s="199">
        <f t="shared" si="0"/>
        <v>0</v>
      </c>
      <c r="M27" s="185">
        <f t="shared" si="1"/>
        <v>0</v>
      </c>
      <c r="N27" s="105"/>
    </row>
    <row r="28" spans="1:14" x14ac:dyDescent="0.2">
      <c r="A28" s="851"/>
      <c r="B28" s="665"/>
      <c r="C28" s="852"/>
      <c r="D28" s="665"/>
      <c r="E28" s="434"/>
      <c r="F28" s="852"/>
      <c r="G28" s="664"/>
      <c r="H28" s="664"/>
      <c r="I28" s="665"/>
      <c r="J28" s="434"/>
      <c r="K28" s="440"/>
      <c r="L28" s="199">
        <f t="shared" si="0"/>
        <v>0</v>
      </c>
      <c r="M28" s="185">
        <f t="shared" si="1"/>
        <v>0</v>
      </c>
      <c r="N28" s="105"/>
    </row>
    <row r="29" spans="1:14" x14ac:dyDescent="0.2">
      <c r="A29" s="851"/>
      <c r="B29" s="665"/>
      <c r="C29" s="852"/>
      <c r="D29" s="665"/>
      <c r="E29" s="434"/>
      <c r="F29" s="852"/>
      <c r="G29" s="664"/>
      <c r="H29" s="664"/>
      <c r="I29" s="665"/>
      <c r="J29" s="434"/>
      <c r="K29" s="440"/>
      <c r="L29" s="199">
        <f t="shared" si="0"/>
        <v>0</v>
      </c>
      <c r="M29" s="185">
        <f t="shared" si="1"/>
        <v>0</v>
      </c>
      <c r="N29" s="105"/>
    </row>
    <row r="30" spans="1:14" x14ac:dyDescent="0.2">
      <c r="A30" s="851"/>
      <c r="B30" s="665"/>
      <c r="C30" s="852"/>
      <c r="D30" s="665"/>
      <c r="E30" s="434"/>
      <c r="F30" s="852"/>
      <c r="G30" s="664"/>
      <c r="H30" s="664"/>
      <c r="I30" s="665"/>
      <c r="J30" s="434"/>
      <c r="K30" s="440"/>
      <c r="L30" s="199">
        <f t="shared" si="0"/>
        <v>0</v>
      </c>
      <c r="M30" s="185">
        <f t="shared" si="1"/>
        <v>0</v>
      </c>
      <c r="N30" s="105"/>
    </row>
    <row r="31" spans="1:14" x14ac:dyDescent="0.2">
      <c r="A31" s="851"/>
      <c r="B31" s="665"/>
      <c r="C31" s="852"/>
      <c r="D31" s="665"/>
      <c r="E31" s="434"/>
      <c r="F31" s="852"/>
      <c r="G31" s="664"/>
      <c r="H31" s="664"/>
      <c r="I31" s="665"/>
      <c r="J31" s="434"/>
      <c r="K31" s="440"/>
      <c r="L31" s="199">
        <f t="shared" si="0"/>
        <v>0</v>
      </c>
      <c r="M31" s="185">
        <f t="shared" si="1"/>
        <v>0</v>
      </c>
      <c r="N31" s="105"/>
    </row>
    <row r="32" spans="1:14" x14ac:dyDescent="0.2">
      <c r="A32" s="851"/>
      <c r="B32" s="665"/>
      <c r="C32" s="852"/>
      <c r="D32" s="665"/>
      <c r="E32" s="434"/>
      <c r="F32" s="852"/>
      <c r="G32" s="664"/>
      <c r="H32" s="664"/>
      <c r="I32" s="665"/>
      <c r="J32" s="434"/>
      <c r="K32" s="440"/>
      <c r="L32" s="199">
        <f t="shared" si="0"/>
        <v>0</v>
      </c>
      <c r="M32" s="185">
        <f t="shared" si="1"/>
        <v>0</v>
      </c>
      <c r="N32" s="105"/>
    </row>
    <row r="33" spans="1:14" x14ac:dyDescent="0.2">
      <c r="A33" s="851"/>
      <c r="B33" s="665"/>
      <c r="C33" s="852"/>
      <c r="D33" s="665"/>
      <c r="E33" s="434"/>
      <c r="F33" s="852"/>
      <c r="G33" s="664"/>
      <c r="H33" s="664"/>
      <c r="I33" s="665"/>
      <c r="J33" s="434"/>
      <c r="K33" s="440"/>
      <c r="L33" s="199">
        <f t="shared" si="0"/>
        <v>0</v>
      </c>
      <c r="M33" s="185">
        <f t="shared" si="1"/>
        <v>0</v>
      </c>
      <c r="N33" s="105"/>
    </row>
    <row r="34" spans="1:14" x14ac:dyDescent="0.2">
      <c r="A34" s="851"/>
      <c r="B34" s="665"/>
      <c r="C34" s="852"/>
      <c r="D34" s="665"/>
      <c r="E34" s="434"/>
      <c r="F34" s="852"/>
      <c r="G34" s="664"/>
      <c r="H34" s="664"/>
      <c r="I34" s="665"/>
      <c r="J34" s="434"/>
      <c r="K34" s="440"/>
      <c r="L34" s="199">
        <f t="shared" si="0"/>
        <v>0</v>
      </c>
      <c r="M34" s="185">
        <f t="shared" si="1"/>
        <v>0</v>
      </c>
      <c r="N34" s="105"/>
    </row>
    <row r="35" spans="1:14" x14ac:dyDescent="0.2">
      <c r="A35" s="851"/>
      <c r="B35" s="665"/>
      <c r="C35" s="852"/>
      <c r="D35" s="665"/>
      <c r="E35" s="434"/>
      <c r="F35" s="852"/>
      <c r="G35" s="664"/>
      <c r="H35" s="664"/>
      <c r="I35" s="665"/>
      <c r="J35" s="434"/>
      <c r="K35" s="440"/>
      <c r="L35" s="199">
        <f t="shared" si="0"/>
        <v>0</v>
      </c>
      <c r="M35" s="185">
        <f t="shared" si="1"/>
        <v>0</v>
      </c>
      <c r="N35" s="105"/>
    </row>
    <row r="36" spans="1:14" x14ac:dyDescent="0.2">
      <c r="A36" s="851"/>
      <c r="B36" s="665"/>
      <c r="C36" s="852"/>
      <c r="D36" s="665"/>
      <c r="E36" s="434"/>
      <c r="F36" s="852"/>
      <c r="G36" s="664"/>
      <c r="H36" s="664"/>
      <c r="I36" s="665"/>
      <c r="J36" s="434"/>
      <c r="K36" s="440"/>
      <c r="L36" s="199">
        <f t="shared" si="0"/>
        <v>0</v>
      </c>
      <c r="M36" s="185">
        <f t="shared" si="1"/>
        <v>0</v>
      </c>
      <c r="N36" s="105"/>
    </row>
    <row r="37" spans="1:14" x14ac:dyDescent="0.2">
      <c r="A37" s="851"/>
      <c r="B37" s="665"/>
      <c r="C37" s="852"/>
      <c r="D37" s="665"/>
      <c r="E37" s="434"/>
      <c r="F37" s="852"/>
      <c r="G37" s="664"/>
      <c r="H37" s="664"/>
      <c r="I37" s="665"/>
      <c r="J37" s="434"/>
      <c r="K37" s="440"/>
      <c r="L37" s="199">
        <f t="shared" si="0"/>
        <v>0</v>
      </c>
      <c r="M37" s="185">
        <f t="shared" si="1"/>
        <v>0</v>
      </c>
      <c r="N37" s="105"/>
    </row>
    <row r="38" spans="1:14" x14ac:dyDescent="0.2">
      <c r="A38" s="851"/>
      <c r="B38" s="665"/>
      <c r="C38" s="852"/>
      <c r="D38" s="665"/>
      <c r="E38" s="434"/>
      <c r="F38" s="852"/>
      <c r="G38" s="664"/>
      <c r="H38" s="664"/>
      <c r="I38" s="665"/>
      <c r="J38" s="434"/>
      <c r="K38" s="440"/>
      <c r="L38" s="199">
        <f t="shared" si="0"/>
        <v>0</v>
      </c>
      <c r="M38" s="185">
        <f t="shared" si="1"/>
        <v>0</v>
      </c>
      <c r="N38" s="105"/>
    </row>
    <row r="39" spans="1:14" x14ac:dyDescent="0.2">
      <c r="A39" s="851"/>
      <c r="B39" s="665"/>
      <c r="C39" s="852"/>
      <c r="D39" s="665"/>
      <c r="E39" s="434"/>
      <c r="F39" s="852"/>
      <c r="G39" s="664"/>
      <c r="H39" s="664"/>
      <c r="I39" s="665"/>
      <c r="J39" s="434"/>
      <c r="K39" s="440"/>
      <c r="L39" s="199">
        <f t="shared" si="0"/>
        <v>0</v>
      </c>
      <c r="M39" s="185">
        <f t="shared" si="1"/>
        <v>0</v>
      </c>
      <c r="N39" s="105"/>
    </row>
    <row r="40" spans="1:14" x14ac:dyDescent="0.2">
      <c r="A40" s="851"/>
      <c r="B40" s="665"/>
      <c r="C40" s="852"/>
      <c r="D40" s="665"/>
      <c r="E40" s="434"/>
      <c r="F40" s="852"/>
      <c r="G40" s="664"/>
      <c r="H40" s="664"/>
      <c r="I40" s="665"/>
      <c r="J40" s="434"/>
      <c r="K40" s="440"/>
      <c r="L40" s="199">
        <f t="shared" si="0"/>
        <v>0</v>
      </c>
      <c r="M40" s="185">
        <f t="shared" si="1"/>
        <v>0</v>
      </c>
      <c r="N40" s="105"/>
    </row>
    <row r="41" spans="1:14" x14ac:dyDescent="0.2">
      <c r="A41" s="851"/>
      <c r="B41" s="665"/>
      <c r="C41" s="852"/>
      <c r="D41" s="665"/>
      <c r="E41" s="434"/>
      <c r="F41" s="852"/>
      <c r="G41" s="664"/>
      <c r="H41" s="664"/>
      <c r="I41" s="665"/>
      <c r="J41" s="434"/>
      <c r="K41" s="440"/>
      <c r="L41" s="199">
        <f t="shared" si="0"/>
        <v>0</v>
      </c>
      <c r="M41" s="185">
        <f t="shared" si="1"/>
        <v>0</v>
      </c>
      <c r="N41" s="105"/>
    </row>
    <row r="42" spans="1:14" ht="15" thickBot="1" x14ac:dyDescent="0.25">
      <c r="A42" s="853"/>
      <c r="B42" s="854"/>
      <c r="C42" s="855"/>
      <c r="D42" s="854"/>
      <c r="E42" s="436"/>
      <c r="F42" s="855"/>
      <c r="G42" s="856"/>
      <c r="H42" s="856"/>
      <c r="I42" s="854"/>
      <c r="J42" s="436"/>
      <c r="K42" s="442"/>
      <c r="L42" s="379">
        <f t="shared" si="0"/>
        <v>0</v>
      </c>
      <c r="M42" s="186">
        <f t="shared" si="1"/>
        <v>0</v>
      </c>
      <c r="N42" s="105"/>
    </row>
    <row r="43" spans="1:14" ht="15.75" thickBot="1" x14ac:dyDescent="0.3">
      <c r="A43" s="804" t="s">
        <v>27</v>
      </c>
      <c r="B43" s="850"/>
      <c r="C43" s="850"/>
      <c r="D43" s="850"/>
      <c r="E43" s="850"/>
      <c r="F43" s="850"/>
      <c r="G43" s="850"/>
      <c r="H43" s="850"/>
      <c r="I43" s="850"/>
      <c r="J43" s="850"/>
      <c r="K43" s="850"/>
      <c r="L43" s="807"/>
      <c r="M43" s="382">
        <f>SUM(M23:M42)</f>
        <v>0</v>
      </c>
      <c r="N43" s="105"/>
    </row>
    <row r="44" spans="1:14" x14ac:dyDescent="0.2">
      <c r="A44" s="99"/>
      <c r="B44" s="99"/>
      <c r="C44" s="99"/>
      <c r="D44" s="99"/>
      <c r="E44" s="99"/>
      <c r="F44" s="99"/>
      <c r="G44" s="99"/>
      <c r="H44" s="99"/>
      <c r="I44" s="99"/>
      <c r="J44" s="99"/>
      <c r="K44" s="99"/>
      <c r="L44" s="99"/>
      <c r="M44" s="99"/>
    </row>
    <row r="45" spans="1:14" x14ac:dyDescent="0.2">
      <c r="A45" s="99"/>
      <c r="B45" s="99"/>
      <c r="C45" s="374"/>
      <c r="D45" s="99"/>
      <c r="E45" s="99"/>
      <c r="F45" s="99"/>
      <c r="G45" s="99"/>
      <c r="H45" s="99"/>
      <c r="I45" s="99"/>
      <c r="J45" s="99"/>
      <c r="K45" s="99"/>
      <c r="L45" s="99"/>
      <c r="M45" s="99"/>
    </row>
    <row r="46" spans="1:14" ht="15.75" x14ac:dyDescent="0.2">
      <c r="A46" s="857" t="s">
        <v>220</v>
      </c>
      <c r="B46" s="858"/>
      <c r="C46" s="394"/>
    </row>
    <row r="47" spans="1:14" ht="15" thickBot="1" x14ac:dyDescent="0.25">
      <c r="A47" s="102"/>
      <c r="B47" s="102"/>
      <c r="C47" s="107"/>
      <c r="D47" s="107"/>
      <c r="E47" s="107"/>
      <c r="F47" s="107"/>
      <c r="G47" s="107"/>
      <c r="H47" s="107"/>
      <c r="I47" s="107"/>
      <c r="J47" s="107"/>
      <c r="K47" s="107"/>
      <c r="L47" s="107"/>
      <c r="M47" s="107"/>
    </row>
    <row r="48" spans="1:14" ht="48" thickBot="1" x14ac:dyDescent="0.25">
      <c r="A48" s="816" t="s">
        <v>21</v>
      </c>
      <c r="B48" s="817"/>
      <c r="C48" s="817" t="s">
        <v>73</v>
      </c>
      <c r="D48" s="817"/>
      <c r="E48" s="494" t="s">
        <v>67</v>
      </c>
      <c r="F48" s="817" t="s">
        <v>95</v>
      </c>
      <c r="G48" s="817"/>
      <c r="H48" s="817"/>
      <c r="I48" s="817"/>
      <c r="J48" s="362" t="s">
        <v>69</v>
      </c>
      <c r="K48" s="372" t="s">
        <v>96</v>
      </c>
      <c r="L48" s="499" t="s">
        <v>201</v>
      </c>
      <c r="M48" s="367" t="s">
        <v>71</v>
      </c>
    </row>
    <row r="49" spans="1:13" x14ac:dyDescent="0.2">
      <c r="A49" s="863"/>
      <c r="B49" s="864"/>
      <c r="C49" s="865"/>
      <c r="D49" s="864"/>
      <c r="E49" s="495"/>
      <c r="F49" s="865"/>
      <c r="G49" s="866"/>
      <c r="H49" s="866"/>
      <c r="I49" s="864"/>
      <c r="J49" s="495"/>
      <c r="K49" s="278"/>
      <c r="L49" s="375">
        <f>K49*J49</f>
        <v>0</v>
      </c>
      <c r="M49" s="184">
        <f>L49*E49</f>
        <v>0</v>
      </c>
    </row>
    <row r="50" spans="1:13" x14ac:dyDescent="0.2">
      <c r="A50" s="851"/>
      <c r="B50" s="665"/>
      <c r="C50" s="852"/>
      <c r="D50" s="665"/>
      <c r="E50" s="497"/>
      <c r="F50" s="852"/>
      <c r="G50" s="664"/>
      <c r="H50" s="664"/>
      <c r="I50" s="665"/>
      <c r="J50" s="497"/>
      <c r="K50" s="500"/>
      <c r="L50" s="199">
        <f t="shared" ref="L50:L68" si="2">K50*J50</f>
        <v>0</v>
      </c>
      <c r="M50" s="185">
        <f t="shared" ref="M50:M68" si="3">L50*E50</f>
        <v>0</v>
      </c>
    </row>
    <row r="51" spans="1:13" x14ac:dyDescent="0.2">
      <c r="A51" s="851"/>
      <c r="B51" s="665"/>
      <c r="C51" s="852"/>
      <c r="D51" s="665"/>
      <c r="E51" s="497"/>
      <c r="F51" s="852"/>
      <c r="G51" s="664"/>
      <c r="H51" s="664"/>
      <c r="I51" s="665"/>
      <c r="J51" s="497"/>
      <c r="K51" s="500"/>
      <c r="L51" s="199">
        <f t="shared" si="2"/>
        <v>0</v>
      </c>
      <c r="M51" s="185">
        <f t="shared" si="3"/>
        <v>0</v>
      </c>
    </row>
    <row r="52" spans="1:13" x14ac:dyDescent="0.2">
      <c r="A52" s="851"/>
      <c r="B52" s="665"/>
      <c r="C52" s="852"/>
      <c r="D52" s="665"/>
      <c r="E52" s="497"/>
      <c r="F52" s="852"/>
      <c r="G52" s="664"/>
      <c r="H52" s="664"/>
      <c r="I52" s="665"/>
      <c r="J52" s="497"/>
      <c r="K52" s="500"/>
      <c r="L52" s="199">
        <f t="shared" si="2"/>
        <v>0</v>
      </c>
      <c r="M52" s="185">
        <f t="shared" si="3"/>
        <v>0</v>
      </c>
    </row>
    <row r="53" spans="1:13" x14ac:dyDescent="0.2">
      <c r="A53" s="851"/>
      <c r="B53" s="665"/>
      <c r="C53" s="852"/>
      <c r="D53" s="665"/>
      <c r="E53" s="497"/>
      <c r="F53" s="852"/>
      <c r="G53" s="664"/>
      <c r="H53" s="664"/>
      <c r="I53" s="665"/>
      <c r="J53" s="497"/>
      <c r="K53" s="500"/>
      <c r="L53" s="199">
        <f t="shared" si="2"/>
        <v>0</v>
      </c>
      <c r="M53" s="185">
        <f t="shared" si="3"/>
        <v>0</v>
      </c>
    </row>
    <row r="54" spans="1:13" x14ac:dyDescent="0.2">
      <c r="A54" s="851"/>
      <c r="B54" s="665"/>
      <c r="C54" s="852"/>
      <c r="D54" s="665"/>
      <c r="E54" s="497"/>
      <c r="F54" s="852"/>
      <c r="G54" s="664"/>
      <c r="H54" s="664"/>
      <c r="I54" s="665"/>
      <c r="J54" s="497"/>
      <c r="K54" s="500"/>
      <c r="L54" s="199">
        <f t="shared" si="2"/>
        <v>0</v>
      </c>
      <c r="M54" s="185">
        <f t="shared" si="3"/>
        <v>0</v>
      </c>
    </row>
    <row r="55" spans="1:13" x14ac:dyDescent="0.2">
      <c r="A55" s="851"/>
      <c r="B55" s="665"/>
      <c r="C55" s="852"/>
      <c r="D55" s="665"/>
      <c r="E55" s="497"/>
      <c r="F55" s="852"/>
      <c r="G55" s="664"/>
      <c r="H55" s="664"/>
      <c r="I55" s="665"/>
      <c r="J55" s="497"/>
      <c r="K55" s="500"/>
      <c r="L55" s="199">
        <f t="shared" si="2"/>
        <v>0</v>
      </c>
      <c r="M55" s="185">
        <f t="shared" si="3"/>
        <v>0</v>
      </c>
    </row>
    <row r="56" spans="1:13" x14ac:dyDescent="0.2">
      <c r="A56" s="851"/>
      <c r="B56" s="665"/>
      <c r="C56" s="852"/>
      <c r="D56" s="665"/>
      <c r="E56" s="497"/>
      <c r="F56" s="852"/>
      <c r="G56" s="664"/>
      <c r="H56" s="664"/>
      <c r="I56" s="665"/>
      <c r="J56" s="497"/>
      <c r="K56" s="500"/>
      <c r="L56" s="199">
        <f t="shared" si="2"/>
        <v>0</v>
      </c>
      <c r="M56" s="185">
        <f t="shared" si="3"/>
        <v>0</v>
      </c>
    </row>
    <row r="57" spans="1:13" x14ac:dyDescent="0.2">
      <c r="A57" s="851"/>
      <c r="B57" s="665"/>
      <c r="C57" s="852"/>
      <c r="D57" s="665"/>
      <c r="E57" s="497"/>
      <c r="F57" s="852"/>
      <c r="G57" s="664"/>
      <c r="H57" s="664"/>
      <c r="I57" s="665"/>
      <c r="J57" s="497"/>
      <c r="K57" s="500"/>
      <c r="L57" s="199">
        <f t="shared" si="2"/>
        <v>0</v>
      </c>
      <c r="M57" s="185">
        <f t="shared" si="3"/>
        <v>0</v>
      </c>
    </row>
    <row r="58" spans="1:13" x14ac:dyDescent="0.2">
      <c r="A58" s="851"/>
      <c r="B58" s="665"/>
      <c r="C58" s="852"/>
      <c r="D58" s="665"/>
      <c r="E58" s="497"/>
      <c r="F58" s="852"/>
      <c r="G58" s="664"/>
      <c r="H58" s="664"/>
      <c r="I58" s="665"/>
      <c r="J58" s="497"/>
      <c r="K58" s="500"/>
      <c r="L58" s="199">
        <f t="shared" si="2"/>
        <v>0</v>
      </c>
      <c r="M58" s="185">
        <f t="shared" si="3"/>
        <v>0</v>
      </c>
    </row>
    <row r="59" spans="1:13" x14ac:dyDescent="0.2">
      <c r="A59" s="851"/>
      <c r="B59" s="665"/>
      <c r="C59" s="852"/>
      <c r="D59" s="665"/>
      <c r="E59" s="497"/>
      <c r="F59" s="852"/>
      <c r="G59" s="664"/>
      <c r="H59" s="664"/>
      <c r="I59" s="665"/>
      <c r="J59" s="497"/>
      <c r="K59" s="500"/>
      <c r="L59" s="199">
        <f t="shared" si="2"/>
        <v>0</v>
      </c>
      <c r="M59" s="185">
        <f t="shared" si="3"/>
        <v>0</v>
      </c>
    </row>
    <row r="60" spans="1:13" x14ac:dyDescent="0.2">
      <c r="A60" s="851"/>
      <c r="B60" s="665"/>
      <c r="C60" s="852"/>
      <c r="D60" s="665"/>
      <c r="E60" s="497"/>
      <c r="F60" s="852"/>
      <c r="G60" s="664"/>
      <c r="H60" s="664"/>
      <c r="I60" s="665"/>
      <c r="J60" s="497"/>
      <c r="K60" s="500"/>
      <c r="L60" s="199">
        <f t="shared" si="2"/>
        <v>0</v>
      </c>
      <c r="M60" s="185">
        <f t="shared" si="3"/>
        <v>0</v>
      </c>
    </row>
    <row r="61" spans="1:13" x14ac:dyDescent="0.2">
      <c r="A61" s="851"/>
      <c r="B61" s="665"/>
      <c r="C61" s="852"/>
      <c r="D61" s="665"/>
      <c r="E61" s="497"/>
      <c r="F61" s="852"/>
      <c r="G61" s="664"/>
      <c r="H61" s="664"/>
      <c r="I61" s="665"/>
      <c r="J61" s="497"/>
      <c r="K61" s="500"/>
      <c r="L61" s="199">
        <f t="shared" si="2"/>
        <v>0</v>
      </c>
      <c r="M61" s="185">
        <f t="shared" si="3"/>
        <v>0</v>
      </c>
    </row>
    <row r="62" spans="1:13" x14ac:dyDescent="0.2">
      <c r="A62" s="851"/>
      <c r="B62" s="665"/>
      <c r="C62" s="852"/>
      <c r="D62" s="665"/>
      <c r="E62" s="497"/>
      <c r="F62" s="852"/>
      <c r="G62" s="664"/>
      <c r="H62" s="664"/>
      <c r="I62" s="665"/>
      <c r="J62" s="497"/>
      <c r="K62" s="500"/>
      <c r="L62" s="199">
        <f t="shared" si="2"/>
        <v>0</v>
      </c>
      <c r="M62" s="185">
        <f t="shared" si="3"/>
        <v>0</v>
      </c>
    </row>
    <row r="63" spans="1:13" x14ac:dyDescent="0.2">
      <c r="A63" s="851"/>
      <c r="B63" s="665"/>
      <c r="C63" s="852"/>
      <c r="D63" s="665"/>
      <c r="E63" s="497"/>
      <c r="F63" s="852"/>
      <c r="G63" s="664"/>
      <c r="H63" s="664"/>
      <c r="I63" s="665"/>
      <c r="J63" s="497"/>
      <c r="K63" s="500"/>
      <c r="L63" s="199">
        <f t="shared" si="2"/>
        <v>0</v>
      </c>
      <c r="M63" s="185">
        <f t="shared" si="3"/>
        <v>0</v>
      </c>
    </row>
    <row r="64" spans="1:13" x14ac:dyDescent="0.2">
      <c r="A64" s="851"/>
      <c r="B64" s="665"/>
      <c r="C64" s="852"/>
      <c r="D64" s="665"/>
      <c r="E64" s="497"/>
      <c r="F64" s="852"/>
      <c r="G64" s="664"/>
      <c r="H64" s="664"/>
      <c r="I64" s="665"/>
      <c r="J64" s="497"/>
      <c r="K64" s="500"/>
      <c r="L64" s="199">
        <f t="shared" si="2"/>
        <v>0</v>
      </c>
      <c r="M64" s="185">
        <f t="shared" si="3"/>
        <v>0</v>
      </c>
    </row>
    <row r="65" spans="1:14" x14ac:dyDescent="0.2">
      <c r="A65" s="851"/>
      <c r="B65" s="665"/>
      <c r="C65" s="852"/>
      <c r="D65" s="665"/>
      <c r="E65" s="497"/>
      <c r="F65" s="852"/>
      <c r="G65" s="664"/>
      <c r="H65" s="664"/>
      <c r="I65" s="665"/>
      <c r="J65" s="497"/>
      <c r="K65" s="500"/>
      <c r="L65" s="199">
        <f t="shared" si="2"/>
        <v>0</v>
      </c>
      <c r="M65" s="185">
        <f t="shared" si="3"/>
        <v>0</v>
      </c>
    </row>
    <row r="66" spans="1:14" x14ac:dyDescent="0.2">
      <c r="A66" s="851"/>
      <c r="B66" s="665"/>
      <c r="C66" s="852"/>
      <c r="D66" s="665"/>
      <c r="E66" s="497"/>
      <c r="F66" s="852"/>
      <c r="G66" s="664"/>
      <c r="H66" s="664"/>
      <c r="I66" s="665"/>
      <c r="J66" s="497"/>
      <c r="K66" s="500"/>
      <c r="L66" s="199">
        <f t="shared" si="2"/>
        <v>0</v>
      </c>
      <c r="M66" s="185">
        <f t="shared" si="3"/>
        <v>0</v>
      </c>
    </row>
    <row r="67" spans="1:14" x14ac:dyDescent="0.2">
      <c r="A67" s="851"/>
      <c r="B67" s="665"/>
      <c r="C67" s="852"/>
      <c r="D67" s="665"/>
      <c r="E67" s="497"/>
      <c r="F67" s="852"/>
      <c r="G67" s="664"/>
      <c r="H67" s="664"/>
      <c r="I67" s="665"/>
      <c r="J67" s="497"/>
      <c r="K67" s="500"/>
      <c r="L67" s="199">
        <f t="shared" si="2"/>
        <v>0</v>
      </c>
      <c r="M67" s="185">
        <f t="shared" si="3"/>
        <v>0</v>
      </c>
    </row>
    <row r="68" spans="1:14" ht="15" thickBot="1" x14ac:dyDescent="0.25">
      <c r="A68" s="853"/>
      <c r="B68" s="854"/>
      <c r="C68" s="855"/>
      <c r="D68" s="854"/>
      <c r="E68" s="498"/>
      <c r="F68" s="855"/>
      <c r="G68" s="856"/>
      <c r="H68" s="856"/>
      <c r="I68" s="854"/>
      <c r="J68" s="498"/>
      <c r="K68" s="442"/>
      <c r="L68" s="379">
        <f t="shared" si="2"/>
        <v>0</v>
      </c>
      <c r="M68" s="186">
        <f t="shared" si="3"/>
        <v>0</v>
      </c>
    </row>
    <row r="69" spans="1:14" ht="15.75" thickBot="1" x14ac:dyDescent="0.3">
      <c r="A69" s="804" t="s">
        <v>27</v>
      </c>
      <c r="B69" s="850"/>
      <c r="C69" s="850"/>
      <c r="D69" s="850"/>
      <c r="E69" s="850"/>
      <c r="F69" s="850"/>
      <c r="G69" s="850"/>
      <c r="H69" s="850"/>
      <c r="I69" s="850"/>
      <c r="J69" s="850"/>
      <c r="K69" s="850"/>
      <c r="L69" s="807"/>
      <c r="M69" s="382">
        <f>SUM(M49:M68)</f>
        <v>0</v>
      </c>
    </row>
    <row r="70" spans="1:14" x14ac:dyDescent="0.2">
      <c r="A70" s="99"/>
      <c r="B70" s="99"/>
      <c r="C70" s="99"/>
      <c r="D70" s="99"/>
      <c r="E70" s="99"/>
      <c r="F70" s="99"/>
      <c r="G70" s="99"/>
      <c r="H70" s="99"/>
      <c r="I70" s="99"/>
      <c r="J70" s="99"/>
      <c r="K70" s="99"/>
      <c r="L70" s="99"/>
      <c r="M70" s="99"/>
    </row>
    <row r="71" spans="1:14" x14ac:dyDescent="0.2">
      <c r="A71" s="99"/>
      <c r="B71" s="99"/>
      <c r="C71" s="99"/>
      <c r="D71" s="99"/>
      <c r="E71" s="99"/>
      <c r="F71" s="99"/>
      <c r="G71" s="99"/>
      <c r="H71" s="99"/>
      <c r="I71" s="99"/>
      <c r="J71" s="99"/>
      <c r="K71" s="99"/>
      <c r="L71" s="99"/>
      <c r="M71" s="99"/>
    </row>
    <row r="72" spans="1:14" ht="15.75" x14ac:dyDescent="0.2">
      <c r="A72" s="857" t="s">
        <v>97</v>
      </c>
      <c r="B72" s="859"/>
      <c r="C72" s="858"/>
    </row>
    <row r="73" spans="1:14" ht="15" thickBot="1" x14ac:dyDescent="0.25">
      <c r="A73" s="107"/>
      <c r="B73" s="107"/>
      <c r="C73" s="107"/>
      <c r="D73" s="107"/>
      <c r="E73" s="107"/>
      <c r="F73" s="107"/>
      <c r="G73" s="107"/>
      <c r="H73" s="107"/>
      <c r="I73" s="107"/>
      <c r="J73" s="107"/>
      <c r="K73" s="107"/>
      <c r="L73" s="107"/>
      <c r="M73" s="107"/>
    </row>
    <row r="74" spans="1:14" ht="16.5" thickBot="1" x14ac:dyDescent="0.25">
      <c r="A74" s="835" t="s">
        <v>22</v>
      </c>
      <c r="B74" s="877"/>
      <c r="C74" s="877"/>
      <c r="D74" s="877"/>
      <c r="E74" s="877"/>
      <c r="F74" s="877"/>
      <c r="G74" s="877"/>
      <c r="H74" s="877"/>
      <c r="I74" s="836"/>
      <c r="J74" s="494" t="s">
        <v>23</v>
      </c>
      <c r="K74" s="494" t="s">
        <v>98</v>
      </c>
      <c r="L74" s="496" t="s">
        <v>24</v>
      </c>
      <c r="M74" s="367" t="s">
        <v>71</v>
      </c>
      <c r="N74" s="105"/>
    </row>
    <row r="75" spans="1:14" x14ac:dyDescent="0.2">
      <c r="A75" s="878"/>
      <c r="B75" s="879"/>
      <c r="C75" s="879"/>
      <c r="D75" s="879"/>
      <c r="E75" s="879"/>
      <c r="F75" s="879"/>
      <c r="G75" s="879"/>
      <c r="H75" s="879"/>
      <c r="I75" s="880"/>
      <c r="J75" s="503"/>
      <c r="K75" s="503"/>
      <c r="L75" s="369"/>
      <c r="M75" s="184">
        <f>L75*J75</f>
        <v>0</v>
      </c>
      <c r="N75" s="105"/>
    </row>
    <row r="76" spans="1:14" x14ac:dyDescent="0.2">
      <c r="A76" s="869"/>
      <c r="B76" s="870"/>
      <c r="C76" s="870"/>
      <c r="D76" s="870"/>
      <c r="E76" s="870"/>
      <c r="F76" s="870"/>
      <c r="G76" s="870"/>
      <c r="H76" s="870"/>
      <c r="I76" s="871"/>
      <c r="J76" s="501"/>
      <c r="K76" s="501"/>
      <c r="L76" s="349"/>
      <c r="M76" s="185">
        <f>L76*J76</f>
        <v>0</v>
      </c>
      <c r="N76" s="105"/>
    </row>
    <row r="77" spans="1:14" x14ac:dyDescent="0.2">
      <c r="A77" s="869"/>
      <c r="B77" s="870"/>
      <c r="C77" s="870"/>
      <c r="D77" s="870"/>
      <c r="E77" s="870"/>
      <c r="F77" s="870"/>
      <c r="G77" s="870"/>
      <c r="H77" s="870"/>
      <c r="I77" s="871"/>
      <c r="J77" s="501"/>
      <c r="K77" s="501"/>
      <c r="L77" s="349"/>
      <c r="M77" s="185">
        <f t="shared" ref="M77:M83" si="4">L77*J77</f>
        <v>0</v>
      </c>
      <c r="N77" s="105"/>
    </row>
    <row r="78" spans="1:14" x14ac:dyDescent="0.2">
      <c r="A78" s="869"/>
      <c r="B78" s="870"/>
      <c r="C78" s="870"/>
      <c r="D78" s="870"/>
      <c r="E78" s="870"/>
      <c r="F78" s="870"/>
      <c r="G78" s="870"/>
      <c r="H78" s="870"/>
      <c r="I78" s="871"/>
      <c r="J78" s="501"/>
      <c r="K78" s="501"/>
      <c r="L78" s="349"/>
      <c r="M78" s="185">
        <f t="shared" si="4"/>
        <v>0</v>
      </c>
      <c r="N78" s="105"/>
    </row>
    <row r="79" spans="1:14" x14ac:dyDescent="0.2">
      <c r="A79" s="869"/>
      <c r="B79" s="870"/>
      <c r="C79" s="870"/>
      <c r="D79" s="870"/>
      <c r="E79" s="870"/>
      <c r="F79" s="870"/>
      <c r="G79" s="870"/>
      <c r="H79" s="870"/>
      <c r="I79" s="871"/>
      <c r="J79" s="501"/>
      <c r="K79" s="501"/>
      <c r="L79" s="349"/>
      <c r="M79" s="185">
        <f t="shared" si="4"/>
        <v>0</v>
      </c>
      <c r="N79" s="105"/>
    </row>
    <row r="80" spans="1:14" x14ac:dyDescent="0.2">
      <c r="A80" s="869"/>
      <c r="B80" s="870"/>
      <c r="C80" s="870"/>
      <c r="D80" s="870"/>
      <c r="E80" s="870"/>
      <c r="F80" s="870"/>
      <c r="G80" s="870"/>
      <c r="H80" s="870"/>
      <c r="I80" s="871"/>
      <c r="J80" s="501"/>
      <c r="K80" s="501"/>
      <c r="L80" s="349"/>
      <c r="M80" s="185">
        <f t="shared" si="4"/>
        <v>0</v>
      </c>
      <c r="N80" s="105"/>
    </row>
    <row r="81" spans="1:14" x14ac:dyDescent="0.2">
      <c r="A81" s="869"/>
      <c r="B81" s="870"/>
      <c r="C81" s="870"/>
      <c r="D81" s="870"/>
      <c r="E81" s="870"/>
      <c r="F81" s="870"/>
      <c r="G81" s="870"/>
      <c r="H81" s="870"/>
      <c r="I81" s="871"/>
      <c r="J81" s="501"/>
      <c r="K81" s="501"/>
      <c r="L81" s="349"/>
      <c r="M81" s="185">
        <f t="shared" si="4"/>
        <v>0</v>
      </c>
      <c r="N81" s="105"/>
    </row>
    <row r="82" spans="1:14" x14ac:dyDescent="0.2">
      <c r="A82" s="869"/>
      <c r="B82" s="870"/>
      <c r="C82" s="870"/>
      <c r="D82" s="870"/>
      <c r="E82" s="870"/>
      <c r="F82" s="870"/>
      <c r="G82" s="870"/>
      <c r="H82" s="870"/>
      <c r="I82" s="871"/>
      <c r="J82" s="501"/>
      <c r="K82" s="501"/>
      <c r="L82" s="349"/>
      <c r="M82" s="185">
        <f t="shared" si="4"/>
        <v>0</v>
      </c>
      <c r="N82" s="105"/>
    </row>
    <row r="83" spans="1:14" ht="15" thickBot="1" x14ac:dyDescent="0.25">
      <c r="A83" s="872"/>
      <c r="B83" s="873"/>
      <c r="C83" s="873"/>
      <c r="D83" s="873"/>
      <c r="E83" s="873"/>
      <c r="F83" s="873"/>
      <c r="G83" s="873"/>
      <c r="H83" s="873"/>
      <c r="I83" s="874"/>
      <c r="J83" s="502"/>
      <c r="K83" s="502"/>
      <c r="L83" s="370"/>
      <c r="M83" s="376">
        <f t="shared" si="4"/>
        <v>0</v>
      </c>
      <c r="N83" s="105"/>
    </row>
    <row r="84" spans="1:14" ht="15.75" thickBot="1" x14ac:dyDescent="0.3">
      <c r="A84" s="804" t="s">
        <v>27</v>
      </c>
      <c r="B84" s="867"/>
      <c r="C84" s="867"/>
      <c r="D84" s="867"/>
      <c r="E84" s="867"/>
      <c r="F84" s="867"/>
      <c r="G84" s="867"/>
      <c r="H84" s="867"/>
      <c r="I84" s="867"/>
      <c r="J84" s="867"/>
      <c r="K84" s="867"/>
      <c r="L84" s="868"/>
      <c r="M84" s="377">
        <f>SUM(M75:M83)</f>
        <v>0</v>
      </c>
      <c r="N84" s="105"/>
    </row>
    <row r="85" spans="1:14" x14ac:dyDescent="0.2"/>
    <row r="86" spans="1:14" x14ac:dyDescent="0.2"/>
    <row r="87" spans="1:14" x14ac:dyDescent="0.2"/>
    <row r="88" spans="1:14" x14ac:dyDescent="0.2"/>
    <row r="89" spans="1:14" x14ac:dyDescent="0.2"/>
    <row r="90" spans="1:14" x14ac:dyDescent="0.2"/>
    <row r="91" spans="1:14" x14ac:dyDescent="0.2"/>
  </sheetData>
  <sheetProtection algorithmName="SHA-512" hashValue="nVg7QE2kKXj+nPwI2reXqGp2xQxq2HcOllsq8W3uW5lFtr5V90Tfdr2EIYeQejYeOViHOKM3yL0sHA1IPx+fZg==" saltValue="uwuOWWrGXeIl5VDxexhO9w==" spinCount="100000" sheet="1" objects="1" scenarios="1" selectLockedCells="1"/>
  <mergeCells count="149">
    <mergeCell ref="A74:I74"/>
    <mergeCell ref="A75:I75"/>
    <mergeCell ref="A40:B40"/>
    <mergeCell ref="C40:D40"/>
    <mergeCell ref="F40:I40"/>
    <mergeCell ref="A41:B41"/>
    <mergeCell ref="C41:D41"/>
    <mergeCell ref="F41:I41"/>
    <mergeCell ref="A38:B38"/>
    <mergeCell ref="C38:D38"/>
    <mergeCell ref="F38:I38"/>
    <mergeCell ref="A39:B39"/>
    <mergeCell ref="C39:D39"/>
    <mergeCell ref="F39:I39"/>
    <mergeCell ref="A83:I83"/>
    <mergeCell ref="A48:B48"/>
    <mergeCell ref="C48:D48"/>
    <mergeCell ref="F48:I48"/>
    <mergeCell ref="A49:B49"/>
    <mergeCell ref="C49:D49"/>
    <mergeCell ref="F49:I49"/>
    <mergeCell ref="A50:B50"/>
    <mergeCell ref="C50:D50"/>
    <mergeCell ref="F53:I53"/>
    <mergeCell ref="A54:B54"/>
    <mergeCell ref="C54:D54"/>
    <mergeCell ref="F54:I54"/>
    <mergeCell ref="A59:B59"/>
    <mergeCell ref="C59:D59"/>
    <mergeCell ref="F59:I59"/>
    <mergeCell ref="A60:B60"/>
    <mergeCell ref="C60:D60"/>
    <mergeCell ref="F60:I60"/>
    <mergeCell ref="A57:B57"/>
    <mergeCell ref="C57:D57"/>
    <mergeCell ref="F57:I57"/>
    <mergeCell ref="A58:B58"/>
    <mergeCell ref="C58:D58"/>
    <mergeCell ref="A84:L84"/>
    <mergeCell ref="A81:I81"/>
    <mergeCell ref="A82:I82"/>
    <mergeCell ref="A42:B42"/>
    <mergeCell ref="C42:D42"/>
    <mergeCell ref="F42:I42"/>
    <mergeCell ref="A43:L43"/>
    <mergeCell ref="A76:I76"/>
    <mergeCell ref="A77:I77"/>
    <mergeCell ref="A78:I78"/>
    <mergeCell ref="A79:I79"/>
    <mergeCell ref="A80:I80"/>
    <mergeCell ref="A46:B46"/>
    <mergeCell ref="A52:B52"/>
    <mergeCell ref="C52:D52"/>
    <mergeCell ref="F52:I52"/>
    <mergeCell ref="A55:B55"/>
    <mergeCell ref="C55:D55"/>
    <mergeCell ref="F55:I55"/>
    <mergeCell ref="A56:B56"/>
    <mergeCell ref="C56:D56"/>
    <mergeCell ref="F56:I56"/>
    <mergeCell ref="A53:B53"/>
    <mergeCell ref="C53:D53"/>
    <mergeCell ref="A72:C72"/>
    <mergeCell ref="A14:L18"/>
    <mergeCell ref="A22:B22"/>
    <mergeCell ref="C22:D22"/>
    <mergeCell ref="F22:I22"/>
    <mergeCell ref="A23:B23"/>
    <mergeCell ref="C23:D23"/>
    <mergeCell ref="F23:I23"/>
    <mergeCell ref="A24:B24"/>
    <mergeCell ref="C24:D24"/>
    <mergeCell ref="F24:I24"/>
    <mergeCell ref="A25:B25"/>
    <mergeCell ref="C25:D25"/>
    <mergeCell ref="F25:I25"/>
    <mergeCell ref="A26:B26"/>
    <mergeCell ref="C26:D26"/>
    <mergeCell ref="F26:I26"/>
    <mergeCell ref="A27:B27"/>
    <mergeCell ref="A37:B37"/>
    <mergeCell ref="C37:D37"/>
    <mergeCell ref="F37:I37"/>
    <mergeCell ref="F33:I33"/>
    <mergeCell ref="A34:B34"/>
    <mergeCell ref="C34:D34"/>
    <mergeCell ref="F50:I50"/>
    <mergeCell ref="A51:B51"/>
    <mergeCell ref="C51:D51"/>
    <mergeCell ref="F51:I51"/>
    <mergeCell ref="A31:B31"/>
    <mergeCell ref="C31:D31"/>
    <mergeCell ref="F31:I31"/>
    <mergeCell ref="A32:B32"/>
    <mergeCell ref="C32:D32"/>
    <mergeCell ref="F32:I32"/>
    <mergeCell ref="A33:B33"/>
    <mergeCell ref="C33:D33"/>
    <mergeCell ref="A35:B35"/>
    <mergeCell ref="C35:D35"/>
    <mergeCell ref="F35:I35"/>
    <mergeCell ref="A36:B36"/>
    <mergeCell ref="C36:D36"/>
    <mergeCell ref="F36:I36"/>
    <mergeCell ref="F34:I34"/>
    <mergeCell ref="A7:B7"/>
    <mergeCell ref="A9:B9"/>
    <mergeCell ref="A11:B11"/>
    <mergeCell ref="A20:B20"/>
    <mergeCell ref="C29:D29"/>
    <mergeCell ref="F29:I29"/>
    <mergeCell ref="A30:B30"/>
    <mergeCell ref="C30:D30"/>
    <mergeCell ref="F30:I30"/>
    <mergeCell ref="C27:D27"/>
    <mergeCell ref="F27:I27"/>
    <mergeCell ref="A28:B28"/>
    <mergeCell ref="C28:D28"/>
    <mergeCell ref="F28:I28"/>
    <mergeCell ref="A29:B29"/>
    <mergeCell ref="A13:B13"/>
    <mergeCell ref="C7:H7"/>
    <mergeCell ref="C9:H9"/>
    <mergeCell ref="F58:I58"/>
    <mergeCell ref="A63:B63"/>
    <mergeCell ref="C63:D63"/>
    <mergeCell ref="F63:I63"/>
    <mergeCell ref="A64:B64"/>
    <mergeCell ref="C64:D64"/>
    <mergeCell ref="F64:I64"/>
    <mergeCell ref="A61:B61"/>
    <mergeCell ref="C61:D61"/>
    <mergeCell ref="F61:I61"/>
    <mergeCell ref="A62:B62"/>
    <mergeCell ref="C62:D62"/>
    <mergeCell ref="F62:I62"/>
    <mergeCell ref="A69:L69"/>
    <mergeCell ref="A67:B67"/>
    <mergeCell ref="C67:D67"/>
    <mergeCell ref="F67:I67"/>
    <mergeCell ref="A68:B68"/>
    <mergeCell ref="C68:D68"/>
    <mergeCell ref="F68:I68"/>
    <mergeCell ref="A65:B65"/>
    <mergeCell ref="C65:D65"/>
    <mergeCell ref="F65:I65"/>
    <mergeCell ref="A66:B66"/>
    <mergeCell ref="C66:D66"/>
    <mergeCell ref="F66:I66"/>
  </mergeCells>
  <pageMargins left="0.7" right="0.7" top="0.75" bottom="0.75" header="0.3" footer="0.3"/>
  <pageSetup paperSize="9"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Rate Breakdown'!$A$34:$A$57</xm:f>
          </x14:formula1>
          <xm:sqref>C23:D42 C49:D68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59999389629810485"/>
  </sheetPr>
  <dimension ref="A6:M45"/>
  <sheetViews>
    <sheetView tabSelected="1" view="pageBreakPreview" zoomScaleNormal="100" zoomScaleSheetLayoutView="100" workbookViewId="0">
      <selection activeCell="B23" sqref="B23"/>
    </sheetView>
  </sheetViews>
  <sheetFormatPr defaultColWidth="9.140625" defaultRowHeight="14.25" x14ac:dyDescent="0.2"/>
  <cols>
    <col min="1" max="1" width="34.5703125" style="94" bestFit="1" customWidth="1"/>
    <col min="2" max="2" width="21.28515625" style="94" customWidth="1"/>
    <col min="3" max="3" width="16.28515625" style="94" customWidth="1"/>
    <col min="4" max="16384" width="9.140625" style="94"/>
  </cols>
  <sheetData>
    <row r="6" spans="1:13" ht="15" thickBot="1" x14ac:dyDescent="0.25"/>
    <row r="7" spans="1:13" ht="16.5" thickBot="1" x14ac:dyDescent="0.25">
      <c r="A7" s="409" t="s">
        <v>1</v>
      </c>
      <c r="B7" s="518" t="str">
        <f>Instructions!B5</f>
        <v>TMTii 56</v>
      </c>
      <c r="C7" s="876"/>
    </row>
    <row r="8" spans="1:13" ht="15.75" thickBot="1" x14ac:dyDescent="0.25">
      <c r="A8" s="92"/>
    </row>
    <row r="9" spans="1:13" ht="16.5" thickBot="1" x14ac:dyDescent="0.25">
      <c r="A9" s="411" t="s">
        <v>171</v>
      </c>
      <c r="B9" s="518" t="str">
        <f>'Assessment Summary'!C9</f>
        <v>Please Type Company Name</v>
      </c>
      <c r="C9" s="876"/>
    </row>
    <row r="11" spans="1:13" ht="15.75" x14ac:dyDescent="0.25">
      <c r="A11" s="446" t="s">
        <v>139</v>
      </c>
      <c r="B11" s="34"/>
      <c r="C11" s="35"/>
      <c r="E11" s="35"/>
      <c r="F11" s="35"/>
    </row>
    <row r="12" spans="1:13" ht="15.75" x14ac:dyDescent="0.25">
      <c r="A12" s="36"/>
      <c r="B12" s="36"/>
      <c r="C12" s="35"/>
    </row>
    <row r="13" spans="1:13" ht="16.5" thickBot="1" x14ac:dyDescent="0.3">
      <c r="A13" s="449" t="s">
        <v>43</v>
      </c>
      <c r="B13" s="36"/>
      <c r="C13" s="35"/>
    </row>
    <row r="14" spans="1:13" ht="30" customHeight="1" x14ac:dyDescent="0.2">
      <c r="A14" s="881" t="s">
        <v>215</v>
      </c>
      <c r="B14" s="882"/>
      <c r="C14" s="882"/>
      <c r="D14" s="882"/>
      <c r="E14" s="882"/>
      <c r="F14" s="882"/>
      <c r="G14" s="882"/>
      <c r="H14" s="883"/>
      <c r="I14" s="883"/>
      <c r="J14" s="883"/>
      <c r="K14" s="883"/>
      <c r="L14" s="883"/>
      <c r="M14" s="860"/>
    </row>
    <row r="15" spans="1:13" ht="30" customHeight="1" x14ac:dyDescent="0.2">
      <c r="A15" s="884"/>
      <c r="B15" s="885"/>
      <c r="C15" s="885"/>
      <c r="D15" s="885"/>
      <c r="E15" s="885"/>
      <c r="F15" s="885"/>
      <c r="G15" s="885"/>
      <c r="H15" s="886"/>
      <c r="I15" s="886"/>
      <c r="J15" s="886"/>
      <c r="K15" s="886"/>
      <c r="L15" s="886"/>
      <c r="M15" s="861"/>
    </row>
    <row r="16" spans="1:13" ht="30" customHeight="1" x14ac:dyDescent="0.2">
      <c r="A16" s="884"/>
      <c r="B16" s="885"/>
      <c r="C16" s="885"/>
      <c r="D16" s="885"/>
      <c r="E16" s="885"/>
      <c r="F16" s="885"/>
      <c r="G16" s="885"/>
      <c r="H16" s="886"/>
      <c r="I16" s="886"/>
      <c r="J16" s="886"/>
      <c r="K16" s="886"/>
      <c r="L16" s="886"/>
      <c r="M16" s="861"/>
    </row>
    <row r="17" spans="1:13" ht="30" customHeight="1" thickBot="1" x14ac:dyDescent="0.25">
      <c r="A17" s="887"/>
      <c r="B17" s="888"/>
      <c r="C17" s="888"/>
      <c r="D17" s="888"/>
      <c r="E17" s="888"/>
      <c r="F17" s="888"/>
      <c r="G17" s="888"/>
      <c r="H17" s="888"/>
      <c r="I17" s="888"/>
      <c r="J17" s="888"/>
      <c r="K17" s="888"/>
      <c r="L17" s="888"/>
      <c r="M17" s="862"/>
    </row>
    <row r="18" spans="1:13" ht="15" thickBot="1" x14ac:dyDescent="0.25">
      <c r="A18" s="447"/>
      <c r="B18" s="447"/>
      <c r="C18" s="448"/>
      <c r="D18" s="447"/>
      <c r="E18" s="447"/>
      <c r="F18" s="447"/>
      <c r="G18" s="447"/>
      <c r="H18" s="447"/>
      <c r="I18" s="447"/>
      <c r="J18" s="447"/>
      <c r="K18" s="447"/>
      <c r="L18" s="447"/>
      <c r="M18" s="447"/>
    </row>
    <row r="19" spans="1:13" ht="15.75" thickBot="1" x14ac:dyDescent="0.25">
      <c r="A19" s="443"/>
      <c r="B19" s="444"/>
      <c r="C19" s="452" t="s">
        <v>140</v>
      </c>
      <c r="D19" s="468">
        <v>2.4E-2</v>
      </c>
      <c r="F19" s="445"/>
      <c r="G19" s="443"/>
    </row>
    <row r="20" spans="1:13" x14ac:dyDescent="0.2">
      <c r="A20" s="112"/>
      <c r="B20" s="112"/>
      <c r="C20" s="443"/>
      <c r="D20" s="443"/>
      <c r="F20" s="112"/>
      <c r="G20" s="112"/>
    </row>
    <row r="21" spans="1:13" ht="15" thickBot="1" x14ac:dyDescent="0.25">
      <c r="A21" s="401"/>
      <c r="B21" s="401"/>
      <c r="C21" s="401"/>
      <c r="D21" s="112"/>
      <c r="F21" s="112"/>
      <c r="G21" s="112"/>
    </row>
    <row r="22" spans="1:13" ht="56.25" customHeight="1" thickBot="1" x14ac:dyDescent="0.25">
      <c r="A22" s="451"/>
      <c r="B22" s="450" t="s">
        <v>172</v>
      </c>
      <c r="C22" s="112"/>
      <c r="D22" s="112"/>
      <c r="E22" s="112"/>
      <c r="F22" s="112"/>
      <c r="G22" s="112"/>
    </row>
    <row r="23" spans="1:13" ht="16.5" thickBot="1" x14ac:dyDescent="0.25">
      <c r="A23" s="460" t="s">
        <v>141</v>
      </c>
      <c r="B23" s="473"/>
      <c r="C23" s="112"/>
      <c r="D23" s="112"/>
      <c r="E23" s="112"/>
      <c r="F23" s="112"/>
      <c r="G23" s="112"/>
    </row>
    <row r="24" spans="1:13" x14ac:dyDescent="0.2">
      <c r="A24" s="461" t="s">
        <v>142</v>
      </c>
      <c r="B24" s="469">
        <v>0.156</v>
      </c>
      <c r="C24" s="112"/>
      <c r="D24" s="112"/>
      <c r="E24" s="112"/>
      <c r="F24" s="112"/>
      <c r="G24" s="112"/>
    </row>
    <row r="25" spans="1:13" ht="15" x14ac:dyDescent="0.2">
      <c r="A25" s="462" t="s">
        <v>143</v>
      </c>
      <c r="B25" s="453">
        <f>B24*B23</f>
        <v>0</v>
      </c>
      <c r="C25" s="112"/>
      <c r="D25" s="112"/>
      <c r="E25" s="112"/>
      <c r="F25" s="112"/>
      <c r="G25" s="112"/>
    </row>
    <row r="26" spans="1:13" x14ac:dyDescent="0.2">
      <c r="A26" s="461" t="s">
        <v>144</v>
      </c>
      <c r="B26" s="454">
        <v>60</v>
      </c>
      <c r="C26" s="112"/>
      <c r="D26" s="112"/>
      <c r="E26" s="112"/>
      <c r="F26" s="112"/>
      <c r="G26" s="112"/>
    </row>
    <row r="27" spans="1:13" x14ac:dyDescent="0.2">
      <c r="A27" s="461" t="s">
        <v>145</v>
      </c>
      <c r="B27" s="455">
        <v>1</v>
      </c>
      <c r="C27" s="112"/>
      <c r="D27" s="112"/>
      <c r="E27" s="112"/>
      <c r="F27" s="112"/>
      <c r="G27" s="112"/>
    </row>
    <row r="28" spans="1:13" x14ac:dyDescent="0.2">
      <c r="A28" s="461" t="s">
        <v>146</v>
      </c>
      <c r="B28" s="453">
        <f>B25*B27</f>
        <v>0</v>
      </c>
      <c r="C28" s="112"/>
      <c r="D28" s="112"/>
      <c r="E28" s="112"/>
      <c r="F28" s="112"/>
      <c r="G28" s="112"/>
    </row>
    <row r="29" spans="1:13" x14ac:dyDescent="0.2">
      <c r="A29" s="461" t="s">
        <v>147</v>
      </c>
      <c r="B29" s="458">
        <f>B28*24</f>
        <v>0</v>
      </c>
      <c r="C29" s="112"/>
      <c r="D29" s="112"/>
      <c r="E29" s="112"/>
      <c r="F29" s="112"/>
      <c r="G29" s="112"/>
    </row>
    <row r="30" spans="1:13" x14ac:dyDescent="0.2">
      <c r="A30" s="461" t="s">
        <v>173</v>
      </c>
      <c r="B30" s="458">
        <f>B29+C29</f>
        <v>0</v>
      </c>
      <c r="C30" s="374"/>
      <c r="D30" s="115"/>
      <c r="F30" s="112"/>
      <c r="G30" s="112"/>
    </row>
    <row r="31" spans="1:13" x14ac:dyDescent="0.2">
      <c r="A31" s="461" t="s">
        <v>148</v>
      </c>
      <c r="B31" s="458">
        <f>B30*365</f>
        <v>0</v>
      </c>
      <c r="C31" s="105"/>
      <c r="D31" s="115"/>
      <c r="F31" s="112"/>
      <c r="G31" s="112"/>
    </row>
    <row r="32" spans="1:13" x14ac:dyDescent="0.2">
      <c r="A32" s="461" t="s">
        <v>149</v>
      </c>
      <c r="B32" s="458">
        <f t="shared" ref="B32:B37" si="0">B31+(B31*$D$19)</f>
        <v>0</v>
      </c>
      <c r="C32" s="105"/>
      <c r="D32" s="115"/>
      <c r="F32" s="112"/>
      <c r="G32" s="112"/>
    </row>
    <row r="33" spans="1:7" x14ac:dyDescent="0.2">
      <c r="A33" s="461" t="s">
        <v>150</v>
      </c>
      <c r="B33" s="458">
        <f t="shared" si="0"/>
        <v>0</v>
      </c>
      <c r="C33" s="105"/>
      <c r="D33" s="115"/>
      <c r="F33" s="112"/>
      <c r="G33" s="112"/>
    </row>
    <row r="34" spans="1:7" x14ac:dyDescent="0.2">
      <c r="A34" s="461" t="s">
        <v>151</v>
      </c>
      <c r="B34" s="458">
        <f t="shared" si="0"/>
        <v>0</v>
      </c>
      <c r="C34" s="105"/>
      <c r="D34" s="115"/>
      <c r="F34" s="112"/>
      <c r="G34" s="112"/>
    </row>
    <row r="35" spans="1:7" x14ac:dyDescent="0.2">
      <c r="A35" s="461" t="s">
        <v>152</v>
      </c>
      <c r="B35" s="458">
        <f t="shared" si="0"/>
        <v>0</v>
      </c>
      <c r="C35" s="105"/>
      <c r="D35" s="115"/>
      <c r="F35" s="112"/>
      <c r="G35" s="112"/>
    </row>
    <row r="36" spans="1:7" ht="15" x14ac:dyDescent="0.2">
      <c r="A36" s="462" t="s">
        <v>153</v>
      </c>
      <c r="B36" s="458">
        <f t="shared" si="0"/>
        <v>0</v>
      </c>
      <c r="C36" s="105"/>
      <c r="D36" s="115"/>
      <c r="F36" s="112"/>
      <c r="G36" s="112"/>
    </row>
    <row r="37" spans="1:7" ht="15" x14ac:dyDescent="0.2">
      <c r="A37" s="462" t="s">
        <v>154</v>
      </c>
      <c r="B37" s="458">
        <f t="shared" si="0"/>
        <v>0</v>
      </c>
      <c r="C37" s="105"/>
      <c r="D37" s="115"/>
      <c r="F37" s="112"/>
      <c r="G37" s="112"/>
    </row>
    <row r="38" spans="1:7" ht="15" thickBot="1" x14ac:dyDescent="0.25">
      <c r="A38" s="459"/>
      <c r="B38" s="457"/>
      <c r="C38" s="105"/>
      <c r="D38" s="115"/>
      <c r="F38" s="112"/>
      <c r="G38" s="112"/>
    </row>
    <row r="39" spans="1:7" ht="16.5" thickBot="1" x14ac:dyDescent="0.25">
      <c r="A39" s="463" t="s">
        <v>216</v>
      </c>
      <c r="B39" s="456">
        <f>SUM(B31:B37)</f>
        <v>0</v>
      </c>
      <c r="C39" s="105"/>
      <c r="D39" s="115"/>
      <c r="F39" s="112"/>
      <c r="G39" s="112"/>
    </row>
    <row r="40" spans="1:7" ht="15" thickBot="1" x14ac:dyDescent="0.25">
      <c r="A40" s="102"/>
      <c r="B40" s="102"/>
      <c r="D40" s="112"/>
      <c r="E40" s="112"/>
    </row>
    <row r="41" spans="1:7" ht="15" thickBot="1" x14ac:dyDescent="0.25">
      <c r="A41" s="466" t="s">
        <v>155</v>
      </c>
      <c r="B41" s="467">
        <f>SUM(B39:B39)</f>
        <v>0</v>
      </c>
      <c r="D41" s="113"/>
      <c r="E41" s="112"/>
    </row>
    <row r="42" spans="1:7" ht="16.5" thickBot="1" x14ac:dyDescent="0.3">
      <c r="A42" s="464" t="s">
        <v>225</v>
      </c>
      <c r="B42" s="465">
        <f>B41*67</f>
        <v>0</v>
      </c>
      <c r="D42" s="113"/>
      <c r="E42" s="112"/>
    </row>
    <row r="43" spans="1:7" x14ac:dyDescent="0.2">
      <c r="A43" s="99"/>
      <c r="B43" s="99"/>
      <c r="D43" s="112"/>
      <c r="E43" s="112"/>
    </row>
    <row r="44" spans="1:7" ht="15.75" x14ac:dyDescent="0.25">
      <c r="A44" s="889" t="s">
        <v>202</v>
      </c>
      <c r="B44" s="890"/>
      <c r="C44" s="91"/>
      <c r="D44" s="91"/>
      <c r="F44" s="112"/>
      <c r="G44" s="112"/>
    </row>
    <row r="45" spans="1:7" x14ac:dyDescent="0.2">
      <c r="A45" s="112"/>
      <c r="B45" s="112"/>
      <c r="C45" s="112"/>
      <c r="D45" s="112"/>
      <c r="F45" s="112"/>
      <c r="G45" s="112"/>
    </row>
  </sheetData>
  <sheetProtection algorithmName="SHA-512" hashValue="8WkI7nr1xSqEPpHGNoLR6Y86+/pM1LoaRhKljWAsfHPMtW8K4SzJRIYjG+rSS9ei38ywikAF0GseeRTEAt1pUg==" saltValue="S1E4KDLLTbyP5khbIq96+Q==" spinCount="100000" sheet="1" objects="1" scenarios="1" selectLockedCells="1"/>
  <mergeCells count="4">
    <mergeCell ref="B7:C7"/>
    <mergeCell ref="B9:C9"/>
    <mergeCell ref="A14:M17"/>
    <mergeCell ref="A44:B44"/>
  </mergeCells>
  <pageMargins left="0.7" right="0.7" top="0.75" bottom="0.75" header="0.3" footer="0.3"/>
  <pageSetup paperSize="9" scale="46" orientation="portrait"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sheetPr>
  <dimension ref="A1:M39"/>
  <sheetViews>
    <sheetView workbookViewId="0">
      <selection activeCell="H16" sqref="H16"/>
    </sheetView>
  </sheetViews>
  <sheetFormatPr defaultRowHeight="15" x14ac:dyDescent="0.25"/>
  <cols>
    <col min="1" max="1" width="9.85546875" customWidth="1"/>
    <col min="8" max="9" width="12.7109375" customWidth="1"/>
  </cols>
  <sheetData>
    <row r="1" spans="1:13" ht="15.75" thickBot="1" x14ac:dyDescent="0.3"/>
    <row r="2" spans="1:13" ht="16.5" thickBot="1" x14ac:dyDescent="0.3">
      <c r="A2" s="14" t="s">
        <v>1</v>
      </c>
      <c r="C2" s="8" t="str">
        <f>Instructions!B5</f>
        <v>TMTii 56</v>
      </c>
      <c r="D2" s="9"/>
      <c r="E2" s="9"/>
      <c r="F2" s="9"/>
      <c r="G2" s="9"/>
      <c r="H2" s="10"/>
    </row>
    <row r="3" spans="1:13" ht="16.5" thickBot="1" x14ac:dyDescent="0.3">
      <c r="A3" s="15"/>
    </row>
    <row r="4" spans="1:13" ht="15.75" thickBot="1" x14ac:dyDescent="0.3">
      <c r="A4" s="22" t="s">
        <v>29</v>
      </c>
      <c r="C4" s="8" t="str">
        <f>'Assessment Summary'!C9</f>
        <v>Please Type Company Name</v>
      </c>
      <c r="D4" s="9"/>
      <c r="E4" s="9"/>
      <c r="F4" s="9"/>
      <c r="G4" s="9"/>
      <c r="H4" s="10"/>
    </row>
    <row r="6" spans="1:13" ht="15.75" x14ac:dyDescent="0.25">
      <c r="A6" s="13" t="s">
        <v>11</v>
      </c>
    </row>
    <row r="8" spans="1:13" x14ac:dyDescent="0.25">
      <c r="A8" s="7" t="s">
        <v>12</v>
      </c>
    </row>
    <row r="10" spans="1:13" x14ac:dyDescent="0.25">
      <c r="A10" s="892" t="s">
        <v>18</v>
      </c>
      <c r="B10" s="893"/>
      <c r="C10" s="893"/>
      <c r="D10" s="893"/>
      <c r="E10" s="893"/>
      <c r="F10" s="893"/>
      <c r="G10" s="893"/>
      <c r="H10" s="893"/>
      <c r="I10" s="893"/>
      <c r="J10" s="893"/>
      <c r="K10" s="893"/>
      <c r="L10" s="893"/>
      <c r="M10" s="893"/>
    </row>
    <row r="11" spans="1:13" x14ac:dyDescent="0.25">
      <c r="A11" s="893"/>
      <c r="B11" s="893"/>
      <c r="C11" s="893"/>
      <c r="D11" s="893"/>
      <c r="E11" s="893"/>
      <c r="F11" s="893"/>
      <c r="G11" s="893"/>
      <c r="H11" s="893"/>
      <c r="I11" s="893"/>
      <c r="J11" s="893"/>
      <c r="K11" s="893"/>
      <c r="L11" s="893"/>
      <c r="M11" s="893"/>
    </row>
    <row r="12" spans="1:13" x14ac:dyDescent="0.25">
      <c r="A12" s="893"/>
      <c r="B12" s="893"/>
      <c r="C12" s="893"/>
      <c r="D12" s="893"/>
      <c r="E12" s="893"/>
      <c r="F12" s="893"/>
      <c r="G12" s="893"/>
      <c r="H12" s="893"/>
      <c r="I12" s="893"/>
      <c r="J12" s="893"/>
      <c r="K12" s="893"/>
      <c r="L12" s="893"/>
      <c r="M12" s="893"/>
    </row>
    <row r="13" spans="1:13" x14ac:dyDescent="0.25">
      <c r="A13" s="894"/>
      <c r="B13" s="894"/>
      <c r="C13" s="894"/>
      <c r="D13" s="894"/>
      <c r="E13" s="894"/>
      <c r="F13" s="894"/>
      <c r="G13" s="894"/>
      <c r="H13" s="894"/>
      <c r="I13" s="894"/>
      <c r="J13" s="894"/>
      <c r="K13" s="894"/>
      <c r="L13" s="894"/>
      <c r="M13" s="894"/>
    </row>
    <row r="14" spans="1:13" x14ac:dyDescent="0.25">
      <c r="A14" s="17"/>
      <c r="B14" s="17"/>
      <c r="C14" s="17"/>
      <c r="D14" s="17"/>
      <c r="E14" s="17"/>
      <c r="F14" s="17"/>
      <c r="G14" s="17"/>
      <c r="H14" s="17"/>
      <c r="I14" s="17"/>
      <c r="J14" s="17"/>
      <c r="K14" s="17"/>
      <c r="L14" s="17"/>
    </row>
    <row r="15" spans="1:13" x14ac:dyDescent="0.25">
      <c r="A15" s="18" t="s">
        <v>13</v>
      </c>
      <c r="B15" s="894" t="s">
        <v>14</v>
      </c>
      <c r="C15" s="894"/>
      <c r="D15" s="894"/>
      <c r="E15" s="894"/>
      <c r="F15" s="894"/>
      <c r="G15" s="894"/>
      <c r="H15" t="s">
        <v>15</v>
      </c>
      <c r="I15" t="s">
        <v>17</v>
      </c>
    </row>
    <row r="16" spans="1:13" ht="30" customHeight="1" x14ac:dyDescent="0.25">
      <c r="A16">
        <v>1</v>
      </c>
      <c r="B16" s="891" t="s">
        <v>16</v>
      </c>
      <c r="C16" s="891"/>
      <c r="D16" s="891"/>
      <c r="E16" s="891"/>
      <c r="F16" s="891"/>
      <c r="G16" s="891"/>
    </row>
    <row r="17" spans="1:8" ht="30" customHeight="1" x14ac:dyDescent="0.25">
      <c r="A17">
        <v>2</v>
      </c>
      <c r="B17" s="891"/>
      <c r="C17" s="891"/>
      <c r="D17" s="891"/>
      <c r="E17" s="891"/>
      <c r="F17" s="891"/>
      <c r="G17" s="891"/>
      <c r="H17" s="19"/>
    </row>
    <row r="18" spans="1:8" ht="30" customHeight="1" x14ac:dyDescent="0.25">
      <c r="A18">
        <v>3</v>
      </c>
      <c r="B18" s="891"/>
      <c r="C18" s="891"/>
      <c r="D18" s="891"/>
      <c r="E18" s="891"/>
      <c r="F18" s="891"/>
      <c r="G18" s="891"/>
      <c r="H18" s="19"/>
    </row>
    <row r="19" spans="1:8" ht="30" customHeight="1" x14ac:dyDescent="0.25">
      <c r="A19">
        <v>4</v>
      </c>
      <c r="B19" s="891"/>
      <c r="C19" s="891"/>
      <c r="D19" s="891"/>
      <c r="E19" s="891"/>
      <c r="F19" s="891"/>
      <c r="G19" s="891"/>
      <c r="H19" s="19"/>
    </row>
    <row r="20" spans="1:8" ht="30" customHeight="1" x14ac:dyDescent="0.25">
      <c r="A20">
        <v>5</v>
      </c>
      <c r="B20" s="891"/>
      <c r="C20" s="891"/>
      <c r="D20" s="891"/>
      <c r="E20" s="891"/>
      <c r="F20" s="891"/>
      <c r="G20" s="891"/>
      <c r="H20" s="19"/>
    </row>
    <row r="21" spans="1:8" ht="30" customHeight="1" x14ac:dyDescent="0.25">
      <c r="A21">
        <v>6</v>
      </c>
      <c r="B21" s="891"/>
      <c r="C21" s="891"/>
      <c r="D21" s="891"/>
      <c r="E21" s="891"/>
      <c r="F21" s="891"/>
      <c r="G21" s="891"/>
      <c r="H21" s="19"/>
    </row>
    <row r="22" spans="1:8" ht="30" customHeight="1" x14ac:dyDescent="0.25">
      <c r="A22">
        <v>7</v>
      </c>
      <c r="B22" s="891"/>
      <c r="C22" s="891"/>
      <c r="D22" s="891"/>
      <c r="E22" s="891"/>
      <c r="F22" s="891"/>
      <c r="G22" s="891"/>
      <c r="H22" s="19"/>
    </row>
    <row r="23" spans="1:8" ht="30" customHeight="1" x14ac:dyDescent="0.25">
      <c r="A23">
        <v>8</v>
      </c>
      <c r="B23" s="891"/>
      <c r="C23" s="891"/>
      <c r="D23" s="891"/>
      <c r="E23" s="891"/>
      <c r="F23" s="891"/>
      <c r="G23" s="891"/>
      <c r="H23" s="19"/>
    </row>
    <row r="24" spans="1:8" ht="30" customHeight="1" x14ac:dyDescent="0.25">
      <c r="A24">
        <v>9</v>
      </c>
      <c r="B24" s="891"/>
      <c r="C24" s="891"/>
      <c r="D24" s="891"/>
      <c r="E24" s="891"/>
      <c r="F24" s="891"/>
      <c r="G24" s="891"/>
      <c r="H24" s="19"/>
    </row>
    <row r="25" spans="1:8" ht="30" customHeight="1" x14ac:dyDescent="0.25">
      <c r="A25">
        <v>10</v>
      </c>
      <c r="B25" s="891"/>
      <c r="C25" s="891"/>
      <c r="D25" s="891"/>
      <c r="E25" s="891"/>
      <c r="F25" s="891"/>
      <c r="G25" s="891"/>
      <c r="H25" s="19"/>
    </row>
    <row r="26" spans="1:8" ht="30" customHeight="1" x14ac:dyDescent="0.25">
      <c r="A26">
        <v>11</v>
      </c>
      <c r="B26" s="891"/>
      <c r="C26" s="891"/>
      <c r="D26" s="891"/>
      <c r="E26" s="891"/>
      <c r="F26" s="891"/>
      <c r="G26" s="891"/>
      <c r="H26" s="19"/>
    </row>
    <row r="27" spans="1:8" ht="30" customHeight="1" x14ac:dyDescent="0.25">
      <c r="A27">
        <v>12</v>
      </c>
      <c r="B27" s="891"/>
      <c r="C27" s="891"/>
      <c r="D27" s="891"/>
      <c r="E27" s="891"/>
      <c r="F27" s="891"/>
      <c r="G27" s="891"/>
      <c r="H27" s="19"/>
    </row>
    <row r="28" spans="1:8" ht="30" customHeight="1" x14ac:dyDescent="0.25">
      <c r="A28">
        <v>13</v>
      </c>
      <c r="B28" s="891"/>
      <c r="C28" s="891"/>
      <c r="D28" s="891"/>
      <c r="E28" s="891"/>
      <c r="F28" s="891"/>
      <c r="G28" s="891"/>
      <c r="H28" s="19"/>
    </row>
    <row r="29" spans="1:8" ht="30" customHeight="1" x14ac:dyDescent="0.25">
      <c r="A29">
        <v>14</v>
      </c>
      <c r="B29" s="891"/>
      <c r="C29" s="891"/>
      <c r="D29" s="891"/>
      <c r="E29" s="891"/>
      <c r="F29" s="891"/>
      <c r="G29" s="891"/>
      <c r="H29" s="19"/>
    </row>
    <row r="30" spans="1:8" ht="30" customHeight="1" x14ac:dyDescent="0.25">
      <c r="A30">
        <v>15</v>
      </c>
      <c r="B30" s="891"/>
      <c r="C30" s="891"/>
      <c r="D30" s="891"/>
      <c r="E30" s="891"/>
      <c r="F30" s="891"/>
      <c r="G30" s="891"/>
      <c r="H30" s="19"/>
    </row>
    <row r="31" spans="1:8" ht="30" customHeight="1" x14ac:dyDescent="0.25">
      <c r="A31">
        <v>16</v>
      </c>
      <c r="B31" s="891"/>
      <c r="C31" s="891"/>
      <c r="D31" s="891"/>
      <c r="E31" s="891"/>
      <c r="F31" s="891"/>
      <c r="G31" s="891"/>
      <c r="H31" s="19"/>
    </row>
    <row r="32" spans="1:8" ht="30" customHeight="1" x14ac:dyDescent="0.25">
      <c r="A32">
        <v>17</v>
      </c>
      <c r="B32" s="891"/>
      <c r="C32" s="891"/>
      <c r="D32" s="891"/>
      <c r="E32" s="891"/>
      <c r="F32" s="891"/>
      <c r="G32" s="891"/>
      <c r="H32" s="19"/>
    </row>
    <row r="33" spans="1:8" ht="30" customHeight="1" x14ac:dyDescent="0.25">
      <c r="A33">
        <v>18</v>
      </c>
      <c r="B33" s="891"/>
      <c r="C33" s="891"/>
      <c r="D33" s="891"/>
      <c r="E33" s="891"/>
      <c r="F33" s="891"/>
      <c r="G33" s="891"/>
      <c r="H33" s="19"/>
    </row>
    <row r="34" spans="1:8" ht="30" customHeight="1" x14ac:dyDescent="0.25">
      <c r="A34">
        <v>19</v>
      </c>
      <c r="B34" s="891"/>
      <c r="C34" s="891"/>
      <c r="D34" s="891"/>
      <c r="E34" s="891"/>
      <c r="F34" s="891"/>
      <c r="G34" s="891"/>
      <c r="H34" s="19"/>
    </row>
    <row r="35" spans="1:8" ht="30" customHeight="1" x14ac:dyDescent="0.25">
      <c r="A35">
        <v>20</v>
      </c>
      <c r="B35" s="891"/>
      <c r="C35" s="891"/>
      <c r="D35" s="891"/>
      <c r="E35" s="891"/>
      <c r="F35" s="891"/>
      <c r="G35" s="891"/>
      <c r="H35" s="19"/>
    </row>
    <row r="36" spans="1:8" ht="30" customHeight="1" x14ac:dyDescent="0.25">
      <c r="A36">
        <v>21</v>
      </c>
      <c r="B36" s="891"/>
      <c r="C36" s="891"/>
      <c r="D36" s="891"/>
      <c r="E36" s="891"/>
      <c r="F36" s="891"/>
      <c r="G36" s="891"/>
      <c r="H36" s="19"/>
    </row>
    <row r="37" spans="1:8" ht="30" customHeight="1" x14ac:dyDescent="0.25">
      <c r="A37">
        <v>22</v>
      </c>
      <c r="B37" s="891"/>
      <c r="C37" s="891"/>
      <c r="D37" s="891"/>
      <c r="E37" s="891"/>
      <c r="F37" s="891"/>
      <c r="G37" s="891"/>
      <c r="H37" s="19"/>
    </row>
    <row r="38" spans="1:8" ht="30" customHeight="1" x14ac:dyDescent="0.25">
      <c r="A38">
        <v>23</v>
      </c>
      <c r="B38" s="891"/>
      <c r="C38" s="891"/>
      <c r="D38" s="891"/>
      <c r="E38" s="891"/>
      <c r="F38" s="891"/>
      <c r="G38" s="891"/>
      <c r="H38" s="19"/>
    </row>
    <row r="39" spans="1:8" ht="30" customHeight="1" x14ac:dyDescent="0.25">
      <c r="A39">
        <v>24</v>
      </c>
      <c r="B39" s="891"/>
      <c r="C39" s="891"/>
      <c r="D39" s="891"/>
      <c r="E39" s="891"/>
      <c r="F39" s="891"/>
      <c r="G39" s="891"/>
      <c r="H39" s="19"/>
    </row>
  </sheetData>
  <mergeCells count="26">
    <mergeCell ref="B15:G15"/>
    <mergeCell ref="B16:G16"/>
    <mergeCell ref="B17:G17"/>
    <mergeCell ref="B29:G29"/>
    <mergeCell ref="B18:G18"/>
    <mergeCell ref="B19:G19"/>
    <mergeCell ref="B20:G20"/>
    <mergeCell ref="B21:G21"/>
    <mergeCell ref="B22:G22"/>
    <mergeCell ref="B23:G23"/>
    <mergeCell ref="B36:G36"/>
    <mergeCell ref="B37:G37"/>
    <mergeCell ref="B38:G38"/>
    <mergeCell ref="B39:G39"/>
    <mergeCell ref="A10:M13"/>
    <mergeCell ref="B30:G30"/>
    <mergeCell ref="B31:G31"/>
    <mergeCell ref="B32:G32"/>
    <mergeCell ref="B33:G33"/>
    <mergeCell ref="B34:G34"/>
    <mergeCell ref="B35:G35"/>
    <mergeCell ref="B24:G24"/>
    <mergeCell ref="B25:G25"/>
    <mergeCell ref="B26:G26"/>
    <mergeCell ref="B27:G27"/>
    <mergeCell ref="B28:G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0000"/>
  </sheetPr>
  <dimension ref="A1:H6"/>
  <sheetViews>
    <sheetView workbookViewId="0">
      <selection activeCell="A8" sqref="A8"/>
    </sheetView>
  </sheetViews>
  <sheetFormatPr defaultRowHeight="15" x14ac:dyDescent="0.25"/>
  <sheetData>
    <row r="1" spans="1:8" ht="15.75" thickBot="1" x14ac:dyDescent="0.3"/>
    <row r="2" spans="1:8" ht="16.5" thickBot="1" x14ac:dyDescent="0.3">
      <c r="A2" s="14" t="s">
        <v>1</v>
      </c>
      <c r="C2" s="8" t="str">
        <f>Instructions!B5</f>
        <v>TMTii 56</v>
      </c>
      <c r="D2" s="9"/>
      <c r="E2" s="9"/>
      <c r="F2" s="9"/>
      <c r="G2" s="9"/>
      <c r="H2" s="10"/>
    </row>
    <row r="3" spans="1:8" ht="16.5" thickBot="1" x14ac:dyDescent="0.3">
      <c r="A3" s="15"/>
    </row>
    <row r="4" spans="1:8" ht="16.5" thickBot="1" x14ac:dyDescent="0.3">
      <c r="A4" s="14" t="s">
        <v>0</v>
      </c>
      <c r="C4" s="8" t="str">
        <f>'Assessment Summary'!C9</f>
        <v>Please Type Company Name</v>
      </c>
      <c r="D4" s="9"/>
      <c r="E4" s="9"/>
      <c r="F4" s="9"/>
      <c r="G4" s="9"/>
      <c r="H4" s="10"/>
    </row>
    <row r="6" spans="1:8" ht="15.75" x14ac:dyDescent="0.25">
      <c r="A6" s="13" t="s">
        <v>10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H125"/>
  <sheetViews>
    <sheetView workbookViewId="0">
      <selection activeCell="A71" sqref="A71"/>
    </sheetView>
  </sheetViews>
  <sheetFormatPr defaultRowHeight="15" x14ac:dyDescent="0.25"/>
  <cols>
    <col min="1" max="1" width="44.140625" style="43" customWidth="1"/>
    <col min="2" max="2" width="14.85546875" customWidth="1"/>
    <col min="3" max="3" width="13.140625" bestFit="1" customWidth="1"/>
    <col min="4" max="4" width="12.140625" customWidth="1"/>
  </cols>
  <sheetData>
    <row r="2" spans="1:8" x14ac:dyDescent="0.25">
      <c r="A2" s="47" t="s">
        <v>112</v>
      </c>
      <c r="E2" s="47" t="s">
        <v>186</v>
      </c>
      <c r="H2" s="47" t="s">
        <v>37</v>
      </c>
    </row>
    <row r="3" spans="1:8" x14ac:dyDescent="0.25">
      <c r="A3" s="43" t="s">
        <v>194</v>
      </c>
    </row>
    <row r="4" spans="1:8" x14ac:dyDescent="0.25">
      <c r="A4" s="43" t="s">
        <v>195</v>
      </c>
      <c r="D4" s="40"/>
      <c r="E4" s="123" t="s">
        <v>185</v>
      </c>
      <c r="H4" t="s">
        <v>193</v>
      </c>
    </row>
    <row r="5" spans="1:8" x14ac:dyDescent="0.25">
      <c r="A5" s="43">
        <f>'Equipment Charge'!A23</f>
        <v>0</v>
      </c>
      <c r="D5" s="40"/>
      <c r="E5" s="123">
        <v>1</v>
      </c>
      <c r="H5" t="s">
        <v>187</v>
      </c>
    </row>
    <row r="6" spans="1:8" x14ac:dyDescent="0.25">
      <c r="A6" s="43">
        <f>'Equipment Charge'!A24</f>
        <v>0</v>
      </c>
      <c r="D6" s="40"/>
      <c r="E6" s="123">
        <v>2</v>
      </c>
      <c r="H6" t="s">
        <v>188</v>
      </c>
    </row>
    <row r="7" spans="1:8" x14ac:dyDescent="0.25">
      <c r="A7" s="43">
        <f>'Equipment Charge'!A25</f>
        <v>0</v>
      </c>
      <c r="D7" s="40"/>
      <c r="E7" s="123">
        <v>3</v>
      </c>
    </row>
    <row r="8" spans="1:8" x14ac:dyDescent="0.25">
      <c r="A8" s="43">
        <f>'Equipment Charge'!A26</f>
        <v>0</v>
      </c>
      <c r="D8" s="40"/>
      <c r="E8" s="123">
        <v>4</v>
      </c>
    </row>
    <row r="9" spans="1:8" x14ac:dyDescent="0.25">
      <c r="A9" s="43">
        <f>'Equipment Charge'!A27</f>
        <v>0</v>
      </c>
      <c r="D9" s="40"/>
      <c r="E9" s="123">
        <v>5</v>
      </c>
    </row>
    <row r="10" spans="1:8" x14ac:dyDescent="0.25">
      <c r="A10" s="43">
        <f>'Equipment Charge'!A28</f>
        <v>0</v>
      </c>
      <c r="D10" s="40"/>
      <c r="E10" s="123">
        <v>6</v>
      </c>
    </row>
    <row r="11" spans="1:8" x14ac:dyDescent="0.25">
      <c r="A11" s="43">
        <f>'Equipment Charge'!A29</f>
        <v>0</v>
      </c>
      <c r="D11" s="40"/>
      <c r="E11" s="123">
        <v>7</v>
      </c>
    </row>
    <row r="12" spans="1:8" x14ac:dyDescent="0.25">
      <c r="A12" s="43">
        <f>'Equipment Charge'!A30</f>
        <v>0</v>
      </c>
      <c r="D12" s="40"/>
      <c r="E12" s="123">
        <v>8</v>
      </c>
    </row>
    <row r="13" spans="1:8" x14ac:dyDescent="0.25">
      <c r="A13" s="43">
        <f>'Equipment Charge'!A31</f>
        <v>0</v>
      </c>
      <c r="D13" s="40"/>
      <c r="E13" s="123">
        <v>9</v>
      </c>
    </row>
    <row r="14" spans="1:8" x14ac:dyDescent="0.25">
      <c r="A14" s="43">
        <f>'Equipment Charge'!A32</f>
        <v>0</v>
      </c>
      <c r="D14" s="40"/>
      <c r="E14" s="123">
        <v>10</v>
      </c>
    </row>
    <row r="15" spans="1:8" x14ac:dyDescent="0.25">
      <c r="D15" s="40"/>
      <c r="E15" s="40"/>
    </row>
    <row r="16" spans="1:8" x14ac:dyDescent="0.25">
      <c r="A16" s="43" t="s">
        <v>196</v>
      </c>
    </row>
    <row r="17" spans="1:6" x14ac:dyDescent="0.25">
      <c r="A17" s="43">
        <f>'Equipment Charge'!A40</f>
        <v>0</v>
      </c>
    </row>
    <row r="18" spans="1:6" x14ac:dyDescent="0.25">
      <c r="A18" s="43">
        <f>'Equipment Charge'!A41</f>
        <v>0</v>
      </c>
    </row>
    <row r="19" spans="1:6" x14ac:dyDescent="0.25">
      <c r="A19" s="43">
        <f>'Equipment Charge'!A42</f>
        <v>0</v>
      </c>
    </row>
    <row r="20" spans="1:6" x14ac:dyDescent="0.25">
      <c r="A20" s="43">
        <f>'Equipment Charge'!A43</f>
        <v>0</v>
      </c>
    </row>
    <row r="21" spans="1:6" x14ac:dyDescent="0.25">
      <c r="A21" s="43">
        <f>'Equipment Charge'!A44</f>
        <v>0</v>
      </c>
    </row>
    <row r="22" spans="1:6" x14ac:dyDescent="0.25">
      <c r="A22" s="43">
        <f>'Equipment Charge'!A45</f>
        <v>0</v>
      </c>
    </row>
    <row r="23" spans="1:6" x14ac:dyDescent="0.25">
      <c r="A23" s="43">
        <f>'Equipment Charge'!A46</f>
        <v>0</v>
      </c>
    </row>
    <row r="24" spans="1:6" x14ac:dyDescent="0.25">
      <c r="A24" s="43">
        <f>'Equipment Charge'!A47</f>
        <v>0</v>
      </c>
    </row>
    <row r="25" spans="1:6" x14ac:dyDescent="0.25">
      <c r="A25" s="43">
        <f>'Equipment Charge'!A48</f>
        <v>0</v>
      </c>
    </row>
    <row r="26" spans="1:6" x14ac:dyDescent="0.25">
      <c r="A26" s="43">
        <f>'Equipment Charge'!A49</f>
        <v>0</v>
      </c>
    </row>
    <row r="27" spans="1:6" x14ac:dyDescent="0.25">
      <c r="A27" s="43">
        <f>'Equipment Charge'!A50</f>
        <v>0</v>
      </c>
      <c r="B27" s="7"/>
      <c r="C27" s="7"/>
      <c r="D27" s="7"/>
      <c r="F27" s="7"/>
    </row>
    <row r="28" spans="1:6" x14ac:dyDescent="0.25">
      <c r="A28" s="43">
        <f>'Equipment Charge'!A51</f>
        <v>0</v>
      </c>
      <c r="B28" s="65"/>
      <c r="C28" s="65"/>
      <c r="D28" s="65"/>
    </row>
    <row r="29" spans="1:6" x14ac:dyDescent="0.25">
      <c r="A29" s="43">
        <f>'Equipment Charge'!A52</f>
        <v>0</v>
      </c>
      <c r="B29" s="65"/>
      <c r="C29" s="65"/>
      <c r="D29" s="65"/>
    </row>
    <row r="30" spans="1:6" x14ac:dyDescent="0.25">
      <c r="A30" s="43">
        <f>'Equipment Charge'!A53</f>
        <v>0</v>
      </c>
      <c r="B30" s="65"/>
      <c r="C30" s="65"/>
      <c r="D30" s="65"/>
    </row>
    <row r="31" spans="1:6" x14ac:dyDescent="0.25">
      <c r="A31" s="43">
        <f>'Equipment Charge'!A54</f>
        <v>0</v>
      </c>
      <c r="B31" s="65"/>
      <c r="C31" s="65"/>
      <c r="D31" s="65"/>
    </row>
    <row r="32" spans="1:6" x14ac:dyDescent="0.25">
      <c r="A32" s="43">
        <f>'Equipment Charge'!A55</f>
        <v>0</v>
      </c>
      <c r="B32" s="65"/>
      <c r="C32" s="65"/>
      <c r="D32" s="65"/>
    </row>
    <row r="33" spans="1:4" x14ac:dyDescent="0.25">
      <c r="A33" s="43">
        <f>'Equipment Charge'!A56</f>
        <v>0</v>
      </c>
      <c r="B33" s="65"/>
      <c r="C33" s="65"/>
      <c r="D33" s="65"/>
    </row>
    <row r="34" spans="1:4" x14ac:dyDescent="0.25">
      <c r="A34" s="43">
        <f>'Equipment Charge'!A57</f>
        <v>0</v>
      </c>
      <c r="B34" s="65"/>
      <c r="C34" s="65"/>
      <c r="D34" s="65"/>
    </row>
    <row r="35" spans="1:4" x14ac:dyDescent="0.25">
      <c r="A35" s="43">
        <f>'Equipment Charge'!A58</f>
        <v>0</v>
      </c>
      <c r="B35" s="65"/>
      <c r="C35" s="65"/>
      <c r="D35" s="65"/>
    </row>
    <row r="36" spans="1:4" x14ac:dyDescent="0.25">
      <c r="A36" s="43">
        <f>'Equipment Charge'!A59</f>
        <v>0</v>
      </c>
      <c r="B36" s="65"/>
      <c r="C36" s="65"/>
      <c r="D36" s="65"/>
    </row>
    <row r="37" spans="1:4" x14ac:dyDescent="0.25">
      <c r="A37" s="43">
        <f>'Equipment Charge'!A60</f>
        <v>0</v>
      </c>
      <c r="B37" s="65"/>
      <c r="C37" s="65"/>
      <c r="D37" s="65"/>
    </row>
    <row r="38" spans="1:4" x14ac:dyDescent="0.25">
      <c r="A38" s="43">
        <f>'Equipment Charge'!A61</f>
        <v>0</v>
      </c>
      <c r="B38" s="65"/>
      <c r="C38" s="65"/>
      <c r="D38" s="65"/>
    </row>
    <row r="39" spans="1:4" x14ac:dyDescent="0.25">
      <c r="A39" s="43">
        <f>'Equipment Charge'!A62</f>
        <v>0</v>
      </c>
      <c r="B39" s="65"/>
      <c r="C39" s="65"/>
      <c r="D39" s="65"/>
    </row>
    <row r="40" spans="1:4" x14ac:dyDescent="0.25">
      <c r="A40" s="43">
        <f>'Equipment Charge'!A63</f>
        <v>0</v>
      </c>
      <c r="B40" s="65"/>
      <c r="C40" s="65"/>
      <c r="D40" s="65"/>
    </row>
    <row r="41" spans="1:4" x14ac:dyDescent="0.25">
      <c r="A41" s="43">
        <f>'Equipment Charge'!A64</f>
        <v>0</v>
      </c>
      <c r="B41" s="65"/>
      <c r="C41" s="65"/>
      <c r="D41" s="65"/>
    </row>
    <row r="42" spans="1:4" x14ac:dyDescent="0.25">
      <c r="A42" s="43">
        <f>'Equipment Charge'!A65</f>
        <v>0</v>
      </c>
      <c r="B42" s="65"/>
      <c r="C42" s="65"/>
      <c r="D42" s="65"/>
    </row>
    <row r="43" spans="1:4" x14ac:dyDescent="0.25">
      <c r="A43" s="43">
        <f>'Equipment Charge'!A66</f>
        <v>0</v>
      </c>
      <c r="B43" s="65"/>
      <c r="C43" s="65"/>
      <c r="D43" s="65"/>
    </row>
    <row r="44" spans="1:4" x14ac:dyDescent="0.25">
      <c r="A44" s="43">
        <f>'Equipment Charge'!A67</f>
        <v>0</v>
      </c>
      <c r="B44" s="65"/>
      <c r="C44" s="65"/>
      <c r="D44" s="65"/>
    </row>
    <row r="45" spans="1:4" x14ac:dyDescent="0.25">
      <c r="A45" s="43">
        <f>'Equipment Charge'!A68</f>
        <v>0</v>
      </c>
      <c r="B45" s="65"/>
      <c r="C45" s="65"/>
      <c r="D45" s="65"/>
    </row>
    <row r="46" spans="1:4" x14ac:dyDescent="0.25">
      <c r="A46" s="43">
        <f>'Equipment Charge'!A69</f>
        <v>0</v>
      </c>
      <c r="B46" s="65"/>
      <c r="C46" s="65"/>
      <c r="D46" s="65"/>
    </row>
    <row r="47" spans="1:4" x14ac:dyDescent="0.25">
      <c r="A47" s="43">
        <f>'Equipment Charge'!A70</f>
        <v>0</v>
      </c>
      <c r="B47" s="65"/>
      <c r="C47" s="65"/>
      <c r="D47" s="65"/>
    </row>
    <row r="48" spans="1:4" x14ac:dyDescent="0.25">
      <c r="A48" s="43">
        <f>'Equipment Charge'!A71</f>
        <v>0</v>
      </c>
      <c r="B48" s="65"/>
      <c r="C48" s="65"/>
      <c r="D48" s="65"/>
    </row>
    <row r="49" spans="1:4" x14ac:dyDescent="0.25">
      <c r="A49" s="43">
        <f>'Equipment Charge'!A72</f>
        <v>0</v>
      </c>
      <c r="B49" s="65"/>
      <c r="C49" s="65"/>
      <c r="D49" s="65"/>
    </row>
    <row r="50" spans="1:4" x14ac:dyDescent="0.25">
      <c r="A50" s="43">
        <f>'Equipment Charge'!A73</f>
        <v>0</v>
      </c>
      <c r="B50" s="65"/>
      <c r="C50" s="65"/>
      <c r="D50" s="65"/>
    </row>
    <row r="51" spans="1:4" x14ac:dyDescent="0.25">
      <c r="A51" s="43">
        <f>'Equipment Charge'!A74</f>
        <v>0</v>
      </c>
      <c r="B51" s="65"/>
      <c r="C51" s="65"/>
      <c r="D51" s="65"/>
    </row>
    <row r="52" spans="1:4" x14ac:dyDescent="0.25">
      <c r="A52" s="43">
        <f>'Equipment Charge'!A75</f>
        <v>0</v>
      </c>
      <c r="B52" s="65">
        <f>'Staff Rate Breakdown'!L58</f>
        <v>0</v>
      </c>
      <c r="C52" s="65"/>
      <c r="D52" s="65"/>
    </row>
    <row r="53" spans="1:4" x14ac:dyDescent="0.25">
      <c r="A53" s="43">
        <f>'Equipment Charge'!A76</f>
        <v>0</v>
      </c>
    </row>
    <row r="54" spans="1:4" x14ac:dyDescent="0.25">
      <c r="A54" s="43">
        <f>'Equipment Charge'!A77</f>
        <v>0</v>
      </c>
    </row>
    <row r="55" spans="1:4" x14ac:dyDescent="0.25">
      <c r="A55" s="43">
        <f>'Equipment Charge'!A78</f>
        <v>0</v>
      </c>
    </row>
    <row r="56" spans="1:4" x14ac:dyDescent="0.25">
      <c r="A56" s="43">
        <f>'Equipment Charge'!A79</f>
        <v>0</v>
      </c>
    </row>
    <row r="57" spans="1:4" x14ac:dyDescent="0.25">
      <c r="A57" s="43">
        <f>'Equipment Charge'!A80</f>
        <v>0</v>
      </c>
    </row>
    <row r="58" spans="1:4" x14ac:dyDescent="0.25">
      <c r="A58" s="43">
        <f>'Equipment Charge'!A81</f>
        <v>0</v>
      </c>
    </row>
    <row r="59" spans="1:4" x14ac:dyDescent="0.25">
      <c r="A59" s="43">
        <f>'Equipment Charge'!A82</f>
        <v>0</v>
      </c>
    </row>
    <row r="60" spans="1:4" x14ac:dyDescent="0.25">
      <c r="A60" s="43">
        <f>'Equipment Charge'!A83</f>
        <v>0</v>
      </c>
    </row>
    <row r="61" spans="1:4" x14ac:dyDescent="0.25">
      <c r="A61" s="43">
        <f>'Equipment Charge'!A84</f>
        <v>0</v>
      </c>
    </row>
    <row r="62" spans="1:4" x14ac:dyDescent="0.25">
      <c r="A62" s="43">
        <f>'Equipment Charge'!A85</f>
        <v>0</v>
      </c>
    </row>
    <row r="63" spans="1:4" x14ac:dyDescent="0.25">
      <c r="A63" s="43">
        <f>'Equipment Charge'!A86</f>
        <v>0</v>
      </c>
    </row>
    <row r="64" spans="1:4" x14ac:dyDescent="0.25">
      <c r="A64" s="43">
        <f>'Equipment Charge'!A87</f>
        <v>0</v>
      </c>
    </row>
    <row r="65" spans="1:1" x14ac:dyDescent="0.25">
      <c r="A65" s="43">
        <f>'Equipment Charge'!A88</f>
        <v>0</v>
      </c>
    </row>
    <row r="71" spans="1:1" x14ac:dyDescent="0.25">
      <c r="A71" s="43">
        <f>'Equipment Charge'!A94</f>
        <v>0</v>
      </c>
    </row>
    <row r="72" spans="1:1" x14ac:dyDescent="0.25">
      <c r="A72" s="43">
        <f>'Equipment Charge'!A95</f>
        <v>0</v>
      </c>
    </row>
    <row r="73" spans="1:1" x14ac:dyDescent="0.25">
      <c r="A73" s="43">
        <f>'Equipment Charge'!A96</f>
        <v>0</v>
      </c>
    </row>
    <row r="74" spans="1:1" x14ac:dyDescent="0.25">
      <c r="A74" s="43">
        <f>'Equipment Charge'!A97</f>
        <v>0</v>
      </c>
    </row>
    <row r="75" spans="1:1" x14ac:dyDescent="0.25">
      <c r="A75" s="43">
        <f>'Equipment Charge'!A98</f>
        <v>0</v>
      </c>
    </row>
    <row r="76" spans="1:1" x14ac:dyDescent="0.25">
      <c r="A76" s="43">
        <f>'Equipment Charge'!A99</f>
        <v>0</v>
      </c>
    </row>
    <row r="77" spans="1:1" x14ac:dyDescent="0.25">
      <c r="A77" s="43">
        <f>'Equipment Charge'!A100</f>
        <v>0</v>
      </c>
    </row>
    <row r="78" spans="1:1" x14ac:dyDescent="0.25">
      <c r="A78" s="43">
        <f>'Equipment Charge'!A101</f>
        <v>0</v>
      </c>
    </row>
    <row r="79" spans="1:1" x14ac:dyDescent="0.25">
      <c r="A79" s="43">
        <f>'Equipment Charge'!A102</f>
        <v>0</v>
      </c>
    </row>
    <row r="80" spans="1:1" x14ac:dyDescent="0.25">
      <c r="A80" s="43">
        <f>'Equipment Charge'!A103</f>
        <v>0</v>
      </c>
    </row>
    <row r="84" spans="1:1" x14ac:dyDescent="0.25">
      <c r="A84" s="43">
        <f>'Equipment Charge'!A107</f>
        <v>0</v>
      </c>
    </row>
    <row r="86" spans="1:1" x14ac:dyDescent="0.25">
      <c r="A86" s="43">
        <f>'Equipment Charge'!A109</f>
        <v>0</v>
      </c>
    </row>
    <row r="87" spans="1:1" x14ac:dyDescent="0.25">
      <c r="A87" s="43">
        <f>'Equipment Charge'!A110</f>
        <v>0</v>
      </c>
    </row>
    <row r="88" spans="1:1" x14ac:dyDescent="0.25">
      <c r="A88" s="43">
        <f>'Equipment Charge'!A111</f>
        <v>0</v>
      </c>
    </row>
    <row r="89" spans="1:1" x14ac:dyDescent="0.25">
      <c r="A89" s="43">
        <f>'Equipment Charge'!A112</f>
        <v>0</v>
      </c>
    </row>
    <row r="90" spans="1:1" x14ac:dyDescent="0.25">
      <c r="A90" s="43">
        <f>'Equipment Charge'!A113</f>
        <v>0</v>
      </c>
    </row>
    <row r="91" spans="1:1" x14ac:dyDescent="0.25">
      <c r="A91" s="43">
        <f>'Equipment Charge'!A114</f>
        <v>0</v>
      </c>
    </row>
    <row r="92" spans="1:1" x14ac:dyDescent="0.25">
      <c r="A92" s="43">
        <f>'Equipment Charge'!A115</f>
        <v>0</v>
      </c>
    </row>
    <row r="93" spans="1:1" x14ac:dyDescent="0.25">
      <c r="A93" s="43">
        <f>'Equipment Charge'!A116</f>
        <v>0</v>
      </c>
    </row>
    <row r="94" spans="1:1" x14ac:dyDescent="0.25">
      <c r="A94" s="43">
        <f>'Equipment Charge'!A117</f>
        <v>0</v>
      </c>
    </row>
    <row r="95" spans="1:1" x14ac:dyDescent="0.25">
      <c r="A95" s="43">
        <f>'Equipment Charge'!A118</f>
        <v>0</v>
      </c>
    </row>
    <row r="100" spans="1:1" x14ac:dyDescent="0.25">
      <c r="A100" s="43" t="s">
        <v>93</v>
      </c>
    </row>
    <row r="101" spans="1:1" x14ac:dyDescent="0.25">
      <c r="A101" s="43">
        <f>'Equipment Charge'!A124</f>
        <v>0</v>
      </c>
    </row>
    <row r="102" spans="1:1" x14ac:dyDescent="0.25">
      <c r="A102" s="43">
        <f>'Equipment Charge'!A125</f>
        <v>0</v>
      </c>
    </row>
    <row r="103" spans="1:1" x14ac:dyDescent="0.25">
      <c r="A103" s="43">
        <f>'Equipment Charge'!A126</f>
        <v>0</v>
      </c>
    </row>
    <row r="104" spans="1:1" x14ac:dyDescent="0.25">
      <c r="A104" s="43">
        <f>'Equipment Charge'!A127</f>
        <v>0</v>
      </c>
    </row>
    <row r="105" spans="1:1" x14ac:dyDescent="0.25">
      <c r="A105" s="43">
        <f>'Equipment Charge'!A128</f>
        <v>0</v>
      </c>
    </row>
    <row r="106" spans="1:1" x14ac:dyDescent="0.25">
      <c r="A106" s="43">
        <f>'Equipment Charge'!A129</f>
        <v>0</v>
      </c>
    </row>
    <row r="107" spans="1:1" x14ac:dyDescent="0.25">
      <c r="A107" s="43">
        <f>'Equipment Charge'!A130</f>
        <v>0</v>
      </c>
    </row>
    <row r="108" spans="1:1" x14ac:dyDescent="0.25">
      <c r="A108" s="43">
        <f>'Equipment Charge'!A131</f>
        <v>0</v>
      </c>
    </row>
    <row r="109" spans="1:1" x14ac:dyDescent="0.25">
      <c r="A109" s="43">
        <f>'Equipment Charge'!A132</f>
        <v>0</v>
      </c>
    </row>
    <row r="110" spans="1:1" x14ac:dyDescent="0.25">
      <c r="A110" s="43">
        <f>'Equipment Charge'!A133</f>
        <v>0</v>
      </c>
    </row>
    <row r="115" spans="1:1" x14ac:dyDescent="0.25">
      <c r="A115" s="43" t="s">
        <v>135</v>
      </c>
    </row>
    <row r="116" spans="1:1" x14ac:dyDescent="0.25">
      <c r="A116" s="43">
        <f>'Equipment Charge'!A139</f>
        <v>0</v>
      </c>
    </row>
    <row r="117" spans="1:1" x14ac:dyDescent="0.25">
      <c r="A117" s="43">
        <f>'Equipment Charge'!A140</f>
        <v>0</v>
      </c>
    </row>
    <row r="118" spans="1:1" x14ac:dyDescent="0.25">
      <c r="A118" s="43">
        <f>'Equipment Charge'!A141</f>
        <v>0</v>
      </c>
    </row>
    <row r="119" spans="1:1" x14ac:dyDescent="0.25">
      <c r="A119" s="43">
        <f>'Equipment Charge'!A142</f>
        <v>0</v>
      </c>
    </row>
    <row r="120" spans="1:1" x14ac:dyDescent="0.25">
      <c r="A120" s="43">
        <f>'Equipment Charge'!A143</f>
        <v>0</v>
      </c>
    </row>
    <row r="121" spans="1:1" x14ac:dyDescent="0.25">
      <c r="A121" s="43">
        <f>'Equipment Charge'!A144</f>
        <v>0</v>
      </c>
    </row>
    <row r="122" spans="1:1" x14ac:dyDescent="0.25">
      <c r="A122" s="43">
        <f>'Equipment Charge'!A145</f>
        <v>0</v>
      </c>
    </row>
    <row r="123" spans="1:1" x14ac:dyDescent="0.25">
      <c r="A123" s="43">
        <f>'Equipment Charge'!A146</f>
        <v>0</v>
      </c>
    </row>
    <row r="124" spans="1:1" x14ac:dyDescent="0.25">
      <c r="A124" s="43">
        <f>'Equipment Charge'!A147</f>
        <v>0</v>
      </c>
    </row>
    <row r="125" spans="1:1" x14ac:dyDescent="0.25">
      <c r="A125" s="43">
        <f>'Equipment Charge'!A148</f>
        <v>0</v>
      </c>
    </row>
  </sheetData>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H74"/>
  <sheetViews>
    <sheetView view="pageBreakPreview" topLeftCell="A9" zoomScaleNormal="100" zoomScaleSheetLayoutView="100" workbookViewId="0">
      <selection activeCell="C9" sqref="C9:E9"/>
    </sheetView>
  </sheetViews>
  <sheetFormatPr defaultColWidth="0" defaultRowHeight="14.25" zeroHeight="1" x14ac:dyDescent="0.2"/>
  <cols>
    <col min="1" max="1" width="29.7109375" style="115" bestFit="1" customWidth="1"/>
    <col min="2" max="2" width="9.140625" style="115" customWidth="1"/>
    <col min="3" max="3" width="9" style="115" bestFit="1" customWidth="1"/>
    <col min="4" max="4" width="21.5703125" style="115" customWidth="1"/>
    <col min="5" max="5" width="26" style="115" customWidth="1"/>
    <col min="6" max="8" width="9.140625" style="115" customWidth="1"/>
    <col min="9" max="16384" width="9.140625" style="115" hidden="1"/>
  </cols>
  <sheetData>
    <row r="1" spans="1:6" x14ac:dyDescent="0.2"/>
    <row r="2" spans="1:6" x14ac:dyDescent="0.2"/>
    <row r="3" spans="1:6" x14ac:dyDescent="0.2"/>
    <row r="4" spans="1:6" x14ac:dyDescent="0.2"/>
    <row r="5" spans="1:6" x14ac:dyDescent="0.2"/>
    <row r="6" spans="1:6" ht="15" thickBot="1" x14ac:dyDescent="0.25">
      <c r="C6" s="107"/>
      <c r="D6" s="107"/>
      <c r="E6" s="107"/>
    </row>
    <row r="7" spans="1:6" ht="17.100000000000001" customHeight="1" thickBot="1" x14ac:dyDescent="0.25">
      <c r="A7" s="524" t="s">
        <v>1</v>
      </c>
      <c r="B7" s="525"/>
      <c r="C7" s="518" t="str">
        <f>Instructions!B5</f>
        <v>TMTii 56</v>
      </c>
      <c r="D7" s="519"/>
      <c r="E7" s="520"/>
      <c r="F7" s="105"/>
    </row>
    <row r="8" spans="1:6" ht="15" thickBot="1" x14ac:dyDescent="0.25">
      <c r="A8" s="265"/>
      <c r="C8" s="102"/>
      <c r="D8" s="102"/>
      <c r="E8" s="102"/>
    </row>
    <row r="9" spans="1:6" ht="17.100000000000001" customHeight="1" thickBot="1" x14ac:dyDescent="0.25">
      <c r="A9" s="524" t="s">
        <v>171</v>
      </c>
      <c r="B9" s="525"/>
      <c r="C9" s="526" t="s">
        <v>184</v>
      </c>
      <c r="D9" s="527"/>
      <c r="E9" s="528"/>
      <c r="F9" s="105"/>
    </row>
    <row r="10" spans="1:6" x14ac:dyDescent="0.2">
      <c r="C10" s="99"/>
      <c r="D10" s="99"/>
      <c r="E10" s="99"/>
    </row>
    <row r="11" spans="1:6" ht="16.5" thickBot="1" x14ac:dyDescent="0.25">
      <c r="A11" s="538" t="s">
        <v>43</v>
      </c>
      <c r="B11" s="539"/>
      <c r="C11" s="165"/>
      <c r="D11" s="107"/>
      <c r="E11" s="107"/>
    </row>
    <row r="12" spans="1:6" ht="15" x14ac:dyDescent="0.2">
      <c r="A12" s="529" t="s">
        <v>205</v>
      </c>
      <c r="B12" s="530"/>
      <c r="C12" s="530"/>
      <c r="D12" s="530"/>
      <c r="E12" s="531"/>
      <c r="F12" s="266"/>
    </row>
    <row r="13" spans="1:6" ht="15" x14ac:dyDescent="0.2">
      <c r="A13" s="532"/>
      <c r="B13" s="533"/>
      <c r="C13" s="533"/>
      <c r="D13" s="533"/>
      <c r="E13" s="534"/>
      <c r="F13" s="266"/>
    </row>
    <row r="14" spans="1:6" ht="15.75" thickBot="1" x14ac:dyDescent="0.25">
      <c r="A14" s="535"/>
      <c r="B14" s="536"/>
      <c r="C14" s="536"/>
      <c r="D14" s="536"/>
      <c r="E14" s="537"/>
      <c r="F14" s="266"/>
    </row>
    <row r="15" spans="1:6" ht="15" x14ac:dyDescent="0.2">
      <c r="A15" s="267"/>
      <c r="B15" s="267"/>
      <c r="C15" s="267"/>
      <c r="D15" s="267"/>
      <c r="E15" s="267"/>
      <c r="F15" s="268"/>
    </row>
    <row r="16" spans="1:6" ht="15.75" x14ac:dyDescent="0.2">
      <c r="A16" s="521" t="s">
        <v>20</v>
      </c>
      <c r="B16" s="522"/>
      <c r="C16" s="522"/>
      <c r="D16" s="522"/>
      <c r="E16" s="523"/>
    </row>
    <row r="17" spans="1:6" ht="15" thickBot="1" x14ac:dyDescent="0.25">
      <c r="A17" s="107"/>
      <c r="B17" s="107"/>
      <c r="C17" s="107"/>
      <c r="D17" s="107"/>
      <c r="E17" s="107"/>
    </row>
    <row r="18" spans="1:6" ht="16.5" thickBot="1" x14ac:dyDescent="0.25">
      <c r="A18" s="506" t="s">
        <v>41</v>
      </c>
      <c r="B18" s="507"/>
      <c r="C18" s="507"/>
      <c r="D18" s="508"/>
      <c r="E18" s="269" t="s">
        <v>40</v>
      </c>
      <c r="F18" s="105"/>
    </row>
    <row r="19" spans="1:6" ht="15.75" thickBot="1" x14ac:dyDescent="0.25">
      <c r="A19" s="552" t="s">
        <v>30</v>
      </c>
      <c r="B19" s="553"/>
      <c r="C19" s="553"/>
      <c r="D19" s="553"/>
      <c r="E19" s="554"/>
      <c r="F19" s="105"/>
    </row>
    <row r="20" spans="1:6" x14ac:dyDescent="0.2">
      <c r="A20" s="509" t="s">
        <v>182</v>
      </c>
      <c r="B20" s="510"/>
      <c r="C20" s="510"/>
      <c r="D20" s="511"/>
      <c r="E20" s="270">
        <f>'Management Charge'!M32</f>
        <v>0</v>
      </c>
      <c r="F20" s="105"/>
    </row>
    <row r="21" spans="1:6" x14ac:dyDescent="0.2">
      <c r="A21" s="512" t="s">
        <v>181</v>
      </c>
      <c r="B21" s="513"/>
      <c r="C21" s="513"/>
      <c r="D21" s="514"/>
      <c r="E21" s="271">
        <f>'Management Charge'!L60</f>
        <v>0</v>
      </c>
      <c r="F21" s="105"/>
    </row>
    <row r="22" spans="1:6" x14ac:dyDescent="0.2">
      <c r="A22" s="512" t="s">
        <v>180</v>
      </c>
      <c r="B22" s="513"/>
      <c r="C22" s="513"/>
      <c r="D22" s="514"/>
      <c r="E22" s="271">
        <f>'Management Charge'!M44</f>
        <v>0</v>
      </c>
      <c r="F22" s="105"/>
    </row>
    <row r="23" spans="1:6" x14ac:dyDescent="0.2">
      <c r="A23" s="512" t="s">
        <v>179</v>
      </c>
      <c r="B23" s="513"/>
      <c r="C23" s="513"/>
      <c r="D23" s="514"/>
      <c r="E23" s="271">
        <f>'Management Charge'!L72</f>
        <v>0</v>
      </c>
      <c r="F23" s="105"/>
    </row>
    <row r="24" spans="1:6" ht="15" thickBot="1" x14ac:dyDescent="0.25">
      <c r="A24" s="515" t="s">
        <v>38</v>
      </c>
      <c r="B24" s="516"/>
      <c r="C24" s="516"/>
      <c r="D24" s="517"/>
      <c r="E24" s="272">
        <f>'Equipment Charge'!H119</f>
        <v>0</v>
      </c>
      <c r="F24" s="105"/>
    </row>
    <row r="25" spans="1:6" ht="15.75" thickBot="1" x14ac:dyDescent="0.25">
      <c r="A25" s="552" t="s">
        <v>37</v>
      </c>
      <c r="B25" s="553"/>
      <c r="C25" s="553"/>
      <c r="D25" s="553"/>
      <c r="E25" s="554"/>
      <c r="F25" s="105"/>
    </row>
    <row r="26" spans="1:6" x14ac:dyDescent="0.2">
      <c r="A26" s="509" t="s">
        <v>44</v>
      </c>
      <c r="B26" s="510"/>
      <c r="C26" s="510"/>
      <c r="D26" s="511"/>
      <c r="E26" s="270">
        <f>'Equipment Charge'!K33</f>
        <v>0</v>
      </c>
      <c r="F26" s="105"/>
    </row>
    <row r="27" spans="1:6" x14ac:dyDescent="0.2">
      <c r="A27" s="512" t="s">
        <v>62</v>
      </c>
      <c r="B27" s="513"/>
      <c r="C27" s="513"/>
      <c r="D27" s="514"/>
      <c r="E27" s="271">
        <f>'Equipment Charge'!J34</f>
        <v>0</v>
      </c>
      <c r="F27" s="105"/>
    </row>
    <row r="28" spans="1:6" x14ac:dyDescent="0.2">
      <c r="A28" s="512" t="s">
        <v>58</v>
      </c>
      <c r="B28" s="513"/>
      <c r="C28" s="513"/>
      <c r="D28" s="514"/>
      <c r="E28" s="271">
        <f>'Equipment Charge'!H89</f>
        <v>0</v>
      </c>
      <c r="F28" s="105"/>
    </row>
    <row r="29" spans="1:6" x14ac:dyDescent="0.2">
      <c r="A29" s="512" t="s">
        <v>177</v>
      </c>
      <c r="B29" s="513"/>
      <c r="C29" s="513"/>
      <c r="D29" s="514"/>
      <c r="E29" s="271">
        <f>'Equipment Charge'!H104</f>
        <v>0</v>
      </c>
      <c r="F29" s="105"/>
    </row>
    <row r="30" spans="1:6" ht="15" thickBot="1" x14ac:dyDescent="0.25">
      <c r="A30" s="515" t="s">
        <v>54</v>
      </c>
      <c r="B30" s="516"/>
      <c r="C30" s="516"/>
      <c r="D30" s="517"/>
      <c r="E30" s="271">
        <f>'Equipment Charge'!H134</f>
        <v>0</v>
      </c>
      <c r="F30" s="105"/>
    </row>
    <row r="31" spans="1:6" ht="15.75" thickBot="1" x14ac:dyDescent="0.25">
      <c r="A31" s="552" t="s">
        <v>55</v>
      </c>
      <c r="B31" s="553"/>
      <c r="C31" s="553"/>
      <c r="D31" s="553"/>
      <c r="E31" s="554"/>
      <c r="F31" s="105"/>
    </row>
    <row r="32" spans="1:6" x14ac:dyDescent="0.2">
      <c r="A32" s="509" t="s">
        <v>55</v>
      </c>
      <c r="B32" s="510"/>
      <c r="C32" s="510"/>
      <c r="D32" s="511"/>
      <c r="E32" s="271">
        <f>'Consumables Schedule'!M43</f>
        <v>0</v>
      </c>
      <c r="F32" s="105"/>
    </row>
    <row r="33" spans="1:7" ht="15" thickBot="1" x14ac:dyDescent="0.25">
      <c r="A33" s="515" t="s">
        <v>177</v>
      </c>
      <c r="B33" s="516"/>
      <c r="C33" s="516"/>
      <c r="D33" s="517"/>
      <c r="E33" s="271">
        <f>'Consumables Schedule'!M68</f>
        <v>0</v>
      </c>
      <c r="F33" s="105"/>
    </row>
    <row r="34" spans="1:7" ht="15.75" thickBot="1" x14ac:dyDescent="0.25">
      <c r="A34" s="552" t="s">
        <v>28</v>
      </c>
      <c r="B34" s="553"/>
      <c r="C34" s="553"/>
      <c r="D34" s="553"/>
      <c r="E34" s="554"/>
      <c r="F34" s="105"/>
    </row>
    <row r="35" spans="1:7" x14ac:dyDescent="0.2">
      <c r="A35" s="509" t="s">
        <v>178</v>
      </c>
      <c r="B35" s="510"/>
      <c r="C35" s="510"/>
      <c r="D35" s="511"/>
      <c r="E35" s="271">
        <f>'Spares Schedule'!F44</f>
        <v>0</v>
      </c>
      <c r="F35" s="105"/>
    </row>
    <row r="36" spans="1:7" ht="15" thickBot="1" x14ac:dyDescent="0.25">
      <c r="A36" s="515" t="s">
        <v>177</v>
      </c>
      <c r="B36" s="516"/>
      <c r="C36" s="516"/>
      <c r="D36" s="517"/>
      <c r="E36" s="271">
        <f>'Spares Schedule'!F69</f>
        <v>0</v>
      </c>
      <c r="F36" s="105"/>
    </row>
    <row r="37" spans="1:7" ht="15.75" thickBot="1" x14ac:dyDescent="0.25">
      <c r="A37" s="552" t="s">
        <v>103</v>
      </c>
      <c r="B37" s="553"/>
      <c r="C37" s="553"/>
      <c r="D37" s="553"/>
      <c r="E37" s="554"/>
      <c r="F37" s="105"/>
    </row>
    <row r="38" spans="1:7" x14ac:dyDescent="0.2">
      <c r="A38" s="546" t="s">
        <v>79</v>
      </c>
      <c r="B38" s="547"/>
      <c r="C38" s="547"/>
      <c r="D38" s="548"/>
      <c r="E38" s="271">
        <f>'Installation &amp; Commissioning'!K43</f>
        <v>0</v>
      </c>
      <c r="F38" s="105"/>
    </row>
    <row r="39" spans="1:7" x14ac:dyDescent="0.2">
      <c r="A39" s="555" t="s">
        <v>92</v>
      </c>
      <c r="B39" s="556"/>
      <c r="C39" s="556"/>
      <c r="D39" s="557"/>
      <c r="E39" s="271">
        <f>'Installation &amp; Commissioning'!K68</f>
        <v>0</v>
      </c>
      <c r="F39" s="105"/>
    </row>
    <row r="40" spans="1:7" x14ac:dyDescent="0.2">
      <c r="A40" s="555" t="s">
        <v>80</v>
      </c>
      <c r="B40" s="556"/>
      <c r="C40" s="556"/>
      <c r="D40" s="557"/>
      <c r="E40" s="271">
        <f>'Installation &amp; Commissioning'!L93</f>
        <v>0</v>
      </c>
      <c r="F40" s="105"/>
    </row>
    <row r="41" spans="1:7" x14ac:dyDescent="0.2">
      <c r="A41" s="555" t="s">
        <v>36</v>
      </c>
      <c r="B41" s="556"/>
      <c r="C41" s="556"/>
      <c r="D41" s="557"/>
      <c r="E41" s="271">
        <f>'Installation &amp; Commissioning'!L118</f>
        <v>0</v>
      </c>
      <c r="F41" s="105"/>
    </row>
    <row r="42" spans="1:7" x14ac:dyDescent="0.2">
      <c r="A42" s="555" t="s">
        <v>138</v>
      </c>
      <c r="B42" s="556"/>
      <c r="C42" s="556"/>
      <c r="D42" s="557"/>
      <c r="E42" s="271">
        <f>'Installation &amp; Commissioning'!L143</f>
        <v>0</v>
      </c>
      <c r="F42" s="105"/>
    </row>
    <row r="43" spans="1:7" ht="15" thickBot="1" x14ac:dyDescent="0.25">
      <c r="A43" s="549" t="s">
        <v>131</v>
      </c>
      <c r="B43" s="550"/>
      <c r="C43" s="550"/>
      <c r="D43" s="551"/>
      <c r="E43" s="271">
        <f>IF(E38&gt;1,((E38*0.4)*'Staff Rate Breakdown'!$B$23)+((E38*0.1)*('Staff Rate Breakdown'!$B$24))+(2/('Staff Rate Breakdown'!$B$25)),0)</f>
        <v>0</v>
      </c>
      <c r="F43" s="105"/>
      <c r="G43" s="128"/>
    </row>
    <row r="44" spans="1:7" ht="15.75" thickBot="1" x14ac:dyDescent="0.25">
      <c r="A44" s="552" t="s">
        <v>100</v>
      </c>
      <c r="B44" s="553"/>
      <c r="C44" s="553"/>
      <c r="D44" s="553"/>
      <c r="E44" s="554"/>
      <c r="F44" s="105"/>
    </row>
    <row r="45" spans="1:7" ht="15" thickBot="1" x14ac:dyDescent="0.25">
      <c r="A45" s="546" t="s">
        <v>221</v>
      </c>
      <c r="B45" s="547"/>
      <c r="C45" s="547"/>
      <c r="D45" s="548"/>
      <c r="E45" s="271">
        <f>Training!M43</f>
        <v>0</v>
      </c>
      <c r="F45" s="105"/>
    </row>
    <row r="46" spans="1:7" x14ac:dyDescent="0.2">
      <c r="A46" s="546" t="s">
        <v>222</v>
      </c>
      <c r="B46" s="547"/>
      <c r="C46" s="547"/>
      <c r="D46" s="548"/>
      <c r="E46" s="271">
        <f>Training!M69</f>
        <v>0</v>
      </c>
      <c r="F46" s="105"/>
    </row>
    <row r="47" spans="1:7" ht="15" thickBot="1" x14ac:dyDescent="0.25">
      <c r="A47" s="549" t="s">
        <v>101</v>
      </c>
      <c r="B47" s="550"/>
      <c r="C47" s="550"/>
      <c r="D47" s="551"/>
      <c r="E47" s="271">
        <f>Training!M84</f>
        <v>0</v>
      </c>
      <c r="F47" s="105"/>
    </row>
    <row r="48" spans="1:7" ht="15.75" thickBot="1" x14ac:dyDescent="0.25">
      <c r="A48" s="552" t="s">
        <v>39</v>
      </c>
      <c r="B48" s="553"/>
      <c r="C48" s="553"/>
      <c r="D48" s="553"/>
      <c r="E48" s="554"/>
      <c r="F48" s="105"/>
    </row>
    <row r="49" spans="1:6" ht="15" thickBot="1" x14ac:dyDescent="0.25">
      <c r="A49" s="540" t="s">
        <v>39</v>
      </c>
      <c r="B49" s="541"/>
      <c r="C49" s="541"/>
      <c r="D49" s="542"/>
      <c r="E49" s="272">
        <f>'Energy Costs'!B42</f>
        <v>0</v>
      </c>
      <c r="F49" s="105"/>
    </row>
    <row r="50" spans="1:6" ht="15.75" thickBot="1" x14ac:dyDescent="0.25">
      <c r="A50" s="543" t="s">
        <v>42</v>
      </c>
      <c r="B50" s="544"/>
      <c r="C50" s="544"/>
      <c r="D50" s="545"/>
      <c r="E50" s="273">
        <f>SUM(E20:E49)</f>
        <v>0</v>
      </c>
      <c r="F50" s="105"/>
    </row>
    <row r="51" spans="1:6" x14ac:dyDescent="0.2">
      <c r="A51" s="99"/>
      <c r="B51" s="99"/>
      <c r="C51" s="99"/>
      <c r="D51" s="99"/>
      <c r="E51" s="99"/>
    </row>
    <row r="52" spans="1:6" x14ac:dyDescent="0.2"/>
    <row r="53" spans="1:6" x14ac:dyDescent="0.2"/>
    <row r="54" spans="1:6" x14ac:dyDescent="0.2"/>
    <row r="55" spans="1:6" x14ac:dyDescent="0.2"/>
    <row r="56" spans="1:6" x14ac:dyDescent="0.2"/>
    <row r="57" spans="1:6" x14ac:dyDescent="0.2"/>
    <row r="58" spans="1:6" x14ac:dyDescent="0.2"/>
    <row r="59" spans="1:6" x14ac:dyDescent="0.2"/>
    <row r="60" spans="1:6" x14ac:dyDescent="0.2"/>
    <row r="61" spans="1:6" x14ac:dyDescent="0.2"/>
    <row r="62" spans="1:6" x14ac:dyDescent="0.2"/>
    <row r="63" spans="1:6" x14ac:dyDescent="0.2"/>
    <row r="64" spans="1:6" x14ac:dyDescent="0.2"/>
    <row r="65" x14ac:dyDescent="0.2"/>
    <row r="66" x14ac:dyDescent="0.2"/>
    <row r="67" x14ac:dyDescent="0.2"/>
    <row r="68" x14ac:dyDescent="0.2"/>
    <row r="69" x14ac:dyDescent="0.2"/>
    <row r="70" x14ac:dyDescent="0.2"/>
    <row r="71" x14ac:dyDescent="0.2"/>
    <row r="72" x14ac:dyDescent="0.2"/>
    <row r="73" x14ac:dyDescent="0.2"/>
    <row r="74" x14ac:dyDescent="0.2"/>
  </sheetData>
  <sheetProtection algorithmName="SHA-512" hashValue="EieSd8SZuLLLRXLEmhhQjEfmFolXfT/zv/rUjVFQvietYI9HF3K/gNBsXazQ9Vp+f0CB5KwJXGVRQttuUpXG9w==" saltValue="wxKvZ6M49zgriV8TI6ULFQ==" spinCount="100000" sheet="1" objects="1" scenarios="1" selectLockedCells="1"/>
  <mergeCells count="40">
    <mergeCell ref="A31:E31"/>
    <mergeCell ref="A34:E34"/>
    <mergeCell ref="A29:D29"/>
    <mergeCell ref="A30:D30"/>
    <mergeCell ref="A32:D32"/>
    <mergeCell ref="A33:D33"/>
    <mergeCell ref="A37:E37"/>
    <mergeCell ref="A44:E44"/>
    <mergeCell ref="A42:D42"/>
    <mergeCell ref="A35:D35"/>
    <mergeCell ref="A36:D36"/>
    <mergeCell ref="A38:D38"/>
    <mergeCell ref="A39:D39"/>
    <mergeCell ref="A40:D40"/>
    <mergeCell ref="A41:D41"/>
    <mergeCell ref="A49:D49"/>
    <mergeCell ref="A50:D50"/>
    <mergeCell ref="A45:D45"/>
    <mergeCell ref="A47:D47"/>
    <mergeCell ref="A43:D43"/>
    <mergeCell ref="A46:D46"/>
    <mergeCell ref="A48:E48"/>
    <mergeCell ref="C7:E7"/>
    <mergeCell ref="A16:E16"/>
    <mergeCell ref="A9:B9"/>
    <mergeCell ref="A7:B7"/>
    <mergeCell ref="C9:E9"/>
    <mergeCell ref="A12:E14"/>
    <mergeCell ref="A11:B11"/>
    <mergeCell ref="A18:D18"/>
    <mergeCell ref="A20:D20"/>
    <mergeCell ref="A21:D21"/>
    <mergeCell ref="A26:D26"/>
    <mergeCell ref="A28:D28"/>
    <mergeCell ref="A22:D22"/>
    <mergeCell ref="A24:D24"/>
    <mergeCell ref="A19:E19"/>
    <mergeCell ref="A25:E25"/>
    <mergeCell ref="A23:D23"/>
    <mergeCell ref="A27:D27"/>
  </mergeCells>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N68"/>
  <sheetViews>
    <sheetView view="pageBreakPreview" zoomScaleNormal="100" zoomScaleSheetLayoutView="100" workbookViewId="0">
      <selection activeCell="F20" sqref="F20"/>
    </sheetView>
  </sheetViews>
  <sheetFormatPr defaultColWidth="0" defaultRowHeight="15" zeroHeight="1" x14ac:dyDescent="0.25"/>
  <cols>
    <col min="1" max="1" width="7" style="167" customWidth="1"/>
    <col min="2" max="2" width="13.5703125" style="167" customWidth="1"/>
    <col min="3" max="3" width="11.28515625" style="167" customWidth="1"/>
    <col min="4" max="4" width="19.7109375" style="167" customWidth="1"/>
    <col min="5" max="5" width="11.140625" style="167" customWidth="1"/>
    <col min="6" max="6" width="12.85546875" style="167" customWidth="1"/>
    <col min="7" max="7" width="9.140625" style="167" customWidth="1"/>
    <col min="8" max="8" width="15.42578125" style="167" customWidth="1"/>
    <col min="9" max="9" width="9.140625" style="167" customWidth="1"/>
    <col min="10" max="10" width="12.5703125" style="167" customWidth="1"/>
    <col min="11" max="11" width="11" style="167" customWidth="1"/>
    <col min="12" max="12" width="14.5703125" style="167" customWidth="1"/>
    <col min="13" max="13" width="10.28515625" style="167" customWidth="1"/>
    <col min="14" max="14" width="9.140625" style="114" customWidth="1"/>
    <col min="15" max="16384" width="9.140625" style="114" hidden="1"/>
  </cols>
  <sheetData>
    <row r="1" spans="1:13" x14ac:dyDescent="0.25">
      <c r="A1" s="114"/>
      <c r="B1" s="114"/>
      <c r="C1" s="114"/>
      <c r="D1" s="114"/>
      <c r="E1" s="114"/>
      <c r="F1" s="114"/>
      <c r="G1" s="114"/>
      <c r="H1" s="114"/>
      <c r="I1" s="114"/>
      <c r="J1" s="114"/>
      <c r="K1" s="114"/>
      <c r="L1" s="114"/>
      <c r="M1" s="114"/>
    </row>
    <row r="2" spans="1:13" x14ac:dyDescent="0.25">
      <c r="A2" s="114"/>
      <c r="B2" s="114"/>
      <c r="C2" s="114"/>
      <c r="D2" s="114"/>
      <c r="E2" s="114"/>
      <c r="F2" s="114"/>
      <c r="G2" s="114"/>
      <c r="H2" s="114"/>
      <c r="I2" s="114"/>
      <c r="J2" s="114"/>
      <c r="K2" s="114"/>
      <c r="L2" s="114"/>
      <c r="M2" s="114"/>
    </row>
    <row r="3" spans="1:13" x14ac:dyDescent="0.25">
      <c r="A3" s="114"/>
      <c r="B3" s="114"/>
      <c r="C3" s="114"/>
      <c r="D3" s="114"/>
      <c r="E3" s="114"/>
      <c r="F3" s="114"/>
      <c r="G3" s="114"/>
      <c r="H3" s="114"/>
      <c r="I3" s="114"/>
      <c r="J3" s="114"/>
      <c r="K3" s="114"/>
      <c r="L3" s="114"/>
      <c r="M3" s="114"/>
    </row>
    <row r="4" spans="1:13" x14ac:dyDescent="0.25">
      <c r="A4" s="114"/>
      <c r="B4" s="114"/>
      <c r="C4" s="114"/>
      <c r="D4" s="114"/>
      <c r="E4" s="114"/>
      <c r="F4" s="114"/>
      <c r="G4" s="114"/>
      <c r="H4" s="114"/>
      <c r="I4" s="114"/>
      <c r="J4" s="114"/>
      <c r="K4" s="114"/>
      <c r="L4" s="114"/>
      <c r="M4" s="114"/>
    </row>
    <row r="5" spans="1:13" x14ac:dyDescent="0.25">
      <c r="A5" s="114"/>
      <c r="B5" s="114"/>
      <c r="C5" s="114"/>
      <c r="D5" s="114"/>
      <c r="E5" s="114"/>
      <c r="F5" s="114"/>
      <c r="G5" s="114"/>
      <c r="H5" s="114"/>
      <c r="I5" s="114"/>
      <c r="J5" s="114"/>
      <c r="K5" s="114"/>
      <c r="L5" s="114"/>
      <c r="M5" s="114"/>
    </row>
    <row r="6" spans="1:13" ht="15.75" thickBot="1" x14ac:dyDescent="0.3">
      <c r="A6" s="114"/>
      <c r="B6" s="114"/>
      <c r="C6" s="114"/>
      <c r="D6" s="114"/>
      <c r="E6" s="114"/>
      <c r="F6" s="114"/>
      <c r="G6" s="114"/>
      <c r="H6" s="114"/>
      <c r="I6" s="114"/>
      <c r="J6" s="114"/>
      <c r="K6" s="114"/>
      <c r="L6" s="114"/>
      <c r="M6" s="114"/>
    </row>
    <row r="7" spans="1:13" ht="16.5" thickBot="1" x14ac:dyDescent="0.3">
      <c r="A7" s="566" t="s">
        <v>1</v>
      </c>
      <c r="B7" s="567"/>
      <c r="C7" s="577" t="str">
        <f>Instructions!B5</f>
        <v>TMTii 56</v>
      </c>
      <c r="D7" s="578"/>
      <c r="E7" s="578"/>
      <c r="F7" s="578"/>
      <c r="G7" s="578"/>
      <c r="H7" s="579"/>
      <c r="I7" s="114"/>
      <c r="J7" s="114"/>
      <c r="K7" s="114"/>
      <c r="L7" s="114"/>
      <c r="M7" s="114"/>
    </row>
    <row r="8" spans="1:13" ht="16.5" thickBot="1" x14ac:dyDescent="0.3">
      <c r="A8" s="92"/>
      <c r="B8" s="93"/>
      <c r="C8" s="94"/>
      <c r="D8" s="94"/>
      <c r="E8" s="94"/>
      <c r="F8" s="94"/>
      <c r="G8" s="94"/>
      <c r="H8" s="94"/>
      <c r="I8" s="114"/>
      <c r="J8" s="114"/>
      <c r="K8" s="114"/>
      <c r="L8" s="114"/>
      <c r="M8" s="114"/>
    </row>
    <row r="9" spans="1:13" ht="16.5" thickBot="1" x14ac:dyDescent="0.3">
      <c r="A9" s="566" t="s">
        <v>171</v>
      </c>
      <c r="B9" s="567"/>
      <c r="C9" s="518" t="str">
        <f>'Assessment Summary'!C9</f>
        <v>Please Type Company Name</v>
      </c>
      <c r="D9" s="519"/>
      <c r="E9" s="519"/>
      <c r="F9" s="519"/>
      <c r="G9" s="519"/>
      <c r="H9" s="520"/>
      <c r="I9" s="114"/>
      <c r="J9" s="114"/>
      <c r="K9" s="114"/>
      <c r="L9" s="114"/>
      <c r="M9" s="114"/>
    </row>
    <row r="10" spans="1:13" x14ac:dyDescent="0.25">
      <c r="A10" s="94"/>
      <c r="B10" s="94"/>
      <c r="C10" s="94"/>
      <c r="D10" s="94"/>
      <c r="E10" s="94"/>
      <c r="F10" s="94"/>
      <c r="G10" s="94"/>
      <c r="H10" s="94"/>
      <c r="I10" s="114"/>
      <c r="J10" s="114"/>
      <c r="K10" s="114"/>
      <c r="L10" s="114"/>
      <c r="M10" s="114"/>
    </row>
    <row r="11" spans="1:13" ht="15.75" x14ac:dyDescent="0.25">
      <c r="A11" s="581" t="s">
        <v>2</v>
      </c>
      <c r="B11" s="581"/>
      <c r="C11" s="166"/>
      <c r="D11" s="166"/>
      <c r="E11" s="166"/>
      <c r="F11" s="166"/>
      <c r="G11" s="166"/>
      <c r="H11" s="166"/>
      <c r="I11" s="166"/>
      <c r="J11" s="166"/>
      <c r="K11" s="166"/>
      <c r="L11" s="166"/>
      <c r="M11" s="166"/>
    </row>
    <row r="12" spans="1:13" ht="15.75" x14ac:dyDescent="0.25">
      <c r="A12" s="36"/>
      <c r="B12" s="36"/>
      <c r="C12" s="35"/>
      <c r="D12" s="94"/>
      <c r="E12" s="94"/>
      <c r="F12" s="94"/>
      <c r="G12" s="94"/>
      <c r="H12" s="94"/>
      <c r="I12" s="114"/>
      <c r="J12" s="114"/>
      <c r="K12" s="114"/>
      <c r="L12" s="114"/>
      <c r="M12" s="114"/>
    </row>
    <row r="13" spans="1:13" ht="16.5" thickBot="1" x14ac:dyDescent="0.3">
      <c r="A13" s="580" t="s">
        <v>43</v>
      </c>
      <c r="B13" s="580"/>
      <c r="C13" s="130"/>
      <c r="D13" s="94"/>
      <c r="E13" s="94"/>
      <c r="F13" s="94"/>
      <c r="G13" s="94"/>
      <c r="H13" s="94"/>
      <c r="I13" s="114"/>
      <c r="J13" s="114"/>
      <c r="K13" s="114"/>
      <c r="L13" s="114"/>
      <c r="M13" s="114"/>
    </row>
    <row r="14" spans="1:13" ht="24.95" customHeight="1" x14ac:dyDescent="0.25">
      <c r="A14" s="529" t="s">
        <v>204</v>
      </c>
      <c r="B14" s="530"/>
      <c r="C14" s="530"/>
      <c r="D14" s="530"/>
      <c r="E14" s="530"/>
      <c r="F14" s="530"/>
      <c r="G14" s="530"/>
      <c r="H14" s="530"/>
      <c r="I14" s="530"/>
      <c r="J14" s="530"/>
      <c r="K14" s="531"/>
      <c r="L14" s="114"/>
      <c r="M14" s="114"/>
    </row>
    <row r="15" spans="1:13" ht="24.95" customHeight="1" x14ac:dyDescent="0.25">
      <c r="A15" s="532"/>
      <c r="B15" s="533"/>
      <c r="C15" s="533"/>
      <c r="D15" s="533"/>
      <c r="E15" s="533"/>
      <c r="F15" s="533"/>
      <c r="G15" s="533"/>
      <c r="H15" s="533"/>
      <c r="I15" s="533"/>
      <c r="J15" s="533"/>
      <c r="K15" s="534"/>
      <c r="L15" s="114"/>
      <c r="M15" s="114"/>
    </row>
    <row r="16" spans="1:13" ht="15.75" thickBot="1" x14ac:dyDescent="0.3">
      <c r="A16" s="535"/>
      <c r="B16" s="536"/>
      <c r="C16" s="536"/>
      <c r="D16" s="536"/>
      <c r="E16" s="536"/>
      <c r="F16" s="536"/>
      <c r="G16" s="536"/>
      <c r="H16" s="536"/>
      <c r="I16" s="536"/>
      <c r="J16" s="536"/>
      <c r="K16" s="537"/>
      <c r="L16" s="114"/>
      <c r="M16" s="114"/>
    </row>
    <row r="17" spans="1:13" ht="16.5" thickBot="1" x14ac:dyDescent="0.3">
      <c r="A17" s="37"/>
      <c r="B17" s="94"/>
      <c r="C17" s="94"/>
      <c r="D17" s="94"/>
      <c r="E17" s="582" t="s">
        <v>207</v>
      </c>
      <c r="F17" s="583"/>
      <c r="G17" s="583"/>
      <c r="H17" s="583"/>
      <c r="I17" s="584"/>
      <c r="J17" s="114"/>
      <c r="K17" s="114"/>
      <c r="L17" s="114"/>
      <c r="M17" s="114"/>
    </row>
    <row r="18" spans="1:13" ht="15.75" thickBot="1" x14ac:dyDescent="0.3">
      <c r="A18" s="585" t="s">
        <v>208</v>
      </c>
      <c r="B18" s="586"/>
      <c r="C18" s="586"/>
      <c r="D18" s="586"/>
      <c r="E18" s="586"/>
      <c r="F18" s="587"/>
      <c r="G18" s="94"/>
      <c r="H18" s="588" t="s">
        <v>209</v>
      </c>
      <c r="I18" s="589"/>
      <c r="J18" s="589"/>
      <c r="K18" s="589"/>
      <c r="L18" s="589"/>
      <c r="M18" s="590"/>
    </row>
    <row r="19" spans="1:13" ht="16.5" thickBot="1" x14ac:dyDescent="0.3">
      <c r="A19" s="558" t="s">
        <v>210</v>
      </c>
      <c r="B19" s="559"/>
      <c r="C19" s="559"/>
      <c r="D19" s="559"/>
      <c r="E19" s="559"/>
      <c r="F19" s="560"/>
      <c r="G19" s="94"/>
      <c r="H19" s="600" t="s">
        <v>211</v>
      </c>
      <c r="I19" s="601"/>
      <c r="J19" s="601"/>
      <c r="K19" s="601"/>
      <c r="L19" s="601"/>
      <c r="M19" s="478">
        <f>SUM(M21:M27)</f>
        <v>0</v>
      </c>
    </row>
    <row r="20" spans="1:13" ht="16.5" thickBot="1" x14ac:dyDescent="0.3">
      <c r="A20" s="597" t="s">
        <v>3</v>
      </c>
      <c r="B20" s="598"/>
      <c r="C20" s="598"/>
      <c r="D20" s="598"/>
      <c r="E20" s="599"/>
      <c r="F20" s="131"/>
      <c r="G20" s="94"/>
      <c r="H20" s="565" t="s">
        <v>132</v>
      </c>
      <c r="I20" s="565"/>
      <c r="J20" s="565"/>
      <c r="K20" s="565"/>
      <c r="L20" s="565"/>
      <c r="M20" s="492" t="s">
        <v>133</v>
      </c>
    </row>
    <row r="21" spans="1:13" ht="15.75" thickBot="1" x14ac:dyDescent="0.3">
      <c r="A21" s="568" t="s">
        <v>4</v>
      </c>
      <c r="B21" s="569"/>
      <c r="C21" s="569"/>
      <c r="D21" s="569"/>
      <c r="E21" s="570"/>
      <c r="F21" s="132"/>
      <c r="G21" s="94"/>
      <c r="H21" s="561" t="s">
        <v>3</v>
      </c>
      <c r="I21" s="562"/>
      <c r="J21" s="562"/>
      <c r="K21" s="562"/>
      <c r="L21" s="563"/>
      <c r="M21" s="491"/>
    </row>
    <row r="22" spans="1:13" ht="15.75" thickBot="1" x14ac:dyDescent="0.3">
      <c r="A22" s="568" t="s">
        <v>6</v>
      </c>
      <c r="B22" s="569"/>
      <c r="C22" s="569"/>
      <c r="D22" s="569"/>
      <c r="E22" s="570"/>
      <c r="F22" s="132"/>
      <c r="G22" s="94"/>
      <c r="H22" s="561" t="s">
        <v>4</v>
      </c>
      <c r="I22" s="562"/>
      <c r="J22" s="562"/>
      <c r="K22" s="562"/>
      <c r="L22" s="563"/>
      <c r="M22" s="491"/>
    </row>
    <row r="23" spans="1:13" ht="15.75" thickBot="1" x14ac:dyDescent="0.3">
      <c r="A23" s="568" t="s">
        <v>5</v>
      </c>
      <c r="B23" s="569"/>
      <c r="C23" s="569"/>
      <c r="D23" s="569"/>
      <c r="E23" s="570"/>
      <c r="F23" s="132"/>
      <c r="G23" s="94"/>
      <c r="H23" s="561"/>
      <c r="I23" s="562"/>
      <c r="J23" s="562"/>
      <c r="K23" s="562"/>
      <c r="L23" s="563"/>
      <c r="M23" s="491"/>
    </row>
    <row r="24" spans="1:13" ht="15.75" thickBot="1" x14ac:dyDescent="0.3">
      <c r="A24" s="568" t="s">
        <v>9</v>
      </c>
      <c r="B24" s="569"/>
      <c r="C24" s="569"/>
      <c r="D24" s="569"/>
      <c r="E24" s="570"/>
      <c r="F24" s="132"/>
      <c r="G24" s="94"/>
      <c r="H24" s="564" t="str">
        <f>IF(M21&gt;=10%,"Please Provide Explanantion if above 10%","")</f>
        <v/>
      </c>
      <c r="I24" s="564"/>
      <c r="J24" s="564"/>
      <c r="K24" s="564"/>
      <c r="L24" s="564"/>
      <c r="M24" s="491"/>
    </row>
    <row r="25" spans="1:13" ht="15.75" thickBot="1" x14ac:dyDescent="0.3">
      <c r="A25" s="568" t="s">
        <v>8</v>
      </c>
      <c r="B25" s="569"/>
      <c r="C25" s="569"/>
      <c r="D25" s="569"/>
      <c r="E25" s="570"/>
      <c r="F25" s="132"/>
      <c r="G25" s="94"/>
      <c r="H25" s="564" t="str">
        <f t="shared" ref="H25:H27" si="0">IF(M22&gt;=10%,"Please Provide Explanantion if above 10%","")</f>
        <v/>
      </c>
      <c r="I25" s="564"/>
      <c r="J25" s="564"/>
      <c r="K25" s="564"/>
      <c r="L25" s="564"/>
      <c r="M25" s="491"/>
    </row>
    <row r="26" spans="1:13" ht="15.75" thickBot="1" x14ac:dyDescent="0.3">
      <c r="A26" s="591" t="s">
        <v>183</v>
      </c>
      <c r="B26" s="592"/>
      <c r="C26" s="592"/>
      <c r="D26" s="592"/>
      <c r="E26" s="593"/>
      <c r="F26" s="133"/>
      <c r="G26" s="94"/>
      <c r="H26" s="564" t="str">
        <f t="shared" si="0"/>
        <v/>
      </c>
      <c r="I26" s="564"/>
      <c r="J26" s="564"/>
      <c r="K26" s="564"/>
      <c r="L26" s="564"/>
      <c r="M26" s="491"/>
    </row>
    <row r="27" spans="1:13" ht="16.5" thickBot="1" x14ac:dyDescent="0.3">
      <c r="A27" s="594" t="s">
        <v>7</v>
      </c>
      <c r="B27" s="595"/>
      <c r="C27" s="595"/>
      <c r="D27" s="595"/>
      <c r="E27" s="596"/>
      <c r="F27" s="191">
        <f>SUM(F20:F26)</f>
        <v>0</v>
      </c>
      <c r="G27" s="94"/>
      <c r="H27" s="564" t="str">
        <f t="shared" si="0"/>
        <v/>
      </c>
      <c r="I27" s="564"/>
      <c r="J27" s="564"/>
      <c r="K27" s="564"/>
      <c r="L27" s="564"/>
      <c r="M27" s="491"/>
    </row>
    <row r="28" spans="1:13" ht="15.75" thickBot="1" x14ac:dyDescent="0.3">
      <c r="A28" s="94"/>
      <c r="B28" s="94"/>
      <c r="C28" s="94"/>
      <c r="D28" s="94"/>
      <c r="E28" s="94"/>
      <c r="F28" s="94"/>
      <c r="G28" s="94"/>
      <c r="H28" s="94"/>
      <c r="I28" s="114"/>
      <c r="J28" s="114"/>
      <c r="K28" s="114"/>
      <c r="L28" s="114"/>
      <c r="M28" s="114"/>
    </row>
    <row r="29" spans="1:13" ht="16.5" thickBot="1" x14ac:dyDescent="0.3">
      <c r="A29" s="618" t="str">
        <f>A21</f>
        <v>Head Office Charges (Overheads)</v>
      </c>
      <c r="B29" s="619"/>
      <c r="C29" s="619"/>
      <c r="D29" s="619"/>
      <c r="E29" s="619"/>
      <c r="F29" s="620"/>
      <c r="G29" s="114"/>
      <c r="H29" s="558" t="str">
        <f>A25</f>
        <v>Cost of giving Sureties and Guarantees</v>
      </c>
      <c r="I29" s="559"/>
      <c r="J29" s="559"/>
      <c r="K29" s="559"/>
      <c r="L29" s="559"/>
      <c r="M29" s="560"/>
    </row>
    <row r="30" spans="1:13" ht="16.5" thickBot="1" x14ac:dyDescent="0.3">
      <c r="A30" s="558" t="s">
        <v>132</v>
      </c>
      <c r="B30" s="611"/>
      <c r="C30" s="611"/>
      <c r="D30" s="611"/>
      <c r="E30" s="617"/>
      <c r="F30" s="192" t="s">
        <v>133</v>
      </c>
      <c r="G30" s="114"/>
      <c r="H30" s="558" t="s">
        <v>132</v>
      </c>
      <c r="I30" s="559"/>
      <c r="J30" s="559"/>
      <c r="K30" s="559"/>
      <c r="L30" s="560"/>
      <c r="M30" s="192" t="s">
        <v>133</v>
      </c>
    </row>
    <row r="31" spans="1:13" x14ac:dyDescent="0.25">
      <c r="A31" s="571"/>
      <c r="B31" s="572"/>
      <c r="C31" s="572"/>
      <c r="D31" s="572"/>
      <c r="E31" s="573"/>
      <c r="F31" s="134"/>
      <c r="G31" s="114"/>
      <c r="H31" s="571"/>
      <c r="I31" s="572"/>
      <c r="J31" s="572"/>
      <c r="K31" s="572"/>
      <c r="L31" s="573"/>
      <c r="M31" s="134"/>
    </row>
    <row r="32" spans="1:13" x14ac:dyDescent="0.25">
      <c r="A32" s="574"/>
      <c r="B32" s="575"/>
      <c r="C32" s="575"/>
      <c r="D32" s="575"/>
      <c r="E32" s="576"/>
      <c r="F32" s="135"/>
      <c r="G32" s="114"/>
      <c r="H32" s="574"/>
      <c r="I32" s="575"/>
      <c r="J32" s="575"/>
      <c r="K32" s="575"/>
      <c r="L32" s="576"/>
      <c r="M32" s="135"/>
    </row>
    <row r="33" spans="1:13" x14ac:dyDescent="0.25">
      <c r="A33" s="574"/>
      <c r="B33" s="575"/>
      <c r="C33" s="575"/>
      <c r="D33" s="575"/>
      <c r="E33" s="576"/>
      <c r="F33" s="135"/>
      <c r="G33" s="114"/>
      <c r="H33" s="574"/>
      <c r="I33" s="575"/>
      <c r="J33" s="575"/>
      <c r="K33" s="575"/>
      <c r="L33" s="576"/>
      <c r="M33" s="135"/>
    </row>
    <row r="34" spans="1:13" x14ac:dyDescent="0.25">
      <c r="A34" s="574"/>
      <c r="B34" s="575"/>
      <c r="C34" s="575"/>
      <c r="D34" s="575"/>
      <c r="E34" s="576"/>
      <c r="F34" s="135"/>
      <c r="G34" s="114"/>
      <c r="H34" s="574"/>
      <c r="I34" s="575"/>
      <c r="J34" s="575"/>
      <c r="K34" s="575"/>
      <c r="L34" s="576"/>
      <c r="M34" s="135"/>
    </row>
    <row r="35" spans="1:13" x14ac:dyDescent="0.25">
      <c r="A35" s="574"/>
      <c r="B35" s="575"/>
      <c r="C35" s="575"/>
      <c r="D35" s="575"/>
      <c r="E35" s="576"/>
      <c r="F35" s="135"/>
      <c r="G35" s="114"/>
      <c r="H35" s="574"/>
      <c r="I35" s="575"/>
      <c r="J35" s="575"/>
      <c r="K35" s="575"/>
      <c r="L35" s="576"/>
      <c r="M35" s="135"/>
    </row>
    <row r="36" spans="1:13" x14ac:dyDescent="0.25">
      <c r="A36" s="574"/>
      <c r="B36" s="575"/>
      <c r="C36" s="575"/>
      <c r="D36" s="575"/>
      <c r="E36" s="576"/>
      <c r="F36" s="135"/>
      <c r="G36" s="114"/>
      <c r="H36" s="574"/>
      <c r="I36" s="575"/>
      <c r="J36" s="575"/>
      <c r="K36" s="575"/>
      <c r="L36" s="576"/>
      <c r="M36" s="135"/>
    </row>
    <row r="37" spans="1:13" x14ac:dyDescent="0.25">
      <c r="A37" s="574"/>
      <c r="B37" s="575"/>
      <c r="C37" s="575"/>
      <c r="D37" s="575"/>
      <c r="E37" s="576"/>
      <c r="F37" s="135"/>
      <c r="G37" s="114"/>
      <c r="H37" s="574"/>
      <c r="I37" s="575"/>
      <c r="J37" s="575"/>
      <c r="K37" s="575"/>
      <c r="L37" s="576"/>
      <c r="M37" s="135"/>
    </row>
    <row r="38" spans="1:13" x14ac:dyDescent="0.25">
      <c r="A38" s="574"/>
      <c r="B38" s="575"/>
      <c r="C38" s="575"/>
      <c r="D38" s="575"/>
      <c r="E38" s="576"/>
      <c r="F38" s="135"/>
      <c r="G38" s="114"/>
      <c r="H38" s="574"/>
      <c r="I38" s="575"/>
      <c r="J38" s="575"/>
      <c r="K38" s="575"/>
      <c r="L38" s="576"/>
      <c r="M38" s="135"/>
    </row>
    <row r="39" spans="1:13" x14ac:dyDescent="0.25">
      <c r="A39" s="574"/>
      <c r="B39" s="575"/>
      <c r="C39" s="575"/>
      <c r="D39" s="575"/>
      <c r="E39" s="576"/>
      <c r="F39" s="135"/>
      <c r="G39" s="114"/>
      <c r="H39" s="574"/>
      <c r="I39" s="575"/>
      <c r="J39" s="575"/>
      <c r="K39" s="575"/>
      <c r="L39" s="576"/>
      <c r="M39" s="135"/>
    </row>
    <row r="40" spans="1:13" ht="15.75" thickBot="1" x14ac:dyDescent="0.3">
      <c r="A40" s="605"/>
      <c r="B40" s="606"/>
      <c r="C40" s="606"/>
      <c r="D40" s="606"/>
      <c r="E40" s="607"/>
      <c r="F40" s="136"/>
      <c r="G40" s="114"/>
      <c r="H40" s="605"/>
      <c r="I40" s="606"/>
      <c r="J40" s="606"/>
      <c r="K40" s="606"/>
      <c r="L40" s="607"/>
      <c r="M40" s="136"/>
    </row>
    <row r="41" spans="1:13" ht="15.75" thickBot="1" x14ac:dyDescent="0.3">
      <c r="A41" s="114"/>
      <c r="B41" s="114"/>
      <c r="C41" s="114"/>
      <c r="D41" s="114"/>
      <c r="E41" s="114"/>
      <c r="F41" s="114"/>
      <c r="G41" s="114"/>
      <c r="H41" s="114"/>
      <c r="I41" s="114"/>
      <c r="J41" s="114"/>
      <c r="K41" s="114"/>
      <c r="L41" s="114"/>
      <c r="M41" s="114"/>
    </row>
    <row r="42" spans="1:13" ht="16.5" thickBot="1" x14ac:dyDescent="0.3">
      <c r="A42" s="614" t="str">
        <f>A22</f>
        <v>Insurance Premiums (e.g. employers liability)</v>
      </c>
      <c r="B42" s="615"/>
      <c r="C42" s="615"/>
      <c r="D42" s="615"/>
      <c r="E42" s="615"/>
      <c r="F42" s="616"/>
      <c r="G42" s="114"/>
      <c r="H42" s="618" t="str">
        <f>A24</f>
        <v>Personnel Overhead costs (e.g pensions)</v>
      </c>
      <c r="I42" s="619"/>
      <c r="J42" s="619"/>
      <c r="K42" s="619"/>
      <c r="L42" s="619"/>
      <c r="M42" s="620"/>
    </row>
    <row r="43" spans="1:13" ht="16.5" thickBot="1" x14ac:dyDescent="0.3">
      <c r="A43" s="558" t="s">
        <v>132</v>
      </c>
      <c r="B43" s="611"/>
      <c r="C43" s="611"/>
      <c r="D43" s="611"/>
      <c r="E43" s="617"/>
      <c r="F43" s="192" t="s">
        <v>133</v>
      </c>
      <c r="G43" s="114"/>
      <c r="H43" s="602" t="s">
        <v>132</v>
      </c>
      <c r="I43" s="603"/>
      <c r="J43" s="603"/>
      <c r="K43" s="603"/>
      <c r="L43" s="604"/>
      <c r="M43" s="192" t="s">
        <v>133</v>
      </c>
    </row>
    <row r="44" spans="1:13" x14ac:dyDescent="0.25">
      <c r="A44" s="571"/>
      <c r="B44" s="572"/>
      <c r="C44" s="572"/>
      <c r="D44" s="572"/>
      <c r="E44" s="573"/>
      <c r="F44" s="134"/>
      <c r="G44" s="114"/>
      <c r="H44" s="571"/>
      <c r="I44" s="572"/>
      <c r="J44" s="572"/>
      <c r="K44" s="572"/>
      <c r="L44" s="573"/>
      <c r="M44" s="134"/>
    </row>
    <row r="45" spans="1:13" x14ac:dyDescent="0.25">
      <c r="A45" s="574"/>
      <c r="B45" s="575"/>
      <c r="C45" s="575"/>
      <c r="D45" s="575"/>
      <c r="E45" s="576"/>
      <c r="F45" s="135"/>
      <c r="G45" s="114"/>
      <c r="H45" s="574"/>
      <c r="I45" s="575"/>
      <c r="J45" s="575"/>
      <c r="K45" s="575"/>
      <c r="L45" s="576"/>
      <c r="M45" s="135"/>
    </row>
    <row r="46" spans="1:13" x14ac:dyDescent="0.25">
      <c r="A46" s="574"/>
      <c r="B46" s="575"/>
      <c r="C46" s="575"/>
      <c r="D46" s="575"/>
      <c r="E46" s="576"/>
      <c r="F46" s="135"/>
      <c r="G46" s="114"/>
      <c r="H46" s="574"/>
      <c r="I46" s="575"/>
      <c r="J46" s="575"/>
      <c r="K46" s="575"/>
      <c r="L46" s="576"/>
      <c r="M46" s="135"/>
    </row>
    <row r="47" spans="1:13" x14ac:dyDescent="0.25">
      <c r="A47" s="574"/>
      <c r="B47" s="575"/>
      <c r="C47" s="575"/>
      <c r="D47" s="575"/>
      <c r="E47" s="576"/>
      <c r="F47" s="135"/>
      <c r="G47" s="114"/>
      <c r="H47" s="574"/>
      <c r="I47" s="575"/>
      <c r="J47" s="575"/>
      <c r="K47" s="575"/>
      <c r="L47" s="576"/>
      <c r="M47" s="135"/>
    </row>
    <row r="48" spans="1:13" x14ac:dyDescent="0.25">
      <c r="A48" s="574"/>
      <c r="B48" s="575"/>
      <c r="C48" s="575"/>
      <c r="D48" s="575"/>
      <c r="E48" s="576"/>
      <c r="F48" s="135"/>
      <c r="G48" s="114"/>
      <c r="H48" s="574"/>
      <c r="I48" s="575"/>
      <c r="J48" s="575"/>
      <c r="K48" s="575"/>
      <c r="L48" s="576"/>
      <c r="M48" s="135"/>
    </row>
    <row r="49" spans="1:13" x14ac:dyDescent="0.25">
      <c r="A49" s="574"/>
      <c r="B49" s="575"/>
      <c r="C49" s="575"/>
      <c r="D49" s="575"/>
      <c r="E49" s="576"/>
      <c r="F49" s="135"/>
      <c r="G49" s="114"/>
      <c r="H49" s="574"/>
      <c r="I49" s="575"/>
      <c r="J49" s="575"/>
      <c r="K49" s="575"/>
      <c r="L49" s="576"/>
      <c r="M49" s="135"/>
    </row>
    <row r="50" spans="1:13" x14ac:dyDescent="0.25">
      <c r="A50" s="574"/>
      <c r="B50" s="575"/>
      <c r="C50" s="575"/>
      <c r="D50" s="575"/>
      <c r="E50" s="576"/>
      <c r="F50" s="135"/>
      <c r="G50" s="114"/>
      <c r="H50" s="574"/>
      <c r="I50" s="575"/>
      <c r="J50" s="575"/>
      <c r="K50" s="575"/>
      <c r="L50" s="576"/>
      <c r="M50" s="135"/>
    </row>
    <row r="51" spans="1:13" x14ac:dyDescent="0.25">
      <c r="A51" s="574"/>
      <c r="B51" s="575"/>
      <c r="C51" s="575"/>
      <c r="D51" s="575"/>
      <c r="E51" s="576"/>
      <c r="F51" s="135"/>
      <c r="G51" s="114"/>
      <c r="H51" s="574"/>
      <c r="I51" s="575"/>
      <c r="J51" s="575"/>
      <c r="K51" s="575"/>
      <c r="L51" s="576"/>
      <c r="M51" s="135"/>
    </row>
    <row r="52" spans="1:13" x14ac:dyDescent="0.25">
      <c r="A52" s="574"/>
      <c r="B52" s="575"/>
      <c r="C52" s="575"/>
      <c r="D52" s="575"/>
      <c r="E52" s="576"/>
      <c r="F52" s="135"/>
      <c r="G52" s="114"/>
      <c r="H52" s="574"/>
      <c r="I52" s="575"/>
      <c r="J52" s="575"/>
      <c r="K52" s="575"/>
      <c r="L52" s="576"/>
      <c r="M52" s="135"/>
    </row>
    <row r="53" spans="1:13" ht="15.75" thickBot="1" x14ac:dyDescent="0.3">
      <c r="A53" s="605"/>
      <c r="B53" s="606"/>
      <c r="C53" s="606"/>
      <c r="D53" s="606"/>
      <c r="E53" s="607"/>
      <c r="F53" s="136"/>
      <c r="G53" s="114"/>
      <c r="H53" s="605"/>
      <c r="I53" s="606"/>
      <c r="J53" s="606"/>
      <c r="K53" s="606"/>
      <c r="L53" s="607"/>
      <c r="M53" s="136"/>
    </row>
    <row r="54" spans="1:13" ht="15.75" thickBot="1" x14ac:dyDescent="0.3">
      <c r="A54" s="114"/>
      <c r="B54" s="114"/>
      <c r="C54" s="114"/>
      <c r="D54" s="114"/>
      <c r="E54" s="114"/>
      <c r="F54" s="114"/>
      <c r="G54" s="114"/>
      <c r="H54" s="114"/>
      <c r="I54" s="114"/>
      <c r="J54" s="114"/>
      <c r="K54" s="114"/>
      <c r="L54" s="114"/>
      <c r="M54" s="114"/>
    </row>
    <row r="55" spans="1:13" ht="16.5" thickBot="1" x14ac:dyDescent="0.3">
      <c r="A55" s="558" t="str">
        <f>A23</f>
        <v>Corporation Tax</v>
      </c>
      <c r="B55" s="559"/>
      <c r="C55" s="559"/>
      <c r="D55" s="559"/>
      <c r="E55" s="559"/>
      <c r="F55" s="560"/>
      <c r="G55" s="114"/>
      <c r="H55" s="558" t="str">
        <f>A26</f>
        <v>Indirect Overheads</v>
      </c>
      <c r="I55" s="559"/>
      <c r="J55" s="559"/>
      <c r="K55" s="559"/>
      <c r="L55" s="559"/>
      <c r="M55" s="560"/>
    </row>
    <row r="56" spans="1:13" ht="16.5" thickBot="1" x14ac:dyDescent="0.3">
      <c r="A56" s="558" t="s">
        <v>132</v>
      </c>
      <c r="B56" s="611"/>
      <c r="C56" s="611"/>
      <c r="D56" s="611"/>
      <c r="E56" s="611"/>
      <c r="F56" s="192" t="s">
        <v>133</v>
      </c>
      <c r="G56" s="114"/>
      <c r="H56" s="608" t="s">
        <v>132</v>
      </c>
      <c r="I56" s="609"/>
      <c r="J56" s="609"/>
      <c r="K56" s="609"/>
      <c r="L56" s="610"/>
      <c r="M56" s="192" t="s">
        <v>133</v>
      </c>
    </row>
    <row r="57" spans="1:13" x14ac:dyDescent="0.25">
      <c r="A57" s="612"/>
      <c r="B57" s="613"/>
      <c r="C57" s="613"/>
      <c r="D57" s="613"/>
      <c r="E57" s="613"/>
      <c r="F57" s="408"/>
      <c r="G57" s="114"/>
      <c r="H57" s="574"/>
      <c r="I57" s="575"/>
      <c r="J57" s="575"/>
      <c r="K57" s="575"/>
      <c r="L57" s="576"/>
      <c r="M57" s="134"/>
    </row>
    <row r="58" spans="1:13" x14ac:dyDescent="0.25">
      <c r="A58" s="574"/>
      <c r="B58" s="575"/>
      <c r="C58" s="575"/>
      <c r="D58" s="575"/>
      <c r="E58" s="575"/>
      <c r="F58" s="137"/>
      <c r="G58" s="114"/>
      <c r="H58" s="574"/>
      <c r="I58" s="575"/>
      <c r="J58" s="575"/>
      <c r="K58" s="575"/>
      <c r="L58" s="576"/>
      <c r="M58" s="135"/>
    </row>
    <row r="59" spans="1:13" x14ac:dyDescent="0.25">
      <c r="A59" s="574"/>
      <c r="B59" s="575"/>
      <c r="C59" s="575"/>
      <c r="D59" s="575"/>
      <c r="E59" s="575"/>
      <c r="F59" s="137"/>
      <c r="G59" s="114"/>
      <c r="H59" s="574"/>
      <c r="I59" s="575"/>
      <c r="J59" s="575"/>
      <c r="K59" s="575"/>
      <c r="L59" s="576"/>
      <c r="M59" s="135"/>
    </row>
    <row r="60" spans="1:13" x14ac:dyDescent="0.25">
      <c r="A60" s="574"/>
      <c r="B60" s="575"/>
      <c r="C60" s="575"/>
      <c r="D60" s="575"/>
      <c r="E60" s="575"/>
      <c r="F60" s="137"/>
      <c r="G60" s="114"/>
      <c r="H60" s="574"/>
      <c r="I60" s="575"/>
      <c r="J60" s="575"/>
      <c r="K60" s="575"/>
      <c r="L60" s="576"/>
      <c r="M60" s="135"/>
    </row>
    <row r="61" spans="1:13" x14ac:dyDescent="0.25">
      <c r="A61" s="574"/>
      <c r="B61" s="575"/>
      <c r="C61" s="575"/>
      <c r="D61" s="575"/>
      <c r="E61" s="575"/>
      <c r="F61" s="137"/>
      <c r="G61" s="114"/>
      <c r="H61" s="574"/>
      <c r="I61" s="575"/>
      <c r="J61" s="575"/>
      <c r="K61" s="575"/>
      <c r="L61" s="576"/>
      <c r="M61" s="135"/>
    </row>
    <row r="62" spans="1:13" x14ac:dyDescent="0.25">
      <c r="A62" s="574"/>
      <c r="B62" s="575"/>
      <c r="C62" s="575"/>
      <c r="D62" s="575"/>
      <c r="E62" s="575"/>
      <c r="F62" s="137"/>
      <c r="G62" s="114"/>
      <c r="H62" s="574"/>
      <c r="I62" s="575"/>
      <c r="J62" s="575"/>
      <c r="K62" s="575"/>
      <c r="L62" s="576"/>
      <c r="M62" s="135"/>
    </row>
    <row r="63" spans="1:13" x14ac:dyDescent="0.25">
      <c r="A63" s="574"/>
      <c r="B63" s="575"/>
      <c r="C63" s="575"/>
      <c r="D63" s="575"/>
      <c r="E63" s="575"/>
      <c r="F63" s="137"/>
      <c r="G63" s="114"/>
      <c r="H63" s="574"/>
      <c r="I63" s="575"/>
      <c r="J63" s="575"/>
      <c r="K63" s="575"/>
      <c r="L63" s="576"/>
      <c r="M63" s="135"/>
    </row>
    <row r="64" spans="1:13" x14ac:dyDescent="0.25">
      <c r="A64" s="574"/>
      <c r="B64" s="575"/>
      <c r="C64" s="575"/>
      <c r="D64" s="575"/>
      <c r="E64" s="575"/>
      <c r="F64" s="137"/>
      <c r="G64" s="114"/>
      <c r="H64" s="574"/>
      <c r="I64" s="575"/>
      <c r="J64" s="575"/>
      <c r="K64" s="575"/>
      <c r="L64" s="576"/>
      <c r="M64" s="135"/>
    </row>
    <row r="65" spans="1:13" x14ac:dyDescent="0.25">
      <c r="A65" s="574"/>
      <c r="B65" s="575"/>
      <c r="C65" s="575"/>
      <c r="D65" s="575"/>
      <c r="E65" s="575"/>
      <c r="F65" s="137"/>
      <c r="G65" s="114"/>
      <c r="H65" s="574"/>
      <c r="I65" s="575"/>
      <c r="J65" s="575"/>
      <c r="K65" s="575"/>
      <c r="L65" s="576"/>
      <c r="M65" s="135"/>
    </row>
    <row r="66" spans="1:13" ht="15.75" thickBot="1" x14ac:dyDescent="0.3">
      <c r="A66" s="605"/>
      <c r="B66" s="606"/>
      <c r="C66" s="606"/>
      <c r="D66" s="606"/>
      <c r="E66" s="606"/>
      <c r="F66" s="138"/>
      <c r="G66" s="114"/>
      <c r="H66" s="605"/>
      <c r="I66" s="606"/>
      <c r="J66" s="606"/>
      <c r="K66" s="606"/>
      <c r="L66" s="607"/>
      <c r="M66" s="136"/>
    </row>
    <row r="67" spans="1:13" ht="15.75" customHeight="1" x14ac:dyDescent="0.25">
      <c r="A67" s="114"/>
      <c r="B67" s="114"/>
      <c r="C67" s="114"/>
      <c r="D67" s="114"/>
      <c r="E67" s="114"/>
      <c r="F67" s="114"/>
      <c r="G67" s="114"/>
      <c r="H67" s="114"/>
      <c r="I67" s="114"/>
      <c r="J67" s="114"/>
      <c r="K67" s="114"/>
      <c r="L67" s="114"/>
      <c r="M67" s="114"/>
    </row>
    <row r="68" spans="1:13" s="168" customFormat="1" x14ac:dyDescent="0.25"/>
  </sheetData>
  <sheetProtection algorithmName="SHA-512" hashValue="2faKhOfTmAMkg6mCAJw5WxrHmTr8QhKB33qqsb264WGYfX+wjk4FykG6eSZDxi2Zi+6jF+3AIAtjB6cNJu6jeA==" saltValue="vIvBDwiuM+0oIk9/Hk30jA==" spinCount="100000" sheet="1" objects="1" scenarios="1" selectLockedCells="1"/>
  <mergeCells count="100">
    <mergeCell ref="A29:F29"/>
    <mergeCell ref="A34:E34"/>
    <mergeCell ref="A31:E31"/>
    <mergeCell ref="A32:E32"/>
    <mergeCell ref="A33:E33"/>
    <mergeCell ref="A30:E30"/>
    <mergeCell ref="H42:M42"/>
    <mergeCell ref="H33:L33"/>
    <mergeCell ref="H34:L34"/>
    <mergeCell ref="H35:L35"/>
    <mergeCell ref="H36:L36"/>
    <mergeCell ref="H37:L37"/>
    <mergeCell ref="H38:L38"/>
    <mergeCell ref="H39:L39"/>
    <mergeCell ref="H40:L40"/>
    <mergeCell ref="A35:E35"/>
    <mergeCell ref="A46:E46"/>
    <mergeCell ref="A36:E36"/>
    <mergeCell ref="A37:E37"/>
    <mergeCell ref="A38:E38"/>
    <mergeCell ref="A39:E39"/>
    <mergeCell ref="A40:E40"/>
    <mergeCell ref="A42:F42"/>
    <mergeCell ref="A44:E44"/>
    <mergeCell ref="A45:E45"/>
    <mergeCell ref="A43:E43"/>
    <mergeCell ref="A47:E47"/>
    <mergeCell ref="A48:E48"/>
    <mergeCell ref="A49:E49"/>
    <mergeCell ref="A50:E50"/>
    <mergeCell ref="A51:E51"/>
    <mergeCell ref="A59:E59"/>
    <mergeCell ref="A60:E60"/>
    <mergeCell ref="A61:E61"/>
    <mergeCell ref="A62:E62"/>
    <mergeCell ref="A52:E52"/>
    <mergeCell ref="A53:E53"/>
    <mergeCell ref="A56:E56"/>
    <mergeCell ref="A57:E57"/>
    <mergeCell ref="A55:F55"/>
    <mergeCell ref="A63:E63"/>
    <mergeCell ref="A64:E64"/>
    <mergeCell ref="A65:E65"/>
    <mergeCell ref="A66:E66"/>
    <mergeCell ref="H56:L56"/>
    <mergeCell ref="H57:L57"/>
    <mergeCell ref="H58:L58"/>
    <mergeCell ref="H59:L59"/>
    <mergeCell ref="H60:L60"/>
    <mergeCell ref="H61:L61"/>
    <mergeCell ref="H62:L62"/>
    <mergeCell ref="H63:L63"/>
    <mergeCell ref="H64:L64"/>
    <mergeCell ref="H65:L65"/>
    <mergeCell ref="H66:L66"/>
    <mergeCell ref="A58:E58"/>
    <mergeCell ref="H55:M55"/>
    <mergeCell ref="H43:L43"/>
    <mergeCell ref="H44:L44"/>
    <mergeCell ref="H45:L45"/>
    <mergeCell ref="H46:L46"/>
    <mergeCell ref="H47:L47"/>
    <mergeCell ref="H53:L53"/>
    <mergeCell ref="H48:L48"/>
    <mergeCell ref="H49:L49"/>
    <mergeCell ref="H50:L50"/>
    <mergeCell ref="H51:L51"/>
    <mergeCell ref="H52:L52"/>
    <mergeCell ref="A7:B7"/>
    <mergeCell ref="H31:L31"/>
    <mergeCell ref="H32:L32"/>
    <mergeCell ref="C7:H7"/>
    <mergeCell ref="A13:B13"/>
    <mergeCell ref="A11:B11"/>
    <mergeCell ref="E17:I17"/>
    <mergeCell ref="A18:F18"/>
    <mergeCell ref="H18:M18"/>
    <mergeCell ref="A26:E26"/>
    <mergeCell ref="A27:E27"/>
    <mergeCell ref="A20:E20"/>
    <mergeCell ref="A21:E21"/>
    <mergeCell ref="A22:E22"/>
    <mergeCell ref="H19:L19"/>
    <mergeCell ref="H30:L30"/>
    <mergeCell ref="C9:H9"/>
    <mergeCell ref="A19:F19"/>
    <mergeCell ref="H29:M29"/>
    <mergeCell ref="A14:K16"/>
    <mergeCell ref="H21:L21"/>
    <mergeCell ref="H22:L22"/>
    <mergeCell ref="H23:L23"/>
    <mergeCell ref="H24:L24"/>
    <mergeCell ref="H25:L25"/>
    <mergeCell ref="H26:L26"/>
    <mergeCell ref="H27:L27"/>
    <mergeCell ref="H20:L20"/>
    <mergeCell ref="A9:B9"/>
    <mergeCell ref="A23:E23"/>
    <mergeCell ref="A24:E24"/>
    <mergeCell ref="A25:E25"/>
  </mergeCells>
  <conditionalFormatting sqref="F21:F26">
    <cfRule type="cellIs" dxfId="2" priority="3" operator="greaterThan">
      <formula>0.1</formula>
    </cfRule>
  </conditionalFormatting>
  <conditionalFormatting sqref="M22:M27">
    <cfRule type="cellIs" dxfId="1" priority="2" operator="greaterThanOrEqual">
      <formula>0.1</formula>
    </cfRule>
  </conditionalFormatting>
  <conditionalFormatting sqref="M21">
    <cfRule type="cellIs" dxfId="0" priority="1" operator="greaterThanOrEqual">
      <formula>0.1</formula>
    </cfRule>
  </conditionalFormatting>
  <pageMargins left="0.7" right="0.7" top="0.75" bottom="0.75" header="0.3" footer="0.3"/>
  <pageSetup paperSize="9" scale="57" orientation="portrait" r:id="rId1"/>
  <rowBreaks count="1" manualBreakCount="1">
    <brk id="67"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N60"/>
  <sheetViews>
    <sheetView view="pageBreakPreview" topLeftCell="A19" zoomScaleNormal="100" zoomScaleSheetLayoutView="100" workbookViewId="0">
      <selection activeCell="B23" sqref="B23:B25"/>
    </sheetView>
  </sheetViews>
  <sheetFormatPr defaultColWidth="0" defaultRowHeight="14.25" zeroHeight="1" x14ac:dyDescent="0.2"/>
  <cols>
    <col min="1" max="1" width="40.85546875" style="115" bestFit="1" customWidth="1"/>
    <col min="2" max="2" width="13.28515625" style="115" bestFit="1" customWidth="1"/>
    <col min="3" max="3" width="20.7109375" style="115" customWidth="1"/>
    <col min="4" max="8" width="12.7109375" style="115" customWidth="1"/>
    <col min="9" max="9" width="20.5703125" style="115" bestFit="1" customWidth="1"/>
    <col min="10" max="10" width="20.42578125" style="115" bestFit="1" customWidth="1"/>
    <col min="11" max="11" width="21.28515625" style="115" bestFit="1" customWidth="1"/>
    <col min="12" max="12" width="20.85546875" style="115" bestFit="1" customWidth="1"/>
    <col min="13" max="14" width="9.140625" style="115" customWidth="1"/>
    <col min="15" max="16384" width="9.140625" style="115" hidden="1"/>
  </cols>
  <sheetData>
    <row r="1" spans="1:12" x14ac:dyDescent="0.2"/>
    <row r="2" spans="1:12" x14ac:dyDescent="0.2"/>
    <row r="3" spans="1:12" x14ac:dyDescent="0.2"/>
    <row r="4" spans="1:12" x14ac:dyDescent="0.2"/>
    <row r="5" spans="1:12" x14ac:dyDescent="0.2"/>
    <row r="6" spans="1:12" ht="15" thickBot="1" x14ac:dyDescent="0.25">
      <c r="C6" s="107"/>
      <c r="D6" s="107"/>
      <c r="E6" s="107"/>
    </row>
    <row r="7" spans="1:12" ht="16.5" thickBot="1" x14ac:dyDescent="0.3">
      <c r="A7" s="633" t="s">
        <v>1</v>
      </c>
      <c r="B7" s="634"/>
      <c r="C7" s="577" t="str">
        <f>Instructions!B5</f>
        <v>TMTii 56</v>
      </c>
      <c r="D7" s="578"/>
      <c r="E7" s="579"/>
      <c r="F7" s="127"/>
      <c r="G7" s="128"/>
      <c r="H7" s="128"/>
      <c r="L7" s="70"/>
    </row>
    <row r="8" spans="1:12" ht="15.75" thickBot="1" x14ac:dyDescent="0.3">
      <c r="A8" s="119"/>
      <c r="B8" s="98"/>
      <c r="C8" s="99"/>
      <c r="D8" s="100"/>
      <c r="E8" s="99"/>
      <c r="L8" s="70"/>
    </row>
    <row r="9" spans="1:12" ht="16.5" thickBot="1" x14ac:dyDescent="0.3">
      <c r="A9" s="633" t="s">
        <v>171</v>
      </c>
      <c r="B9" s="634"/>
      <c r="C9" s="577" t="str">
        <f>'Assessment Summary'!C9</f>
        <v>Please Type Company Name</v>
      </c>
      <c r="D9" s="578"/>
      <c r="E9" s="579"/>
      <c r="F9" s="127"/>
      <c r="G9" s="128"/>
      <c r="H9" s="128"/>
      <c r="L9" s="70"/>
    </row>
    <row r="10" spans="1:12" x14ac:dyDescent="0.2"/>
    <row r="11" spans="1:12" ht="15.75" x14ac:dyDescent="0.2">
      <c r="A11" s="521" t="s">
        <v>91</v>
      </c>
      <c r="B11" s="523"/>
    </row>
    <row r="12" spans="1:12" x14ac:dyDescent="0.2"/>
    <row r="13" spans="1:12" ht="16.5" thickBot="1" x14ac:dyDescent="0.3">
      <c r="A13" s="635" t="s">
        <v>43</v>
      </c>
      <c r="B13" s="636"/>
      <c r="C13" s="164"/>
      <c r="D13" s="165"/>
      <c r="E13" s="107"/>
      <c r="F13" s="107"/>
      <c r="G13" s="107"/>
      <c r="H13" s="107"/>
      <c r="I13" s="107"/>
      <c r="J13" s="107"/>
    </row>
    <row r="14" spans="1:12" ht="24.95" customHeight="1" x14ac:dyDescent="0.2">
      <c r="A14" s="623" t="s">
        <v>191</v>
      </c>
      <c r="B14" s="624"/>
      <c r="C14" s="625"/>
      <c r="D14" s="625"/>
      <c r="E14" s="625"/>
      <c r="F14" s="625"/>
      <c r="G14" s="625"/>
      <c r="H14" s="625"/>
      <c r="I14" s="625"/>
      <c r="J14" s="626"/>
      <c r="K14" s="163"/>
      <c r="L14" s="129"/>
    </row>
    <row r="15" spans="1:12" ht="24.95" customHeight="1" x14ac:dyDescent="0.2">
      <c r="A15" s="627"/>
      <c r="B15" s="628"/>
      <c r="C15" s="628"/>
      <c r="D15" s="628"/>
      <c r="E15" s="628"/>
      <c r="F15" s="628"/>
      <c r="G15" s="628"/>
      <c r="H15" s="628"/>
      <c r="I15" s="628"/>
      <c r="J15" s="629"/>
      <c r="K15" s="163"/>
      <c r="L15" s="129"/>
    </row>
    <row r="16" spans="1:12" ht="24.95" customHeight="1" x14ac:dyDescent="0.2">
      <c r="A16" s="627"/>
      <c r="B16" s="628"/>
      <c r="C16" s="628"/>
      <c r="D16" s="628"/>
      <c r="E16" s="628"/>
      <c r="F16" s="628"/>
      <c r="G16" s="628"/>
      <c r="H16" s="628"/>
      <c r="I16" s="628"/>
      <c r="J16" s="629"/>
      <c r="K16" s="163"/>
      <c r="L16" s="129"/>
    </row>
    <row r="17" spans="1:13" ht="24.95" customHeight="1" x14ac:dyDescent="0.2">
      <c r="A17" s="627"/>
      <c r="B17" s="628"/>
      <c r="C17" s="628"/>
      <c r="D17" s="628"/>
      <c r="E17" s="628"/>
      <c r="F17" s="628"/>
      <c r="G17" s="628"/>
      <c r="H17" s="628"/>
      <c r="I17" s="628"/>
      <c r="J17" s="629"/>
      <c r="K17" s="163"/>
      <c r="L17" s="129"/>
    </row>
    <row r="18" spans="1:13" ht="24.95" customHeight="1" thickBot="1" x14ac:dyDescent="0.25">
      <c r="A18" s="630"/>
      <c r="B18" s="631"/>
      <c r="C18" s="631"/>
      <c r="D18" s="631"/>
      <c r="E18" s="631"/>
      <c r="F18" s="631"/>
      <c r="G18" s="631"/>
      <c r="H18" s="631"/>
      <c r="I18" s="631"/>
      <c r="J18" s="632"/>
      <c r="K18" s="163"/>
      <c r="L18" s="129"/>
    </row>
    <row r="19" spans="1:13" ht="15" x14ac:dyDescent="0.25">
      <c r="A19" s="99"/>
      <c r="B19" s="99"/>
      <c r="C19" s="77"/>
      <c r="D19" s="99"/>
      <c r="E19" s="99"/>
      <c r="F19" s="99"/>
      <c r="G19" s="99"/>
      <c r="H19" s="99"/>
      <c r="I19" s="99"/>
      <c r="J19" s="99"/>
    </row>
    <row r="20" spans="1:13" ht="15.75" x14ac:dyDescent="0.25">
      <c r="A20" s="521" t="s">
        <v>120</v>
      </c>
      <c r="B20" s="523"/>
      <c r="C20" s="71"/>
    </row>
    <row r="21" spans="1:13" ht="15.75" thickBot="1" x14ac:dyDescent="0.3">
      <c r="A21" s="76"/>
      <c r="B21" s="107"/>
      <c r="C21" s="71"/>
    </row>
    <row r="22" spans="1:13" ht="26.25" customHeight="1" thickBot="1" x14ac:dyDescent="0.3">
      <c r="A22" s="143" t="s">
        <v>48</v>
      </c>
      <c r="B22" s="139" t="s">
        <v>106</v>
      </c>
      <c r="C22" s="75"/>
    </row>
    <row r="23" spans="1:13" ht="15" x14ac:dyDescent="0.25">
      <c r="A23" s="144" t="s">
        <v>122</v>
      </c>
      <c r="B23" s="140"/>
      <c r="C23" s="75"/>
    </row>
    <row r="24" spans="1:13" ht="15" x14ac:dyDescent="0.25">
      <c r="A24" s="145" t="s">
        <v>121</v>
      </c>
      <c r="B24" s="141"/>
      <c r="C24" s="75"/>
    </row>
    <row r="25" spans="1:13" ht="15" x14ac:dyDescent="0.25">
      <c r="A25" s="145" t="s">
        <v>118</v>
      </c>
      <c r="B25" s="141"/>
      <c r="C25" s="75"/>
    </row>
    <row r="26" spans="1:13" ht="15.75" thickBot="1" x14ac:dyDescent="0.3">
      <c r="A26" s="146" t="s">
        <v>123</v>
      </c>
      <c r="B26" s="142"/>
      <c r="C26" s="75"/>
    </row>
    <row r="27" spans="1:13" x14ac:dyDescent="0.2">
      <c r="A27" s="99"/>
      <c r="B27" s="99"/>
    </row>
    <row r="28" spans="1:13" ht="15.75" x14ac:dyDescent="0.25">
      <c r="A28" s="621" t="s">
        <v>126</v>
      </c>
      <c r="B28" s="622"/>
    </row>
    <row r="29" spans="1:13" ht="15" thickBot="1" x14ac:dyDescent="0.25">
      <c r="A29" s="107"/>
      <c r="B29" s="107"/>
      <c r="C29" s="107"/>
      <c r="D29" s="107"/>
      <c r="E29" s="107"/>
      <c r="F29" s="107"/>
      <c r="G29" s="107"/>
      <c r="H29" s="107"/>
      <c r="I29" s="107"/>
      <c r="J29" s="107"/>
      <c r="K29" s="107"/>
      <c r="L29" s="107"/>
    </row>
    <row r="30" spans="1:13" ht="15.75" thickBot="1" x14ac:dyDescent="0.25">
      <c r="A30" s="151"/>
      <c r="B30" s="152"/>
      <c r="C30" s="152"/>
      <c r="D30" s="152"/>
      <c r="E30" s="152"/>
      <c r="F30" s="152"/>
      <c r="G30" s="152"/>
      <c r="H30" s="152"/>
      <c r="I30" s="152"/>
      <c r="J30" s="152"/>
      <c r="K30" s="152"/>
      <c r="L30" s="153"/>
      <c r="M30" s="105"/>
    </row>
    <row r="31" spans="1:13" ht="15" thickBot="1" x14ac:dyDescent="0.25">
      <c r="A31" s="147">
        <v>0</v>
      </c>
      <c r="B31" s="148"/>
      <c r="C31" s="149">
        <v>1</v>
      </c>
      <c r="D31" s="149">
        <f t="shared" ref="D31:K31" si="0">SUM(C31,1)</f>
        <v>2</v>
      </c>
      <c r="E31" s="149">
        <v>3</v>
      </c>
      <c r="F31" s="149">
        <v>4</v>
      </c>
      <c r="G31" s="149">
        <v>5</v>
      </c>
      <c r="H31" s="149">
        <f t="shared" si="0"/>
        <v>6</v>
      </c>
      <c r="I31" s="149">
        <f t="shared" si="0"/>
        <v>7</v>
      </c>
      <c r="J31" s="149">
        <f t="shared" si="0"/>
        <v>8</v>
      </c>
      <c r="K31" s="149">
        <f t="shared" si="0"/>
        <v>9</v>
      </c>
      <c r="L31" s="150">
        <f t="shared" ref="L31" si="1">SUM(K31,1)</f>
        <v>10</v>
      </c>
      <c r="M31" s="105"/>
    </row>
    <row r="32" spans="1:13" ht="66.75" customHeight="1" thickBot="1" x14ac:dyDescent="0.25">
      <c r="A32" s="160" t="s">
        <v>81</v>
      </c>
      <c r="B32" s="160" t="s">
        <v>128</v>
      </c>
      <c r="C32" s="147" t="s">
        <v>82</v>
      </c>
      <c r="D32" s="148" t="s">
        <v>83</v>
      </c>
      <c r="E32" s="161" t="s">
        <v>127</v>
      </c>
      <c r="F32" s="162" t="s">
        <v>84</v>
      </c>
      <c r="G32" s="147" t="s">
        <v>85</v>
      </c>
      <c r="H32" s="148" t="s">
        <v>86</v>
      </c>
      <c r="I32" s="161" t="s">
        <v>87</v>
      </c>
      <c r="J32" s="160" t="s">
        <v>88</v>
      </c>
      <c r="K32" s="160" t="s">
        <v>89</v>
      </c>
      <c r="L32" s="160" t="s">
        <v>90</v>
      </c>
      <c r="M32" s="105"/>
    </row>
    <row r="33" spans="1:13" ht="66.75" hidden="1" customHeight="1" x14ac:dyDescent="0.2">
      <c r="A33" s="244" t="s">
        <v>194</v>
      </c>
      <c r="B33" s="244" t="s">
        <v>194</v>
      </c>
      <c r="C33" s="245"/>
      <c r="D33" s="246"/>
      <c r="E33" s="247"/>
      <c r="F33" s="248"/>
      <c r="G33" s="245"/>
      <c r="H33" s="246"/>
      <c r="I33" s="247"/>
      <c r="J33" s="248"/>
      <c r="K33" s="244"/>
      <c r="L33" s="249"/>
      <c r="M33" s="105"/>
    </row>
    <row r="34" spans="1:13" ht="15.75" x14ac:dyDescent="0.2">
      <c r="A34" s="213"/>
      <c r="B34" s="159">
        <v>1</v>
      </c>
      <c r="C34" s="216"/>
      <c r="D34" s="217"/>
      <c r="E34" s="218"/>
      <c r="F34" s="219">
        <f>SUM(C34:E34)</f>
        <v>0</v>
      </c>
      <c r="G34" s="220"/>
      <c r="H34" s="221"/>
      <c r="I34" s="222"/>
      <c r="J34" s="169">
        <f>G34+I34-H34</f>
        <v>0</v>
      </c>
      <c r="K34" s="223"/>
      <c r="L34" s="172">
        <f>IFERROR(F34/(J34*K34),0)</f>
        <v>0</v>
      </c>
      <c r="M34" s="105"/>
    </row>
    <row r="35" spans="1:13" ht="15.75" x14ac:dyDescent="0.2">
      <c r="A35" s="214"/>
      <c r="B35" s="155">
        <v>2</v>
      </c>
      <c r="C35" s="224"/>
      <c r="D35" s="225"/>
      <c r="E35" s="226"/>
      <c r="F35" s="227">
        <f t="shared" ref="F35:F58" si="2">SUM(C35:E35)</f>
        <v>0</v>
      </c>
      <c r="G35" s="228"/>
      <c r="H35" s="229"/>
      <c r="I35" s="230"/>
      <c r="J35" s="170">
        <f t="shared" ref="J35:J58" si="3">G35+I35-H35</f>
        <v>0</v>
      </c>
      <c r="K35" s="231"/>
      <c r="L35" s="173">
        <f t="shared" ref="L35:L57" si="4">IFERROR(F35/(J35*K35),0)</f>
        <v>0</v>
      </c>
      <c r="M35" s="105"/>
    </row>
    <row r="36" spans="1:13" ht="15.75" x14ac:dyDescent="0.2">
      <c r="A36" s="214"/>
      <c r="B36" s="155">
        <v>3</v>
      </c>
      <c r="C36" s="224"/>
      <c r="D36" s="225"/>
      <c r="E36" s="226"/>
      <c r="F36" s="227">
        <f t="shared" si="2"/>
        <v>0</v>
      </c>
      <c r="G36" s="228"/>
      <c r="H36" s="229"/>
      <c r="I36" s="230"/>
      <c r="J36" s="170">
        <f t="shared" si="3"/>
        <v>0</v>
      </c>
      <c r="K36" s="231"/>
      <c r="L36" s="173">
        <f t="shared" si="4"/>
        <v>0</v>
      </c>
      <c r="M36" s="105"/>
    </row>
    <row r="37" spans="1:13" ht="15.75" x14ac:dyDescent="0.2">
      <c r="A37" s="214"/>
      <c r="B37" s="155">
        <v>4</v>
      </c>
      <c r="C37" s="224"/>
      <c r="D37" s="225"/>
      <c r="E37" s="226"/>
      <c r="F37" s="227">
        <f t="shared" si="2"/>
        <v>0</v>
      </c>
      <c r="G37" s="228"/>
      <c r="H37" s="229"/>
      <c r="I37" s="230"/>
      <c r="J37" s="170">
        <f t="shared" si="3"/>
        <v>0</v>
      </c>
      <c r="K37" s="231"/>
      <c r="L37" s="173">
        <f t="shared" si="4"/>
        <v>0</v>
      </c>
      <c r="M37" s="105"/>
    </row>
    <row r="38" spans="1:13" ht="15.75" x14ac:dyDescent="0.2">
      <c r="A38" s="214"/>
      <c r="B38" s="155">
        <v>5</v>
      </c>
      <c r="C38" s="224"/>
      <c r="D38" s="225"/>
      <c r="E38" s="226"/>
      <c r="F38" s="227">
        <f t="shared" ref="F38:F48" si="5">SUM(C38:E38)</f>
        <v>0</v>
      </c>
      <c r="G38" s="228"/>
      <c r="H38" s="229"/>
      <c r="I38" s="230"/>
      <c r="J38" s="170">
        <f t="shared" ref="J38:J48" si="6">G38+I38-H38</f>
        <v>0</v>
      </c>
      <c r="K38" s="231"/>
      <c r="L38" s="173">
        <f t="shared" si="4"/>
        <v>0</v>
      </c>
      <c r="M38" s="105"/>
    </row>
    <row r="39" spans="1:13" ht="15.75" x14ac:dyDescent="0.2">
      <c r="A39" s="214"/>
      <c r="B39" s="155">
        <v>6</v>
      </c>
      <c r="C39" s="224"/>
      <c r="D39" s="225"/>
      <c r="E39" s="226"/>
      <c r="F39" s="227">
        <f t="shared" si="5"/>
        <v>0</v>
      </c>
      <c r="G39" s="228"/>
      <c r="H39" s="229"/>
      <c r="I39" s="230"/>
      <c r="J39" s="170">
        <f t="shared" si="6"/>
        <v>0</v>
      </c>
      <c r="K39" s="231"/>
      <c r="L39" s="173">
        <f t="shared" si="4"/>
        <v>0</v>
      </c>
      <c r="M39" s="105"/>
    </row>
    <row r="40" spans="1:13" ht="15.75" x14ac:dyDescent="0.2">
      <c r="A40" s="214"/>
      <c r="B40" s="155">
        <v>7</v>
      </c>
      <c r="C40" s="224"/>
      <c r="D40" s="225"/>
      <c r="E40" s="226"/>
      <c r="F40" s="227">
        <f t="shared" si="5"/>
        <v>0</v>
      </c>
      <c r="G40" s="228"/>
      <c r="H40" s="229"/>
      <c r="I40" s="230"/>
      <c r="J40" s="170">
        <f t="shared" si="6"/>
        <v>0</v>
      </c>
      <c r="K40" s="231"/>
      <c r="L40" s="173">
        <f t="shared" si="4"/>
        <v>0</v>
      </c>
      <c r="M40" s="105"/>
    </row>
    <row r="41" spans="1:13" ht="15.75" x14ac:dyDescent="0.2">
      <c r="A41" s="214"/>
      <c r="B41" s="155">
        <v>8</v>
      </c>
      <c r="C41" s="224"/>
      <c r="D41" s="225"/>
      <c r="E41" s="226"/>
      <c r="F41" s="227">
        <f t="shared" si="5"/>
        <v>0</v>
      </c>
      <c r="G41" s="228"/>
      <c r="H41" s="229"/>
      <c r="I41" s="230"/>
      <c r="J41" s="170">
        <f t="shared" si="6"/>
        <v>0</v>
      </c>
      <c r="K41" s="231"/>
      <c r="L41" s="173">
        <f t="shared" si="4"/>
        <v>0</v>
      </c>
      <c r="M41" s="105"/>
    </row>
    <row r="42" spans="1:13" ht="15.75" x14ac:dyDescent="0.2">
      <c r="A42" s="214"/>
      <c r="B42" s="155">
        <v>9</v>
      </c>
      <c r="C42" s="224"/>
      <c r="D42" s="225"/>
      <c r="E42" s="226"/>
      <c r="F42" s="227">
        <f t="shared" si="5"/>
        <v>0</v>
      </c>
      <c r="G42" s="228"/>
      <c r="H42" s="229"/>
      <c r="I42" s="230"/>
      <c r="J42" s="170">
        <f t="shared" si="6"/>
        <v>0</v>
      </c>
      <c r="K42" s="231"/>
      <c r="L42" s="173">
        <f t="shared" si="4"/>
        <v>0</v>
      </c>
      <c r="M42" s="105"/>
    </row>
    <row r="43" spans="1:13" ht="15.75" x14ac:dyDescent="0.2">
      <c r="A43" s="214"/>
      <c r="B43" s="155">
        <v>10</v>
      </c>
      <c r="C43" s="224"/>
      <c r="D43" s="225"/>
      <c r="E43" s="226"/>
      <c r="F43" s="227">
        <f t="shared" si="5"/>
        <v>0</v>
      </c>
      <c r="G43" s="228"/>
      <c r="H43" s="229"/>
      <c r="I43" s="230"/>
      <c r="J43" s="170">
        <f t="shared" si="6"/>
        <v>0</v>
      </c>
      <c r="K43" s="231"/>
      <c r="L43" s="173">
        <f t="shared" si="4"/>
        <v>0</v>
      </c>
      <c r="M43" s="105"/>
    </row>
    <row r="44" spans="1:13" ht="15.75" x14ac:dyDescent="0.2">
      <c r="A44" s="214"/>
      <c r="B44" s="155">
        <v>11</v>
      </c>
      <c r="C44" s="224"/>
      <c r="D44" s="225"/>
      <c r="E44" s="226"/>
      <c r="F44" s="227">
        <f t="shared" si="5"/>
        <v>0</v>
      </c>
      <c r="G44" s="228"/>
      <c r="H44" s="229"/>
      <c r="I44" s="230"/>
      <c r="J44" s="170">
        <f t="shared" si="6"/>
        <v>0</v>
      </c>
      <c r="K44" s="231"/>
      <c r="L44" s="173">
        <f t="shared" si="4"/>
        <v>0</v>
      </c>
      <c r="M44" s="105"/>
    </row>
    <row r="45" spans="1:13" ht="15.75" x14ac:dyDescent="0.2">
      <c r="A45" s="214"/>
      <c r="B45" s="155">
        <v>12</v>
      </c>
      <c r="C45" s="224"/>
      <c r="D45" s="225"/>
      <c r="E45" s="226"/>
      <c r="F45" s="227">
        <f t="shared" si="5"/>
        <v>0</v>
      </c>
      <c r="G45" s="228"/>
      <c r="H45" s="229"/>
      <c r="I45" s="230"/>
      <c r="J45" s="170">
        <f t="shared" si="6"/>
        <v>0</v>
      </c>
      <c r="K45" s="231"/>
      <c r="L45" s="173">
        <f t="shared" si="4"/>
        <v>0</v>
      </c>
      <c r="M45" s="105"/>
    </row>
    <row r="46" spans="1:13" ht="15.75" x14ac:dyDescent="0.2">
      <c r="A46" s="214"/>
      <c r="B46" s="155">
        <v>13</v>
      </c>
      <c r="C46" s="224"/>
      <c r="D46" s="225"/>
      <c r="E46" s="226"/>
      <c r="F46" s="227">
        <f t="shared" si="5"/>
        <v>0</v>
      </c>
      <c r="G46" s="228"/>
      <c r="H46" s="229"/>
      <c r="I46" s="230"/>
      <c r="J46" s="170">
        <f t="shared" si="6"/>
        <v>0</v>
      </c>
      <c r="K46" s="231"/>
      <c r="L46" s="173">
        <f t="shared" si="4"/>
        <v>0</v>
      </c>
      <c r="M46" s="105"/>
    </row>
    <row r="47" spans="1:13" ht="15.75" x14ac:dyDescent="0.2">
      <c r="A47" s="214"/>
      <c r="B47" s="155">
        <v>14</v>
      </c>
      <c r="C47" s="224"/>
      <c r="D47" s="225"/>
      <c r="E47" s="226"/>
      <c r="F47" s="227">
        <f t="shared" si="5"/>
        <v>0</v>
      </c>
      <c r="G47" s="228"/>
      <c r="H47" s="229"/>
      <c r="I47" s="230"/>
      <c r="J47" s="170">
        <f t="shared" si="6"/>
        <v>0</v>
      </c>
      <c r="K47" s="231"/>
      <c r="L47" s="173">
        <f t="shared" si="4"/>
        <v>0</v>
      </c>
      <c r="M47" s="105"/>
    </row>
    <row r="48" spans="1:13" ht="15.75" x14ac:dyDescent="0.2">
      <c r="A48" s="214"/>
      <c r="B48" s="155">
        <v>15</v>
      </c>
      <c r="C48" s="224"/>
      <c r="D48" s="225"/>
      <c r="E48" s="226"/>
      <c r="F48" s="227">
        <f t="shared" si="5"/>
        <v>0</v>
      </c>
      <c r="G48" s="228"/>
      <c r="H48" s="229"/>
      <c r="I48" s="230"/>
      <c r="J48" s="170">
        <f t="shared" si="6"/>
        <v>0</v>
      </c>
      <c r="K48" s="231"/>
      <c r="L48" s="173">
        <f t="shared" si="4"/>
        <v>0</v>
      </c>
      <c r="M48" s="105"/>
    </row>
    <row r="49" spans="1:13" ht="15.75" x14ac:dyDescent="0.2">
      <c r="A49" s="214"/>
      <c r="B49" s="155">
        <v>16</v>
      </c>
      <c r="C49" s="224"/>
      <c r="D49" s="225"/>
      <c r="E49" s="226"/>
      <c r="F49" s="227">
        <f t="shared" si="2"/>
        <v>0</v>
      </c>
      <c r="G49" s="228"/>
      <c r="H49" s="229"/>
      <c r="I49" s="230"/>
      <c r="J49" s="170">
        <f t="shared" si="3"/>
        <v>0</v>
      </c>
      <c r="K49" s="231"/>
      <c r="L49" s="173">
        <f t="shared" si="4"/>
        <v>0</v>
      </c>
      <c r="M49" s="105"/>
    </row>
    <row r="50" spans="1:13" ht="15.75" x14ac:dyDescent="0.2">
      <c r="A50" s="214"/>
      <c r="B50" s="155">
        <v>17</v>
      </c>
      <c r="C50" s="224"/>
      <c r="D50" s="225"/>
      <c r="E50" s="226"/>
      <c r="F50" s="227">
        <f t="shared" si="2"/>
        <v>0</v>
      </c>
      <c r="G50" s="228"/>
      <c r="H50" s="229"/>
      <c r="I50" s="230"/>
      <c r="J50" s="170">
        <f t="shared" si="3"/>
        <v>0</v>
      </c>
      <c r="K50" s="231"/>
      <c r="L50" s="173">
        <f t="shared" si="4"/>
        <v>0</v>
      </c>
      <c r="M50" s="105"/>
    </row>
    <row r="51" spans="1:13" ht="15.75" x14ac:dyDescent="0.2">
      <c r="A51" s="214"/>
      <c r="B51" s="155">
        <v>18</v>
      </c>
      <c r="C51" s="224"/>
      <c r="D51" s="225"/>
      <c r="E51" s="226"/>
      <c r="F51" s="227">
        <f t="shared" si="2"/>
        <v>0</v>
      </c>
      <c r="G51" s="228"/>
      <c r="H51" s="229"/>
      <c r="I51" s="230"/>
      <c r="J51" s="170">
        <f t="shared" si="3"/>
        <v>0</v>
      </c>
      <c r="K51" s="231"/>
      <c r="L51" s="173">
        <f t="shared" si="4"/>
        <v>0</v>
      </c>
      <c r="M51" s="105"/>
    </row>
    <row r="52" spans="1:13" ht="15.75" x14ac:dyDescent="0.2">
      <c r="A52" s="214"/>
      <c r="B52" s="155">
        <v>19</v>
      </c>
      <c r="C52" s="224"/>
      <c r="D52" s="225"/>
      <c r="E52" s="226"/>
      <c r="F52" s="227">
        <f t="shared" si="2"/>
        <v>0</v>
      </c>
      <c r="G52" s="228"/>
      <c r="H52" s="229"/>
      <c r="I52" s="230"/>
      <c r="J52" s="170">
        <f t="shared" si="3"/>
        <v>0</v>
      </c>
      <c r="K52" s="231"/>
      <c r="L52" s="173">
        <f t="shared" si="4"/>
        <v>0</v>
      </c>
      <c r="M52" s="105"/>
    </row>
    <row r="53" spans="1:13" ht="15.75" x14ac:dyDescent="0.2">
      <c r="A53" s="214"/>
      <c r="B53" s="155">
        <v>20</v>
      </c>
      <c r="C53" s="224"/>
      <c r="D53" s="225"/>
      <c r="E53" s="226"/>
      <c r="F53" s="227">
        <f t="shared" si="2"/>
        <v>0</v>
      </c>
      <c r="G53" s="228"/>
      <c r="H53" s="229"/>
      <c r="I53" s="230"/>
      <c r="J53" s="170">
        <f t="shared" si="3"/>
        <v>0</v>
      </c>
      <c r="K53" s="231"/>
      <c r="L53" s="173">
        <f t="shared" si="4"/>
        <v>0</v>
      </c>
      <c r="M53" s="105"/>
    </row>
    <row r="54" spans="1:13" ht="15.75" x14ac:dyDescent="0.2">
      <c r="A54" s="214"/>
      <c r="B54" s="155">
        <v>21</v>
      </c>
      <c r="C54" s="224"/>
      <c r="D54" s="225"/>
      <c r="E54" s="226"/>
      <c r="F54" s="227">
        <f t="shared" si="2"/>
        <v>0</v>
      </c>
      <c r="G54" s="228"/>
      <c r="H54" s="229"/>
      <c r="I54" s="230"/>
      <c r="J54" s="170">
        <f t="shared" si="3"/>
        <v>0</v>
      </c>
      <c r="K54" s="231"/>
      <c r="L54" s="173">
        <f t="shared" si="4"/>
        <v>0</v>
      </c>
      <c r="M54" s="105"/>
    </row>
    <row r="55" spans="1:13" ht="15.75" x14ac:dyDescent="0.2">
      <c r="A55" s="214"/>
      <c r="B55" s="155">
        <v>22</v>
      </c>
      <c r="C55" s="224"/>
      <c r="D55" s="225"/>
      <c r="E55" s="226"/>
      <c r="F55" s="227">
        <f t="shared" si="2"/>
        <v>0</v>
      </c>
      <c r="G55" s="228"/>
      <c r="H55" s="229"/>
      <c r="I55" s="230"/>
      <c r="J55" s="170">
        <f t="shared" si="3"/>
        <v>0</v>
      </c>
      <c r="K55" s="231"/>
      <c r="L55" s="173">
        <f t="shared" si="4"/>
        <v>0</v>
      </c>
      <c r="M55" s="105"/>
    </row>
    <row r="56" spans="1:13" ht="15.75" x14ac:dyDescent="0.2">
      <c r="A56" s="214"/>
      <c r="B56" s="155">
        <v>23</v>
      </c>
      <c r="C56" s="224"/>
      <c r="D56" s="225"/>
      <c r="E56" s="226"/>
      <c r="F56" s="227">
        <f t="shared" si="2"/>
        <v>0</v>
      </c>
      <c r="G56" s="228"/>
      <c r="H56" s="229"/>
      <c r="I56" s="230"/>
      <c r="J56" s="170">
        <f t="shared" si="3"/>
        <v>0</v>
      </c>
      <c r="K56" s="231"/>
      <c r="L56" s="173">
        <f t="shared" si="4"/>
        <v>0</v>
      </c>
      <c r="M56" s="105"/>
    </row>
    <row r="57" spans="1:13" ht="16.5" thickBot="1" x14ac:dyDescent="0.25">
      <c r="A57" s="215"/>
      <c r="B57" s="156">
        <v>24</v>
      </c>
      <c r="C57" s="232"/>
      <c r="D57" s="233"/>
      <c r="E57" s="234"/>
      <c r="F57" s="235">
        <f t="shared" si="2"/>
        <v>0</v>
      </c>
      <c r="G57" s="236"/>
      <c r="H57" s="237"/>
      <c r="I57" s="238"/>
      <c r="J57" s="171">
        <f t="shared" si="3"/>
        <v>0</v>
      </c>
      <c r="K57" s="239"/>
      <c r="L57" s="174">
        <f t="shared" si="4"/>
        <v>0</v>
      </c>
      <c r="M57" s="105"/>
    </row>
    <row r="58" spans="1:13" ht="15" x14ac:dyDescent="0.2">
      <c r="A58" s="154" t="s">
        <v>111</v>
      </c>
      <c r="B58" s="154">
        <v>0</v>
      </c>
      <c r="C58" s="157">
        <v>0</v>
      </c>
      <c r="D58" s="157">
        <v>0</v>
      </c>
      <c r="E58" s="157">
        <v>0</v>
      </c>
      <c r="F58" s="157">
        <f t="shared" si="2"/>
        <v>0</v>
      </c>
      <c r="G58" s="158">
        <v>0</v>
      </c>
      <c r="H58" s="158">
        <v>0</v>
      </c>
      <c r="I58" s="158">
        <v>0</v>
      </c>
      <c r="J58" s="158">
        <f t="shared" si="3"/>
        <v>0</v>
      </c>
      <c r="K58" s="158">
        <v>1</v>
      </c>
      <c r="L58" s="157">
        <v>0</v>
      </c>
      <c r="M58" s="105"/>
    </row>
    <row r="59" spans="1:13" x14ac:dyDescent="0.2">
      <c r="A59" s="99"/>
      <c r="B59" s="99"/>
      <c r="C59" s="99"/>
      <c r="D59" s="99"/>
      <c r="E59" s="99"/>
      <c r="F59" s="99"/>
      <c r="G59" s="99"/>
      <c r="H59" s="99"/>
      <c r="I59" s="99"/>
      <c r="J59" s="99"/>
      <c r="K59" s="99"/>
      <c r="L59" s="99"/>
    </row>
    <row r="60" spans="1:13" x14ac:dyDescent="0.2"/>
  </sheetData>
  <sheetProtection algorithmName="SHA-512" hashValue="snsbNVNmIJbn1mydAC8hfDTdWoUQyTVgf2+Ez51ALhgbLqA8s8j3LdLVzLurKJtRupg7+K907SKk2aKS0LYw6Q==" saltValue="pxnA6IcM+lZumI4ezdzgqg==" spinCount="100000" sheet="1" objects="1" scenarios="1" selectLockedCells="1"/>
  <mergeCells count="9">
    <mergeCell ref="A20:B20"/>
    <mergeCell ref="A11:B11"/>
    <mergeCell ref="A28:B28"/>
    <mergeCell ref="A14:J18"/>
    <mergeCell ref="C7:E7"/>
    <mergeCell ref="C9:E9"/>
    <mergeCell ref="A9:B9"/>
    <mergeCell ref="A7:B7"/>
    <mergeCell ref="A13:B13"/>
  </mergeCells>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P78"/>
  <sheetViews>
    <sheetView view="pageBreakPreview" topLeftCell="A22" zoomScaleNormal="100" zoomScaleSheetLayoutView="100" workbookViewId="0">
      <selection activeCell="B22" sqref="B22:H22"/>
    </sheetView>
  </sheetViews>
  <sheetFormatPr defaultColWidth="0" defaultRowHeight="15" zeroHeight="1" x14ac:dyDescent="0.25"/>
  <cols>
    <col min="1" max="1" width="22.7109375" style="86" bestFit="1" customWidth="1"/>
    <col min="2" max="2" width="9.140625" style="86" customWidth="1"/>
    <col min="3" max="3" width="11.42578125" style="86" customWidth="1"/>
    <col min="4" max="8" width="9.140625" style="86" customWidth="1"/>
    <col min="9" max="9" width="15.85546875" style="86" customWidth="1"/>
    <col min="10" max="10" width="15.7109375" style="86" customWidth="1"/>
    <col min="11" max="11" width="18.42578125" style="86" bestFit="1" customWidth="1"/>
    <col min="12" max="12" width="12.5703125" style="86" bestFit="1" customWidth="1"/>
    <col min="13" max="13" width="18.7109375" style="86" customWidth="1"/>
    <col min="14" max="16" width="9.140625" style="86" customWidth="1"/>
    <col min="17" max="16384" width="9.140625" style="86" hidden="1"/>
  </cols>
  <sheetData>
    <row r="1" spans="1:14" x14ac:dyDescent="0.25"/>
    <row r="2" spans="1:14" x14ac:dyDescent="0.25"/>
    <row r="3" spans="1:14" x14ac:dyDescent="0.25"/>
    <row r="4" spans="1:14" x14ac:dyDescent="0.25"/>
    <row r="5" spans="1:14" x14ac:dyDescent="0.25"/>
    <row r="6" spans="1:14" ht="15.75" thickBot="1" x14ac:dyDescent="0.3">
      <c r="C6" s="88"/>
      <c r="D6" s="88"/>
      <c r="E6" s="88"/>
      <c r="F6" s="88"/>
      <c r="G6" s="88"/>
    </row>
    <row r="7" spans="1:14" ht="16.5" thickBot="1" x14ac:dyDescent="0.3">
      <c r="A7" s="640" t="s">
        <v>1</v>
      </c>
      <c r="B7" s="641"/>
      <c r="C7" s="577" t="str">
        <f>Instructions!B5</f>
        <v>TMTii 56</v>
      </c>
      <c r="D7" s="578"/>
      <c r="E7" s="578"/>
      <c r="F7" s="578"/>
      <c r="G7" s="579"/>
      <c r="H7" s="96"/>
      <c r="I7" s="97"/>
      <c r="L7" s="70"/>
    </row>
    <row r="8" spans="1:14" ht="15.75" thickBot="1" x14ac:dyDescent="0.3">
      <c r="A8" s="119"/>
      <c r="B8" s="120"/>
      <c r="C8" s="102"/>
      <c r="D8" s="103"/>
      <c r="E8" s="104"/>
      <c r="F8" s="104"/>
      <c r="G8" s="104"/>
      <c r="L8" s="70"/>
    </row>
    <row r="9" spans="1:14" ht="16.5" thickBot="1" x14ac:dyDescent="0.3">
      <c r="A9" s="640" t="s">
        <v>171</v>
      </c>
      <c r="B9" s="641"/>
      <c r="C9" s="518" t="str">
        <f>'Assessment Summary'!C9</f>
        <v>Please Type Company Name</v>
      </c>
      <c r="D9" s="519"/>
      <c r="E9" s="519"/>
      <c r="F9" s="519"/>
      <c r="G9" s="520"/>
      <c r="H9" s="96"/>
      <c r="I9" s="97"/>
      <c r="L9" s="70"/>
    </row>
    <row r="10" spans="1:14" x14ac:dyDescent="0.25">
      <c r="A10" s="115"/>
      <c r="C10" s="101"/>
      <c r="D10" s="101"/>
      <c r="E10" s="101"/>
      <c r="F10" s="101"/>
      <c r="G10" s="101"/>
    </row>
    <row r="11" spans="1:14" ht="15.75" x14ac:dyDescent="0.25">
      <c r="A11" s="521" t="s">
        <v>30</v>
      </c>
      <c r="B11" s="523"/>
    </row>
    <row r="12" spans="1:14" x14ac:dyDescent="0.25">
      <c r="A12" s="115"/>
    </row>
    <row r="13" spans="1:14" ht="16.5" thickBot="1" x14ac:dyDescent="0.3">
      <c r="A13" s="642" t="s">
        <v>43</v>
      </c>
      <c r="B13" s="643"/>
      <c r="C13" s="165"/>
      <c r="D13" s="107"/>
      <c r="E13" s="107"/>
      <c r="F13" s="107"/>
      <c r="G13" s="107"/>
      <c r="H13" s="88"/>
      <c r="I13" s="88"/>
      <c r="J13" s="88"/>
      <c r="K13" s="88"/>
      <c r="L13" s="88"/>
      <c r="M13" s="88"/>
    </row>
    <row r="14" spans="1:14" ht="24.95" customHeight="1" x14ac:dyDescent="0.25">
      <c r="A14" s="644" t="s">
        <v>190</v>
      </c>
      <c r="B14" s="645"/>
      <c r="C14" s="645"/>
      <c r="D14" s="645"/>
      <c r="E14" s="645"/>
      <c r="F14" s="645"/>
      <c r="G14" s="645"/>
      <c r="H14" s="645"/>
      <c r="I14" s="645"/>
      <c r="J14" s="645"/>
      <c r="K14" s="645"/>
      <c r="L14" s="645"/>
      <c r="M14" s="646"/>
      <c r="N14" s="87"/>
    </row>
    <row r="15" spans="1:14" ht="24.95" customHeight="1" x14ac:dyDescent="0.25">
      <c r="A15" s="647"/>
      <c r="B15" s="648"/>
      <c r="C15" s="648"/>
      <c r="D15" s="648"/>
      <c r="E15" s="648"/>
      <c r="F15" s="648"/>
      <c r="G15" s="648"/>
      <c r="H15" s="648"/>
      <c r="I15" s="648"/>
      <c r="J15" s="648"/>
      <c r="K15" s="648"/>
      <c r="L15" s="648"/>
      <c r="M15" s="649"/>
      <c r="N15" s="87"/>
    </row>
    <row r="16" spans="1:14" ht="24.95" customHeight="1" thickBot="1" x14ac:dyDescent="0.3">
      <c r="A16" s="650"/>
      <c r="B16" s="651"/>
      <c r="C16" s="651"/>
      <c r="D16" s="651"/>
      <c r="E16" s="651"/>
      <c r="F16" s="651"/>
      <c r="G16" s="651"/>
      <c r="H16" s="651"/>
      <c r="I16" s="651"/>
      <c r="J16" s="651"/>
      <c r="K16" s="651"/>
      <c r="L16" s="651"/>
      <c r="M16" s="652"/>
      <c r="N16" s="87"/>
    </row>
    <row r="17" spans="1:14" x14ac:dyDescent="0.25">
      <c r="A17" s="101"/>
      <c r="B17" s="77"/>
      <c r="C17" s="101"/>
      <c r="D17" s="101"/>
      <c r="E17" s="101"/>
      <c r="F17" s="101"/>
      <c r="G17" s="101"/>
      <c r="H17" s="101"/>
      <c r="I17" s="101"/>
      <c r="J17" s="101"/>
      <c r="K17" s="101"/>
      <c r="L17" s="101"/>
      <c r="M17" s="101"/>
    </row>
    <row r="18" spans="1:14" ht="15.75" x14ac:dyDescent="0.25">
      <c r="A18" s="521" t="s">
        <v>57</v>
      </c>
      <c r="B18" s="523"/>
    </row>
    <row r="19" spans="1:14" ht="15.75" thickBot="1" x14ac:dyDescent="0.3">
      <c r="A19" s="88"/>
      <c r="B19" s="74"/>
      <c r="C19" s="88"/>
      <c r="D19" s="88"/>
      <c r="E19" s="88"/>
      <c r="F19" s="88"/>
      <c r="G19" s="88"/>
      <c r="H19" s="88"/>
      <c r="I19" s="88"/>
      <c r="J19" s="88"/>
      <c r="K19" s="88"/>
      <c r="L19" s="88"/>
      <c r="M19" s="88"/>
    </row>
    <row r="20" spans="1:14" ht="45.75" customHeight="1" thickBot="1" x14ac:dyDescent="0.3">
      <c r="A20" s="177" t="s">
        <v>56</v>
      </c>
      <c r="B20" s="653" t="s">
        <v>22</v>
      </c>
      <c r="C20" s="654"/>
      <c r="D20" s="654"/>
      <c r="E20" s="654"/>
      <c r="F20" s="654"/>
      <c r="G20" s="654"/>
      <c r="H20" s="654"/>
      <c r="I20" s="414" t="s">
        <v>128</v>
      </c>
      <c r="J20" s="178" t="s">
        <v>31</v>
      </c>
      <c r="K20" s="178" t="s">
        <v>32</v>
      </c>
      <c r="L20" s="325" t="s">
        <v>53</v>
      </c>
      <c r="M20" s="326" t="s">
        <v>35</v>
      </c>
      <c r="N20" s="105"/>
    </row>
    <row r="21" spans="1:14" ht="16.5" thickBot="1" x14ac:dyDescent="0.3">
      <c r="A21" s="637" t="s">
        <v>33</v>
      </c>
      <c r="B21" s="638"/>
      <c r="C21" s="638"/>
      <c r="D21" s="638"/>
      <c r="E21" s="638"/>
      <c r="F21" s="638"/>
      <c r="G21" s="638"/>
      <c r="H21" s="638"/>
      <c r="I21" s="638"/>
      <c r="J21" s="638"/>
      <c r="K21" s="638"/>
      <c r="L21" s="638"/>
      <c r="M21" s="639"/>
      <c r="N21" s="105"/>
    </row>
    <row r="22" spans="1:14" ht="15.75" x14ac:dyDescent="0.25">
      <c r="A22" s="250">
        <v>1</v>
      </c>
      <c r="B22" s="659" t="s">
        <v>194</v>
      </c>
      <c r="C22" s="660"/>
      <c r="D22" s="660"/>
      <c r="E22" s="660"/>
      <c r="F22" s="660"/>
      <c r="G22" s="660"/>
      <c r="H22" s="660"/>
      <c r="I22" s="243" t="s">
        <v>194</v>
      </c>
      <c r="J22" s="274">
        <f>IFERROR(VLOOKUP(I22,'Staff Rate Breakdown'!$B$34:$L$58,11),0)</f>
        <v>0</v>
      </c>
      <c r="K22" s="258"/>
      <c r="L22" s="259"/>
      <c r="M22" s="274">
        <f>(J22*K22)*L22</f>
        <v>0</v>
      </c>
      <c r="N22" s="106"/>
    </row>
    <row r="23" spans="1:14" ht="15.75" x14ac:dyDescent="0.25">
      <c r="A23" s="251">
        <v>2</v>
      </c>
      <c r="B23" s="659" t="s">
        <v>194</v>
      </c>
      <c r="C23" s="660"/>
      <c r="D23" s="660"/>
      <c r="E23" s="660"/>
      <c r="F23" s="660"/>
      <c r="G23" s="660"/>
      <c r="H23" s="660"/>
      <c r="I23" s="243" t="s">
        <v>194</v>
      </c>
      <c r="J23" s="275">
        <f>IFERROR(VLOOKUP(I23,'Staff Rate Breakdown'!$B$34:$L$58,11),0)</f>
        <v>0</v>
      </c>
      <c r="K23" s="260"/>
      <c r="L23" s="261"/>
      <c r="M23" s="275">
        <f>(J23*K23)*L23</f>
        <v>0</v>
      </c>
      <c r="N23" s="105"/>
    </row>
    <row r="24" spans="1:14" ht="15.75" x14ac:dyDescent="0.25">
      <c r="A24" s="251">
        <v>3</v>
      </c>
      <c r="B24" s="659" t="s">
        <v>194</v>
      </c>
      <c r="C24" s="660"/>
      <c r="D24" s="660"/>
      <c r="E24" s="660"/>
      <c r="F24" s="660"/>
      <c r="G24" s="660"/>
      <c r="H24" s="660"/>
      <c r="I24" s="243" t="s">
        <v>194</v>
      </c>
      <c r="J24" s="275">
        <f>IFERROR(VLOOKUP(I24,'Staff Rate Breakdown'!$B$34:$L$58,11),0)</f>
        <v>0</v>
      </c>
      <c r="K24" s="260"/>
      <c r="L24" s="261"/>
      <c r="M24" s="275">
        <f t="shared" ref="M24:M28" si="0">(J24*K24)*L24</f>
        <v>0</v>
      </c>
      <c r="N24" s="105"/>
    </row>
    <row r="25" spans="1:14" ht="15.75" x14ac:dyDescent="0.25">
      <c r="A25" s="251">
        <v>4</v>
      </c>
      <c r="B25" s="659" t="s">
        <v>194</v>
      </c>
      <c r="C25" s="660"/>
      <c r="D25" s="660"/>
      <c r="E25" s="660"/>
      <c r="F25" s="660"/>
      <c r="G25" s="660"/>
      <c r="H25" s="660"/>
      <c r="I25" s="243" t="s">
        <v>194</v>
      </c>
      <c r="J25" s="275">
        <f>IFERROR(VLOOKUP(I25,'Staff Rate Breakdown'!$B$34:$L$58,11),0)</f>
        <v>0</v>
      </c>
      <c r="K25" s="260"/>
      <c r="L25" s="261"/>
      <c r="M25" s="275">
        <f t="shared" si="0"/>
        <v>0</v>
      </c>
      <c r="N25" s="105"/>
    </row>
    <row r="26" spans="1:14" ht="15.75" x14ac:dyDescent="0.25">
      <c r="A26" s="251">
        <v>5</v>
      </c>
      <c r="B26" s="659" t="s">
        <v>194</v>
      </c>
      <c r="C26" s="660"/>
      <c r="D26" s="660"/>
      <c r="E26" s="660"/>
      <c r="F26" s="660"/>
      <c r="G26" s="660"/>
      <c r="H26" s="660"/>
      <c r="I26" s="243" t="s">
        <v>194</v>
      </c>
      <c r="J26" s="275">
        <f>IFERROR(VLOOKUP(I26,'Staff Rate Breakdown'!$B$34:$L$58,11),0)</f>
        <v>0</v>
      </c>
      <c r="K26" s="260"/>
      <c r="L26" s="261"/>
      <c r="M26" s="275">
        <f t="shared" si="0"/>
        <v>0</v>
      </c>
      <c r="N26" s="105"/>
    </row>
    <row r="27" spans="1:14" ht="15.75" x14ac:dyDescent="0.25">
      <c r="A27" s="251">
        <v>6</v>
      </c>
      <c r="B27" s="659" t="s">
        <v>194</v>
      </c>
      <c r="C27" s="660"/>
      <c r="D27" s="660"/>
      <c r="E27" s="660"/>
      <c r="F27" s="660"/>
      <c r="G27" s="660"/>
      <c r="H27" s="660"/>
      <c r="I27" s="243" t="s">
        <v>194</v>
      </c>
      <c r="J27" s="275">
        <f>IFERROR(VLOOKUP(I27,'Staff Rate Breakdown'!$B$34:$L$58,11),0)</f>
        <v>0</v>
      </c>
      <c r="K27" s="260"/>
      <c r="L27" s="261"/>
      <c r="M27" s="275">
        <f t="shared" si="0"/>
        <v>0</v>
      </c>
      <c r="N27" s="105"/>
    </row>
    <row r="28" spans="1:14" ht="15.75" x14ac:dyDescent="0.25">
      <c r="A28" s="251">
        <v>7</v>
      </c>
      <c r="B28" s="659" t="s">
        <v>194</v>
      </c>
      <c r="C28" s="660"/>
      <c r="D28" s="660"/>
      <c r="E28" s="660"/>
      <c r="F28" s="660"/>
      <c r="G28" s="660"/>
      <c r="H28" s="660"/>
      <c r="I28" s="243" t="s">
        <v>194</v>
      </c>
      <c r="J28" s="275">
        <f>IFERROR(VLOOKUP(I28,'Staff Rate Breakdown'!$B$34:$L$58,11),0)</f>
        <v>0</v>
      </c>
      <c r="K28" s="260"/>
      <c r="L28" s="261"/>
      <c r="M28" s="275">
        <f t="shared" si="0"/>
        <v>0</v>
      </c>
      <c r="N28" s="105"/>
    </row>
    <row r="29" spans="1:14" ht="15.75" x14ac:dyDescent="0.25">
      <c r="A29" s="251">
        <v>8</v>
      </c>
      <c r="B29" s="659" t="s">
        <v>194</v>
      </c>
      <c r="C29" s="660"/>
      <c r="D29" s="660"/>
      <c r="E29" s="660"/>
      <c r="F29" s="660"/>
      <c r="G29" s="660"/>
      <c r="H29" s="660"/>
      <c r="I29" s="243" t="s">
        <v>194</v>
      </c>
      <c r="J29" s="275">
        <f>IFERROR(VLOOKUP(I29,'Staff Rate Breakdown'!$B$34:$L$58,11),0)</f>
        <v>0</v>
      </c>
      <c r="K29" s="260"/>
      <c r="L29" s="261"/>
      <c r="M29" s="275">
        <f t="shared" ref="M29:M31" si="1">(J29*K29)*L29</f>
        <v>0</v>
      </c>
      <c r="N29" s="105"/>
    </row>
    <row r="30" spans="1:14" ht="15.75" x14ac:dyDescent="0.25">
      <c r="A30" s="251">
        <v>9</v>
      </c>
      <c r="B30" s="659" t="s">
        <v>194</v>
      </c>
      <c r="C30" s="660"/>
      <c r="D30" s="660"/>
      <c r="E30" s="660"/>
      <c r="F30" s="660"/>
      <c r="G30" s="660"/>
      <c r="H30" s="660"/>
      <c r="I30" s="243" t="s">
        <v>194</v>
      </c>
      <c r="J30" s="275">
        <f>IFERROR(VLOOKUP(I30,'Staff Rate Breakdown'!$B$34:$L$58,11),0)</f>
        <v>0</v>
      </c>
      <c r="K30" s="260"/>
      <c r="L30" s="261"/>
      <c r="M30" s="275">
        <f t="shared" si="1"/>
        <v>0</v>
      </c>
      <c r="N30" s="105"/>
    </row>
    <row r="31" spans="1:14" ht="16.5" thickBot="1" x14ac:dyDescent="0.3">
      <c r="A31" s="252">
        <v>10</v>
      </c>
      <c r="B31" s="659" t="s">
        <v>194</v>
      </c>
      <c r="C31" s="660"/>
      <c r="D31" s="660"/>
      <c r="E31" s="660"/>
      <c r="F31" s="660"/>
      <c r="G31" s="660"/>
      <c r="H31" s="660"/>
      <c r="I31" s="243" t="s">
        <v>194</v>
      </c>
      <c r="J31" s="276">
        <f>IFERROR(VLOOKUP(I31,'Staff Rate Breakdown'!$B$34:$L$58,11),0)</f>
        <v>0</v>
      </c>
      <c r="K31" s="262"/>
      <c r="L31" s="263"/>
      <c r="M31" s="276">
        <f t="shared" si="1"/>
        <v>0</v>
      </c>
      <c r="N31" s="105"/>
    </row>
    <row r="32" spans="1:14" ht="15.95" customHeight="1" thickBot="1" x14ac:dyDescent="0.3">
      <c r="A32" s="661" t="s">
        <v>27</v>
      </c>
      <c r="B32" s="662"/>
      <c r="C32" s="662"/>
      <c r="D32" s="662"/>
      <c r="E32" s="662"/>
      <c r="F32" s="662"/>
      <c r="G32" s="662"/>
      <c r="H32" s="662"/>
      <c r="I32" s="662"/>
      <c r="J32" s="662"/>
      <c r="K32" s="662"/>
      <c r="L32" s="663"/>
      <c r="M32" s="190">
        <f>SUM(M22:M31)</f>
        <v>0</v>
      </c>
      <c r="N32" s="105"/>
    </row>
    <row r="33" spans="1:15" ht="16.5" thickBot="1" x14ac:dyDescent="0.3">
      <c r="A33" s="637" t="s">
        <v>34</v>
      </c>
      <c r="B33" s="638"/>
      <c r="C33" s="638"/>
      <c r="D33" s="638"/>
      <c r="E33" s="638"/>
      <c r="F33" s="638"/>
      <c r="G33" s="638"/>
      <c r="H33" s="638"/>
      <c r="I33" s="638"/>
      <c r="J33" s="638"/>
      <c r="K33" s="638"/>
      <c r="L33" s="638"/>
      <c r="M33" s="639"/>
      <c r="N33" s="105"/>
    </row>
    <row r="34" spans="1:15" ht="15.75" x14ac:dyDescent="0.25">
      <c r="A34" s="250">
        <v>1</v>
      </c>
      <c r="B34" s="659" t="s">
        <v>194</v>
      </c>
      <c r="C34" s="660"/>
      <c r="D34" s="660"/>
      <c r="E34" s="660"/>
      <c r="F34" s="660"/>
      <c r="G34" s="660"/>
      <c r="H34" s="660"/>
      <c r="I34" s="243" t="s">
        <v>194</v>
      </c>
      <c r="J34" s="274">
        <f>IFERROR(VLOOKUP(I34,'Staff Rate Breakdown'!$B$34:$L$58,11),0)</f>
        <v>0</v>
      </c>
      <c r="K34" s="258"/>
      <c r="L34" s="259"/>
      <c r="M34" s="274">
        <f>(J34*K34)*L34</f>
        <v>0</v>
      </c>
      <c r="N34" s="105"/>
    </row>
    <row r="35" spans="1:15" ht="15.75" x14ac:dyDescent="0.25">
      <c r="A35" s="251">
        <v>2</v>
      </c>
      <c r="B35" s="659" t="s">
        <v>194</v>
      </c>
      <c r="C35" s="660"/>
      <c r="D35" s="660"/>
      <c r="E35" s="660"/>
      <c r="F35" s="660"/>
      <c r="G35" s="660"/>
      <c r="H35" s="660"/>
      <c r="I35" s="243" t="s">
        <v>194</v>
      </c>
      <c r="J35" s="275">
        <f>IFERROR(VLOOKUP(I35,'Staff Rate Breakdown'!$B$34:$L$58,11),0)</f>
        <v>0</v>
      </c>
      <c r="K35" s="260"/>
      <c r="L35" s="261"/>
      <c r="M35" s="275">
        <f>(J35*K35)*L35</f>
        <v>0</v>
      </c>
      <c r="N35" s="105"/>
    </row>
    <row r="36" spans="1:15" ht="15.75" x14ac:dyDescent="0.25">
      <c r="A36" s="251">
        <v>3</v>
      </c>
      <c r="B36" s="659" t="s">
        <v>194</v>
      </c>
      <c r="C36" s="660"/>
      <c r="D36" s="660"/>
      <c r="E36" s="660"/>
      <c r="F36" s="660"/>
      <c r="G36" s="660"/>
      <c r="H36" s="660"/>
      <c r="I36" s="243" t="s">
        <v>194</v>
      </c>
      <c r="J36" s="275">
        <f>IFERROR(VLOOKUP(I36,'Staff Rate Breakdown'!$B$34:$L$58,11),0)</f>
        <v>0</v>
      </c>
      <c r="K36" s="260"/>
      <c r="L36" s="261"/>
      <c r="M36" s="275">
        <f t="shared" ref="M36:M40" si="2">(J36*K36)*L36</f>
        <v>0</v>
      </c>
      <c r="N36" s="105"/>
    </row>
    <row r="37" spans="1:15" ht="15.75" x14ac:dyDescent="0.25">
      <c r="A37" s="251">
        <v>4</v>
      </c>
      <c r="B37" s="659" t="s">
        <v>194</v>
      </c>
      <c r="C37" s="660"/>
      <c r="D37" s="660"/>
      <c r="E37" s="660"/>
      <c r="F37" s="660"/>
      <c r="G37" s="660"/>
      <c r="H37" s="660"/>
      <c r="I37" s="243" t="s">
        <v>194</v>
      </c>
      <c r="J37" s="275">
        <f>IFERROR(VLOOKUP(I37,'Staff Rate Breakdown'!$B$34:$L$58,11),0)</f>
        <v>0</v>
      </c>
      <c r="K37" s="260"/>
      <c r="L37" s="261"/>
      <c r="M37" s="275">
        <f t="shared" si="2"/>
        <v>0</v>
      </c>
      <c r="N37" s="105"/>
    </row>
    <row r="38" spans="1:15" ht="15.75" x14ac:dyDescent="0.25">
      <c r="A38" s="251">
        <v>5</v>
      </c>
      <c r="B38" s="659" t="s">
        <v>194</v>
      </c>
      <c r="C38" s="660"/>
      <c r="D38" s="660"/>
      <c r="E38" s="660"/>
      <c r="F38" s="660"/>
      <c r="G38" s="660"/>
      <c r="H38" s="660"/>
      <c r="I38" s="243" t="s">
        <v>194</v>
      </c>
      <c r="J38" s="275">
        <f>IFERROR(VLOOKUP(I38,'Staff Rate Breakdown'!$B$34:$L$58,11),0)</f>
        <v>0</v>
      </c>
      <c r="K38" s="260"/>
      <c r="L38" s="261"/>
      <c r="M38" s="275">
        <f t="shared" si="2"/>
        <v>0</v>
      </c>
      <c r="N38" s="105"/>
    </row>
    <row r="39" spans="1:15" ht="15.75" x14ac:dyDescent="0.25">
      <c r="A39" s="251">
        <v>6</v>
      </c>
      <c r="B39" s="659" t="s">
        <v>194</v>
      </c>
      <c r="C39" s="660"/>
      <c r="D39" s="660"/>
      <c r="E39" s="660"/>
      <c r="F39" s="660"/>
      <c r="G39" s="660"/>
      <c r="H39" s="660"/>
      <c r="I39" s="243" t="s">
        <v>194</v>
      </c>
      <c r="J39" s="275">
        <f>IFERROR(VLOOKUP(I39,'Staff Rate Breakdown'!$B$34:$L$58,11),0)</f>
        <v>0</v>
      </c>
      <c r="K39" s="260"/>
      <c r="L39" s="261"/>
      <c r="M39" s="275">
        <f t="shared" si="2"/>
        <v>0</v>
      </c>
      <c r="N39" s="105"/>
    </row>
    <row r="40" spans="1:15" ht="15.75" x14ac:dyDescent="0.25">
      <c r="A40" s="251">
        <v>7</v>
      </c>
      <c r="B40" s="659" t="s">
        <v>194</v>
      </c>
      <c r="C40" s="660"/>
      <c r="D40" s="660"/>
      <c r="E40" s="660"/>
      <c r="F40" s="660"/>
      <c r="G40" s="660"/>
      <c r="H40" s="660"/>
      <c r="I40" s="243" t="s">
        <v>194</v>
      </c>
      <c r="J40" s="275">
        <f>IFERROR(VLOOKUP(I40,'Staff Rate Breakdown'!$B$34:$L$58,11),0)</f>
        <v>0</v>
      </c>
      <c r="K40" s="260"/>
      <c r="L40" s="261"/>
      <c r="M40" s="275">
        <f t="shared" si="2"/>
        <v>0</v>
      </c>
      <c r="N40" s="105"/>
    </row>
    <row r="41" spans="1:15" ht="15.75" x14ac:dyDescent="0.25">
      <c r="A41" s="251">
        <v>8</v>
      </c>
      <c r="B41" s="659" t="s">
        <v>194</v>
      </c>
      <c r="C41" s="660"/>
      <c r="D41" s="660"/>
      <c r="E41" s="660"/>
      <c r="F41" s="660"/>
      <c r="G41" s="660"/>
      <c r="H41" s="660"/>
      <c r="I41" s="243" t="s">
        <v>194</v>
      </c>
      <c r="J41" s="275">
        <f>IFERROR(VLOOKUP(I41,'Staff Rate Breakdown'!$B$34:$L$58,11),0)</f>
        <v>0</v>
      </c>
      <c r="K41" s="260"/>
      <c r="L41" s="261"/>
      <c r="M41" s="275">
        <f t="shared" ref="M41:M43" si="3">(J41*K41)*L41</f>
        <v>0</v>
      </c>
      <c r="N41" s="105"/>
    </row>
    <row r="42" spans="1:15" ht="15.75" x14ac:dyDescent="0.25">
      <c r="A42" s="251">
        <v>9</v>
      </c>
      <c r="B42" s="659" t="s">
        <v>194</v>
      </c>
      <c r="C42" s="660"/>
      <c r="D42" s="660"/>
      <c r="E42" s="660"/>
      <c r="F42" s="660"/>
      <c r="G42" s="660"/>
      <c r="H42" s="660"/>
      <c r="I42" s="243" t="s">
        <v>194</v>
      </c>
      <c r="J42" s="275">
        <f>IFERROR(VLOOKUP(I42,'Staff Rate Breakdown'!$B$34:$L$58,11),0)</f>
        <v>0</v>
      </c>
      <c r="K42" s="260"/>
      <c r="L42" s="261"/>
      <c r="M42" s="275">
        <f t="shared" si="3"/>
        <v>0</v>
      </c>
      <c r="N42" s="105"/>
      <c r="O42" s="115"/>
    </row>
    <row r="43" spans="1:15" ht="16.5" thickBot="1" x14ac:dyDescent="0.3">
      <c r="A43" s="252">
        <v>10</v>
      </c>
      <c r="B43" s="659" t="s">
        <v>194</v>
      </c>
      <c r="C43" s="660"/>
      <c r="D43" s="660"/>
      <c r="E43" s="660"/>
      <c r="F43" s="660"/>
      <c r="G43" s="660"/>
      <c r="H43" s="660"/>
      <c r="I43" s="243" t="s">
        <v>194</v>
      </c>
      <c r="J43" s="276">
        <f>IFERROR(VLOOKUP(I43,'Staff Rate Breakdown'!$B$34:$L$58,11),0)</f>
        <v>0</v>
      </c>
      <c r="K43" s="262"/>
      <c r="L43" s="263"/>
      <c r="M43" s="276">
        <f t="shared" si="3"/>
        <v>0</v>
      </c>
      <c r="N43" s="105"/>
      <c r="O43" s="115"/>
    </row>
    <row r="44" spans="1:15" ht="15.95" customHeight="1" thickBot="1" x14ac:dyDescent="0.3">
      <c r="A44" s="661" t="s">
        <v>27</v>
      </c>
      <c r="B44" s="662"/>
      <c r="C44" s="662"/>
      <c r="D44" s="662"/>
      <c r="E44" s="662"/>
      <c r="F44" s="662"/>
      <c r="G44" s="662"/>
      <c r="H44" s="662"/>
      <c r="I44" s="662"/>
      <c r="J44" s="662"/>
      <c r="K44" s="662"/>
      <c r="L44" s="663"/>
      <c r="M44" s="187">
        <f>SUM(M34:M43)</f>
        <v>0</v>
      </c>
      <c r="N44" s="105"/>
      <c r="O44" s="115"/>
    </row>
    <row r="45" spans="1:15" x14ac:dyDescent="0.25">
      <c r="A45" s="101"/>
      <c r="B45" s="101"/>
      <c r="C45" s="101"/>
      <c r="D45" s="101"/>
      <c r="E45" s="101"/>
      <c r="F45" s="101"/>
      <c r="G45" s="101"/>
      <c r="H45" s="101"/>
      <c r="I45" s="101"/>
      <c r="J45" s="101"/>
      <c r="K45" s="101"/>
      <c r="L45" s="101"/>
      <c r="M45" s="101"/>
    </row>
    <row r="46" spans="1:15" ht="15.75" x14ac:dyDescent="0.25">
      <c r="A46" s="521" t="s">
        <v>36</v>
      </c>
      <c r="B46" s="523"/>
    </row>
    <row r="47" spans="1:15" ht="15.75" thickBot="1" x14ac:dyDescent="0.3">
      <c r="A47" s="88"/>
      <c r="B47" s="88"/>
      <c r="C47" s="88"/>
      <c r="D47" s="88"/>
      <c r="E47" s="88"/>
      <c r="F47" s="88"/>
      <c r="G47" s="88"/>
      <c r="H47" s="88"/>
      <c r="I47" s="88"/>
      <c r="J47" s="88"/>
      <c r="K47" s="88"/>
      <c r="L47" s="88"/>
      <c r="M47" s="88"/>
    </row>
    <row r="48" spans="1:15" ht="48" thickBot="1" x14ac:dyDescent="0.3">
      <c r="A48" s="177" t="s">
        <v>56</v>
      </c>
      <c r="B48" s="657" t="s">
        <v>22</v>
      </c>
      <c r="C48" s="658"/>
      <c r="D48" s="658"/>
      <c r="E48" s="658"/>
      <c r="F48" s="658"/>
      <c r="G48" s="658"/>
      <c r="H48" s="658"/>
      <c r="I48" s="180" t="s">
        <v>31</v>
      </c>
      <c r="J48" s="180" t="s">
        <v>32</v>
      </c>
      <c r="K48" s="193" t="s">
        <v>53</v>
      </c>
      <c r="L48" s="326" t="s">
        <v>35</v>
      </c>
      <c r="M48" s="87"/>
    </row>
    <row r="49" spans="1:13" ht="16.5" thickBot="1" x14ac:dyDescent="0.3">
      <c r="A49" s="637" t="s">
        <v>33</v>
      </c>
      <c r="B49" s="638"/>
      <c r="C49" s="638"/>
      <c r="D49" s="638"/>
      <c r="E49" s="638"/>
      <c r="F49" s="638"/>
      <c r="G49" s="638"/>
      <c r="H49" s="638"/>
      <c r="I49" s="638"/>
      <c r="J49" s="638"/>
      <c r="K49" s="638"/>
      <c r="L49" s="639"/>
      <c r="M49" s="87"/>
    </row>
    <row r="50" spans="1:13" x14ac:dyDescent="0.25">
      <c r="A50" s="253">
        <v>1</v>
      </c>
      <c r="B50" s="666"/>
      <c r="C50" s="666"/>
      <c r="D50" s="666"/>
      <c r="E50" s="666"/>
      <c r="F50" s="666"/>
      <c r="G50" s="666"/>
      <c r="H50" s="667"/>
      <c r="I50" s="277"/>
      <c r="J50" s="425"/>
      <c r="K50" s="278"/>
      <c r="L50" s="281">
        <f t="shared" ref="L50:L54" si="4">(I50*J50)*K50</f>
        <v>0</v>
      </c>
      <c r="M50" s="87"/>
    </row>
    <row r="51" spans="1:13" x14ac:dyDescent="0.25">
      <c r="A51" s="254">
        <v>2</v>
      </c>
      <c r="B51" s="664"/>
      <c r="C51" s="664"/>
      <c r="D51" s="664"/>
      <c r="E51" s="664"/>
      <c r="F51" s="664"/>
      <c r="G51" s="664"/>
      <c r="H51" s="665"/>
      <c r="I51" s="279"/>
      <c r="J51" s="434"/>
      <c r="K51" s="440"/>
      <c r="L51" s="282">
        <f t="shared" si="4"/>
        <v>0</v>
      </c>
      <c r="M51" s="87"/>
    </row>
    <row r="52" spans="1:13" x14ac:dyDescent="0.25">
      <c r="A52" s="254">
        <v>3</v>
      </c>
      <c r="B52" s="664"/>
      <c r="C52" s="664"/>
      <c r="D52" s="664"/>
      <c r="E52" s="664"/>
      <c r="F52" s="664"/>
      <c r="G52" s="664"/>
      <c r="H52" s="665"/>
      <c r="I52" s="279"/>
      <c r="J52" s="434"/>
      <c r="K52" s="440"/>
      <c r="L52" s="282">
        <f t="shared" si="4"/>
        <v>0</v>
      </c>
      <c r="M52" s="87"/>
    </row>
    <row r="53" spans="1:13" x14ac:dyDescent="0.25">
      <c r="A53" s="254">
        <v>4</v>
      </c>
      <c r="B53" s="664"/>
      <c r="C53" s="664"/>
      <c r="D53" s="664"/>
      <c r="E53" s="664"/>
      <c r="F53" s="664"/>
      <c r="G53" s="664"/>
      <c r="H53" s="665"/>
      <c r="I53" s="279"/>
      <c r="J53" s="434"/>
      <c r="K53" s="440"/>
      <c r="L53" s="282">
        <f t="shared" si="4"/>
        <v>0</v>
      </c>
      <c r="M53" s="87"/>
    </row>
    <row r="54" spans="1:13" x14ac:dyDescent="0.25">
      <c r="A54" s="254">
        <v>5</v>
      </c>
      <c r="B54" s="664"/>
      <c r="C54" s="664"/>
      <c r="D54" s="664"/>
      <c r="E54" s="664"/>
      <c r="F54" s="664"/>
      <c r="G54" s="664"/>
      <c r="H54" s="665"/>
      <c r="I54" s="279"/>
      <c r="J54" s="434"/>
      <c r="K54" s="440"/>
      <c r="L54" s="282">
        <f t="shared" si="4"/>
        <v>0</v>
      </c>
      <c r="M54" s="87"/>
    </row>
    <row r="55" spans="1:13" x14ac:dyDescent="0.25">
      <c r="A55" s="254">
        <v>6</v>
      </c>
      <c r="B55" s="664"/>
      <c r="C55" s="664"/>
      <c r="D55" s="664"/>
      <c r="E55" s="664"/>
      <c r="F55" s="664"/>
      <c r="G55" s="664"/>
      <c r="H55" s="665"/>
      <c r="I55" s="279"/>
      <c r="J55" s="434"/>
      <c r="K55" s="440"/>
      <c r="L55" s="282">
        <f t="shared" ref="L55:L59" si="5">(I55*J55)*K55</f>
        <v>0</v>
      </c>
      <c r="M55" s="87"/>
    </row>
    <row r="56" spans="1:13" x14ac:dyDescent="0.25">
      <c r="A56" s="254">
        <v>7</v>
      </c>
      <c r="B56" s="664"/>
      <c r="C56" s="664"/>
      <c r="D56" s="664"/>
      <c r="E56" s="664"/>
      <c r="F56" s="664"/>
      <c r="G56" s="664"/>
      <c r="H56" s="665"/>
      <c r="I56" s="279"/>
      <c r="J56" s="434"/>
      <c r="K56" s="440"/>
      <c r="L56" s="282">
        <f t="shared" si="5"/>
        <v>0</v>
      </c>
      <c r="M56" s="87"/>
    </row>
    <row r="57" spans="1:13" x14ac:dyDescent="0.25">
      <c r="A57" s="254">
        <v>8</v>
      </c>
      <c r="B57" s="664"/>
      <c r="C57" s="664"/>
      <c r="D57" s="664"/>
      <c r="E57" s="664"/>
      <c r="F57" s="664"/>
      <c r="G57" s="664"/>
      <c r="H57" s="665"/>
      <c r="I57" s="279"/>
      <c r="J57" s="434"/>
      <c r="K57" s="440"/>
      <c r="L57" s="282">
        <f t="shared" si="5"/>
        <v>0</v>
      </c>
      <c r="M57" s="87"/>
    </row>
    <row r="58" spans="1:13" x14ac:dyDescent="0.25">
      <c r="A58" s="254">
        <v>9</v>
      </c>
      <c r="B58" s="664"/>
      <c r="C58" s="664"/>
      <c r="D58" s="664"/>
      <c r="E58" s="664"/>
      <c r="F58" s="664"/>
      <c r="G58" s="664"/>
      <c r="H58" s="665"/>
      <c r="I58" s="279"/>
      <c r="J58" s="434"/>
      <c r="K58" s="440"/>
      <c r="L58" s="282">
        <f t="shared" si="5"/>
        <v>0</v>
      </c>
      <c r="M58" s="87"/>
    </row>
    <row r="59" spans="1:13" ht="15.75" thickBot="1" x14ac:dyDescent="0.3">
      <c r="A59" s="255">
        <v>10</v>
      </c>
      <c r="B59" s="671"/>
      <c r="C59" s="671"/>
      <c r="D59" s="671"/>
      <c r="E59" s="671"/>
      <c r="F59" s="671"/>
      <c r="G59" s="671"/>
      <c r="H59" s="672"/>
      <c r="I59" s="280"/>
      <c r="J59" s="436"/>
      <c r="K59" s="442"/>
      <c r="L59" s="283">
        <f t="shared" si="5"/>
        <v>0</v>
      </c>
      <c r="M59" s="87"/>
    </row>
    <row r="60" spans="1:13" ht="15.75" thickBot="1" x14ac:dyDescent="0.3">
      <c r="A60" s="668" t="s">
        <v>27</v>
      </c>
      <c r="B60" s="669"/>
      <c r="C60" s="669"/>
      <c r="D60" s="669"/>
      <c r="E60" s="669"/>
      <c r="F60" s="669"/>
      <c r="G60" s="669"/>
      <c r="H60" s="669"/>
      <c r="I60" s="669"/>
      <c r="J60" s="669"/>
      <c r="K60" s="673"/>
      <c r="L60" s="188">
        <f>SUM(L50:L59)</f>
        <v>0</v>
      </c>
      <c r="M60" s="87"/>
    </row>
    <row r="61" spans="1:13" ht="16.5" thickBot="1" x14ac:dyDescent="0.3">
      <c r="A61" s="637" t="s">
        <v>34</v>
      </c>
      <c r="B61" s="638"/>
      <c r="C61" s="638"/>
      <c r="D61" s="638"/>
      <c r="E61" s="638"/>
      <c r="F61" s="638"/>
      <c r="G61" s="638"/>
      <c r="H61" s="638"/>
      <c r="I61" s="638"/>
      <c r="J61" s="638"/>
      <c r="K61" s="638"/>
      <c r="L61" s="639"/>
      <c r="M61" s="87"/>
    </row>
    <row r="62" spans="1:13" x14ac:dyDescent="0.25">
      <c r="A62" s="256">
        <v>1</v>
      </c>
      <c r="B62" s="655"/>
      <c r="C62" s="656"/>
      <c r="D62" s="656"/>
      <c r="E62" s="656"/>
      <c r="F62" s="656"/>
      <c r="G62" s="656"/>
      <c r="H62" s="656"/>
      <c r="I62" s="264"/>
      <c r="J62" s="412"/>
      <c r="K62" s="212"/>
      <c r="L62" s="284">
        <f t="shared" ref="L62:L71" si="6">(I62*J62)*K62</f>
        <v>0</v>
      </c>
      <c r="M62" s="87"/>
    </row>
    <row r="63" spans="1:13" x14ac:dyDescent="0.25">
      <c r="A63" s="254">
        <v>2</v>
      </c>
      <c r="B63" s="655"/>
      <c r="C63" s="656"/>
      <c r="D63" s="656"/>
      <c r="E63" s="656"/>
      <c r="F63" s="656"/>
      <c r="G63" s="656"/>
      <c r="H63" s="656"/>
      <c r="I63" s="264"/>
      <c r="J63" s="412"/>
      <c r="K63" s="212"/>
      <c r="L63" s="282">
        <f t="shared" si="6"/>
        <v>0</v>
      </c>
      <c r="M63" s="87"/>
    </row>
    <row r="64" spans="1:13" x14ac:dyDescent="0.25">
      <c r="A64" s="254">
        <v>3</v>
      </c>
      <c r="B64" s="655"/>
      <c r="C64" s="656"/>
      <c r="D64" s="656"/>
      <c r="E64" s="656"/>
      <c r="F64" s="656"/>
      <c r="G64" s="656"/>
      <c r="H64" s="656"/>
      <c r="I64" s="264"/>
      <c r="J64" s="412"/>
      <c r="K64" s="212"/>
      <c r="L64" s="282">
        <f t="shared" si="6"/>
        <v>0</v>
      </c>
      <c r="M64" s="87"/>
    </row>
    <row r="65" spans="1:13" x14ac:dyDescent="0.25">
      <c r="A65" s="254">
        <v>4</v>
      </c>
      <c r="B65" s="655"/>
      <c r="C65" s="656"/>
      <c r="D65" s="656"/>
      <c r="E65" s="656"/>
      <c r="F65" s="656"/>
      <c r="G65" s="656"/>
      <c r="H65" s="656"/>
      <c r="I65" s="264"/>
      <c r="J65" s="412"/>
      <c r="K65" s="212"/>
      <c r="L65" s="282">
        <f t="shared" si="6"/>
        <v>0</v>
      </c>
      <c r="M65" s="87"/>
    </row>
    <row r="66" spans="1:13" x14ac:dyDescent="0.25">
      <c r="A66" s="254">
        <v>5</v>
      </c>
      <c r="B66" s="655"/>
      <c r="C66" s="656"/>
      <c r="D66" s="656"/>
      <c r="E66" s="656"/>
      <c r="F66" s="656"/>
      <c r="G66" s="656"/>
      <c r="H66" s="656"/>
      <c r="I66" s="264"/>
      <c r="J66" s="412"/>
      <c r="K66" s="212"/>
      <c r="L66" s="282">
        <f t="shared" si="6"/>
        <v>0</v>
      </c>
      <c r="M66" s="87"/>
    </row>
    <row r="67" spans="1:13" x14ac:dyDescent="0.25">
      <c r="A67" s="254">
        <v>6</v>
      </c>
      <c r="B67" s="655"/>
      <c r="C67" s="656"/>
      <c r="D67" s="656"/>
      <c r="E67" s="656"/>
      <c r="F67" s="656"/>
      <c r="G67" s="656"/>
      <c r="H67" s="656"/>
      <c r="I67" s="264"/>
      <c r="J67" s="412"/>
      <c r="K67" s="212"/>
      <c r="L67" s="282">
        <f t="shared" si="6"/>
        <v>0</v>
      </c>
      <c r="M67" s="87"/>
    </row>
    <row r="68" spans="1:13" x14ac:dyDescent="0.25">
      <c r="A68" s="254">
        <v>7</v>
      </c>
      <c r="B68" s="655"/>
      <c r="C68" s="656"/>
      <c r="D68" s="656"/>
      <c r="E68" s="656"/>
      <c r="F68" s="656"/>
      <c r="G68" s="656"/>
      <c r="H68" s="656"/>
      <c r="I68" s="264"/>
      <c r="J68" s="412"/>
      <c r="K68" s="212"/>
      <c r="L68" s="282">
        <f t="shared" si="6"/>
        <v>0</v>
      </c>
      <c r="M68" s="87"/>
    </row>
    <row r="69" spans="1:13" x14ac:dyDescent="0.25">
      <c r="A69" s="254">
        <v>8</v>
      </c>
      <c r="B69" s="655"/>
      <c r="C69" s="656"/>
      <c r="D69" s="656"/>
      <c r="E69" s="656"/>
      <c r="F69" s="656"/>
      <c r="G69" s="656"/>
      <c r="H69" s="656"/>
      <c r="I69" s="264"/>
      <c r="J69" s="412"/>
      <c r="K69" s="212"/>
      <c r="L69" s="282">
        <f t="shared" si="6"/>
        <v>0</v>
      </c>
      <c r="M69" s="87"/>
    </row>
    <row r="70" spans="1:13" x14ac:dyDescent="0.25">
      <c r="A70" s="254">
        <v>9</v>
      </c>
      <c r="B70" s="655"/>
      <c r="C70" s="656"/>
      <c r="D70" s="656"/>
      <c r="E70" s="656"/>
      <c r="F70" s="656"/>
      <c r="G70" s="656"/>
      <c r="H70" s="656"/>
      <c r="I70" s="264"/>
      <c r="J70" s="412"/>
      <c r="K70" s="212"/>
      <c r="L70" s="282">
        <f t="shared" si="6"/>
        <v>0</v>
      </c>
      <c r="M70" s="87"/>
    </row>
    <row r="71" spans="1:13" ht="15.75" thickBot="1" x14ac:dyDescent="0.3">
      <c r="A71" s="257">
        <v>10</v>
      </c>
      <c r="B71" s="655"/>
      <c r="C71" s="656"/>
      <c r="D71" s="656"/>
      <c r="E71" s="656"/>
      <c r="F71" s="656"/>
      <c r="G71" s="656"/>
      <c r="H71" s="656"/>
      <c r="I71" s="264"/>
      <c r="J71" s="412"/>
      <c r="K71" s="212"/>
      <c r="L71" s="283">
        <f t="shared" si="6"/>
        <v>0</v>
      </c>
      <c r="M71" s="87"/>
    </row>
    <row r="72" spans="1:13" ht="15.75" thickBot="1" x14ac:dyDescent="0.3">
      <c r="A72" s="668" t="s">
        <v>27</v>
      </c>
      <c r="B72" s="669"/>
      <c r="C72" s="669"/>
      <c r="D72" s="669"/>
      <c r="E72" s="669"/>
      <c r="F72" s="669"/>
      <c r="G72" s="669"/>
      <c r="H72" s="669"/>
      <c r="I72" s="669"/>
      <c r="J72" s="669"/>
      <c r="K72" s="670"/>
      <c r="L72" s="189">
        <f>SUM(L62:L71)</f>
        <v>0</v>
      </c>
      <c r="M72" s="87"/>
    </row>
    <row r="73" spans="1:13" x14ac:dyDescent="0.25">
      <c r="A73" s="101"/>
      <c r="B73" s="101"/>
      <c r="C73" s="101"/>
      <c r="D73" s="101"/>
      <c r="E73" s="101"/>
      <c r="F73" s="101"/>
      <c r="G73" s="101"/>
      <c r="H73" s="101"/>
      <c r="I73" s="101"/>
      <c r="J73" s="101"/>
      <c r="K73" s="101"/>
      <c r="L73" s="101"/>
      <c r="M73" s="101"/>
    </row>
    <row r="74" spans="1:13" x14ac:dyDescent="0.25"/>
    <row r="75" spans="1:13" hidden="1" x14ac:dyDescent="0.25"/>
    <row r="76" spans="1:13" hidden="1" x14ac:dyDescent="0.25"/>
    <row r="77" spans="1:13" hidden="1" x14ac:dyDescent="0.25"/>
    <row r="78" spans="1:13" hidden="1" x14ac:dyDescent="0.25"/>
  </sheetData>
  <sheetProtection sheet="1" objects="1" scenarios="1" selectLockedCells="1"/>
  <dataConsolidate/>
  <mergeCells count="59">
    <mergeCell ref="A72:K72"/>
    <mergeCell ref="A49:L49"/>
    <mergeCell ref="A44:L44"/>
    <mergeCell ref="B67:H67"/>
    <mergeCell ref="B62:H62"/>
    <mergeCell ref="B63:H63"/>
    <mergeCell ref="B64:H64"/>
    <mergeCell ref="B70:H70"/>
    <mergeCell ref="B71:H71"/>
    <mergeCell ref="B57:H57"/>
    <mergeCell ref="B58:H58"/>
    <mergeCell ref="B59:H59"/>
    <mergeCell ref="B68:H68"/>
    <mergeCell ref="B69:H69"/>
    <mergeCell ref="B65:H65"/>
    <mergeCell ref="A60:K60"/>
    <mergeCell ref="B36:H36"/>
    <mergeCell ref="B37:H37"/>
    <mergeCell ref="B51:H51"/>
    <mergeCell ref="B52:H52"/>
    <mergeCell ref="B56:H56"/>
    <mergeCell ref="B50:H50"/>
    <mergeCell ref="B55:H55"/>
    <mergeCell ref="B53:H53"/>
    <mergeCell ref="B54:H54"/>
    <mergeCell ref="B39:H39"/>
    <mergeCell ref="B38:H38"/>
    <mergeCell ref="B22:H22"/>
    <mergeCell ref="B34:H34"/>
    <mergeCell ref="B35:H35"/>
    <mergeCell ref="B24:H24"/>
    <mergeCell ref="B25:H25"/>
    <mergeCell ref="B23:H23"/>
    <mergeCell ref="B26:H26"/>
    <mergeCell ref="B27:H27"/>
    <mergeCell ref="A32:L32"/>
    <mergeCell ref="A33:M33"/>
    <mergeCell ref="B28:H28"/>
    <mergeCell ref="B29:H29"/>
    <mergeCell ref="B30:H30"/>
    <mergeCell ref="B31:H31"/>
    <mergeCell ref="B66:H66"/>
    <mergeCell ref="B48:H48"/>
    <mergeCell ref="B42:H42"/>
    <mergeCell ref="B43:H43"/>
    <mergeCell ref="B40:H40"/>
    <mergeCell ref="B41:H41"/>
    <mergeCell ref="A46:B46"/>
    <mergeCell ref="A61:L61"/>
    <mergeCell ref="A21:M21"/>
    <mergeCell ref="A7:B7"/>
    <mergeCell ref="A9:B9"/>
    <mergeCell ref="A11:B11"/>
    <mergeCell ref="A18:B18"/>
    <mergeCell ref="A13:B13"/>
    <mergeCell ref="C7:G7"/>
    <mergeCell ref="C9:G9"/>
    <mergeCell ref="A14:M16"/>
    <mergeCell ref="B20:H20"/>
  </mergeCells>
  <pageMargins left="0.7" right="0.7" top="0.75" bottom="0.75" header="0.3" footer="0.3"/>
  <pageSetup paperSize="9" scale="4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'Staff Rate Breakdown'!$B$33:$B$58</xm:f>
          </x14:formula1>
          <xm:sqref>I22:I31 I34:I43</xm:sqref>
        </x14:dataValidation>
        <x14:dataValidation type="list" allowBlank="1" showInputMessage="1" showErrorMessage="1">
          <x14:formula1>
            <xm:f>'Staff Rate Breakdown'!$A$33:$A$58</xm:f>
          </x14:formula1>
          <xm:sqref>B22:H31 B34:H43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N152"/>
  <sheetViews>
    <sheetView view="pageBreakPreview" topLeftCell="A13" zoomScaleNormal="90" zoomScaleSheetLayoutView="100" workbookViewId="0">
      <selection activeCell="G22" sqref="G22"/>
    </sheetView>
  </sheetViews>
  <sheetFormatPr defaultColWidth="0" defaultRowHeight="14.25" zeroHeight="1" x14ac:dyDescent="0.2"/>
  <cols>
    <col min="1" max="1" width="25.5703125" style="115" customWidth="1"/>
    <col min="2" max="2" width="11.7109375" style="115" customWidth="1"/>
    <col min="3" max="3" width="35.42578125" style="115" customWidth="1"/>
    <col min="4" max="4" width="10.7109375" style="115" customWidth="1"/>
    <col min="5" max="5" width="15.5703125" style="115" customWidth="1"/>
    <col min="6" max="6" width="11.5703125" style="115" customWidth="1"/>
    <col min="7" max="7" width="11.28515625" style="115" customWidth="1"/>
    <col min="8" max="8" width="15.42578125" style="115" bestFit="1" customWidth="1"/>
    <col min="9" max="9" width="13.5703125" style="115" bestFit="1" customWidth="1"/>
    <col min="10" max="11" width="15.7109375" style="115" bestFit="1" customWidth="1"/>
    <col min="12" max="12" width="15.7109375" style="115" customWidth="1"/>
    <col min="13" max="13" width="9.140625" style="115" customWidth="1"/>
    <col min="14" max="16384" width="9.140625" style="115" hidden="1"/>
  </cols>
  <sheetData>
    <row r="1" spans="1:12" x14ac:dyDescent="0.2"/>
    <row r="2" spans="1:12" x14ac:dyDescent="0.2"/>
    <row r="3" spans="1:12" x14ac:dyDescent="0.2"/>
    <row r="4" spans="1:12" x14ac:dyDescent="0.2"/>
    <row r="5" spans="1:12" x14ac:dyDescent="0.2"/>
    <row r="6" spans="1:12" ht="15" thickBot="1" x14ac:dyDescent="0.25">
      <c r="C6" s="107"/>
      <c r="D6" s="107"/>
      <c r="E6" s="107"/>
      <c r="F6" s="107"/>
    </row>
    <row r="7" spans="1:12" ht="16.5" thickBot="1" x14ac:dyDescent="0.3">
      <c r="A7" s="640" t="s">
        <v>1</v>
      </c>
      <c r="B7" s="641"/>
      <c r="C7" s="518" t="s">
        <v>166</v>
      </c>
      <c r="D7" s="519"/>
      <c r="E7" s="519"/>
      <c r="F7" s="520"/>
      <c r="G7" s="121"/>
      <c r="H7" s="70"/>
      <c r="I7" s="70"/>
    </row>
    <row r="8" spans="1:12" ht="15.75" thickBot="1" x14ac:dyDescent="0.3">
      <c r="A8" s="98"/>
      <c r="C8" s="102"/>
      <c r="D8" s="102"/>
      <c r="E8" s="102"/>
      <c r="F8" s="102"/>
      <c r="G8" s="70"/>
      <c r="H8" s="70"/>
      <c r="I8" s="70"/>
    </row>
    <row r="9" spans="1:12" ht="16.5" thickBot="1" x14ac:dyDescent="0.3">
      <c r="A9" s="640" t="s">
        <v>171</v>
      </c>
      <c r="B9" s="641"/>
      <c r="C9" s="518" t="str">
        <f>'Assessment Summary'!C9</f>
        <v>Please Type Company Name</v>
      </c>
      <c r="D9" s="519"/>
      <c r="E9" s="519"/>
      <c r="F9" s="520"/>
      <c r="G9" s="121"/>
      <c r="H9" s="70"/>
      <c r="I9" s="70"/>
    </row>
    <row r="10" spans="1:12" x14ac:dyDescent="0.2">
      <c r="C10" s="99"/>
      <c r="D10" s="99"/>
      <c r="E10" s="99"/>
      <c r="F10" s="99"/>
    </row>
    <row r="11" spans="1:12" ht="15.75" x14ac:dyDescent="0.2">
      <c r="A11" s="521" t="s">
        <v>19</v>
      </c>
      <c r="B11" s="523"/>
    </row>
    <row r="12" spans="1:12" x14ac:dyDescent="0.2"/>
    <row r="13" spans="1:12" ht="16.5" thickBot="1" x14ac:dyDescent="0.25">
      <c r="A13" s="685" t="s">
        <v>43</v>
      </c>
      <c r="B13" s="686"/>
      <c r="C13" s="165"/>
      <c r="D13" s="107"/>
      <c r="E13" s="107"/>
      <c r="F13" s="107"/>
      <c r="G13" s="107"/>
      <c r="H13" s="107"/>
      <c r="I13" s="107"/>
      <c r="J13" s="107"/>
    </row>
    <row r="14" spans="1:12" ht="35.1" customHeight="1" x14ac:dyDescent="0.2">
      <c r="A14" s="715" t="s">
        <v>213</v>
      </c>
      <c r="B14" s="716"/>
      <c r="C14" s="716"/>
      <c r="D14" s="716"/>
      <c r="E14" s="716"/>
      <c r="F14" s="716"/>
      <c r="G14" s="716"/>
      <c r="H14" s="716"/>
      <c r="I14" s="716"/>
      <c r="J14" s="717"/>
      <c r="K14" s="105"/>
      <c r="L14" s="105"/>
    </row>
    <row r="15" spans="1:12" ht="35.1" customHeight="1" x14ac:dyDescent="0.2">
      <c r="A15" s="718"/>
      <c r="B15" s="719"/>
      <c r="C15" s="719"/>
      <c r="D15" s="719"/>
      <c r="E15" s="719"/>
      <c r="F15" s="719"/>
      <c r="G15" s="719"/>
      <c r="H15" s="719"/>
      <c r="I15" s="719"/>
      <c r="J15" s="720"/>
      <c r="K15" s="105"/>
      <c r="L15" s="105"/>
    </row>
    <row r="16" spans="1:12" ht="35.1" customHeight="1" x14ac:dyDescent="0.2">
      <c r="A16" s="718"/>
      <c r="B16" s="719"/>
      <c r="C16" s="719"/>
      <c r="D16" s="719"/>
      <c r="E16" s="719"/>
      <c r="F16" s="719"/>
      <c r="G16" s="719"/>
      <c r="H16" s="719"/>
      <c r="I16" s="719"/>
      <c r="J16" s="720"/>
      <c r="K16" s="105"/>
      <c r="L16" s="105"/>
    </row>
    <row r="17" spans="1:14" ht="35.1" customHeight="1" x14ac:dyDescent="0.2">
      <c r="A17" s="718"/>
      <c r="B17" s="719"/>
      <c r="C17" s="719"/>
      <c r="D17" s="719"/>
      <c r="E17" s="719"/>
      <c r="F17" s="719"/>
      <c r="G17" s="719"/>
      <c r="H17" s="719"/>
      <c r="I17" s="719"/>
      <c r="J17" s="720"/>
      <c r="K17" s="105"/>
      <c r="L17" s="105"/>
    </row>
    <row r="18" spans="1:14" ht="35.1" customHeight="1" thickBot="1" x14ac:dyDescent="0.25">
      <c r="A18" s="721"/>
      <c r="B18" s="722"/>
      <c r="C18" s="722"/>
      <c r="D18" s="722"/>
      <c r="E18" s="722"/>
      <c r="F18" s="722"/>
      <c r="G18" s="722"/>
      <c r="H18" s="722"/>
      <c r="I18" s="722"/>
      <c r="J18" s="723"/>
      <c r="K18" s="105"/>
      <c r="L18" s="105"/>
    </row>
    <row r="19" spans="1:14" s="112" customFormat="1" ht="21.75" customHeight="1" x14ac:dyDescent="0.2">
      <c r="A19" s="398"/>
      <c r="B19" s="399"/>
      <c r="C19" s="399"/>
      <c r="D19" s="399"/>
      <c r="E19" s="399"/>
      <c r="F19" s="399"/>
      <c r="G19" s="399"/>
      <c r="H19" s="399"/>
      <c r="I19" s="399"/>
      <c r="J19" s="400"/>
      <c r="K19" s="401"/>
      <c r="L19" s="401"/>
      <c r="M19" s="401"/>
    </row>
    <row r="20" spans="1:14" ht="15.75" x14ac:dyDescent="0.2">
      <c r="A20" s="521" t="s">
        <v>44</v>
      </c>
      <c r="B20" s="522"/>
      <c r="C20" s="674" t="s">
        <v>199</v>
      </c>
      <c r="D20" s="675"/>
      <c r="E20" s="675"/>
      <c r="F20" s="675"/>
      <c r="G20" s="675"/>
      <c r="H20" s="675"/>
      <c r="I20" s="675"/>
      <c r="J20" s="676"/>
      <c r="K20" s="397"/>
      <c r="L20" s="401"/>
      <c r="M20" s="397"/>
      <c r="N20" s="105"/>
    </row>
    <row r="21" spans="1:14" ht="15" thickBot="1" x14ac:dyDescent="0.25">
      <c r="A21" s="200"/>
      <c r="B21" s="200"/>
      <c r="C21" s="395"/>
      <c r="D21" s="396"/>
      <c r="E21" s="396"/>
      <c r="F21" s="396"/>
      <c r="G21" s="396"/>
      <c r="H21" s="396"/>
      <c r="I21" s="396"/>
      <c r="J21" s="102"/>
      <c r="K21" s="102"/>
      <c r="L21" s="401"/>
      <c r="M21" s="99"/>
    </row>
    <row r="22" spans="1:14" s="126" customFormat="1" ht="53.25" customHeight="1" thickTop="1" thickBot="1" x14ac:dyDescent="0.25">
      <c r="A22" s="711" t="s">
        <v>21</v>
      </c>
      <c r="B22" s="712"/>
      <c r="C22" s="181" t="s">
        <v>22</v>
      </c>
      <c r="D22" s="181" t="s">
        <v>23</v>
      </c>
      <c r="E22" s="181" t="s">
        <v>192</v>
      </c>
      <c r="F22" s="193" t="s">
        <v>113</v>
      </c>
      <c r="G22" s="402" t="s">
        <v>164</v>
      </c>
      <c r="H22" s="198" t="s">
        <v>159</v>
      </c>
      <c r="I22" s="193" t="s">
        <v>161</v>
      </c>
      <c r="J22" s="197" t="s">
        <v>163</v>
      </c>
      <c r="K22" s="197" t="s">
        <v>162</v>
      </c>
      <c r="L22" s="401"/>
      <c r="M22" s="201"/>
    </row>
    <row r="23" spans="1:14" ht="15" x14ac:dyDescent="0.2">
      <c r="A23" s="713"/>
      <c r="B23" s="714"/>
      <c r="C23" s="205"/>
      <c r="D23" s="205"/>
      <c r="E23" s="194" t="s">
        <v>193</v>
      </c>
      <c r="F23" s="295"/>
      <c r="G23" s="474"/>
      <c r="H23" s="296">
        <f>IFERROR(IF(AND(D23&gt;0,E23="D"),('Management Charge'!M22+'Management Charge'!M34)/'Equipment Charge'!D23,('Management Charge'!L50+'Management Charge'!L62)/'Equipment Charge'!D23),0)</f>
        <v>0</v>
      </c>
      <c r="I23" s="301">
        <f>IF('Equipment Charge'!H109&gt;0.01,H109/D23,0)</f>
        <v>0</v>
      </c>
      <c r="J23" s="297">
        <f>D23*G23</f>
        <v>0</v>
      </c>
      <c r="K23" s="298">
        <f>(($H23+$G23+$I23)*$D23)</f>
        <v>0</v>
      </c>
      <c r="L23" s="401"/>
      <c r="M23" s="105"/>
    </row>
    <row r="24" spans="1:14" ht="15" x14ac:dyDescent="0.2">
      <c r="A24" s="677"/>
      <c r="B24" s="689"/>
      <c r="C24" s="433"/>
      <c r="D24" s="433"/>
      <c r="E24" s="195" t="s">
        <v>193</v>
      </c>
      <c r="F24" s="299"/>
      <c r="G24" s="475"/>
      <c r="H24" s="300">
        <f>IFERROR(IF(AND(D24&gt;0,E24="D"),('Management Charge'!M23+'Management Charge'!M35)/'Equipment Charge'!D24,('Management Charge'!L51+'Management Charge'!L63)/'Equipment Charge'!D24),0)</f>
        <v>0</v>
      </c>
      <c r="I24" s="301">
        <f>IF('Equipment Charge'!H110&gt;0.01,H110/D24,0)</f>
        <v>0</v>
      </c>
      <c r="J24" s="302">
        <f t="shared" ref="J24:J32" si="0">D24*G24</f>
        <v>0</v>
      </c>
      <c r="K24" s="303">
        <f t="shared" ref="K24:K32" si="1">(($H24+$G24+$I24)*$D24)</f>
        <v>0</v>
      </c>
      <c r="L24" s="401"/>
      <c r="M24" s="105"/>
    </row>
    <row r="25" spans="1:14" ht="15" x14ac:dyDescent="0.2">
      <c r="A25" s="677"/>
      <c r="B25" s="689"/>
      <c r="C25" s="433"/>
      <c r="D25" s="433"/>
      <c r="E25" s="195" t="s">
        <v>193</v>
      </c>
      <c r="F25" s="299"/>
      <c r="G25" s="475"/>
      <c r="H25" s="300">
        <f>IFERROR(IF(AND(D25&gt;0,E25="D"),('Management Charge'!M24+'Management Charge'!M36)/'Equipment Charge'!D25,('Management Charge'!L52+'Management Charge'!L64)/'Equipment Charge'!D25),0)</f>
        <v>0</v>
      </c>
      <c r="I25" s="301">
        <f>IF('Equipment Charge'!H111&gt;0.01,H111/D25,0)</f>
        <v>0</v>
      </c>
      <c r="J25" s="302">
        <f t="shared" si="0"/>
        <v>0</v>
      </c>
      <c r="K25" s="303">
        <f t="shared" si="1"/>
        <v>0</v>
      </c>
      <c r="L25" s="401"/>
      <c r="M25" s="105"/>
    </row>
    <row r="26" spans="1:14" ht="15" x14ac:dyDescent="0.2">
      <c r="A26" s="677"/>
      <c r="B26" s="689"/>
      <c r="C26" s="433"/>
      <c r="D26" s="433"/>
      <c r="E26" s="195" t="s">
        <v>193</v>
      </c>
      <c r="F26" s="299"/>
      <c r="G26" s="475"/>
      <c r="H26" s="300">
        <f>IFERROR(IF(AND(D26&gt;0,E26="D"),('Management Charge'!M25+'Management Charge'!M37)/'Equipment Charge'!D26,('Management Charge'!L53+'Management Charge'!L65)/'Equipment Charge'!D26),0)</f>
        <v>0</v>
      </c>
      <c r="I26" s="301">
        <f>IF('Equipment Charge'!H112&gt;0.01,H112/D26,0)</f>
        <v>0</v>
      </c>
      <c r="J26" s="302">
        <f t="shared" si="0"/>
        <v>0</v>
      </c>
      <c r="K26" s="303">
        <f t="shared" si="1"/>
        <v>0</v>
      </c>
      <c r="L26" s="401"/>
      <c r="M26" s="105"/>
    </row>
    <row r="27" spans="1:14" ht="15" x14ac:dyDescent="0.2">
      <c r="A27" s="677"/>
      <c r="B27" s="689"/>
      <c r="C27" s="433"/>
      <c r="D27" s="433"/>
      <c r="E27" s="195" t="s">
        <v>193</v>
      </c>
      <c r="F27" s="299"/>
      <c r="G27" s="475"/>
      <c r="H27" s="300">
        <f>IFERROR(IF(AND(D27&gt;0,E27="D"),('Management Charge'!M26+'Management Charge'!M38)/'Equipment Charge'!D27,('Management Charge'!L54+'Management Charge'!L66)/'Equipment Charge'!D27),0)</f>
        <v>0</v>
      </c>
      <c r="I27" s="301">
        <f>IF('Equipment Charge'!H113&gt;0.01,H113/D27,0)</f>
        <v>0</v>
      </c>
      <c r="J27" s="302">
        <f t="shared" si="0"/>
        <v>0</v>
      </c>
      <c r="K27" s="303">
        <f t="shared" si="1"/>
        <v>0</v>
      </c>
      <c r="L27" s="401"/>
      <c r="M27" s="105"/>
    </row>
    <row r="28" spans="1:14" ht="15" x14ac:dyDescent="0.2">
      <c r="A28" s="677"/>
      <c r="B28" s="689"/>
      <c r="C28" s="433"/>
      <c r="D28" s="433"/>
      <c r="E28" s="195" t="s">
        <v>193</v>
      </c>
      <c r="F28" s="299"/>
      <c r="G28" s="475"/>
      <c r="H28" s="300">
        <f>IFERROR(IF(AND(D28&gt;0,E28="D"),('Management Charge'!M27+'Management Charge'!M39)/'Equipment Charge'!D28,('Management Charge'!L55+'Management Charge'!L67)/'Equipment Charge'!D28),0)</f>
        <v>0</v>
      </c>
      <c r="I28" s="301">
        <f>IF('Equipment Charge'!H114&gt;0.01,H114/D28,0)</f>
        <v>0</v>
      </c>
      <c r="J28" s="302">
        <f t="shared" si="0"/>
        <v>0</v>
      </c>
      <c r="K28" s="303">
        <f t="shared" si="1"/>
        <v>0</v>
      </c>
      <c r="L28" s="401"/>
      <c r="M28" s="105"/>
    </row>
    <row r="29" spans="1:14" ht="15" x14ac:dyDescent="0.2">
      <c r="A29" s="677"/>
      <c r="B29" s="689"/>
      <c r="C29" s="433"/>
      <c r="D29" s="433"/>
      <c r="E29" s="195" t="s">
        <v>193</v>
      </c>
      <c r="F29" s="299"/>
      <c r="G29" s="475"/>
      <c r="H29" s="300">
        <f>IFERROR(IF(AND(D29&gt;0,E29="D"),('Management Charge'!M28+'Management Charge'!M40)/'Equipment Charge'!D29,('Management Charge'!L56+'Management Charge'!L68)/'Equipment Charge'!D29),0)</f>
        <v>0</v>
      </c>
      <c r="I29" s="301">
        <f>IF('Equipment Charge'!H115&gt;0.01,H115/D29,0)</f>
        <v>0</v>
      </c>
      <c r="J29" s="302">
        <f t="shared" si="0"/>
        <v>0</v>
      </c>
      <c r="K29" s="303">
        <f t="shared" si="1"/>
        <v>0</v>
      </c>
      <c r="L29" s="401"/>
      <c r="M29" s="105"/>
    </row>
    <row r="30" spans="1:14" ht="15" x14ac:dyDescent="0.2">
      <c r="A30" s="677"/>
      <c r="B30" s="689"/>
      <c r="C30" s="433"/>
      <c r="D30" s="433"/>
      <c r="E30" s="195" t="s">
        <v>193</v>
      </c>
      <c r="F30" s="299"/>
      <c r="G30" s="475"/>
      <c r="H30" s="300">
        <f>IFERROR(IF(AND(D30&gt;0,E30="D"),('Management Charge'!M29+'Management Charge'!M41)/'Equipment Charge'!D30,('Management Charge'!L57+'Management Charge'!L69)/'Equipment Charge'!D30),0)</f>
        <v>0</v>
      </c>
      <c r="I30" s="301">
        <f>IF('Equipment Charge'!H116&gt;0.01,H116/D30,0)</f>
        <v>0</v>
      </c>
      <c r="J30" s="302">
        <f t="shared" si="0"/>
        <v>0</v>
      </c>
      <c r="K30" s="303">
        <f t="shared" si="1"/>
        <v>0</v>
      </c>
      <c r="L30" s="401"/>
      <c r="M30" s="105"/>
    </row>
    <row r="31" spans="1:14" ht="15" x14ac:dyDescent="0.2">
      <c r="A31" s="677"/>
      <c r="B31" s="689"/>
      <c r="C31" s="433"/>
      <c r="D31" s="433"/>
      <c r="E31" s="195" t="s">
        <v>193</v>
      </c>
      <c r="F31" s="299"/>
      <c r="G31" s="475"/>
      <c r="H31" s="300">
        <f>IFERROR(IF(AND(D31&gt;0,E31="D"),('Management Charge'!M30+'Management Charge'!M42)/'Equipment Charge'!D31,('Management Charge'!L58+'Management Charge'!L70)/'Equipment Charge'!D31),0)</f>
        <v>0</v>
      </c>
      <c r="I31" s="301">
        <f>IF('Equipment Charge'!H117&gt;0.01,H117/D31,0)</f>
        <v>0</v>
      </c>
      <c r="J31" s="302">
        <f t="shared" si="0"/>
        <v>0</v>
      </c>
      <c r="K31" s="303">
        <f t="shared" si="1"/>
        <v>0</v>
      </c>
      <c r="L31" s="401"/>
      <c r="M31" s="105"/>
    </row>
    <row r="32" spans="1:14" ht="15.75" thickBot="1" x14ac:dyDescent="0.25">
      <c r="A32" s="724"/>
      <c r="B32" s="725"/>
      <c r="C32" s="206"/>
      <c r="D32" s="206"/>
      <c r="E32" s="196" t="s">
        <v>193</v>
      </c>
      <c r="F32" s="304"/>
      <c r="G32" s="476"/>
      <c r="H32" s="305">
        <f>IFERROR(IF(AND(D32&gt;0,E32="D"),('Management Charge'!M31+'Management Charge'!M43)/'Equipment Charge'!D32,('Management Charge'!L59+'Management Charge'!L71)/'Equipment Charge'!D32),0)</f>
        <v>0</v>
      </c>
      <c r="I32" s="306">
        <f>IF('Equipment Charge'!H118&gt;0.01,H118/D32,0)</f>
        <v>0</v>
      </c>
      <c r="J32" s="307">
        <f t="shared" si="0"/>
        <v>0</v>
      </c>
      <c r="K32" s="308">
        <f t="shared" si="1"/>
        <v>0</v>
      </c>
      <c r="L32" s="401"/>
      <c r="M32" s="105"/>
    </row>
    <row r="33" spans="1:13" ht="15.75" thickBot="1" x14ac:dyDescent="0.25">
      <c r="A33" s="679" t="s">
        <v>189</v>
      </c>
      <c r="B33" s="680"/>
      <c r="C33" s="680"/>
      <c r="D33" s="680"/>
      <c r="E33" s="680"/>
      <c r="F33" s="680"/>
      <c r="G33" s="680"/>
      <c r="H33" s="680"/>
      <c r="I33" s="681"/>
      <c r="J33" s="294">
        <f>SUM(J23:J32)</f>
        <v>0</v>
      </c>
      <c r="K33" s="294">
        <f>SUM(K23:K32)</f>
        <v>0</v>
      </c>
      <c r="L33" s="401"/>
      <c r="M33" s="105"/>
    </row>
    <row r="34" spans="1:13" ht="15.75" customHeight="1" thickBot="1" x14ac:dyDescent="0.25">
      <c r="A34" s="708" t="s">
        <v>60</v>
      </c>
      <c r="B34" s="709"/>
      <c r="C34" s="710"/>
      <c r="D34" s="706" t="s">
        <v>59</v>
      </c>
      <c r="E34" s="707"/>
      <c r="F34" s="707"/>
      <c r="G34" s="403">
        <v>0.12</v>
      </c>
      <c r="H34" s="704"/>
      <c r="I34" s="705"/>
      <c r="J34" s="406">
        <f>G34*-J33</f>
        <v>0</v>
      </c>
      <c r="K34" s="407">
        <f>G34*-K33</f>
        <v>0</v>
      </c>
      <c r="L34" s="401"/>
      <c r="M34" s="105"/>
    </row>
    <row r="35" spans="1:13" ht="15.75" thickBot="1" x14ac:dyDescent="0.3">
      <c r="A35" s="682" t="s">
        <v>27</v>
      </c>
      <c r="B35" s="683"/>
      <c r="C35" s="683"/>
      <c r="D35" s="683"/>
      <c r="E35" s="683"/>
      <c r="F35" s="683"/>
      <c r="G35" s="683"/>
      <c r="H35" s="683"/>
      <c r="I35" s="684"/>
      <c r="J35" s="294">
        <f>J34+J33</f>
        <v>0</v>
      </c>
      <c r="K35" s="294">
        <f>K34+K33</f>
        <v>0</v>
      </c>
      <c r="L35" s="401"/>
      <c r="M35" s="105"/>
    </row>
    <row r="36" spans="1:13" ht="15" x14ac:dyDescent="0.25">
      <c r="A36" s="77"/>
      <c r="B36" s="99"/>
      <c r="C36" s="99"/>
      <c r="D36" s="99"/>
      <c r="E36" s="99"/>
      <c r="F36" s="99"/>
      <c r="G36" s="99"/>
      <c r="H36" s="99"/>
      <c r="I36" s="99"/>
      <c r="J36" s="99"/>
      <c r="K36" s="99"/>
      <c r="L36" s="401"/>
    </row>
    <row r="37" spans="1:13" ht="15.75" x14ac:dyDescent="0.2">
      <c r="A37" s="521" t="s">
        <v>50</v>
      </c>
      <c r="B37" s="523"/>
      <c r="L37" s="401"/>
    </row>
    <row r="38" spans="1:13" ht="15" thickBot="1" x14ac:dyDescent="0.25">
      <c r="A38" s="107"/>
      <c r="B38" s="107"/>
      <c r="C38" s="107"/>
      <c r="D38" s="107"/>
      <c r="E38" s="107"/>
      <c r="F38" s="107"/>
      <c r="G38" s="107"/>
      <c r="H38" s="107"/>
      <c r="I38" s="107"/>
      <c r="J38" s="107"/>
    </row>
    <row r="39" spans="1:13" ht="48.75" thickTop="1" thickBot="1" x14ac:dyDescent="0.25">
      <c r="A39" s="694" t="s">
        <v>21</v>
      </c>
      <c r="B39" s="695"/>
      <c r="C39" s="413" t="s">
        <v>22</v>
      </c>
      <c r="D39" s="413" t="s">
        <v>23</v>
      </c>
      <c r="E39" s="181" t="s">
        <v>160</v>
      </c>
      <c r="F39" s="413" t="s">
        <v>113</v>
      </c>
      <c r="G39" s="402" t="s">
        <v>164</v>
      </c>
      <c r="H39" s="326" t="s">
        <v>25</v>
      </c>
      <c r="I39" s="105"/>
    </row>
    <row r="40" spans="1:13" ht="15" x14ac:dyDescent="0.2">
      <c r="A40" s="696"/>
      <c r="B40" s="697"/>
      <c r="C40" s="438"/>
      <c r="D40" s="438"/>
      <c r="E40" s="195" t="s">
        <v>193</v>
      </c>
      <c r="F40" s="438"/>
      <c r="G40" s="285"/>
      <c r="H40" s="291">
        <f>((G40)*D40)</f>
        <v>0</v>
      </c>
      <c r="I40" s="105"/>
    </row>
    <row r="41" spans="1:13" ht="15" x14ac:dyDescent="0.2">
      <c r="A41" s="677"/>
      <c r="B41" s="678"/>
      <c r="C41" s="433"/>
      <c r="D41" s="433"/>
      <c r="E41" s="195" t="s">
        <v>193</v>
      </c>
      <c r="F41" s="433"/>
      <c r="G41" s="287"/>
      <c r="H41" s="291">
        <f t="shared" ref="H41:H88" si="2">((G41)*D41)</f>
        <v>0</v>
      </c>
      <c r="I41" s="105"/>
    </row>
    <row r="42" spans="1:13" ht="15" x14ac:dyDescent="0.2">
      <c r="A42" s="677"/>
      <c r="B42" s="678"/>
      <c r="C42" s="433"/>
      <c r="D42" s="433"/>
      <c r="E42" s="195" t="s">
        <v>193</v>
      </c>
      <c r="F42" s="433"/>
      <c r="G42" s="287"/>
      <c r="H42" s="291">
        <f t="shared" si="2"/>
        <v>0</v>
      </c>
      <c r="I42" s="105"/>
    </row>
    <row r="43" spans="1:13" ht="15" x14ac:dyDescent="0.2">
      <c r="A43" s="677"/>
      <c r="B43" s="678"/>
      <c r="C43" s="433"/>
      <c r="D43" s="433"/>
      <c r="E43" s="195" t="s">
        <v>193</v>
      </c>
      <c r="F43" s="433"/>
      <c r="G43" s="287"/>
      <c r="H43" s="291">
        <f t="shared" si="2"/>
        <v>0</v>
      </c>
      <c r="I43" s="105"/>
    </row>
    <row r="44" spans="1:13" ht="15" x14ac:dyDescent="0.2">
      <c r="A44" s="677"/>
      <c r="B44" s="678"/>
      <c r="C44" s="433"/>
      <c r="D44" s="433"/>
      <c r="E44" s="195" t="s">
        <v>193</v>
      </c>
      <c r="F44" s="433"/>
      <c r="G44" s="287"/>
      <c r="H44" s="291">
        <f t="shared" si="2"/>
        <v>0</v>
      </c>
      <c r="I44" s="105"/>
    </row>
    <row r="45" spans="1:13" ht="15" x14ac:dyDescent="0.2">
      <c r="A45" s="677"/>
      <c r="B45" s="678"/>
      <c r="C45" s="433"/>
      <c r="D45" s="433"/>
      <c r="E45" s="195" t="s">
        <v>193</v>
      </c>
      <c r="F45" s="433"/>
      <c r="G45" s="287"/>
      <c r="H45" s="291">
        <f t="shared" si="2"/>
        <v>0</v>
      </c>
      <c r="I45" s="105"/>
    </row>
    <row r="46" spans="1:13" ht="15" x14ac:dyDescent="0.2">
      <c r="A46" s="677"/>
      <c r="B46" s="678"/>
      <c r="C46" s="433"/>
      <c r="D46" s="433"/>
      <c r="E46" s="195" t="s">
        <v>193</v>
      </c>
      <c r="F46" s="433"/>
      <c r="G46" s="287"/>
      <c r="H46" s="291">
        <f t="shared" si="2"/>
        <v>0</v>
      </c>
      <c r="I46" s="105"/>
    </row>
    <row r="47" spans="1:13" ht="15" x14ac:dyDescent="0.2">
      <c r="A47" s="677"/>
      <c r="B47" s="678"/>
      <c r="C47" s="433"/>
      <c r="D47" s="433"/>
      <c r="E47" s="195" t="s">
        <v>193</v>
      </c>
      <c r="F47" s="433"/>
      <c r="G47" s="287"/>
      <c r="H47" s="291">
        <f t="shared" si="2"/>
        <v>0</v>
      </c>
      <c r="I47" s="105"/>
    </row>
    <row r="48" spans="1:13" ht="15" x14ac:dyDescent="0.2">
      <c r="A48" s="677"/>
      <c r="B48" s="678"/>
      <c r="C48" s="433"/>
      <c r="D48" s="433"/>
      <c r="E48" s="195" t="s">
        <v>193</v>
      </c>
      <c r="F48" s="433"/>
      <c r="G48" s="287"/>
      <c r="H48" s="291">
        <f t="shared" si="2"/>
        <v>0</v>
      </c>
      <c r="I48" s="105"/>
    </row>
    <row r="49" spans="1:9" ht="15" x14ac:dyDescent="0.2">
      <c r="A49" s="677"/>
      <c r="B49" s="678"/>
      <c r="C49" s="433"/>
      <c r="D49" s="433"/>
      <c r="E49" s="195" t="s">
        <v>193</v>
      </c>
      <c r="F49" s="433"/>
      <c r="G49" s="287"/>
      <c r="H49" s="291">
        <f t="shared" si="2"/>
        <v>0</v>
      </c>
      <c r="I49" s="105"/>
    </row>
    <row r="50" spans="1:9" ht="15" x14ac:dyDescent="0.2">
      <c r="A50" s="677"/>
      <c r="B50" s="678"/>
      <c r="C50" s="433"/>
      <c r="D50" s="433"/>
      <c r="E50" s="195" t="s">
        <v>193</v>
      </c>
      <c r="F50" s="433"/>
      <c r="G50" s="287"/>
      <c r="H50" s="291">
        <f t="shared" si="2"/>
        <v>0</v>
      </c>
      <c r="I50" s="105"/>
    </row>
    <row r="51" spans="1:9" ht="15" x14ac:dyDescent="0.2">
      <c r="A51" s="677"/>
      <c r="B51" s="678"/>
      <c r="C51" s="433"/>
      <c r="D51" s="433"/>
      <c r="E51" s="195" t="s">
        <v>193</v>
      </c>
      <c r="F51" s="433"/>
      <c r="G51" s="287"/>
      <c r="H51" s="291">
        <f t="shared" si="2"/>
        <v>0</v>
      </c>
      <c r="I51" s="105"/>
    </row>
    <row r="52" spans="1:9" ht="15" x14ac:dyDescent="0.2">
      <c r="A52" s="677"/>
      <c r="B52" s="678"/>
      <c r="C52" s="433"/>
      <c r="D52" s="433"/>
      <c r="E52" s="195" t="s">
        <v>193</v>
      </c>
      <c r="F52" s="433"/>
      <c r="G52" s="287"/>
      <c r="H52" s="291">
        <f t="shared" si="2"/>
        <v>0</v>
      </c>
      <c r="I52" s="105"/>
    </row>
    <row r="53" spans="1:9" ht="15" x14ac:dyDescent="0.2">
      <c r="A53" s="677"/>
      <c r="B53" s="678"/>
      <c r="C53" s="433"/>
      <c r="D53" s="433"/>
      <c r="E53" s="195" t="s">
        <v>193</v>
      </c>
      <c r="F53" s="433"/>
      <c r="G53" s="287"/>
      <c r="H53" s="291">
        <f t="shared" si="2"/>
        <v>0</v>
      </c>
      <c r="I53" s="105"/>
    </row>
    <row r="54" spans="1:9" ht="15" x14ac:dyDescent="0.2">
      <c r="A54" s="677"/>
      <c r="B54" s="678"/>
      <c r="C54" s="433"/>
      <c r="D54" s="433"/>
      <c r="E54" s="195" t="s">
        <v>193</v>
      </c>
      <c r="F54" s="433"/>
      <c r="G54" s="287"/>
      <c r="H54" s="291">
        <f t="shared" si="2"/>
        <v>0</v>
      </c>
      <c r="I54" s="105"/>
    </row>
    <row r="55" spans="1:9" ht="15" x14ac:dyDescent="0.2">
      <c r="A55" s="677"/>
      <c r="B55" s="678"/>
      <c r="C55" s="433"/>
      <c r="D55" s="433"/>
      <c r="E55" s="195" t="s">
        <v>193</v>
      </c>
      <c r="F55" s="433"/>
      <c r="G55" s="287"/>
      <c r="H55" s="291">
        <f t="shared" si="2"/>
        <v>0</v>
      </c>
      <c r="I55" s="105"/>
    </row>
    <row r="56" spans="1:9" ht="15" x14ac:dyDescent="0.2">
      <c r="A56" s="677"/>
      <c r="B56" s="678"/>
      <c r="C56" s="433"/>
      <c r="D56" s="433"/>
      <c r="E56" s="195" t="s">
        <v>193</v>
      </c>
      <c r="F56" s="433"/>
      <c r="G56" s="287"/>
      <c r="H56" s="291">
        <f t="shared" si="2"/>
        <v>0</v>
      </c>
      <c r="I56" s="105"/>
    </row>
    <row r="57" spans="1:9" ht="15" x14ac:dyDescent="0.2">
      <c r="A57" s="677"/>
      <c r="B57" s="678"/>
      <c r="C57" s="433"/>
      <c r="D57" s="433"/>
      <c r="E57" s="195" t="s">
        <v>193</v>
      </c>
      <c r="F57" s="433"/>
      <c r="G57" s="287"/>
      <c r="H57" s="291">
        <f t="shared" si="2"/>
        <v>0</v>
      </c>
      <c r="I57" s="105"/>
    </row>
    <row r="58" spans="1:9" ht="15" x14ac:dyDescent="0.2">
      <c r="A58" s="677"/>
      <c r="B58" s="678"/>
      <c r="C58" s="433"/>
      <c r="D58" s="433"/>
      <c r="E58" s="195" t="s">
        <v>193</v>
      </c>
      <c r="F58" s="433"/>
      <c r="G58" s="287"/>
      <c r="H58" s="291">
        <f t="shared" si="2"/>
        <v>0</v>
      </c>
      <c r="I58" s="105"/>
    </row>
    <row r="59" spans="1:9" ht="15" x14ac:dyDescent="0.2">
      <c r="A59" s="677"/>
      <c r="B59" s="678"/>
      <c r="C59" s="433"/>
      <c r="D59" s="433"/>
      <c r="E59" s="195" t="s">
        <v>193</v>
      </c>
      <c r="F59" s="433"/>
      <c r="G59" s="287"/>
      <c r="H59" s="291">
        <f t="shared" si="2"/>
        <v>0</v>
      </c>
      <c r="I59" s="105"/>
    </row>
    <row r="60" spans="1:9" ht="15" x14ac:dyDescent="0.2">
      <c r="A60" s="677"/>
      <c r="B60" s="678"/>
      <c r="C60" s="433"/>
      <c r="D60" s="433"/>
      <c r="E60" s="195" t="s">
        <v>193</v>
      </c>
      <c r="F60" s="433"/>
      <c r="G60" s="287"/>
      <c r="H60" s="291">
        <f t="shared" si="2"/>
        <v>0</v>
      </c>
      <c r="I60" s="105"/>
    </row>
    <row r="61" spans="1:9" ht="15" x14ac:dyDescent="0.2">
      <c r="A61" s="677"/>
      <c r="B61" s="678"/>
      <c r="C61" s="433"/>
      <c r="D61" s="433"/>
      <c r="E61" s="195" t="s">
        <v>193</v>
      </c>
      <c r="F61" s="433"/>
      <c r="G61" s="287"/>
      <c r="H61" s="291">
        <f t="shared" si="2"/>
        <v>0</v>
      </c>
      <c r="I61" s="105"/>
    </row>
    <row r="62" spans="1:9" ht="15" x14ac:dyDescent="0.2">
      <c r="A62" s="677"/>
      <c r="B62" s="678"/>
      <c r="C62" s="433"/>
      <c r="D62" s="433"/>
      <c r="E62" s="195" t="s">
        <v>193</v>
      </c>
      <c r="F62" s="433"/>
      <c r="G62" s="287"/>
      <c r="H62" s="291">
        <f t="shared" si="2"/>
        <v>0</v>
      </c>
      <c r="I62" s="105"/>
    </row>
    <row r="63" spans="1:9" ht="15" x14ac:dyDescent="0.2">
      <c r="A63" s="677"/>
      <c r="B63" s="678"/>
      <c r="C63" s="433"/>
      <c r="D63" s="433"/>
      <c r="E63" s="195" t="s">
        <v>193</v>
      </c>
      <c r="F63" s="433"/>
      <c r="G63" s="287"/>
      <c r="H63" s="291">
        <f t="shared" si="2"/>
        <v>0</v>
      </c>
      <c r="I63" s="105"/>
    </row>
    <row r="64" spans="1:9" ht="15" x14ac:dyDescent="0.2">
      <c r="A64" s="677"/>
      <c r="B64" s="678"/>
      <c r="C64" s="433"/>
      <c r="D64" s="433"/>
      <c r="E64" s="195" t="s">
        <v>193</v>
      </c>
      <c r="F64" s="433"/>
      <c r="G64" s="287"/>
      <c r="H64" s="291">
        <f t="shared" si="2"/>
        <v>0</v>
      </c>
      <c r="I64" s="105"/>
    </row>
    <row r="65" spans="1:9" ht="15" x14ac:dyDescent="0.2">
      <c r="A65" s="677"/>
      <c r="B65" s="678"/>
      <c r="C65" s="433"/>
      <c r="D65" s="433"/>
      <c r="E65" s="195" t="s">
        <v>193</v>
      </c>
      <c r="F65" s="433"/>
      <c r="G65" s="287"/>
      <c r="H65" s="291">
        <f t="shared" si="2"/>
        <v>0</v>
      </c>
      <c r="I65" s="105"/>
    </row>
    <row r="66" spans="1:9" ht="15" x14ac:dyDescent="0.2">
      <c r="A66" s="677"/>
      <c r="B66" s="678"/>
      <c r="C66" s="433"/>
      <c r="D66" s="433"/>
      <c r="E66" s="195" t="s">
        <v>193</v>
      </c>
      <c r="F66" s="433"/>
      <c r="G66" s="287"/>
      <c r="H66" s="291">
        <f t="shared" si="2"/>
        <v>0</v>
      </c>
      <c r="I66" s="105"/>
    </row>
    <row r="67" spans="1:9" ht="15" x14ac:dyDescent="0.2">
      <c r="A67" s="677"/>
      <c r="B67" s="678"/>
      <c r="C67" s="433"/>
      <c r="D67" s="433"/>
      <c r="E67" s="195" t="s">
        <v>193</v>
      </c>
      <c r="F67" s="433"/>
      <c r="G67" s="287"/>
      <c r="H67" s="291">
        <f t="shared" si="2"/>
        <v>0</v>
      </c>
      <c r="I67" s="105"/>
    </row>
    <row r="68" spans="1:9" ht="15" x14ac:dyDescent="0.2">
      <c r="A68" s="677"/>
      <c r="B68" s="678"/>
      <c r="C68" s="433"/>
      <c r="D68" s="433"/>
      <c r="E68" s="195" t="s">
        <v>193</v>
      </c>
      <c r="F68" s="433"/>
      <c r="G68" s="287"/>
      <c r="H68" s="291">
        <f t="shared" si="2"/>
        <v>0</v>
      </c>
      <c r="I68" s="105"/>
    </row>
    <row r="69" spans="1:9" ht="15" x14ac:dyDescent="0.2">
      <c r="A69" s="677"/>
      <c r="B69" s="678"/>
      <c r="C69" s="433"/>
      <c r="D69" s="433"/>
      <c r="E69" s="195" t="s">
        <v>193</v>
      </c>
      <c r="F69" s="433"/>
      <c r="G69" s="287"/>
      <c r="H69" s="291">
        <f t="shared" si="2"/>
        <v>0</v>
      </c>
      <c r="I69" s="105"/>
    </row>
    <row r="70" spans="1:9" ht="15" x14ac:dyDescent="0.2">
      <c r="A70" s="677"/>
      <c r="B70" s="678"/>
      <c r="C70" s="433"/>
      <c r="D70" s="433"/>
      <c r="E70" s="195" t="s">
        <v>193</v>
      </c>
      <c r="F70" s="433"/>
      <c r="G70" s="287"/>
      <c r="H70" s="291">
        <f t="shared" si="2"/>
        <v>0</v>
      </c>
      <c r="I70" s="105"/>
    </row>
    <row r="71" spans="1:9" ht="15" x14ac:dyDescent="0.2">
      <c r="A71" s="677"/>
      <c r="B71" s="678"/>
      <c r="C71" s="433"/>
      <c r="D71" s="433"/>
      <c r="E71" s="195" t="s">
        <v>193</v>
      </c>
      <c r="F71" s="433"/>
      <c r="G71" s="287"/>
      <c r="H71" s="291">
        <f t="shared" si="2"/>
        <v>0</v>
      </c>
      <c r="I71" s="105"/>
    </row>
    <row r="72" spans="1:9" ht="15" x14ac:dyDescent="0.2">
      <c r="A72" s="677"/>
      <c r="B72" s="678"/>
      <c r="C72" s="433"/>
      <c r="D72" s="433"/>
      <c r="E72" s="195" t="s">
        <v>193</v>
      </c>
      <c r="F72" s="433"/>
      <c r="G72" s="287"/>
      <c r="H72" s="291">
        <f t="shared" si="2"/>
        <v>0</v>
      </c>
      <c r="I72" s="105"/>
    </row>
    <row r="73" spans="1:9" ht="15" x14ac:dyDescent="0.2">
      <c r="A73" s="677"/>
      <c r="B73" s="678"/>
      <c r="C73" s="433"/>
      <c r="D73" s="433"/>
      <c r="E73" s="195" t="s">
        <v>193</v>
      </c>
      <c r="F73" s="433"/>
      <c r="G73" s="287"/>
      <c r="H73" s="291">
        <f t="shared" si="2"/>
        <v>0</v>
      </c>
      <c r="I73" s="105"/>
    </row>
    <row r="74" spans="1:9" ht="15" x14ac:dyDescent="0.2">
      <c r="A74" s="677"/>
      <c r="B74" s="678"/>
      <c r="C74" s="433"/>
      <c r="D74" s="433"/>
      <c r="E74" s="195" t="s">
        <v>193</v>
      </c>
      <c r="F74" s="433"/>
      <c r="G74" s="287"/>
      <c r="H74" s="291">
        <f t="shared" si="2"/>
        <v>0</v>
      </c>
      <c r="I74" s="105"/>
    </row>
    <row r="75" spans="1:9" ht="15" x14ac:dyDescent="0.2">
      <c r="A75" s="677"/>
      <c r="B75" s="678"/>
      <c r="C75" s="433"/>
      <c r="D75" s="433"/>
      <c r="E75" s="195" t="s">
        <v>193</v>
      </c>
      <c r="F75" s="433"/>
      <c r="G75" s="287"/>
      <c r="H75" s="291">
        <f t="shared" si="2"/>
        <v>0</v>
      </c>
      <c r="I75" s="105"/>
    </row>
    <row r="76" spans="1:9" ht="15" x14ac:dyDescent="0.2">
      <c r="A76" s="677"/>
      <c r="B76" s="678"/>
      <c r="C76" s="433"/>
      <c r="D76" s="433"/>
      <c r="E76" s="195" t="s">
        <v>193</v>
      </c>
      <c r="F76" s="433"/>
      <c r="G76" s="287"/>
      <c r="H76" s="291">
        <f t="shared" si="2"/>
        <v>0</v>
      </c>
      <c r="I76" s="105"/>
    </row>
    <row r="77" spans="1:9" ht="15" x14ac:dyDescent="0.2">
      <c r="A77" s="677"/>
      <c r="B77" s="678"/>
      <c r="C77" s="433"/>
      <c r="D77" s="433"/>
      <c r="E77" s="195" t="s">
        <v>193</v>
      </c>
      <c r="F77" s="433"/>
      <c r="G77" s="287"/>
      <c r="H77" s="291">
        <f t="shared" si="2"/>
        <v>0</v>
      </c>
      <c r="I77" s="105"/>
    </row>
    <row r="78" spans="1:9" ht="15" x14ac:dyDescent="0.2">
      <c r="A78" s="677"/>
      <c r="B78" s="678"/>
      <c r="C78" s="433"/>
      <c r="D78" s="433"/>
      <c r="E78" s="195" t="s">
        <v>193</v>
      </c>
      <c r="F78" s="433"/>
      <c r="G78" s="287"/>
      <c r="H78" s="291">
        <f t="shared" si="2"/>
        <v>0</v>
      </c>
      <c r="I78" s="105"/>
    </row>
    <row r="79" spans="1:9" ht="15" x14ac:dyDescent="0.2">
      <c r="A79" s="677"/>
      <c r="B79" s="678"/>
      <c r="C79" s="433"/>
      <c r="D79" s="433"/>
      <c r="E79" s="195" t="s">
        <v>193</v>
      </c>
      <c r="F79" s="433"/>
      <c r="G79" s="287"/>
      <c r="H79" s="291">
        <f t="shared" si="2"/>
        <v>0</v>
      </c>
      <c r="I79" s="105"/>
    </row>
    <row r="80" spans="1:9" ht="15" x14ac:dyDescent="0.2">
      <c r="A80" s="677"/>
      <c r="B80" s="678"/>
      <c r="C80" s="433"/>
      <c r="D80" s="433"/>
      <c r="E80" s="195" t="s">
        <v>193</v>
      </c>
      <c r="F80" s="433"/>
      <c r="G80" s="287"/>
      <c r="H80" s="291">
        <f t="shared" si="2"/>
        <v>0</v>
      </c>
      <c r="I80" s="105"/>
    </row>
    <row r="81" spans="1:10" ht="15" x14ac:dyDescent="0.2">
      <c r="A81" s="677"/>
      <c r="B81" s="678"/>
      <c r="C81" s="433"/>
      <c r="D81" s="433"/>
      <c r="E81" s="195" t="s">
        <v>193</v>
      </c>
      <c r="F81" s="433"/>
      <c r="G81" s="287"/>
      <c r="H81" s="291">
        <f t="shared" si="2"/>
        <v>0</v>
      </c>
      <c r="I81" s="105"/>
    </row>
    <row r="82" spans="1:10" ht="15" x14ac:dyDescent="0.2">
      <c r="A82" s="677"/>
      <c r="B82" s="678"/>
      <c r="C82" s="433"/>
      <c r="D82" s="433"/>
      <c r="E82" s="195" t="s">
        <v>193</v>
      </c>
      <c r="F82" s="433"/>
      <c r="G82" s="287"/>
      <c r="H82" s="291">
        <f t="shared" si="2"/>
        <v>0</v>
      </c>
      <c r="I82" s="105"/>
    </row>
    <row r="83" spans="1:10" ht="15" x14ac:dyDescent="0.2">
      <c r="A83" s="677"/>
      <c r="B83" s="678"/>
      <c r="C83" s="433"/>
      <c r="D83" s="433"/>
      <c r="E83" s="195" t="s">
        <v>193</v>
      </c>
      <c r="F83" s="433"/>
      <c r="G83" s="287"/>
      <c r="H83" s="291">
        <f t="shared" si="2"/>
        <v>0</v>
      </c>
      <c r="I83" s="105"/>
    </row>
    <row r="84" spans="1:10" ht="15" x14ac:dyDescent="0.2">
      <c r="A84" s="677"/>
      <c r="B84" s="678"/>
      <c r="C84" s="433"/>
      <c r="D84" s="433"/>
      <c r="E84" s="195" t="s">
        <v>193</v>
      </c>
      <c r="F84" s="433"/>
      <c r="G84" s="287"/>
      <c r="H84" s="291">
        <f t="shared" si="2"/>
        <v>0</v>
      </c>
      <c r="I84" s="105"/>
    </row>
    <row r="85" spans="1:10" ht="15.75" customHeight="1" x14ac:dyDescent="0.2">
      <c r="A85" s="677"/>
      <c r="B85" s="678"/>
      <c r="C85" s="433"/>
      <c r="D85" s="433"/>
      <c r="E85" s="195" t="s">
        <v>193</v>
      </c>
      <c r="F85" s="433"/>
      <c r="G85" s="287"/>
      <c r="H85" s="291">
        <f t="shared" si="2"/>
        <v>0</v>
      </c>
      <c r="I85" s="105"/>
    </row>
    <row r="86" spans="1:10" ht="15.75" customHeight="1" x14ac:dyDescent="0.2">
      <c r="A86" s="677"/>
      <c r="B86" s="678"/>
      <c r="C86" s="433"/>
      <c r="D86" s="433"/>
      <c r="E86" s="195" t="s">
        <v>193</v>
      </c>
      <c r="F86" s="433"/>
      <c r="G86" s="287"/>
      <c r="H86" s="291">
        <f t="shared" si="2"/>
        <v>0</v>
      </c>
      <c r="I86" s="105"/>
    </row>
    <row r="87" spans="1:10" ht="15.75" customHeight="1" x14ac:dyDescent="0.2">
      <c r="A87" s="677"/>
      <c r="B87" s="678"/>
      <c r="C87" s="433"/>
      <c r="D87" s="433"/>
      <c r="E87" s="195" t="s">
        <v>193</v>
      </c>
      <c r="F87" s="433"/>
      <c r="G87" s="287"/>
      <c r="H87" s="291">
        <f t="shared" si="2"/>
        <v>0</v>
      </c>
      <c r="I87" s="105"/>
    </row>
    <row r="88" spans="1:10" ht="15.75" customHeight="1" thickBot="1" x14ac:dyDescent="0.25">
      <c r="A88" s="687"/>
      <c r="B88" s="688"/>
      <c r="C88" s="435"/>
      <c r="D88" s="435"/>
      <c r="E88" s="195" t="s">
        <v>193</v>
      </c>
      <c r="F88" s="435"/>
      <c r="G88" s="289"/>
      <c r="H88" s="291">
        <f t="shared" si="2"/>
        <v>0</v>
      </c>
      <c r="I88" s="105"/>
    </row>
    <row r="89" spans="1:10" ht="15.75" customHeight="1" thickBot="1" x14ac:dyDescent="0.3">
      <c r="A89" s="690" t="s">
        <v>27</v>
      </c>
      <c r="B89" s="691"/>
      <c r="C89" s="691"/>
      <c r="D89" s="691"/>
      <c r="E89" s="691"/>
      <c r="F89" s="691"/>
      <c r="G89" s="693"/>
      <c r="H89" s="309">
        <f>SUM(H40:H88)</f>
        <v>0</v>
      </c>
      <c r="I89" s="105"/>
    </row>
    <row r="90" spans="1:10" ht="15.75" customHeight="1" x14ac:dyDescent="0.2">
      <c r="A90" s="78"/>
      <c r="B90" s="108"/>
      <c r="C90" s="108"/>
      <c r="D90" s="108"/>
      <c r="E90" s="108"/>
      <c r="F90" s="108"/>
      <c r="G90" s="108"/>
      <c r="H90" s="108"/>
      <c r="I90" s="108"/>
      <c r="J90" s="109"/>
    </row>
    <row r="91" spans="1:10" ht="15.75" x14ac:dyDescent="0.2">
      <c r="A91" s="521" t="s">
        <v>94</v>
      </c>
      <c r="B91" s="523"/>
    </row>
    <row r="92" spans="1:10" ht="15" thickBot="1" x14ac:dyDescent="0.25">
      <c r="A92" s="107"/>
      <c r="B92" s="107"/>
      <c r="C92" s="107"/>
      <c r="D92" s="107"/>
      <c r="E92" s="107"/>
      <c r="F92" s="107"/>
      <c r="G92" s="107"/>
      <c r="H92" s="107"/>
      <c r="I92" s="107"/>
      <c r="J92" s="107"/>
    </row>
    <row r="93" spans="1:10" ht="48.75" thickTop="1" thickBot="1" x14ac:dyDescent="0.25">
      <c r="A93" s="694" t="s">
        <v>21</v>
      </c>
      <c r="B93" s="695"/>
      <c r="C93" s="413" t="s">
        <v>48</v>
      </c>
      <c r="D93" s="413" t="s">
        <v>23</v>
      </c>
      <c r="E93" s="181" t="s">
        <v>160</v>
      </c>
      <c r="F93" s="413" t="s">
        <v>113</v>
      </c>
      <c r="G93" s="402" t="s">
        <v>164</v>
      </c>
      <c r="H93" s="326" t="s">
        <v>25</v>
      </c>
      <c r="I93" s="105"/>
    </row>
    <row r="94" spans="1:10" ht="15" x14ac:dyDescent="0.2">
      <c r="A94" s="696"/>
      <c r="B94" s="697"/>
      <c r="C94" s="417"/>
      <c r="D94" s="438"/>
      <c r="E94" s="210" t="s">
        <v>193</v>
      </c>
      <c r="F94" s="438"/>
      <c r="G94" s="285"/>
      <c r="H94" s="291">
        <f t="shared" ref="H94:H103" si="3">G94*D94</f>
        <v>0</v>
      </c>
      <c r="I94" s="105"/>
    </row>
    <row r="95" spans="1:10" ht="15" x14ac:dyDescent="0.2">
      <c r="A95" s="677"/>
      <c r="B95" s="678"/>
      <c r="C95" s="415"/>
      <c r="D95" s="433"/>
      <c r="E95" s="195" t="s">
        <v>193</v>
      </c>
      <c r="F95" s="433"/>
      <c r="G95" s="287"/>
      <c r="H95" s="292">
        <f t="shared" si="3"/>
        <v>0</v>
      </c>
      <c r="I95" s="105"/>
    </row>
    <row r="96" spans="1:10" ht="15" x14ac:dyDescent="0.2">
      <c r="A96" s="677"/>
      <c r="B96" s="678"/>
      <c r="C96" s="415"/>
      <c r="D96" s="433"/>
      <c r="E96" s="195" t="s">
        <v>193</v>
      </c>
      <c r="F96" s="433"/>
      <c r="G96" s="287"/>
      <c r="H96" s="292">
        <f t="shared" si="3"/>
        <v>0</v>
      </c>
      <c r="I96" s="105"/>
    </row>
    <row r="97" spans="1:10" ht="15" x14ac:dyDescent="0.2">
      <c r="A97" s="677"/>
      <c r="B97" s="678"/>
      <c r="C97" s="415"/>
      <c r="D97" s="433"/>
      <c r="E97" s="195" t="s">
        <v>193</v>
      </c>
      <c r="F97" s="433"/>
      <c r="G97" s="287"/>
      <c r="H97" s="292">
        <f t="shared" si="3"/>
        <v>0</v>
      </c>
      <c r="I97" s="105"/>
    </row>
    <row r="98" spans="1:10" ht="15" x14ac:dyDescent="0.2">
      <c r="A98" s="677"/>
      <c r="B98" s="678"/>
      <c r="C98" s="415"/>
      <c r="D98" s="433"/>
      <c r="E98" s="195" t="s">
        <v>193</v>
      </c>
      <c r="F98" s="433"/>
      <c r="G98" s="287"/>
      <c r="H98" s="292">
        <f t="shared" si="3"/>
        <v>0</v>
      </c>
      <c r="I98" s="105"/>
    </row>
    <row r="99" spans="1:10" ht="15" x14ac:dyDescent="0.2">
      <c r="A99" s="677"/>
      <c r="B99" s="678"/>
      <c r="C99" s="415"/>
      <c r="D99" s="433"/>
      <c r="E99" s="195" t="s">
        <v>193</v>
      </c>
      <c r="F99" s="433"/>
      <c r="G99" s="287"/>
      <c r="H99" s="292">
        <f t="shared" si="3"/>
        <v>0</v>
      </c>
      <c r="I99" s="105"/>
    </row>
    <row r="100" spans="1:10" ht="15" x14ac:dyDescent="0.2">
      <c r="A100" s="677"/>
      <c r="B100" s="678"/>
      <c r="C100" s="415"/>
      <c r="D100" s="433"/>
      <c r="E100" s="195" t="s">
        <v>193</v>
      </c>
      <c r="F100" s="433"/>
      <c r="G100" s="287"/>
      <c r="H100" s="292">
        <f t="shared" si="3"/>
        <v>0</v>
      </c>
      <c r="I100" s="105"/>
    </row>
    <row r="101" spans="1:10" ht="15" x14ac:dyDescent="0.2">
      <c r="A101" s="677"/>
      <c r="B101" s="678"/>
      <c r="C101" s="415"/>
      <c r="D101" s="433"/>
      <c r="E101" s="195" t="s">
        <v>193</v>
      </c>
      <c r="F101" s="433"/>
      <c r="G101" s="287"/>
      <c r="H101" s="292">
        <f t="shared" si="3"/>
        <v>0</v>
      </c>
      <c r="I101" s="105"/>
    </row>
    <row r="102" spans="1:10" ht="15" x14ac:dyDescent="0.2">
      <c r="A102" s="677"/>
      <c r="B102" s="678"/>
      <c r="C102" s="415"/>
      <c r="D102" s="433"/>
      <c r="E102" s="195" t="s">
        <v>193</v>
      </c>
      <c r="F102" s="433"/>
      <c r="G102" s="287"/>
      <c r="H102" s="292">
        <f t="shared" si="3"/>
        <v>0</v>
      </c>
      <c r="I102" s="105"/>
    </row>
    <row r="103" spans="1:10" ht="15.75" thickBot="1" x14ac:dyDescent="0.25">
      <c r="A103" s="687"/>
      <c r="B103" s="688"/>
      <c r="C103" s="416"/>
      <c r="D103" s="435"/>
      <c r="E103" s="211" t="s">
        <v>193</v>
      </c>
      <c r="F103" s="435"/>
      <c r="G103" s="289"/>
      <c r="H103" s="293">
        <f t="shared" si="3"/>
        <v>0</v>
      </c>
      <c r="I103" s="105"/>
    </row>
    <row r="104" spans="1:10" ht="15.75" thickBot="1" x14ac:dyDescent="0.3">
      <c r="A104" s="690" t="s">
        <v>27</v>
      </c>
      <c r="B104" s="691"/>
      <c r="C104" s="691"/>
      <c r="D104" s="691"/>
      <c r="E104" s="691"/>
      <c r="F104" s="691"/>
      <c r="G104" s="692"/>
      <c r="H104" s="294">
        <f>SUM(H94:H103)</f>
        <v>0</v>
      </c>
      <c r="I104" s="105"/>
    </row>
    <row r="105" spans="1:10" x14ac:dyDescent="0.2">
      <c r="A105" s="99"/>
      <c r="B105" s="99"/>
      <c r="C105" s="99"/>
      <c r="D105" s="99"/>
      <c r="E105" s="99"/>
      <c r="F105" s="99"/>
      <c r="G105" s="99"/>
      <c r="H105" s="99"/>
      <c r="I105" s="99"/>
      <c r="J105" s="99"/>
    </row>
    <row r="106" spans="1:10" ht="15.75" x14ac:dyDescent="0.2">
      <c r="A106" s="521" t="s">
        <v>26</v>
      </c>
      <c r="B106" s="523"/>
    </row>
    <row r="107" spans="1:10" ht="15.75" customHeight="1" thickBot="1" x14ac:dyDescent="0.25">
      <c r="A107" s="107"/>
      <c r="B107" s="107"/>
      <c r="C107" s="107"/>
      <c r="D107" s="107"/>
      <c r="E107" s="107"/>
      <c r="F107" s="107"/>
      <c r="G107" s="107"/>
      <c r="H107" s="107"/>
      <c r="I107" s="107"/>
      <c r="J107" s="107"/>
    </row>
    <row r="108" spans="1:10" ht="48.75" thickTop="1" thickBot="1" x14ac:dyDescent="0.25">
      <c r="A108" s="694" t="s">
        <v>21</v>
      </c>
      <c r="B108" s="695"/>
      <c r="C108" s="413" t="s">
        <v>48</v>
      </c>
      <c r="D108" s="413" t="s">
        <v>23</v>
      </c>
      <c r="E108" s="181" t="s">
        <v>160</v>
      </c>
      <c r="F108" s="413" t="s">
        <v>113</v>
      </c>
      <c r="G108" s="402" t="s">
        <v>164</v>
      </c>
      <c r="H108" s="326" t="s">
        <v>25</v>
      </c>
      <c r="I108" s="105"/>
    </row>
    <row r="109" spans="1:10" ht="15" x14ac:dyDescent="0.2">
      <c r="A109" s="696"/>
      <c r="B109" s="697"/>
      <c r="C109" s="417"/>
      <c r="D109" s="438"/>
      <c r="E109" s="210" t="s">
        <v>193</v>
      </c>
      <c r="F109" s="438"/>
      <c r="G109" s="285"/>
      <c r="H109" s="291">
        <f t="shared" ref="H109:H118" si="4">G109*D109</f>
        <v>0</v>
      </c>
      <c r="I109" s="105"/>
    </row>
    <row r="110" spans="1:10" ht="15" x14ac:dyDescent="0.2">
      <c r="A110" s="677"/>
      <c r="B110" s="689"/>
      <c r="C110" s="415"/>
      <c r="D110" s="433"/>
      <c r="E110" s="195" t="s">
        <v>193</v>
      </c>
      <c r="F110" s="433"/>
      <c r="G110" s="287"/>
      <c r="H110" s="292">
        <f t="shared" si="4"/>
        <v>0</v>
      </c>
      <c r="I110" s="105"/>
    </row>
    <row r="111" spans="1:10" ht="15" x14ac:dyDescent="0.2">
      <c r="A111" s="677"/>
      <c r="B111" s="678"/>
      <c r="C111" s="415"/>
      <c r="D111" s="433"/>
      <c r="E111" s="195" t="s">
        <v>193</v>
      </c>
      <c r="F111" s="433"/>
      <c r="G111" s="287"/>
      <c r="H111" s="292">
        <f t="shared" si="4"/>
        <v>0</v>
      </c>
      <c r="I111" s="105"/>
    </row>
    <row r="112" spans="1:10" ht="15" x14ac:dyDescent="0.2">
      <c r="A112" s="677"/>
      <c r="B112" s="678"/>
      <c r="C112" s="415"/>
      <c r="D112" s="433"/>
      <c r="E112" s="195" t="s">
        <v>193</v>
      </c>
      <c r="F112" s="433"/>
      <c r="G112" s="287"/>
      <c r="H112" s="292">
        <f t="shared" si="4"/>
        <v>0</v>
      </c>
      <c r="I112" s="105"/>
    </row>
    <row r="113" spans="1:10" ht="15" x14ac:dyDescent="0.2">
      <c r="A113" s="677"/>
      <c r="B113" s="678"/>
      <c r="C113" s="415"/>
      <c r="D113" s="433"/>
      <c r="E113" s="195" t="s">
        <v>193</v>
      </c>
      <c r="F113" s="433"/>
      <c r="G113" s="287"/>
      <c r="H113" s="292">
        <f t="shared" si="4"/>
        <v>0</v>
      </c>
      <c r="I113" s="105"/>
    </row>
    <row r="114" spans="1:10" ht="15" x14ac:dyDescent="0.2">
      <c r="A114" s="677"/>
      <c r="B114" s="678"/>
      <c r="C114" s="415"/>
      <c r="D114" s="433"/>
      <c r="E114" s="195" t="s">
        <v>193</v>
      </c>
      <c r="F114" s="433"/>
      <c r="G114" s="287"/>
      <c r="H114" s="292">
        <f t="shared" si="4"/>
        <v>0</v>
      </c>
      <c r="I114" s="105"/>
    </row>
    <row r="115" spans="1:10" ht="15" x14ac:dyDescent="0.2">
      <c r="A115" s="677"/>
      <c r="B115" s="678"/>
      <c r="C115" s="415"/>
      <c r="D115" s="433"/>
      <c r="E115" s="195" t="s">
        <v>193</v>
      </c>
      <c r="F115" s="433"/>
      <c r="G115" s="287"/>
      <c r="H115" s="292">
        <f t="shared" si="4"/>
        <v>0</v>
      </c>
      <c r="I115" s="105"/>
    </row>
    <row r="116" spans="1:10" ht="15" x14ac:dyDescent="0.2">
      <c r="A116" s="677"/>
      <c r="B116" s="678"/>
      <c r="C116" s="415"/>
      <c r="D116" s="433"/>
      <c r="E116" s="195" t="s">
        <v>193</v>
      </c>
      <c r="F116" s="433"/>
      <c r="G116" s="287"/>
      <c r="H116" s="292">
        <f t="shared" si="4"/>
        <v>0</v>
      </c>
      <c r="I116" s="105"/>
    </row>
    <row r="117" spans="1:10" ht="15" x14ac:dyDescent="0.2">
      <c r="A117" s="677"/>
      <c r="B117" s="678"/>
      <c r="C117" s="415"/>
      <c r="D117" s="433"/>
      <c r="E117" s="195" t="s">
        <v>193</v>
      </c>
      <c r="F117" s="433"/>
      <c r="G117" s="287"/>
      <c r="H117" s="292">
        <f t="shared" si="4"/>
        <v>0</v>
      </c>
      <c r="I117" s="105"/>
    </row>
    <row r="118" spans="1:10" ht="15.75" thickBot="1" x14ac:dyDescent="0.25">
      <c r="A118" s="687"/>
      <c r="B118" s="688"/>
      <c r="C118" s="416"/>
      <c r="D118" s="435"/>
      <c r="E118" s="211" t="s">
        <v>193</v>
      </c>
      <c r="F118" s="435"/>
      <c r="G118" s="289"/>
      <c r="H118" s="293">
        <f t="shared" si="4"/>
        <v>0</v>
      </c>
      <c r="I118" s="105"/>
    </row>
    <row r="119" spans="1:10" ht="15.75" thickBot="1" x14ac:dyDescent="0.3">
      <c r="A119" s="690" t="s">
        <v>27</v>
      </c>
      <c r="B119" s="691"/>
      <c r="C119" s="691"/>
      <c r="D119" s="691"/>
      <c r="E119" s="691"/>
      <c r="F119" s="691"/>
      <c r="G119" s="692"/>
      <c r="H119" s="187">
        <f>SUM(H109:H118)</f>
        <v>0</v>
      </c>
      <c r="I119" s="105"/>
    </row>
    <row r="120" spans="1:10" x14ac:dyDescent="0.2">
      <c r="A120" s="99"/>
      <c r="B120" s="99"/>
      <c r="C120" s="99"/>
      <c r="D120" s="99"/>
      <c r="E120" s="99"/>
      <c r="F120" s="99"/>
      <c r="G120" s="99"/>
      <c r="H120" s="99"/>
      <c r="I120" s="99"/>
      <c r="J120" s="99"/>
    </row>
    <row r="121" spans="1:10" ht="15.75" x14ac:dyDescent="0.2">
      <c r="A121" s="521" t="s">
        <v>93</v>
      </c>
      <c r="B121" s="523"/>
    </row>
    <row r="122" spans="1:10" ht="15" thickBot="1" x14ac:dyDescent="0.25">
      <c r="A122" s="107"/>
      <c r="B122" s="107"/>
      <c r="C122" s="107"/>
      <c r="D122" s="107"/>
      <c r="E122" s="107"/>
      <c r="F122" s="107"/>
      <c r="G122" s="107"/>
      <c r="H122" s="107"/>
      <c r="I122" s="107"/>
      <c r="J122" s="107"/>
    </row>
    <row r="123" spans="1:10" ht="48.75" thickTop="1" thickBot="1" x14ac:dyDescent="0.25">
      <c r="A123" s="694" t="s">
        <v>21</v>
      </c>
      <c r="B123" s="695"/>
      <c r="C123" s="413" t="s">
        <v>48</v>
      </c>
      <c r="D123" s="413" t="s">
        <v>23</v>
      </c>
      <c r="E123" s="181" t="s">
        <v>160</v>
      </c>
      <c r="F123" s="413" t="s">
        <v>113</v>
      </c>
      <c r="G123" s="402" t="s">
        <v>164</v>
      </c>
      <c r="H123" s="326" t="s">
        <v>25</v>
      </c>
      <c r="I123" s="105"/>
    </row>
    <row r="124" spans="1:10" ht="15" x14ac:dyDescent="0.2">
      <c r="A124" s="696"/>
      <c r="B124" s="697"/>
      <c r="C124" s="417"/>
      <c r="D124" s="438"/>
      <c r="E124" s="210" t="s">
        <v>193</v>
      </c>
      <c r="F124" s="438"/>
      <c r="G124" s="285"/>
      <c r="H124" s="286">
        <f t="shared" ref="H124:H133" si="5">G124*D124</f>
        <v>0</v>
      </c>
      <c r="I124" s="105"/>
    </row>
    <row r="125" spans="1:10" ht="15" x14ac:dyDescent="0.2">
      <c r="A125" s="677"/>
      <c r="B125" s="678"/>
      <c r="C125" s="415"/>
      <c r="D125" s="433"/>
      <c r="E125" s="195" t="s">
        <v>193</v>
      </c>
      <c r="F125" s="433"/>
      <c r="G125" s="287"/>
      <c r="H125" s="288">
        <f t="shared" si="5"/>
        <v>0</v>
      </c>
      <c r="I125" s="105"/>
    </row>
    <row r="126" spans="1:10" ht="15" x14ac:dyDescent="0.2">
      <c r="A126" s="677"/>
      <c r="B126" s="678"/>
      <c r="C126" s="415"/>
      <c r="D126" s="433"/>
      <c r="E126" s="195" t="s">
        <v>193</v>
      </c>
      <c r="F126" s="433"/>
      <c r="G126" s="287"/>
      <c r="H126" s="288">
        <f t="shared" si="5"/>
        <v>0</v>
      </c>
      <c r="I126" s="105"/>
    </row>
    <row r="127" spans="1:10" ht="15" x14ac:dyDescent="0.2">
      <c r="A127" s="677"/>
      <c r="B127" s="678"/>
      <c r="C127" s="415"/>
      <c r="D127" s="433"/>
      <c r="E127" s="195" t="s">
        <v>193</v>
      </c>
      <c r="F127" s="433"/>
      <c r="G127" s="287"/>
      <c r="H127" s="288">
        <f t="shared" si="5"/>
        <v>0</v>
      </c>
      <c r="I127" s="105"/>
    </row>
    <row r="128" spans="1:10" ht="15" x14ac:dyDescent="0.2">
      <c r="A128" s="677"/>
      <c r="B128" s="678"/>
      <c r="C128" s="415"/>
      <c r="D128" s="433"/>
      <c r="E128" s="195" t="s">
        <v>193</v>
      </c>
      <c r="F128" s="433"/>
      <c r="G128" s="287"/>
      <c r="H128" s="288">
        <f t="shared" si="5"/>
        <v>0</v>
      </c>
      <c r="I128" s="105"/>
    </row>
    <row r="129" spans="1:10" ht="15" x14ac:dyDescent="0.2">
      <c r="A129" s="677"/>
      <c r="B129" s="678"/>
      <c r="C129" s="415"/>
      <c r="D129" s="433"/>
      <c r="E129" s="195" t="s">
        <v>193</v>
      </c>
      <c r="F129" s="433"/>
      <c r="G129" s="287"/>
      <c r="H129" s="288">
        <f t="shared" si="5"/>
        <v>0</v>
      </c>
      <c r="I129" s="105"/>
    </row>
    <row r="130" spans="1:10" ht="15" x14ac:dyDescent="0.2">
      <c r="A130" s="677"/>
      <c r="B130" s="678"/>
      <c r="C130" s="415"/>
      <c r="D130" s="433"/>
      <c r="E130" s="195" t="s">
        <v>193</v>
      </c>
      <c r="F130" s="433"/>
      <c r="G130" s="287"/>
      <c r="H130" s="288">
        <f t="shared" si="5"/>
        <v>0</v>
      </c>
      <c r="I130" s="105"/>
    </row>
    <row r="131" spans="1:10" ht="15" x14ac:dyDescent="0.2">
      <c r="A131" s="677"/>
      <c r="B131" s="678"/>
      <c r="C131" s="415"/>
      <c r="D131" s="433"/>
      <c r="E131" s="195" t="s">
        <v>193</v>
      </c>
      <c r="F131" s="433"/>
      <c r="G131" s="287"/>
      <c r="H131" s="288">
        <f t="shared" si="5"/>
        <v>0</v>
      </c>
      <c r="I131" s="105"/>
    </row>
    <row r="132" spans="1:10" ht="15" x14ac:dyDescent="0.2">
      <c r="A132" s="677"/>
      <c r="B132" s="678"/>
      <c r="C132" s="415"/>
      <c r="D132" s="433"/>
      <c r="E132" s="195" t="s">
        <v>193</v>
      </c>
      <c r="F132" s="433"/>
      <c r="G132" s="287"/>
      <c r="H132" s="288">
        <f t="shared" si="5"/>
        <v>0</v>
      </c>
      <c r="I132" s="105"/>
    </row>
    <row r="133" spans="1:10" ht="15.75" thickBot="1" x14ac:dyDescent="0.25">
      <c r="A133" s="687"/>
      <c r="B133" s="688"/>
      <c r="C133" s="416"/>
      <c r="D133" s="435"/>
      <c r="E133" s="211" t="s">
        <v>193</v>
      </c>
      <c r="F133" s="435"/>
      <c r="G133" s="289"/>
      <c r="H133" s="290">
        <f t="shared" si="5"/>
        <v>0</v>
      </c>
      <c r="I133" s="105"/>
    </row>
    <row r="134" spans="1:10" ht="15.75" thickBot="1" x14ac:dyDescent="0.3">
      <c r="A134" s="690" t="s">
        <v>27</v>
      </c>
      <c r="B134" s="691"/>
      <c r="C134" s="691"/>
      <c r="D134" s="691"/>
      <c r="E134" s="691"/>
      <c r="F134" s="691"/>
      <c r="G134" s="693"/>
      <c r="H134" s="203">
        <f>SUM(H124:H133)</f>
        <v>0</v>
      </c>
      <c r="I134" s="105"/>
    </row>
    <row r="135" spans="1:10" x14ac:dyDescent="0.2">
      <c r="A135" s="99"/>
      <c r="B135" s="99"/>
      <c r="C135" s="99"/>
      <c r="D135" s="99"/>
      <c r="E135" s="99"/>
      <c r="F135" s="99"/>
      <c r="G135" s="99"/>
      <c r="H135" s="99"/>
      <c r="I135" s="99"/>
      <c r="J135" s="99"/>
    </row>
    <row r="136" spans="1:10" ht="15.75" x14ac:dyDescent="0.2">
      <c r="A136" s="521" t="s">
        <v>135</v>
      </c>
      <c r="B136" s="523"/>
    </row>
    <row r="137" spans="1:10" ht="15" thickBot="1" x14ac:dyDescent="0.25">
      <c r="A137" s="107"/>
      <c r="B137" s="107"/>
      <c r="C137" s="107"/>
    </row>
    <row r="138" spans="1:10" ht="16.5" thickBot="1" x14ac:dyDescent="0.25">
      <c r="A138" s="694" t="s">
        <v>21</v>
      </c>
      <c r="B138" s="695"/>
      <c r="C138" s="182" t="s">
        <v>136</v>
      </c>
      <c r="D138" s="105"/>
    </row>
    <row r="139" spans="1:10" x14ac:dyDescent="0.2">
      <c r="A139" s="702"/>
      <c r="B139" s="703"/>
      <c r="C139" s="209"/>
      <c r="D139" s="105"/>
    </row>
    <row r="140" spans="1:10" x14ac:dyDescent="0.2">
      <c r="A140" s="700"/>
      <c r="B140" s="701"/>
      <c r="C140" s="207"/>
      <c r="D140" s="105"/>
    </row>
    <row r="141" spans="1:10" x14ac:dyDescent="0.2">
      <c r="A141" s="700"/>
      <c r="B141" s="701"/>
      <c r="C141" s="207"/>
      <c r="D141" s="105"/>
    </row>
    <row r="142" spans="1:10" x14ac:dyDescent="0.2">
      <c r="A142" s="700"/>
      <c r="B142" s="701"/>
      <c r="C142" s="207"/>
      <c r="D142" s="105"/>
    </row>
    <row r="143" spans="1:10" x14ac:dyDescent="0.2">
      <c r="A143" s="700"/>
      <c r="B143" s="701"/>
      <c r="C143" s="207"/>
      <c r="D143" s="105"/>
    </row>
    <row r="144" spans="1:10" x14ac:dyDescent="0.2">
      <c r="A144" s="700"/>
      <c r="B144" s="701"/>
      <c r="C144" s="207"/>
      <c r="D144" s="105"/>
    </row>
    <row r="145" spans="1:4" x14ac:dyDescent="0.2">
      <c r="A145" s="700"/>
      <c r="B145" s="701"/>
      <c r="C145" s="207"/>
      <c r="D145" s="105"/>
    </row>
    <row r="146" spans="1:4" x14ac:dyDescent="0.2">
      <c r="A146" s="700"/>
      <c r="B146" s="701"/>
      <c r="C146" s="207"/>
      <c r="D146" s="105"/>
    </row>
    <row r="147" spans="1:4" x14ac:dyDescent="0.2">
      <c r="A147" s="700"/>
      <c r="B147" s="701"/>
      <c r="C147" s="207"/>
      <c r="D147" s="105"/>
    </row>
    <row r="148" spans="1:4" ht="15" thickBot="1" x14ac:dyDescent="0.25">
      <c r="A148" s="698"/>
      <c r="B148" s="699"/>
      <c r="C148" s="208"/>
      <c r="D148" s="105"/>
    </row>
    <row r="149" spans="1:4" x14ac:dyDescent="0.2">
      <c r="A149" s="99"/>
      <c r="B149" s="99"/>
      <c r="C149" s="99"/>
    </row>
    <row r="150" spans="1:4" x14ac:dyDescent="0.2"/>
    <row r="151" spans="1:4" x14ac:dyDescent="0.2"/>
    <row r="152" spans="1:4" x14ac:dyDescent="0.2"/>
  </sheetData>
  <sheetProtection selectLockedCells="1"/>
  <mergeCells count="128">
    <mergeCell ref="C7:F7"/>
    <mergeCell ref="C9:F9"/>
    <mergeCell ref="A27:B27"/>
    <mergeCell ref="A29:B29"/>
    <mergeCell ref="A26:B26"/>
    <mergeCell ref="A22:B22"/>
    <mergeCell ref="A23:B23"/>
    <mergeCell ref="A24:B24"/>
    <mergeCell ref="A99:B99"/>
    <mergeCell ref="A95:B95"/>
    <mergeCell ref="A96:B96"/>
    <mergeCell ref="A98:B98"/>
    <mergeCell ref="A97:B97"/>
    <mergeCell ref="A14:J18"/>
    <mergeCell ref="A61:B61"/>
    <mergeCell ref="A62:B62"/>
    <mergeCell ref="A31:B31"/>
    <mergeCell ref="A32:B32"/>
    <mergeCell ref="A60:B60"/>
    <mergeCell ref="A28:B28"/>
    <mergeCell ref="A25:B25"/>
    <mergeCell ref="A39:B39"/>
    <mergeCell ref="A40:B40"/>
    <mergeCell ref="A57:B57"/>
    <mergeCell ref="A55:B55"/>
    <mergeCell ref="A56:B56"/>
    <mergeCell ref="A50:B50"/>
    <mergeCell ref="A51:B51"/>
    <mergeCell ref="A52:B52"/>
    <mergeCell ref="A53:B53"/>
    <mergeCell ref="A54:B54"/>
    <mergeCell ref="A30:B30"/>
    <mergeCell ref="A34:C34"/>
    <mergeCell ref="A44:B44"/>
    <mergeCell ref="H34:I34"/>
    <mergeCell ref="A45:B45"/>
    <mergeCell ref="D34:F34"/>
    <mergeCell ref="A59:B59"/>
    <mergeCell ref="A124:B124"/>
    <mergeCell ref="A113:B113"/>
    <mergeCell ref="A112:B112"/>
    <mergeCell ref="A114:B114"/>
    <mergeCell ref="A123:B123"/>
    <mergeCell ref="A41:B41"/>
    <mergeCell ref="A42:B42"/>
    <mergeCell ref="A43:B43"/>
    <mergeCell ref="A66:B66"/>
    <mergeCell ref="A67:B67"/>
    <mergeCell ref="A93:B93"/>
    <mergeCell ref="A75:B75"/>
    <mergeCell ref="A76:B76"/>
    <mergeCell ref="A58:B58"/>
    <mergeCell ref="A46:B46"/>
    <mergeCell ref="A47:B47"/>
    <mergeCell ref="A48:B48"/>
    <mergeCell ref="A49:B49"/>
    <mergeCell ref="A63:B63"/>
    <mergeCell ref="A83:B83"/>
    <mergeCell ref="A78:B78"/>
    <mergeCell ref="A148:B148"/>
    <mergeCell ref="A140:B140"/>
    <mergeCell ref="A141:B141"/>
    <mergeCell ref="A142:B142"/>
    <mergeCell ref="A143:B143"/>
    <mergeCell ref="A144:B144"/>
    <mergeCell ref="A145:B145"/>
    <mergeCell ref="A146:B146"/>
    <mergeCell ref="A147:B147"/>
    <mergeCell ref="A138:B138"/>
    <mergeCell ref="A139:B139"/>
    <mergeCell ref="A94:B94"/>
    <mergeCell ref="A128:B128"/>
    <mergeCell ref="A129:B129"/>
    <mergeCell ref="A130:B130"/>
    <mergeCell ref="A131:B131"/>
    <mergeCell ref="A132:B132"/>
    <mergeCell ref="A117:B117"/>
    <mergeCell ref="A118:B118"/>
    <mergeCell ref="A102:B102"/>
    <mergeCell ref="A134:G134"/>
    <mergeCell ref="A125:B125"/>
    <mergeCell ref="A126:B126"/>
    <mergeCell ref="A127:B127"/>
    <mergeCell ref="A133:B133"/>
    <mergeCell ref="A79:B79"/>
    <mergeCell ref="A80:B80"/>
    <mergeCell ref="A81:B81"/>
    <mergeCell ref="A82:B82"/>
    <mergeCell ref="A86:B86"/>
    <mergeCell ref="A87:B87"/>
    <mergeCell ref="A88:B88"/>
    <mergeCell ref="A110:B110"/>
    <mergeCell ref="A111:B111"/>
    <mergeCell ref="A115:B115"/>
    <mergeCell ref="A104:G104"/>
    <mergeCell ref="A119:G119"/>
    <mergeCell ref="A89:G89"/>
    <mergeCell ref="A100:B100"/>
    <mergeCell ref="A101:B101"/>
    <mergeCell ref="A103:B103"/>
    <mergeCell ref="A108:B108"/>
    <mergeCell ref="A116:B116"/>
    <mergeCell ref="A109:B109"/>
    <mergeCell ref="A84:B84"/>
    <mergeCell ref="C20:J20"/>
    <mergeCell ref="A64:B64"/>
    <mergeCell ref="A65:B65"/>
    <mergeCell ref="A7:B7"/>
    <mergeCell ref="A33:I33"/>
    <mergeCell ref="A35:I35"/>
    <mergeCell ref="A121:B121"/>
    <mergeCell ref="A136:B136"/>
    <mergeCell ref="A106:B106"/>
    <mergeCell ref="A91:B91"/>
    <mergeCell ref="A37:B37"/>
    <mergeCell ref="A20:B20"/>
    <mergeCell ref="A13:B13"/>
    <mergeCell ref="A11:B11"/>
    <mergeCell ref="A9:B9"/>
    <mergeCell ref="A77:B77"/>
    <mergeCell ref="A85:B85"/>
    <mergeCell ref="A68:B68"/>
    <mergeCell ref="A69:B69"/>
    <mergeCell ref="A70:B70"/>
    <mergeCell ref="A71:B71"/>
    <mergeCell ref="A72:B72"/>
    <mergeCell ref="A73:B73"/>
    <mergeCell ref="A74:B74"/>
  </mergeCells>
  <pageMargins left="0.7" right="0.7" top="0.75" bottom="0.75" header="0.3" footer="0.3"/>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Lists!$H$4:$H$6</xm:f>
          </x14:formula1>
          <xm:sqref>E23:E32 E40:E88 E94:E103 E109:E118 E124:E133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O70"/>
  <sheetViews>
    <sheetView view="pageBreakPreview" zoomScaleNormal="100" zoomScaleSheetLayoutView="100" workbookViewId="0">
      <selection activeCell="A23" sqref="A23:B23"/>
    </sheetView>
  </sheetViews>
  <sheetFormatPr defaultColWidth="0" defaultRowHeight="14.25" zeroHeight="1" x14ac:dyDescent="0.2"/>
  <cols>
    <col min="1" max="2" width="11.7109375" style="115" customWidth="1"/>
    <col min="3" max="9" width="9.140625" style="115" customWidth="1"/>
    <col min="10" max="10" width="11.85546875" style="115" customWidth="1"/>
    <col min="11" max="12" width="12.140625" style="115" customWidth="1"/>
    <col min="13" max="13" width="18.7109375" style="115" customWidth="1"/>
    <col min="14" max="15" width="9.140625" style="115" customWidth="1"/>
    <col min="16" max="16384" width="9.140625" style="115" hidden="1"/>
  </cols>
  <sheetData>
    <row r="1" spans="1:14" x14ac:dyDescent="0.2"/>
    <row r="2" spans="1:14" x14ac:dyDescent="0.2"/>
    <row r="3" spans="1:14" x14ac:dyDescent="0.2"/>
    <row r="4" spans="1:14" x14ac:dyDescent="0.2"/>
    <row r="5" spans="1:14" x14ac:dyDescent="0.2"/>
    <row r="6" spans="1:14" ht="15" thickBot="1" x14ac:dyDescent="0.25">
      <c r="C6" s="107"/>
      <c r="D6" s="107"/>
      <c r="E6" s="107"/>
      <c r="F6" s="107"/>
      <c r="G6" s="107"/>
      <c r="H6" s="107"/>
    </row>
    <row r="7" spans="1:14" ht="16.5" thickBot="1" x14ac:dyDescent="0.3">
      <c r="A7" s="640" t="s">
        <v>1</v>
      </c>
      <c r="B7" s="641"/>
      <c r="C7" s="742" t="str">
        <f>Instructions!B5</f>
        <v>TMTii 56</v>
      </c>
      <c r="D7" s="743"/>
      <c r="E7" s="743"/>
      <c r="F7" s="743"/>
      <c r="G7" s="743"/>
      <c r="H7" s="744"/>
      <c r="I7" s="105"/>
    </row>
    <row r="8" spans="1:14" ht="15.75" thickBot="1" x14ac:dyDescent="0.3">
      <c r="A8" s="98"/>
      <c r="C8" s="102"/>
      <c r="D8" s="103"/>
      <c r="E8" s="102"/>
      <c r="F8" s="102"/>
      <c r="G8" s="102"/>
      <c r="H8" s="102"/>
      <c r="K8" s="79"/>
      <c r="L8" s="79"/>
      <c r="M8" s="79"/>
    </row>
    <row r="9" spans="1:14" ht="16.5" thickBot="1" x14ac:dyDescent="0.3">
      <c r="A9" s="640" t="s">
        <v>171</v>
      </c>
      <c r="B9" s="641"/>
      <c r="C9" s="742" t="str">
        <f>'Assessment Summary'!C9</f>
        <v>Please Type Company Name</v>
      </c>
      <c r="D9" s="743"/>
      <c r="E9" s="743"/>
      <c r="F9" s="743"/>
      <c r="G9" s="743"/>
      <c r="H9" s="744"/>
      <c r="I9" s="105"/>
      <c r="K9" s="80"/>
      <c r="L9" s="80"/>
      <c r="M9" s="80"/>
    </row>
    <row r="10" spans="1:14" ht="15" x14ac:dyDescent="0.25">
      <c r="C10" s="99"/>
      <c r="D10" s="99"/>
      <c r="E10" s="99"/>
      <c r="F10" s="99"/>
      <c r="G10" s="99"/>
      <c r="H10" s="99"/>
      <c r="K10" s="80"/>
      <c r="L10" s="80"/>
      <c r="M10" s="80"/>
    </row>
    <row r="11" spans="1:14" ht="15.75" x14ac:dyDescent="0.25">
      <c r="A11" s="521" t="s">
        <v>45</v>
      </c>
      <c r="B11" s="522"/>
      <c r="C11" s="522"/>
      <c r="D11" s="523"/>
      <c r="K11" s="70"/>
      <c r="L11" s="70"/>
      <c r="M11" s="70"/>
    </row>
    <row r="12" spans="1:14" x14ac:dyDescent="0.2"/>
    <row r="13" spans="1:14" ht="16.5" thickBot="1" x14ac:dyDescent="0.25">
      <c r="A13" s="685" t="s">
        <v>43</v>
      </c>
      <c r="B13" s="686"/>
      <c r="C13" s="165"/>
      <c r="D13" s="107"/>
      <c r="E13" s="107"/>
      <c r="F13" s="107"/>
      <c r="G13" s="107"/>
      <c r="H13" s="107"/>
      <c r="I13" s="107"/>
      <c r="J13" s="107"/>
      <c r="K13" s="107"/>
      <c r="L13" s="107"/>
      <c r="M13" s="107"/>
    </row>
    <row r="14" spans="1:14" ht="20.100000000000001" customHeight="1" x14ac:dyDescent="0.2">
      <c r="A14" s="623" t="s">
        <v>217</v>
      </c>
      <c r="B14" s="624"/>
      <c r="C14" s="624"/>
      <c r="D14" s="624"/>
      <c r="E14" s="624"/>
      <c r="F14" s="624"/>
      <c r="G14" s="624"/>
      <c r="H14" s="624"/>
      <c r="I14" s="624"/>
      <c r="J14" s="624"/>
      <c r="K14" s="624"/>
      <c r="L14" s="624"/>
      <c r="M14" s="745"/>
      <c r="N14" s="105"/>
    </row>
    <row r="15" spans="1:14" ht="20.100000000000001" customHeight="1" x14ac:dyDescent="0.2">
      <c r="A15" s="746"/>
      <c r="B15" s="747"/>
      <c r="C15" s="747"/>
      <c r="D15" s="747"/>
      <c r="E15" s="747"/>
      <c r="F15" s="747"/>
      <c r="G15" s="747"/>
      <c r="H15" s="747"/>
      <c r="I15" s="747"/>
      <c r="J15" s="747"/>
      <c r="K15" s="747"/>
      <c r="L15" s="747"/>
      <c r="M15" s="748"/>
      <c r="N15" s="105"/>
    </row>
    <row r="16" spans="1:14" ht="20.100000000000001" customHeight="1" x14ac:dyDescent="0.2">
      <c r="A16" s="746"/>
      <c r="B16" s="747"/>
      <c r="C16" s="747"/>
      <c r="D16" s="747"/>
      <c r="E16" s="747"/>
      <c r="F16" s="747"/>
      <c r="G16" s="747"/>
      <c r="H16" s="747"/>
      <c r="I16" s="747"/>
      <c r="J16" s="747"/>
      <c r="K16" s="747"/>
      <c r="L16" s="747"/>
      <c r="M16" s="748"/>
      <c r="N16" s="105"/>
    </row>
    <row r="17" spans="1:14" ht="20.100000000000001" customHeight="1" x14ac:dyDescent="0.2">
      <c r="A17" s="746"/>
      <c r="B17" s="747"/>
      <c r="C17" s="747"/>
      <c r="D17" s="747"/>
      <c r="E17" s="747"/>
      <c r="F17" s="747"/>
      <c r="G17" s="747"/>
      <c r="H17" s="747"/>
      <c r="I17" s="747"/>
      <c r="J17" s="747"/>
      <c r="K17" s="747"/>
      <c r="L17" s="747"/>
      <c r="M17" s="748"/>
      <c r="N17" s="105"/>
    </row>
    <row r="18" spans="1:14" ht="20.100000000000001" customHeight="1" thickBot="1" x14ac:dyDescent="0.25">
      <c r="A18" s="749"/>
      <c r="B18" s="750"/>
      <c r="C18" s="750"/>
      <c r="D18" s="750"/>
      <c r="E18" s="750"/>
      <c r="F18" s="750"/>
      <c r="G18" s="750"/>
      <c r="H18" s="750"/>
      <c r="I18" s="750"/>
      <c r="J18" s="750"/>
      <c r="K18" s="750"/>
      <c r="L18" s="750"/>
      <c r="M18" s="751"/>
      <c r="N18" s="105"/>
    </row>
    <row r="19" spans="1:14" x14ac:dyDescent="0.2">
      <c r="A19" s="318"/>
      <c r="B19" s="318"/>
      <c r="C19" s="318"/>
      <c r="D19" s="318"/>
      <c r="E19" s="318"/>
      <c r="F19" s="318"/>
      <c r="G19" s="318"/>
      <c r="H19" s="319"/>
      <c r="I19" s="319"/>
      <c r="J19" s="319"/>
      <c r="K19" s="319"/>
      <c r="L19" s="319"/>
      <c r="M19" s="319"/>
    </row>
    <row r="20" spans="1:14" ht="15.75" x14ac:dyDescent="0.2">
      <c r="A20" s="521" t="s">
        <v>49</v>
      </c>
      <c r="B20" s="522"/>
      <c r="C20" s="522"/>
      <c r="D20" s="523"/>
      <c r="E20" s="124"/>
      <c r="F20" s="124"/>
      <c r="G20" s="124"/>
      <c r="H20" s="125"/>
      <c r="I20" s="125"/>
      <c r="J20" s="125"/>
      <c r="K20" s="125"/>
      <c r="L20" s="125"/>
      <c r="M20" s="125"/>
    </row>
    <row r="21" spans="1:14" ht="15.75" thickBot="1" x14ac:dyDescent="0.3">
      <c r="A21" s="76"/>
      <c r="B21" s="107"/>
      <c r="C21" s="107"/>
      <c r="D21" s="107"/>
      <c r="E21" s="107"/>
      <c r="F21" s="107"/>
      <c r="G21" s="107"/>
      <c r="H21" s="107"/>
      <c r="I21" s="107"/>
      <c r="J21" s="107"/>
      <c r="K21" s="107"/>
      <c r="L21" s="107"/>
      <c r="M21" s="107"/>
    </row>
    <row r="22" spans="1:14" ht="48" thickBot="1" x14ac:dyDescent="0.25">
      <c r="A22" s="734" t="s">
        <v>21</v>
      </c>
      <c r="B22" s="735"/>
      <c r="C22" s="653" t="s">
        <v>22</v>
      </c>
      <c r="D22" s="653"/>
      <c r="E22" s="653"/>
      <c r="F22" s="653"/>
      <c r="G22" s="653"/>
      <c r="H22" s="653"/>
      <c r="I22" s="653"/>
      <c r="J22" s="179" t="s">
        <v>63</v>
      </c>
      <c r="K22" s="179" t="s">
        <v>51</v>
      </c>
      <c r="L22" s="325" t="s">
        <v>115</v>
      </c>
      <c r="M22" s="326" t="s">
        <v>116</v>
      </c>
      <c r="N22" s="105"/>
    </row>
    <row r="23" spans="1:14" x14ac:dyDescent="0.2">
      <c r="A23" s="741"/>
      <c r="B23" s="660"/>
      <c r="C23" s="660"/>
      <c r="D23" s="660"/>
      <c r="E23" s="660"/>
      <c r="F23" s="660"/>
      <c r="G23" s="660"/>
      <c r="H23" s="660"/>
      <c r="I23" s="660"/>
      <c r="J23" s="315"/>
      <c r="K23" s="423"/>
      <c r="L23" s="243"/>
      <c r="M23" s="321">
        <f>(J23*K23)*L23</f>
        <v>0</v>
      </c>
      <c r="N23" s="105"/>
    </row>
    <row r="24" spans="1:14" x14ac:dyDescent="0.2">
      <c r="A24" s="730"/>
      <c r="B24" s="731"/>
      <c r="C24" s="731"/>
      <c r="D24" s="731"/>
      <c r="E24" s="731"/>
      <c r="F24" s="731"/>
      <c r="G24" s="731"/>
      <c r="H24" s="731"/>
      <c r="I24" s="731"/>
      <c r="J24" s="316"/>
      <c r="K24" s="420"/>
      <c r="L24" s="241"/>
      <c r="M24" s="322">
        <f>(J24*K24)*L24</f>
        <v>0</v>
      </c>
      <c r="N24" s="105"/>
    </row>
    <row r="25" spans="1:14" x14ac:dyDescent="0.2">
      <c r="A25" s="730"/>
      <c r="B25" s="731"/>
      <c r="C25" s="731"/>
      <c r="D25" s="731"/>
      <c r="E25" s="731"/>
      <c r="F25" s="731"/>
      <c r="G25" s="731"/>
      <c r="H25" s="731"/>
      <c r="I25" s="731"/>
      <c r="J25" s="316"/>
      <c r="K25" s="420"/>
      <c r="L25" s="241"/>
      <c r="M25" s="322">
        <f t="shared" ref="M25:M42" si="0">(J25*K25)*L25</f>
        <v>0</v>
      </c>
      <c r="N25" s="105"/>
    </row>
    <row r="26" spans="1:14" x14ac:dyDescent="0.2">
      <c r="A26" s="730"/>
      <c r="B26" s="731"/>
      <c r="C26" s="731"/>
      <c r="D26" s="731"/>
      <c r="E26" s="731"/>
      <c r="F26" s="731"/>
      <c r="G26" s="731"/>
      <c r="H26" s="731"/>
      <c r="I26" s="731"/>
      <c r="J26" s="316"/>
      <c r="K26" s="420"/>
      <c r="L26" s="241"/>
      <c r="M26" s="322">
        <f t="shared" si="0"/>
        <v>0</v>
      </c>
      <c r="N26" s="105"/>
    </row>
    <row r="27" spans="1:14" x14ac:dyDescent="0.2">
      <c r="A27" s="730"/>
      <c r="B27" s="731"/>
      <c r="C27" s="731"/>
      <c r="D27" s="731"/>
      <c r="E27" s="731"/>
      <c r="F27" s="731"/>
      <c r="G27" s="731"/>
      <c r="H27" s="731"/>
      <c r="I27" s="731"/>
      <c r="J27" s="316"/>
      <c r="K27" s="420"/>
      <c r="L27" s="241"/>
      <c r="M27" s="322">
        <f t="shared" si="0"/>
        <v>0</v>
      </c>
      <c r="N27" s="105"/>
    </row>
    <row r="28" spans="1:14" x14ac:dyDescent="0.2">
      <c r="A28" s="730"/>
      <c r="B28" s="731"/>
      <c r="C28" s="731"/>
      <c r="D28" s="731"/>
      <c r="E28" s="731"/>
      <c r="F28" s="731"/>
      <c r="G28" s="731"/>
      <c r="H28" s="731"/>
      <c r="I28" s="731"/>
      <c r="J28" s="316"/>
      <c r="K28" s="420"/>
      <c r="L28" s="241"/>
      <c r="M28" s="322">
        <f t="shared" si="0"/>
        <v>0</v>
      </c>
      <c r="N28" s="105"/>
    </row>
    <row r="29" spans="1:14" x14ac:dyDescent="0.2">
      <c r="A29" s="730"/>
      <c r="B29" s="731"/>
      <c r="C29" s="731"/>
      <c r="D29" s="731"/>
      <c r="E29" s="731"/>
      <c r="F29" s="731"/>
      <c r="G29" s="731"/>
      <c r="H29" s="731"/>
      <c r="I29" s="731"/>
      <c r="J29" s="316"/>
      <c r="K29" s="420"/>
      <c r="L29" s="241"/>
      <c r="M29" s="322">
        <f t="shared" si="0"/>
        <v>0</v>
      </c>
      <c r="N29" s="105"/>
    </row>
    <row r="30" spans="1:14" x14ac:dyDescent="0.2">
      <c r="A30" s="730"/>
      <c r="B30" s="731"/>
      <c r="C30" s="731"/>
      <c r="D30" s="731"/>
      <c r="E30" s="731"/>
      <c r="F30" s="731"/>
      <c r="G30" s="731"/>
      <c r="H30" s="731"/>
      <c r="I30" s="731"/>
      <c r="J30" s="316"/>
      <c r="K30" s="420"/>
      <c r="L30" s="241"/>
      <c r="M30" s="322">
        <f t="shared" si="0"/>
        <v>0</v>
      </c>
      <c r="N30" s="105"/>
    </row>
    <row r="31" spans="1:14" x14ac:dyDescent="0.2">
      <c r="A31" s="730"/>
      <c r="B31" s="731"/>
      <c r="C31" s="731"/>
      <c r="D31" s="731"/>
      <c r="E31" s="731"/>
      <c r="F31" s="731"/>
      <c r="G31" s="731"/>
      <c r="H31" s="731"/>
      <c r="I31" s="731"/>
      <c r="J31" s="316"/>
      <c r="K31" s="420"/>
      <c r="L31" s="241"/>
      <c r="M31" s="322">
        <f>(J31*K31)*L31</f>
        <v>0</v>
      </c>
      <c r="N31" s="105"/>
    </row>
    <row r="32" spans="1:14" x14ac:dyDescent="0.2">
      <c r="A32" s="730"/>
      <c r="B32" s="731"/>
      <c r="C32" s="731"/>
      <c r="D32" s="731"/>
      <c r="E32" s="731"/>
      <c r="F32" s="731"/>
      <c r="G32" s="731"/>
      <c r="H32" s="731"/>
      <c r="I32" s="731"/>
      <c r="J32" s="316"/>
      <c r="K32" s="420"/>
      <c r="L32" s="241"/>
      <c r="M32" s="322">
        <f t="shared" si="0"/>
        <v>0</v>
      </c>
      <c r="N32" s="105"/>
    </row>
    <row r="33" spans="1:14" x14ac:dyDescent="0.2">
      <c r="A33" s="730"/>
      <c r="B33" s="731"/>
      <c r="C33" s="731"/>
      <c r="D33" s="731"/>
      <c r="E33" s="731"/>
      <c r="F33" s="731"/>
      <c r="G33" s="731"/>
      <c r="H33" s="731"/>
      <c r="I33" s="731"/>
      <c r="J33" s="316"/>
      <c r="K33" s="420"/>
      <c r="L33" s="241"/>
      <c r="M33" s="322">
        <f t="shared" si="0"/>
        <v>0</v>
      </c>
      <c r="N33" s="105"/>
    </row>
    <row r="34" spans="1:14" x14ac:dyDescent="0.2">
      <c r="A34" s="730"/>
      <c r="B34" s="731"/>
      <c r="C34" s="731"/>
      <c r="D34" s="731"/>
      <c r="E34" s="731"/>
      <c r="F34" s="731"/>
      <c r="G34" s="731"/>
      <c r="H34" s="731"/>
      <c r="I34" s="731"/>
      <c r="J34" s="316"/>
      <c r="K34" s="420"/>
      <c r="L34" s="241"/>
      <c r="M34" s="322">
        <f t="shared" si="0"/>
        <v>0</v>
      </c>
      <c r="N34" s="105"/>
    </row>
    <row r="35" spans="1:14" x14ac:dyDescent="0.2">
      <c r="A35" s="730"/>
      <c r="B35" s="731"/>
      <c r="C35" s="731"/>
      <c r="D35" s="731"/>
      <c r="E35" s="731"/>
      <c r="F35" s="731"/>
      <c r="G35" s="731"/>
      <c r="H35" s="731"/>
      <c r="I35" s="731"/>
      <c r="J35" s="316"/>
      <c r="K35" s="420"/>
      <c r="L35" s="241"/>
      <c r="M35" s="322">
        <f t="shared" si="0"/>
        <v>0</v>
      </c>
      <c r="N35" s="105"/>
    </row>
    <row r="36" spans="1:14" x14ac:dyDescent="0.2">
      <c r="A36" s="730"/>
      <c r="B36" s="731"/>
      <c r="C36" s="731"/>
      <c r="D36" s="731"/>
      <c r="E36" s="731"/>
      <c r="F36" s="731"/>
      <c r="G36" s="731"/>
      <c r="H36" s="731"/>
      <c r="I36" s="731"/>
      <c r="J36" s="316"/>
      <c r="K36" s="420"/>
      <c r="L36" s="241"/>
      <c r="M36" s="322">
        <f t="shared" si="0"/>
        <v>0</v>
      </c>
      <c r="N36" s="105"/>
    </row>
    <row r="37" spans="1:14" x14ac:dyDescent="0.2">
      <c r="A37" s="730"/>
      <c r="B37" s="731"/>
      <c r="C37" s="731"/>
      <c r="D37" s="731"/>
      <c r="E37" s="731"/>
      <c r="F37" s="731"/>
      <c r="G37" s="731"/>
      <c r="H37" s="731"/>
      <c r="I37" s="731"/>
      <c r="J37" s="316"/>
      <c r="K37" s="420"/>
      <c r="L37" s="241"/>
      <c r="M37" s="322">
        <f t="shared" si="0"/>
        <v>0</v>
      </c>
      <c r="N37" s="105"/>
    </row>
    <row r="38" spans="1:14" x14ac:dyDescent="0.2">
      <c r="A38" s="730"/>
      <c r="B38" s="731"/>
      <c r="C38" s="731"/>
      <c r="D38" s="731"/>
      <c r="E38" s="731"/>
      <c r="F38" s="731"/>
      <c r="G38" s="731"/>
      <c r="H38" s="731"/>
      <c r="I38" s="731"/>
      <c r="J38" s="316"/>
      <c r="K38" s="420"/>
      <c r="L38" s="241"/>
      <c r="M38" s="322">
        <f t="shared" si="0"/>
        <v>0</v>
      </c>
      <c r="N38" s="105"/>
    </row>
    <row r="39" spans="1:14" x14ac:dyDescent="0.2">
      <c r="A39" s="730"/>
      <c r="B39" s="731"/>
      <c r="C39" s="731"/>
      <c r="D39" s="731"/>
      <c r="E39" s="731"/>
      <c r="F39" s="731"/>
      <c r="G39" s="731"/>
      <c r="H39" s="731"/>
      <c r="I39" s="731"/>
      <c r="J39" s="316"/>
      <c r="K39" s="420"/>
      <c r="L39" s="241"/>
      <c r="M39" s="322">
        <f t="shared" si="0"/>
        <v>0</v>
      </c>
      <c r="N39" s="105"/>
    </row>
    <row r="40" spans="1:14" x14ac:dyDescent="0.2">
      <c r="A40" s="730"/>
      <c r="B40" s="731"/>
      <c r="C40" s="731"/>
      <c r="D40" s="731"/>
      <c r="E40" s="731"/>
      <c r="F40" s="731"/>
      <c r="G40" s="731"/>
      <c r="H40" s="731"/>
      <c r="I40" s="731"/>
      <c r="J40" s="316"/>
      <c r="K40" s="420"/>
      <c r="L40" s="241"/>
      <c r="M40" s="322">
        <f t="shared" si="0"/>
        <v>0</v>
      </c>
      <c r="N40" s="105"/>
    </row>
    <row r="41" spans="1:14" x14ac:dyDescent="0.2">
      <c r="A41" s="730"/>
      <c r="B41" s="731"/>
      <c r="C41" s="731"/>
      <c r="D41" s="731"/>
      <c r="E41" s="731"/>
      <c r="F41" s="731"/>
      <c r="G41" s="731"/>
      <c r="H41" s="731"/>
      <c r="I41" s="731"/>
      <c r="J41" s="316"/>
      <c r="K41" s="420"/>
      <c r="L41" s="241"/>
      <c r="M41" s="322">
        <f t="shared" si="0"/>
        <v>0</v>
      </c>
      <c r="N41" s="105"/>
    </row>
    <row r="42" spans="1:14" ht="15" thickBot="1" x14ac:dyDescent="0.25">
      <c r="A42" s="732"/>
      <c r="B42" s="733"/>
      <c r="C42" s="733"/>
      <c r="D42" s="733"/>
      <c r="E42" s="733"/>
      <c r="F42" s="733"/>
      <c r="G42" s="733"/>
      <c r="H42" s="733"/>
      <c r="I42" s="733"/>
      <c r="J42" s="317"/>
      <c r="K42" s="421"/>
      <c r="L42" s="320"/>
      <c r="M42" s="323">
        <f t="shared" si="0"/>
        <v>0</v>
      </c>
      <c r="N42" s="105"/>
    </row>
    <row r="43" spans="1:14" ht="15.75" thickBot="1" x14ac:dyDescent="0.3">
      <c r="A43" s="690" t="s">
        <v>27</v>
      </c>
      <c r="B43" s="691"/>
      <c r="C43" s="691"/>
      <c r="D43" s="691"/>
      <c r="E43" s="691"/>
      <c r="F43" s="691"/>
      <c r="G43" s="691"/>
      <c r="H43" s="691"/>
      <c r="I43" s="691"/>
      <c r="J43" s="691"/>
      <c r="K43" s="691"/>
      <c r="L43" s="691"/>
      <c r="M43" s="324">
        <f>SUM(M23:M42)</f>
        <v>0</v>
      </c>
      <c r="N43" s="105"/>
    </row>
    <row r="44" spans="1:14" x14ac:dyDescent="0.2">
      <c r="A44" s="99"/>
      <c r="B44" s="99"/>
      <c r="C44" s="99"/>
      <c r="D44" s="99"/>
      <c r="E44" s="99"/>
      <c r="F44" s="99"/>
      <c r="G44" s="99"/>
      <c r="H44" s="99"/>
      <c r="I44" s="99"/>
      <c r="J44" s="99"/>
      <c r="K44" s="99"/>
      <c r="L44" s="99"/>
      <c r="M44" s="99"/>
    </row>
    <row r="45" spans="1:14" ht="15" x14ac:dyDescent="0.2">
      <c r="A45" s="738" t="s">
        <v>47</v>
      </c>
      <c r="B45" s="739"/>
      <c r="C45" s="739"/>
      <c r="D45" s="740"/>
      <c r="E45" s="124"/>
      <c r="F45" s="124"/>
      <c r="G45" s="124"/>
      <c r="H45" s="125"/>
      <c r="I45" s="125"/>
      <c r="J45" s="125"/>
      <c r="K45" s="125"/>
      <c r="L45" s="125"/>
      <c r="M45" s="125"/>
    </row>
    <row r="46" spans="1:14" ht="15.75" thickBot="1" x14ac:dyDescent="0.3">
      <c r="A46" s="76"/>
      <c r="B46" s="107"/>
      <c r="C46" s="107"/>
      <c r="D46" s="107"/>
      <c r="E46" s="107"/>
      <c r="F46" s="107"/>
      <c r="G46" s="107"/>
      <c r="H46" s="107"/>
      <c r="I46" s="107"/>
      <c r="J46" s="107"/>
      <c r="K46" s="107"/>
      <c r="L46" s="107"/>
      <c r="M46" s="107"/>
    </row>
    <row r="47" spans="1:14" ht="48" thickBot="1" x14ac:dyDescent="0.25">
      <c r="A47" s="734" t="s">
        <v>21</v>
      </c>
      <c r="B47" s="735"/>
      <c r="C47" s="653" t="s">
        <v>22</v>
      </c>
      <c r="D47" s="653"/>
      <c r="E47" s="653"/>
      <c r="F47" s="653"/>
      <c r="G47" s="653"/>
      <c r="H47" s="653"/>
      <c r="I47" s="653"/>
      <c r="J47" s="179" t="s">
        <v>63</v>
      </c>
      <c r="K47" s="179" t="s">
        <v>51</v>
      </c>
      <c r="L47" s="325" t="s">
        <v>115</v>
      </c>
      <c r="M47" s="326" t="s">
        <v>52</v>
      </c>
      <c r="N47" s="105"/>
    </row>
    <row r="48" spans="1:14" x14ac:dyDescent="0.2">
      <c r="A48" s="736"/>
      <c r="B48" s="737"/>
      <c r="C48" s="737"/>
      <c r="D48" s="737"/>
      <c r="E48" s="737"/>
      <c r="F48" s="737"/>
      <c r="G48" s="737"/>
      <c r="H48" s="737"/>
      <c r="I48" s="737"/>
      <c r="J48" s="312"/>
      <c r="K48" s="422"/>
      <c r="L48" s="242"/>
      <c r="M48" s="331">
        <f>(J48*K48)*L48</f>
        <v>0</v>
      </c>
      <c r="N48" s="105"/>
    </row>
    <row r="49" spans="1:14" x14ac:dyDescent="0.2">
      <c r="A49" s="726"/>
      <c r="B49" s="727"/>
      <c r="C49" s="727"/>
      <c r="D49" s="727"/>
      <c r="E49" s="727"/>
      <c r="F49" s="727"/>
      <c r="G49" s="727"/>
      <c r="H49" s="727"/>
      <c r="I49" s="727"/>
      <c r="J49" s="313"/>
      <c r="K49" s="418"/>
      <c r="L49" s="240"/>
      <c r="M49" s="275">
        <f>(J49*K49)*L49</f>
        <v>0</v>
      </c>
      <c r="N49" s="105"/>
    </row>
    <row r="50" spans="1:14" x14ac:dyDescent="0.2">
      <c r="A50" s="726"/>
      <c r="B50" s="727"/>
      <c r="C50" s="727"/>
      <c r="D50" s="727"/>
      <c r="E50" s="727"/>
      <c r="F50" s="727"/>
      <c r="G50" s="727"/>
      <c r="H50" s="727"/>
      <c r="I50" s="727"/>
      <c r="J50" s="313"/>
      <c r="K50" s="418"/>
      <c r="L50" s="240"/>
      <c r="M50" s="275">
        <f t="shared" ref="M50:M67" si="1">(J50*K50)*L50</f>
        <v>0</v>
      </c>
      <c r="N50" s="105"/>
    </row>
    <row r="51" spans="1:14" x14ac:dyDescent="0.2">
      <c r="A51" s="726"/>
      <c r="B51" s="727"/>
      <c r="C51" s="727"/>
      <c r="D51" s="727"/>
      <c r="E51" s="727"/>
      <c r="F51" s="727"/>
      <c r="G51" s="727"/>
      <c r="H51" s="727"/>
      <c r="I51" s="727"/>
      <c r="J51" s="313"/>
      <c r="K51" s="418"/>
      <c r="L51" s="240"/>
      <c r="M51" s="275">
        <f t="shared" si="1"/>
        <v>0</v>
      </c>
      <c r="N51" s="105"/>
    </row>
    <row r="52" spans="1:14" x14ac:dyDescent="0.2">
      <c r="A52" s="726"/>
      <c r="B52" s="727"/>
      <c r="C52" s="727"/>
      <c r="D52" s="727"/>
      <c r="E52" s="727"/>
      <c r="F52" s="727"/>
      <c r="G52" s="727"/>
      <c r="H52" s="727"/>
      <c r="I52" s="727"/>
      <c r="J52" s="313"/>
      <c r="K52" s="418"/>
      <c r="L52" s="240"/>
      <c r="M52" s="275">
        <f t="shared" si="1"/>
        <v>0</v>
      </c>
      <c r="N52" s="105"/>
    </row>
    <row r="53" spans="1:14" x14ac:dyDescent="0.2">
      <c r="A53" s="726"/>
      <c r="B53" s="727"/>
      <c r="C53" s="727"/>
      <c r="D53" s="727"/>
      <c r="E53" s="727"/>
      <c r="F53" s="727"/>
      <c r="G53" s="727"/>
      <c r="H53" s="727"/>
      <c r="I53" s="727"/>
      <c r="J53" s="313"/>
      <c r="K53" s="418"/>
      <c r="L53" s="240"/>
      <c r="M53" s="275">
        <f t="shared" si="1"/>
        <v>0</v>
      </c>
      <c r="N53" s="105"/>
    </row>
    <row r="54" spans="1:14" x14ac:dyDescent="0.2">
      <c r="A54" s="726"/>
      <c r="B54" s="727"/>
      <c r="C54" s="727"/>
      <c r="D54" s="727"/>
      <c r="E54" s="727"/>
      <c r="F54" s="727"/>
      <c r="G54" s="727"/>
      <c r="H54" s="727"/>
      <c r="I54" s="727"/>
      <c r="J54" s="313"/>
      <c r="K54" s="418"/>
      <c r="L54" s="240"/>
      <c r="M54" s="275">
        <f t="shared" si="1"/>
        <v>0</v>
      </c>
      <c r="N54" s="105"/>
    </row>
    <row r="55" spans="1:14" x14ac:dyDescent="0.2">
      <c r="A55" s="726"/>
      <c r="B55" s="727"/>
      <c r="C55" s="727"/>
      <c r="D55" s="727"/>
      <c r="E55" s="727"/>
      <c r="F55" s="727"/>
      <c r="G55" s="727"/>
      <c r="H55" s="727"/>
      <c r="I55" s="727"/>
      <c r="J55" s="313"/>
      <c r="K55" s="418"/>
      <c r="L55" s="240"/>
      <c r="M55" s="275">
        <f t="shared" si="1"/>
        <v>0</v>
      </c>
      <c r="N55" s="105"/>
    </row>
    <row r="56" spans="1:14" x14ac:dyDescent="0.2">
      <c r="A56" s="726"/>
      <c r="B56" s="727"/>
      <c r="C56" s="727"/>
      <c r="D56" s="727"/>
      <c r="E56" s="727"/>
      <c r="F56" s="727"/>
      <c r="G56" s="727"/>
      <c r="H56" s="727"/>
      <c r="I56" s="727"/>
      <c r="J56" s="313"/>
      <c r="K56" s="418"/>
      <c r="L56" s="240"/>
      <c r="M56" s="275">
        <f t="shared" si="1"/>
        <v>0</v>
      </c>
      <c r="N56" s="105"/>
    </row>
    <row r="57" spans="1:14" x14ac:dyDescent="0.2">
      <c r="A57" s="726"/>
      <c r="B57" s="727"/>
      <c r="C57" s="727"/>
      <c r="D57" s="727"/>
      <c r="E57" s="727"/>
      <c r="F57" s="727"/>
      <c r="G57" s="727"/>
      <c r="H57" s="727"/>
      <c r="I57" s="727"/>
      <c r="J57" s="313"/>
      <c r="K57" s="418"/>
      <c r="L57" s="240"/>
      <c r="M57" s="275">
        <f t="shared" si="1"/>
        <v>0</v>
      </c>
      <c r="N57" s="105"/>
    </row>
    <row r="58" spans="1:14" x14ac:dyDescent="0.2">
      <c r="A58" s="726"/>
      <c r="B58" s="727"/>
      <c r="C58" s="727"/>
      <c r="D58" s="727"/>
      <c r="E58" s="727"/>
      <c r="F58" s="727"/>
      <c r="G58" s="727"/>
      <c r="H58" s="727"/>
      <c r="I58" s="727"/>
      <c r="J58" s="313"/>
      <c r="K58" s="418"/>
      <c r="L58" s="240"/>
      <c r="M58" s="275">
        <f t="shared" si="1"/>
        <v>0</v>
      </c>
      <c r="N58" s="105"/>
    </row>
    <row r="59" spans="1:14" x14ac:dyDescent="0.2">
      <c r="A59" s="726"/>
      <c r="B59" s="727"/>
      <c r="C59" s="727"/>
      <c r="D59" s="727"/>
      <c r="E59" s="727"/>
      <c r="F59" s="727"/>
      <c r="G59" s="727"/>
      <c r="H59" s="727"/>
      <c r="I59" s="727"/>
      <c r="J59" s="313"/>
      <c r="K59" s="418"/>
      <c r="L59" s="240"/>
      <c r="M59" s="275">
        <f t="shared" si="1"/>
        <v>0</v>
      </c>
      <c r="N59" s="105"/>
    </row>
    <row r="60" spans="1:14" x14ac:dyDescent="0.2">
      <c r="A60" s="726"/>
      <c r="B60" s="727"/>
      <c r="C60" s="727"/>
      <c r="D60" s="727"/>
      <c r="E60" s="727"/>
      <c r="F60" s="727"/>
      <c r="G60" s="727"/>
      <c r="H60" s="727"/>
      <c r="I60" s="727"/>
      <c r="J60" s="313"/>
      <c r="K60" s="418"/>
      <c r="L60" s="240"/>
      <c r="M60" s="275">
        <f t="shared" si="1"/>
        <v>0</v>
      </c>
      <c r="N60" s="105"/>
    </row>
    <row r="61" spans="1:14" x14ac:dyDescent="0.2">
      <c r="A61" s="726"/>
      <c r="B61" s="727"/>
      <c r="C61" s="727"/>
      <c r="D61" s="727"/>
      <c r="E61" s="727"/>
      <c r="F61" s="727"/>
      <c r="G61" s="727"/>
      <c r="H61" s="727"/>
      <c r="I61" s="727"/>
      <c r="J61" s="313"/>
      <c r="K61" s="418"/>
      <c r="L61" s="240"/>
      <c r="M61" s="275">
        <f t="shared" si="1"/>
        <v>0</v>
      </c>
      <c r="N61" s="105"/>
    </row>
    <row r="62" spans="1:14" x14ac:dyDescent="0.2">
      <c r="A62" s="726"/>
      <c r="B62" s="727"/>
      <c r="C62" s="727"/>
      <c r="D62" s="727"/>
      <c r="E62" s="727"/>
      <c r="F62" s="727"/>
      <c r="G62" s="727"/>
      <c r="H62" s="727"/>
      <c r="I62" s="727"/>
      <c r="J62" s="313"/>
      <c r="K62" s="418"/>
      <c r="L62" s="240"/>
      <c r="M62" s="275">
        <f t="shared" si="1"/>
        <v>0</v>
      </c>
      <c r="N62" s="105"/>
    </row>
    <row r="63" spans="1:14" x14ac:dyDescent="0.2">
      <c r="A63" s="726"/>
      <c r="B63" s="727"/>
      <c r="C63" s="727"/>
      <c r="D63" s="727"/>
      <c r="E63" s="727"/>
      <c r="F63" s="727"/>
      <c r="G63" s="727"/>
      <c r="H63" s="727"/>
      <c r="I63" s="727"/>
      <c r="J63" s="313"/>
      <c r="K63" s="418"/>
      <c r="L63" s="240"/>
      <c r="M63" s="275">
        <f t="shared" si="1"/>
        <v>0</v>
      </c>
      <c r="N63" s="105"/>
    </row>
    <row r="64" spans="1:14" x14ac:dyDescent="0.2">
      <c r="A64" s="726"/>
      <c r="B64" s="727"/>
      <c r="C64" s="727"/>
      <c r="D64" s="727"/>
      <c r="E64" s="727"/>
      <c r="F64" s="727"/>
      <c r="G64" s="727"/>
      <c r="H64" s="727"/>
      <c r="I64" s="727"/>
      <c r="J64" s="313"/>
      <c r="K64" s="418"/>
      <c r="L64" s="240"/>
      <c r="M64" s="275">
        <f t="shared" si="1"/>
        <v>0</v>
      </c>
      <c r="N64" s="105"/>
    </row>
    <row r="65" spans="1:14" x14ac:dyDescent="0.2">
      <c r="A65" s="726"/>
      <c r="B65" s="727"/>
      <c r="C65" s="727"/>
      <c r="D65" s="727"/>
      <c r="E65" s="727"/>
      <c r="F65" s="727"/>
      <c r="G65" s="727"/>
      <c r="H65" s="727"/>
      <c r="I65" s="727"/>
      <c r="J65" s="313"/>
      <c r="K65" s="418"/>
      <c r="L65" s="240"/>
      <c r="M65" s="275">
        <f t="shared" si="1"/>
        <v>0</v>
      </c>
      <c r="N65" s="105"/>
    </row>
    <row r="66" spans="1:14" x14ac:dyDescent="0.2">
      <c r="A66" s="726"/>
      <c r="B66" s="727"/>
      <c r="C66" s="727"/>
      <c r="D66" s="727"/>
      <c r="E66" s="727"/>
      <c r="F66" s="727"/>
      <c r="G66" s="727"/>
      <c r="H66" s="727"/>
      <c r="I66" s="727"/>
      <c r="J66" s="313"/>
      <c r="K66" s="418"/>
      <c r="L66" s="240"/>
      <c r="M66" s="275">
        <f t="shared" si="1"/>
        <v>0</v>
      </c>
      <c r="N66" s="105"/>
    </row>
    <row r="67" spans="1:14" ht="15" thickBot="1" x14ac:dyDescent="0.25">
      <c r="A67" s="728"/>
      <c r="B67" s="729"/>
      <c r="C67" s="729"/>
      <c r="D67" s="729"/>
      <c r="E67" s="729"/>
      <c r="F67" s="729"/>
      <c r="G67" s="729"/>
      <c r="H67" s="729"/>
      <c r="I67" s="729"/>
      <c r="J67" s="314"/>
      <c r="K67" s="419"/>
      <c r="L67" s="332"/>
      <c r="M67" s="333">
        <f t="shared" si="1"/>
        <v>0</v>
      </c>
      <c r="N67" s="105"/>
    </row>
    <row r="68" spans="1:14" ht="15.75" thickBot="1" x14ac:dyDescent="0.3">
      <c r="A68" s="690" t="s">
        <v>27</v>
      </c>
      <c r="B68" s="691"/>
      <c r="C68" s="691"/>
      <c r="D68" s="691"/>
      <c r="E68" s="691"/>
      <c r="F68" s="691"/>
      <c r="G68" s="691"/>
      <c r="H68" s="691"/>
      <c r="I68" s="691"/>
      <c r="J68" s="691"/>
      <c r="K68" s="691"/>
      <c r="L68" s="691"/>
      <c r="M68" s="334">
        <f>SUM(M48:M67)</f>
        <v>0</v>
      </c>
      <c r="N68" s="105"/>
    </row>
    <row r="69" spans="1:14" x14ac:dyDescent="0.2">
      <c r="A69" s="99"/>
      <c r="B69" s="99"/>
      <c r="C69" s="99"/>
      <c r="D69" s="99"/>
      <c r="E69" s="99"/>
      <c r="F69" s="99"/>
      <c r="G69" s="99"/>
      <c r="H69" s="99"/>
      <c r="I69" s="99"/>
      <c r="J69" s="99"/>
      <c r="K69" s="99"/>
      <c r="L69" s="99"/>
      <c r="M69" s="99"/>
    </row>
    <row r="70" spans="1:14" x14ac:dyDescent="0.2"/>
  </sheetData>
  <sheetProtection algorithmName="SHA-512" hashValue="ZWMYOeNfVxf3iBr2gb2bV2VOlJlvoKRrKSjfFDSA+/riO+G/sdu9uM+d+OZG0Ukt8GwRO0GoZIqlwV7JvJ/eWQ==" saltValue="ujyDSMnX/Ef7lOecw9z0/Q==" spinCount="100000" sheet="1" objects="1" scenarios="1" selectLockedCells="1"/>
  <mergeCells count="95">
    <mergeCell ref="C7:H7"/>
    <mergeCell ref="C9:H9"/>
    <mergeCell ref="A14:M18"/>
    <mergeCell ref="A22:B22"/>
    <mergeCell ref="C22:I22"/>
    <mergeCell ref="A20:D20"/>
    <mergeCell ref="A11:D11"/>
    <mergeCell ref="A7:B7"/>
    <mergeCell ref="A9:B9"/>
    <mergeCell ref="A13:B13"/>
    <mergeCell ref="A23:B23"/>
    <mergeCell ref="C23:I23"/>
    <mergeCell ref="A24:B24"/>
    <mergeCell ref="C24:I24"/>
    <mergeCell ref="A31:B31"/>
    <mergeCell ref="C31:I31"/>
    <mergeCell ref="A25:B25"/>
    <mergeCell ref="C25:I25"/>
    <mergeCell ref="A26:B26"/>
    <mergeCell ref="C26:I26"/>
    <mergeCell ref="A27:B27"/>
    <mergeCell ref="C27:I27"/>
    <mergeCell ref="A33:B33"/>
    <mergeCell ref="C33:I33"/>
    <mergeCell ref="A28:B28"/>
    <mergeCell ref="C28:I28"/>
    <mergeCell ref="A29:B29"/>
    <mergeCell ref="C29:I29"/>
    <mergeCell ref="A30:B30"/>
    <mergeCell ref="C30:I30"/>
    <mergeCell ref="A32:B32"/>
    <mergeCell ref="C32:I32"/>
    <mergeCell ref="A37:B37"/>
    <mergeCell ref="C37:I37"/>
    <mergeCell ref="A38:B38"/>
    <mergeCell ref="C38:I38"/>
    <mergeCell ref="A39:B39"/>
    <mergeCell ref="C39:I39"/>
    <mergeCell ref="A34:B34"/>
    <mergeCell ref="C34:I34"/>
    <mergeCell ref="A35:B35"/>
    <mergeCell ref="C35:I35"/>
    <mergeCell ref="A36:B36"/>
    <mergeCell ref="C36:I36"/>
    <mergeCell ref="A47:B47"/>
    <mergeCell ref="A48:B48"/>
    <mergeCell ref="C48:I48"/>
    <mergeCell ref="C47:I47"/>
    <mergeCell ref="A43:L43"/>
    <mergeCell ref="A45:D45"/>
    <mergeCell ref="A40:B40"/>
    <mergeCell ref="C40:I40"/>
    <mergeCell ref="A41:B41"/>
    <mergeCell ref="C41:I41"/>
    <mergeCell ref="A42:B42"/>
    <mergeCell ref="C42:I42"/>
    <mergeCell ref="A51:B51"/>
    <mergeCell ref="A52:B52"/>
    <mergeCell ref="A49:B49"/>
    <mergeCell ref="A50:B50"/>
    <mergeCell ref="C49:I49"/>
    <mergeCell ref="C50:I50"/>
    <mergeCell ref="C51:I51"/>
    <mergeCell ref="C52:I52"/>
    <mergeCell ref="A55:B55"/>
    <mergeCell ref="A56:B56"/>
    <mergeCell ref="A53:B53"/>
    <mergeCell ref="A54:B54"/>
    <mergeCell ref="C53:I53"/>
    <mergeCell ref="C54:I54"/>
    <mergeCell ref="C55:I55"/>
    <mergeCell ref="C56:I56"/>
    <mergeCell ref="A59:B59"/>
    <mergeCell ref="A60:B60"/>
    <mergeCell ref="A57:B57"/>
    <mergeCell ref="A58:B58"/>
    <mergeCell ref="C57:I57"/>
    <mergeCell ref="C58:I58"/>
    <mergeCell ref="C59:I59"/>
    <mergeCell ref="C60:I60"/>
    <mergeCell ref="A68:L68"/>
    <mergeCell ref="A63:B63"/>
    <mergeCell ref="A64:B64"/>
    <mergeCell ref="A61:B61"/>
    <mergeCell ref="A62:B62"/>
    <mergeCell ref="C61:I61"/>
    <mergeCell ref="C62:I62"/>
    <mergeCell ref="C63:I63"/>
    <mergeCell ref="C64:I64"/>
    <mergeCell ref="A67:B67"/>
    <mergeCell ref="A65:B65"/>
    <mergeCell ref="A66:B66"/>
    <mergeCell ref="C65:I65"/>
    <mergeCell ref="C66:I66"/>
    <mergeCell ref="C67:I67"/>
  </mergeCells>
  <pageMargins left="0.7" right="0.7" top="0.75" bottom="0.75" header="0.3" footer="0.3"/>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H71"/>
  <sheetViews>
    <sheetView view="pageBreakPreview" zoomScaleNormal="85" zoomScaleSheetLayoutView="100" workbookViewId="0">
      <selection activeCell="A49" sqref="A49"/>
    </sheetView>
  </sheetViews>
  <sheetFormatPr defaultColWidth="0" defaultRowHeight="14.25" zeroHeight="1" x14ac:dyDescent="0.2"/>
  <cols>
    <col min="1" max="1" width="26.140625" style="115" customWidth="1"/>
    <col min="2" max="2" width="28.28515625" style="115" customWidth="1"/>
    <col min="3" max="3" width="53.28515625" style="115" customWidth="1"/>
    <col min="4" max="4" width="11.85546875" style="115" bestFit="1" customWidth="1"/>
    <col min="5" max="5" width="13.85546875" style="115" customWidth="1"/>
    <col min="6" max="6" width="22.140625" style="115" customWidth="1"/>
    <col min="7" max="8" width="9.140625" style="115" customWidth="1"/>
    <col min="9" max="16384" width="9.140625" style="115" hidden="1"/>
  </cols>
  <sheetData>
    <row r="1" spans="1:7" x14ac:dyDescent="0.2"/>
    <row r="2" spans="1:7" x14ac:dyDescent="0.2"/>
    <row r="3" spans="1:7" x14ac:dyDescent="0.2"/>
    <row r="4" spans="1:7" x14ac:dyDescent="0.2"/>
    <row r="5" spans="1:7" x14ac:dyDescent="0.2"/>
    <row r="6" spans="1:7" ht="15" thickBot="1" x14ac:dyDescent="0.25">
      <c r="B6" s="107"/>
      <c r="C6" s="107"/>
    </row>
    <row r="7" spans="1:7" ht="16.5" thickBot="1" x14ac:dyDescent="0.3">
      <c r="A7" s="410" t="s">
        <v>1</v>
      </c>
      <c r="B7" s="742" t="str">
        <f>Instructions!B5</f>
        <v>TMTii 56</v>
      </c>
      <c r="C7" s="744"/>
      <c r="D7" s="105"/>
    </row>
    <row r="8" spans="1:7" ht="15.75" thickBot="1" x14ac:dyDescent="0.3">
      <c r="A8" s="98"/>
      <c r="B8" s="99"/>
      <c r="C8" s="100"/>
      <c r="E8" s="79"/>
    </row>
    <row r="9" spans="1:7" ht="16.5" thickBot="1" x14ac:dyDescent="0.3">
      <c r="A9" s="335" t="s">
        <v>171</v>
      </c>
      <c r="B9" s="742" t="str">
        <f>'Assessment Summary'!C9</f>
        <v>Please Type Company Name</v>
      </c>
      <c r="C9" s="744"/>
      <c r="E9" s="80"/>
    </row>
    <row r="10" spans="1:7" ht="15" x14ac:dyDescent="0.25">
      <c r="E10" s="80"/>
    </row>
    <row r="11" spans="1:7" ht="15.75" x14ac:dyDescent="0.25">
      <c r="A11" s="336" t="s">
        <v>28</v>
      </c>
      <c r="B11" s="71"/>
      <c r="E11" s="70"/>
    </row>
    <row r="12" spans="1:7" x14ac:dyDescent="0.2"/>
    <row r="13" spans="1:7" ht="16.5" thickBot="1" x14ac:dyDescent="0.25">
      <c r="A13" s="685" t="s">
        <v>43</v>
      </c>
      <c r="B13" s="686"/>
      <c r="C13" s="165"/>
      <c r="D13" s="107"/>
      <c r="E13" s="107"/>
      <c r="F13" s="107"/>
    </row>
    <row r="14" spans="1:7" ht="20.100000000000001" customHeight="1" x14ac:dyDescent="0.2">
      <c r="A14" s="644" t="s">
        <v>198</v>
      </c>
      <c r="B14" s="752"/>
      <c r="C14" s="753"/>
      <c r="D14" s="753"/>
      <c r="E14" s="753"/>
      <c r="F14" s="754"/>
      <c r="G14" s="105"/>
    </row>
    <row r="15" spans="1:7" ht="20.100000000000001" customHeight="1" x14ac:dyDescent="0.2">
      <c r="A15" s="755"/>
      <c r="B15" s="756"/>
      <c r="C15" s="756"/>
      <c r="D15" s="756"/>
      <c r="E15" s="756"/>
      <c r="F15" s="757"/>
      <c r="G15" s="105"/>
    </row>
    <row r="16" spans="1:7" ht="20.100000000000001" customHeight="1" x14ac:dyDescent="0.2">
      <c r="A16" s="755"/>
      <c r="B16" s="756"/>
      <c r="C16" s="756"/>
      <c r="D16" s="756"/>
      <c r="E16" s="756"/>
      <c r="F16" s="757"/>
      <c r="G16" s="105"/>
    </row>
    <row r="17" spans="1:7" ht="20.100000000000001" customHeight="1" x14ac:dyDescent="0.2">
      <c r="A17" s="755"/>
      <c r="B17" s="756"/>
      <c r="C17" s="756"/>
      <c r="D17" s="756"/>
      <c r="E17" s="756"/>
      <c r="F17" s="757"/>
      <c r="G17" s="105"/>
    </row>
    <row r="18" spans="1:7" ht="20.100000000000001" customHeight="1" thickBot="1" x14ac:dyDescent="0.25">
      <c r="A18" s="758"/>
      <c r="B18" s="759"/>
      <c r="C18" s="759"/>
      <c r="D18" s="759"/>
      <c r="E18" s="759"/>
      <c r="F18" s="760"/>
      <c r="G18" s="105"/>
    </row>
    <row r="19" spans="1:7" x14ac:dyDescent="0.2">
      <c r="A19" s="318"/>
      <c r="B19" s="318"/>
      <c r="C19" s="318"/>
      <c r="D19" s="319"/>
      <c r="E19" s="319"/>
      <c r="F19" s="337"/>
    </row>
    <row r="20" spans="1:7" ht="15.75" x14ac:dyDescent="0.25">
      <c r="A20" s="621" t="s">
        <v>46</v>
      </c>
      <c r="B20" s="622"/>
      <c r="C20" s="124"/>
      <c r="D20" s="125"/>
      <c r="E20" s="125"/>
      <c r="F20" s="126"/>
    </row>
    <row r="21" spans="1:7" ht="15.75" thickBot="1" x14ac:dyDescent="0.3">
      <c r="A21" s="76"/>
      <c r="B21" s="76"/>
      <c r="C21" s="107"/>
      <c r="D21" s="107"/>
      <c r="E21" s="107"/>
      <c r="F21" s="107"/>
    </row>
    <row r="22" spans="1:7" ht="33" thickTop="1" thickBot="1" x14ac:dyDescent="0.25">
      <c r="A22" s="338" t="s">
        <v>21</v>
      </c>
      <c r="B22" s="339" t="s">
        <v>157</v>
      </c>
      <c r="C22" s="340" t="s">
        <v>22</v>
      </c>
      <c r="D22" s="341" t="s">
        <v>23</v>
      </c>
      <c r="E22" s="402" t="s">
        <v>164</v>
      </c>
      <c r="F22" s="326" t="s">
        <v>25</v>
      </c>
      <c r="G22" s="105"/>
    </row>
    <row r="23" spans="1:7" ht="16.5" hidden="1" thickBot="1" x14ac:dyDescent="0.25">
      <c r="A23" s="338"/>
      <c r="B23" s="339"/>
      <c r="C23" s="340" t="s">
        <v>194</v>
      </c>
      <c r="D23" s="341"/>
      <c r="E23" s="342"/>
      <c r="F23" s="470"/>
      <c r="G23" s="105"/>
    </row>
    <row r="24" spans="1:7" x14ac:dyDescent="0.2">
      <c r="A24" s="343"/>
      <c r="B24" s="471" t="s">
        <v>194</v>
      </c>
      <c r="C24" s="344"/>
      <c r="D24" s="345"/>
      <c r="E24" s="346"/>
      <c r="F24" s="405">
        <f>E24*D24</f>
        <v>0</v>
      </c>
      <c r="G24" s="105"/>
    </row>
    <row r="25" spans="1:7" x14ac:dyDescent="0.2">
      <c r="A25" s="348"/>
      <c r="B25" s="472" t="s">
        <v>194</v>
      </c>
      <c r="C25" s="349"/>
      <c r="D25" s="441"/>
      <c r="E25" s="350"/>
      <c r="F25" s="347">
        <f t="shared" ref="F25:F43" si="0">E25*D25</f>
        <v>0</v>
      </c>
      <c r="G25" s="105"/>
    </row>
    <row r="26" spans="1:7" x14ac:dyDescent="0.2">
      <c r="A26" s="348"/>
      <c r="B26" s="472" t="s">
        <v>194</v>
      </c>
      <c r="C26" s="349"/>
      <c r="D26" s="441"/>
      <c r="E26" s="350"/>
      <c r="F26" s="347">
        <f t="shared" si="0"/>
        <v>0</v>
      </c>
      <c r="G26" s="105"/>
    </row>
    <row r="27" spans="1:7" x14ac:dyDescent="0.2">
      <c r="A27" s="348"/>
      <c r="B27" s="472" t="s">
        <v>194</v>
      </c>
      <c r="C27" s="349"/>
      <c r="D27" s="441"/>
      <c r="E27" s="350"/>
      <c r="F27" s="347">
        <f t="shared" si="0"/>
        <v>0</v>
      </c>
      <c r="G27" s="105"/>
    </row>
    <row r="28" spans="1:7" x14ac:dyDescent="0.2">
      <c r="A28" s="348"/>
      <c r="B28" s="472" t="s">
        <v>194</v>
      </c>
      <c r="C28" s="349"/>
      <c r="D28" s="441"/>
      <c r="E28" s="350"/>
      <c r="F28" s="347">
        <f t="shared" si="0"/>
        <v>0</v>
      </c>
      <c r="G28" s="105"/>
    </row>
    <row r="29" spans="1:7" x14ac:dyDescent="0.2">
      <c r="A29" s="348"/>
      <c r="B29" s="472" t="s">
        <v>194</v>
      </c>
      <c r="C29" s="349"/>
      <c r="D29" s="441"/>
      <c r="E29" s="350"/>
      <c r="F29" s="347">
        <f t="shared" si="0"/>
        <v>0</v>
      </c>
      <c r="G29" s="105"/>
    </row>
    <row r="30" spans="1:7" x14ac:dyDescent="0.2">
      <c r="A30" s="348"/>
      <c r="B30" s="472" t="s">
        <v>194</v>
      </c>
      <c r="C30" s="349"/>
      <c r="D30" s="441"/>
      <c r="E30" s="350"/>
      <c r="F30" s="347">
        <f t="shared" si="0"/>
        <v>0</v>
      </c>
      <c r="G30" s="105"/>
    </row>
    <row r="31" spans="1:7" x14ac:dyDescent="0.2">
      <c r="A31" s="348"/>
      <c r="B31" s="472" t="s">
        <v>194</v>
      </c>
      <c r="C31" s="349"/>
      <c r="D31" s="441"/>
      <c r="E31" s="350"/>
      <c r="F31" s="347">
        <f t="shared" si="0"/>
        <v>0</v>
      </c>
      <c r="G31" s="105"/>
    </row>
    <row r="32" spans="1:7" x14ac:dyDescent="0.2">
      <c r="A32" s="348"/>
      <c r="B32" s="472" t="s">
        <v>194</v>
      </c>
      <c r="C32" s="349"/>
      <c r="D32" s="441"/>
      <c r="E32" s="350"/>
      <c r="F32" s="347">
        <f t="shared" si="0"/>
        <v>0</v>
      </c>
      <c r="G32" s="105"/>
    </row>
    <row r="33" spans="1:7" x14ac:dyDescent="0.2">
      <c r="A33" s="348"/>
      <c r="B33" s="472" t="s">
        <v>194</v>
      </c>
      <c r="C33" s="349"/>
      <c r="D33" s="441"/>
      <c r="E33" s="350"/>
      <c r="F33" s="347">
        <f t="shared" si="0"/>
        <v>0</v>
      </c>
      <c r="G33" s="105"/>
    </row>
    <row r="34" spans="1:7" x14ac:dyDescent="0.2">
      <c r="A34" s="348"/>
      <c r="B34" s="472" t="s">
        <v>194</v>
      </c>
      <c r="C34" s="349"/>
      <c r="D34" s="441"/>
      <c r="E34" s="350"/>
      <c r="F34" s="347">
        <f t="shared" si="0"/>
        <v>0</v>
      </c>
      <c r="G34" s="105"/>
    </row>
    <row r="35" spans="1:7" x14ac:dyDescent="0.2">
      <c r="A35" s="348"/>
      <c r="B35" s="472" t="s">
        <v>194</v>
      </c>
      <c r="C35" s="349"/>
      <c r="D35" s="441"/>
      <c r="E35" s="350"/>
      <c r="F35" s="347">
        <f t="shared" si="0"/>
        <v>0</v>
      </c>
      <c r="G35" s="105"/>
    </row>
    <row r="36" spans="1:7" x14ac:dyDescent="0.2">
      <c r="A36" s="348"/>
      <c r="B36" s="472" t="s">
        <v>194</v>
      </c>
      <c r="C36" s="349"/>
      <c r="D36" s="441"/>
      <c r="E36" s="350"/>
      <c r="F36" s="347">
        <f t="shared" si="0"/>
        <v>0</v>
      </c>
      <c r="G36" s="105"/>
    </row>
    <row r="37" spans="1:7" x14ac:dyDescent="0.2">
      <c r="A37" s="348"/>
      <c r="B37" s="472" t="s">
        <v>194</v>
      </c>
      <c r="C37" s="349"/>
      <c r="D37" s="441"/>
      <c r="E37" s="350"/>
      <c r="F37" s="347">
        <f t="shared" si="0"/>
        <v>0</v>
      </c>
      <c r="G37" s="105"/>
    </row>
    <row r="38" spans="1:7" x14ac:dyDescent="0.2">
      <c r="A38" s="348"/>
      <c r="B38" s="472" t="s">
        <v>194</v>
      </c>
      <c r="C38" s="349"/>
      <c r="D38" s="441"/>
      <c r="E38" s="350"/>
      <c r="F38" s="347">
        <f t="shared" si="0"/>
        <v>0</v>
      </c>
      <c r="G38" s="105"/>
    </row>
    <row r="39" spans="1:7" x14ac:dyDescent="0.2">
      <c r="A39" s="348"/>
      <c r="B39" s="472" t="s">
        <v>194</v>
      </c>
      <c r="C39" s="349"/>
      <c r="D39" s="441"/>
      <c r="E39" s="350"/>
      <c r="F39" s="347">
        <f t="shared" si="0"/>
        <v>0</v>
      </c>
      <c r="G39" s="105"/>
    </row>
    <row r="40" spans="1:7" x14ac:dyDescent="0.2">
      <c r="A40" s="348"/>
      <c r="B40" s="472" t="s">
        <v>194</v>
      </c>
      <c r="C40" s="349"/>
      <c r="D40" s="441"/>
      <c r="E40" s="350"/>
      <c r="F40" s="347">
        <f t="shared" si="0"/>
        <v>0</v>
      </c>
      <c r="G40" s="105"/>
    </row>
    <row r="41" spans="1:7" x14ac:dyDescent="0.2">
      <c r="A41" s="348"/>
      <c r="B41" s="472" t="s">
        <v>194</v>
      </c>
      <c r="C41" s="349"/>
      <c r="D41" s="441"/>
      <c r="E41" s="350"/>
      <c r="F41" s="347">
        <f t="shared" si="0"/>
        <v>0</v>
      </c>
      <c r="G41" s="105"/>
    </row>
    <row r="42" spans="1:7" x14ac:dyDescent="0.2">
      <c r="A42" s="348"/>
      <c r="B42" s="472" t="s">
        <v>194</v>
      </c>
      <c r="C42" s="349"/>
      <c r="D42" s="441"/>
      <c r="E42" s="350"/>
      <c r="F42" s="347">
        <f t="shared" si="0"/>
        <v>0</v>
      </c>
      <c r="G42" s="105"/>
    </row>
    <row r="43" spans="1:7" ht="15" thickBot="1" x14ac:dyDescent="0.25">
      <c r="A43" s="351"/>
      <c r="B43" s="472" t="s">
        <v>194</v>
      </c>
      <c r="C43" s="352"/>
      <c r="D43" s="353"/>
      <c r="E43" s="354"/>
      <c r="F43" s="355">
        <f t="shared" si="0"/>
        <v>0</v>
      </c>
      <c r="G43" s="105"/>
    </row>
    <row r="44" spans="1:7" ht="15.75" thickBot="1" x14ac:dyDescent="0.3">
      <c r="A44" s="690" t="s">
        <v>27</v>
      </c>
      <c r="B44" s="691"/>
      <c r="C44" s="761"/>
      <c r="D44" s="761"/>
      <c r="E44" s="762"/>
      <c r="F44" s="294">
        <f>SUM(F24:F43)</f>
        <v>0</v>
      </c>
      <c r="G44" s="105"/>
    </row>
    <row r="45" spans="1:7" x14ac:dyDescent="0.2">
      <c r="A45" s="99"/>
      <c r="B45" s="99"/>
      <c r="C45" s="99"/>
      <c r="D45" s="99"/>
      <c r="E45" s="99"/>
      <c r="F45" s="99"/>
    </row>
    <row r="46" spans="1:7" ht="15.75" x14ac:dyDescent="0.25">
      <c r="A46" s="621" t="s">
        <v>47</v>
      </c>
      <c r="B46" s="622"/>
      <c r="C46" s="124"/>
      <c r="D46" s="125"/>
      <c r="E46" s="125"/>
      <c r="F46" s="126"/>
    </row>
    <row r="47" spans="1:7" ht="15.75" thickBot="1" x14ac:dyDescent="0.3">
      <c r="A47" s="76"/>
      <c r="B47" s="76"/>
      <c r="C47" s="107"/>
      <c r="D47" s="107"/>
      <c r="E47" s="107"/>
      <c r="F47" s="107"/>
    </row>
    <row r="48" spans="1:7" ht="33" thickTop="1" thickBot="1" x14ac:dyDescent="0.25">
      <c r="A48" s="359" t="s">
        <v>21</v>
      </c>
      <c r="B48" s="339" t="s">
        <v>156</v>
      </c>
      <c r="C48" s="360" t="s">
        <v>48</v>
      </c>
      <c r="D48" s="361" t="s">
        <v>23</v>
      </c>
      <c r="E48" s="402" t="s">
        <v>164</v>
      </c>
      <c r="F48" s="326" t="s">
        <v>25</v>
      </c>
      <c r="G48" s="105"/>
    </row>
    <row r="49" spans="1:7" x14ac:dyDescent="0.2">
      <c r="A49" s="479"/>
      <c r="B49" s="480" t="s">
        <v>194</v>
      </c>
      <c r="C49" s="480"/>
      <c r="D49" s="481"/>
      <c r="E49" s="482"/>
      <c r="F49" s="404">
        <f t="shared" ref="F49:F68" si="1">E49*D49</f>
        <v>0</v>
      </c>
      <c r="G49" s="105"/>
    </row>
    <row r="50" spans="1:7" x14ac:dyDescent="0.2">
      <c r="A50" s="483"/>
      <c r="B50" s="484" t="s">
        <v>194</v>
      </c>
      <c r="C50" s="484"/>
      <c r="D50" s="485"/>
      <c r="E50" s="486"/>
      <c r="F50" s="356">
        <f t="shared" si="1"/>
        <v>0</v>
      </c>
      <c r="G50" s="105"/>
    </row>
    <row r="51" spans="1:7" x14ac:dyDescent="0.2">
      <c r="A51" s="483"/>
      <c r="B51" s="484" t="s">
        <v>194</v>
      </c>
      <c r="C51" s="484"/>
      <c r="D51" s="485"/>
      <c r="E51" s="486"/>
      <c r="F51" s="356">
        <f t="shared" si="1"/>
        <v>0</v>
      </c>
      <c r="G51" s="105"/>
    </row>
    <row r="52" spans="1:7" x14ac:dyDescent="0.2">
      <c r="A52" s="483"/>
      <c r="B52" s="484" t="s">
        <v>194</v>
      </c>
      <c r="C52" s="484"/>
      <c r="D52" s="485"/>
      <c r="E52" s="486"/>
      <c r="F52" s="356">
        <f t="shared" si="1"/>
        <v>0</v>
      </c>
      <c r="G52" s="105"/>
    </row>
    <row r="53" spans="1:7" x14ac:dyDescent="0.2">
      <c r="A53" s="483"/>
      <c r="B53" s="484" t="s">
        <v>194</v>
      </c>
      <c r="C53" s="484"/>
      <c r="D53" s="485"/>
      <c r="E53" s="486"/>
      <c r="F53" s="356">
        <f t="shared" si="1"/>
        <v>0</v>
      </c>
      <c r="G53" s="105"/>
    </row>
    <row r="54" spans="1:7" x14ac:dyDescent="0.2">
      <c r="A54" s="483"/>
      <c r="B54" s="484" t="s">
        <v>194</v>
      </c>
      <c r="C54" s="484"/>
      <c r="D54" s="485"/>
      <c r="E54" s="486"/>
      <c r="F54" s="356">
        <f t="shared" si="1"/>
        <v>0</v>
      </c>
      <c r="G54" s="105"/>
    </row>
    <row r="55" spans="1:7" x14ac:dyDescent="0.2">
      <c r="A55" s="483"/>
      <c r="B55" s="484" t="s">
        <v>194</v>
      </c>
      <c r="C55" s="484"/>
      <c r="D55" s="485"/>
      <c r="E55" s="486"/>
      <c r="F55" s="356">
        <f t="shared" si="1"/>
        <v>0</v>
      </c>
      <c r="G55" s="105"/>
    </row>
    <row r="56" spans="1:7" x14ac:dyDescent="0.2">
      <c r="A56" s="483"/>
      <c r="B56" s="484" t="s">
        <v>194</v>
      </c>
      <c r="C56" s="484"/>
      <c r="D56" s="485"/>
      <c r="E56" s="486"/>
      <c r="F56" s="356">
        <f t="shared" si="1"/>
        <v>0</v>
      </c>
      <c r="G56" s="105"/>
    </row>
    <row r="57" spans="1:7" x14ac:dyDescent="0.2">
      <c r="A57" s="483"/>
      <c r="B57" s="484" t="s">
        <v>194</v>
      </c>
      <c r="C57" s="484"/>
      <c r="D57" s="485"/>
      <c r="E57" s="486"/>
      <c r="F57" s="356">
        <f t="shared" si="1"/>
        <v>0</v>
      </c>
      <c r="G57" s="105"/>
    </row>
    <row r="58" spans="1:7" x14ac:dyDescent="0.2">
      <c r="A58" s="483"/>
      <c r="B58" s="484" t="s">
        <v>194</v>
      </c>
      <c r="C58" s="484"/>
      <c r="D58" s="485"/>
      <c r="E58" s="486"/>
      <c r="F58" s="356">
        <f t="shared" si="1"/>
        <v>0</v>
      </c>
      <c r="G58" s="105"/>
    </row>
    <row r="59" spans="1:7" x14ac:dyDescent="0.2">
      <c r="A59" s="483"/>
      <c r="B59" s="484" t="s">
        <v>194</v>
      </c>
      <c r="C59" s="484"/>
      <c r="D59" s="485"/>
      <c r="E59" s="486"/>
      <c r="F59" s="356">
        <f t="shared" si="1"/>
        <v>0</v>
      </c>
      <c r="G59" s="105"/>
    </row>
    <row r="60" spans="1:7" x14ac:dyDescent="0.2">
      <c r="A60" s="483"/>
      <c r="B60" s="484" t="s">
        <v>194</v>
      </c>
      <c r="C60" s="484"/>
      <c r="D60" s="485"/>
      <c r="E60" s="486"/>
      <c r="F60" s="356">
        <f t="shared" si="1"/>
        <v>0</v>
      </c>
      <c r="G60" s="105"/>
    </row>
    <row r="61" spans="1:7" x14ac:dyDescent="0.2">
      <c r="A61" s="483"/>
      <c r="B61" s="484" t="s">
        <v>194</v>
      </c>
      <c r="C61" s="484"/>
      <c r="D61" s="485"/>
      <c r="E61" s="486"/>
      <c r="F61" s="356">
        <f t="shared" si="1"/>
        <v>0</v>
      </c>
      <c r="G61" s="105"/>
    </row>
    <row r="62" spans="1:7" x14ac:dyDescent="0.2">
      <c r="A62" s="483"/>
      <c r="B62" s="484" t="s">
        <v>194</v>
      </c>
      <c r="C62" s="484"/>
      <c r="D62" s="485"/>
      <c r="E62" s="486"/>
      <c r="F62" s="356">
        <f t="shared" si="1"/>
        <v>0</v>
      </c>
      <c r="G62" s="105"/>
    </row>
    <row r="63" spans="1:7" x14ac:dyDescent="0.2">
      <c r="A63" s="483"/>
      <c r="B63" s="484" t="s">
        <v>194</v>
      </c>
      <c r="C63" s="484"/>
      <c r="D63" s="485"/>
      <c r="E63" s="486"/>
      <c r="F63" s="356">
        <f t="shared" si="1"/>
        <v>0</v>
      </c>
      <c r="G63" s="105"/>
    </row>
    <row r="64" spans="1:7" x14ac:dyDescent="0.2">
      <c r="A64" s="483"/>
      <c r="B64" s="484" t="s">
        <v>194</v>
      </c>
      <c r="C64" s="484"/>
      <c r="D64" s="485"/>
      <c r="E64" s="486"/>
      <c r="F64" s="356">
        <f t="shared" si="1"/>
        <v>0</v>
      </c>
      <c r="G64" s="105"/>
    </row>
    <row r="65" spans="1:7" x14ac:dyDescent="0.2">
      <c r="A65" s="483"/>
      <c r="B65" s="484" t="s">
        <v>194</v>
      </c>
      <c r="C65" s="484"/>
      <c r="D65" s="485"/>
      <c r="E65" s="486"/>
      <c r="F65" s="356">
        <f t="shared" si="1"/>
        <v>0</v>
      </c>
      <c r="G65" s="105"/>
    </row>
    <row r="66" spans="1:7" x14ac:dyDescent="0.2">
      <c r="A66" s="483"/>
      <c r="B66" s="484" t="s">
        <v>194</v>
      </c>
      <c r="C66" s="484"/>
      <c r="D66" s="485"/>
      <c r="E66" s="486"/>
      <c r="F66" s="356">
        <f t="shared" si="1"/>
        <v>0</v>
      </c>
      <c r="G66" s="105"/>
    </row>
    <row r="67" spans="1:7" x14ac:dyDescent="0.2">
      <c r="A67" s="483"/>
      <c r="B67" s="484" t="s">
        <v>194</v>
      </c>
      <c r="C67" s="484"/>
      <c r="D67" s="485"/>
      <c r="E67" s="486"/>
      <c r="F67" s="356">
        <f t="shared" si="1"/>
        <v>0</v>
      </c>
      <c r="G67" s="105"/>
    </row>
    <row r="68" spans="1:7" ht="15" thickBot="1" x14ac:dyDescent="0.25">
      <c r="A68" s="487"/>
      <c r="B68" s="484" t="s">
        <v>194</v>
      </c>
      <c r="C68" s="488"/>
      <c r="D68" s="489"/>
      <c r="E68" s="490"/>
      <c r="F68" s="357">
        <f t="shared" si="1"/>
        <v>0</v>
      </c>
      <c r="G68" s="105"/>
    </row>
    <row r="69" spans="1:7" ht="15.75" thickBot="1" x14ac:dyDescent="0.3">
      <c r="A69" s="690" t="s">
        <v>27</v>
      </c>
      <c r="B69" s="691"/>
      <c r="C69" s="761"/>
      <c r="D69" s="761"/>
      <c r="E69" s="762"/>
      <c r="F69" s="358">
        <f>SUM(F49:F68)</f>
        <v>0</v>
      </c>
      <c r="G69" s="105"/>
    </row>
    <row r="70" spans="1:7" x14ac:dyDescent="0.2">
      <c r="A70" s="99"/>
      <c r="B70" s="99"/>
      <c r="C70" s="99"/>
      <c r="D70" s="99"/>
      <c r="E70" s="99"/>
      <c r="F70" s="99"/>
    </row>
    <row r="71" spans="1:7" x14ac:dyDescent="0.2"/>
  </sheetData>
  <sheetProtection algorithmName="SHA-512" hashValue="a+8/HZW4b8fY6QER2OmU6xbJIDTN70FjAFdb7DK7fgDVE+UpA0Su77VONjknhmTmpuvWqpGX/Lt225zk38NA9w==" saltValue="19AjvrKRrLXMebM4hEDrSg==" spinCount="100000" sheet="1" objects="1" scenarios="1" selectLockedCells="1"/>
  <mergeCells count="8">
    <mergeCell ref="A14:F18"/>
    <mergeCell ref="A44:E44"/>
    <mergeCell ref="A69:E69"/>
    <mergeCell ref="B7:C7"/>
    <mergeCell ref="B9:C9"/>
    <mergeCell ref="A20:B20"/>
    <mergeCell ref="A46:B46"/>
    <mergeCell ref="A13:B13"/>
  </mergeCells>
  <dataValidations count="1">
    <dataValidation type="list" allowBlank="1" showInputMessage="1" showErrorMessage="1" sqref="B49:B68">
      <formula1>$C$23:$C$43</formula1>
    </dataValidation>
  </dataValidations>
  <pageMargins left="0.7" right="0.7" top="0.75" bottom="0.75" header="0.3" footer="0.3"/>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Lists!$A$3:$A$29</xm:f>
          </x14:formula1>
          <xm:sqref>B24:B43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sheetPr>
  <dimension ref="A6:R143"/>
  <sheetViews>
    <sheetView zoomScale="85" zoomScaleNormal="85" workbookViewId="0">
      <selection activeCell="G8" sqref="G8"/>
    </sheetView>
  </sheetViews>
  <sheetFormatPr defaultRowHeight="15" x14ac:dyDescent="0.25"/>
  <cols>
    <col min="1" max="2" width="11.7109375" customWidth="1"/>
    <col min="3" max="3" width="15.7109375" customWidth="1"/>
    <col min="4" max="4" width="24.5703125" customWidth="1"/>
    <col min="5" max="5" width="4" customWidth="1"/>
    <col min="6" max="6" width="32" customWidth="1"/>
    <col min="7" max="8" width="10.7109375" customWidth="1"/>
    <col min="9" max="9" width="12.42578125" customWidth="1"/>
    <col min="10" max="10" width="12.7109375" customWidth="1"/>
    <col min="11" max="11" width="15.7109375" customWidth="1"/>
    <col min="14" max="14" width="14.140625" customWidth="1"/>
    <col min="15" max="15" width="20.28515625" bestFit="1" customWidth="1"/>
    <col min="16" max="16" width="7.140625" bestFit="1" customWidth="1"/>
    <col min="17" max="17" width="14.140625" customWidth="1"/>
    <col min="18" max="18" width="15.7109375" customWidth="1"/>
  </cols>
  <sheetData>
    <row r="6" spans="1:13" ht="15.75" thickBot="1" x14ac:dyDescent="0.3"/>
    <row r="7" spans="1:13" ht="15.75" thickBot="1" x14ac:dyDescent="0.3">
      <c r="A7" s="22" t="s">
        <v>1</v>
      </c>
      <c r="C7" s="27" t="str">
        <f>Instructions!B5</f>
        <v>TMTii 56</v>
      </c>
      <c r="D7" s="26"/>
      <c r="E7" s="11"/>
      <c r="F7" s="39"/>
      <c r="G7" s="16"/>
    </row>
    <row r="8" spans="1:13" ht="15.75" thickBot="1" x14ac:dyDescent="0.3">
      <c r="A8" s="23"/>
      <c r="C8" s="21"/>
      <c r="D8" s="25"/>
      <c r="F8" s="16"/>
      <c r="I8" s="29"/>
      <c r="J8" s="29"/>
    </row>
    <row r="9" spans="1:13" ht="15.75" thickBot="1" x14ac:dyDescent="0.3">
      <c r="A9" s="22" t="s">
        <v>29</v>
      </c>
      <c r="C9" s="27" t="str">
        <f>'Assessment Summary'!C9</f>
        <v>Please Type Company Name</v>
      </c>
      <c r="D9" s="26"/>
      <c r="E9" s="11"/>
      <c r="F9" s="39"/>
      <c r="G9" s="16"/>
      <c r="I9" s="30"/>
      <c r="J9" s="30"/>
    </row>
    <row r="10" spans="1:13" x14ac:dyDescent="0.25">
      <c r="A10" s="21"/>
      <c r="L10" s="30"/>
    </row>
    <row r="11" spans="1:13" x14ac:dyDescent="0.25">
      <c r="A11" s="24" t="s">
        <v>65</v>
      </c>
      <c r="L11" s="20"/>
    </row>
    <row r="12" spans="1:13" x14ac:dyDescent="0.25">
      <c r="A12" s="21"/>
    </row>
    <row r="13" spans="1:13" ht="15.75" x14ac:dyDescent="0.25">
      <c r="A13" s="32" t="s">
        <v>43</v>
      </c>
      <c r="B13" s="12"/>
      <c r="C13" s="31"/>
      <c r="D13" s="21"/>
      <c r="E13" s="21"/>
      <c r="F13" s="21"/>
      <c r="G13" s="21"/>
    </row>
    <row r="14" spans="1:13" ht="15" customHeight="1" x14ac:dyDescent="0.25">
      <c r="A14" s="776" t="s">
        <v>125</v>
      </c>
      <c r="B14" s="777"/>
      <c r="C14" s="777"/>
      <c r="D14" s="777"/>
      <c r="E14" s="777"/>
      <c r="F14" s="777"/>
      <c r="G14" s="777"/>
      <c r="H14" s="778"/>
      <c r="I14" s="778"/>
      <c r="J14" s="778"/>
      <c r="K14" s="778"/>
      <c r="L14" s="778"/>
      <c r="M14" s="779"/>
    </row>
    <row r="15" spans="1:13" ht="15" customHeight="1" x14ac:dyDescent="0.25">
      <c r="A15" s="780"/>
      <c r="B15" s="781"/>
      <c r="C15" s="781"/>
      <c r="D15" s="781"/>
      <c r="E15" s="781"/>
      <c r="F15" s="781"/>
      <c r="G15" s="781"/>
      <c r="H15" s="782"/>
      <c r="I15" s="782"/>
      <c r="J15" s="782"/>
      <c r="K15" s="782"/>
      <c r="L15" s="782"/>
      <c r="M15" s="783"/>
    </row>
    <row r="16" spans="1:13" ht="15" customHeight="1" x14ac:dyDescent="0.25">
      <c r="A16" s="780"/>
      <c r="B16" s="781"/>
      <c r="C16" s="781"/>
      <c r="D16" s="781"/>
      <c r="E16" s="781"/>
      <c r="F16" s="781"/>
      <c r="G16" s="781"/>
      <c r="H16" s="782"/>
      <c r="I16" s="782"/>
      <c r="J16" s="782"/>
      <c r="K16" s="782"/>
      <c r="L16" s="782"/>
      <c r="M16" s="783"/>
    </row>
    <row r="17" spans="1:18" x14ac:dyDescent="0.25">
      <c r="A17" s="780"/>
      <c r="B17" s="781"/>
      <c r="C17" s="781"/>
      <c r="D17" s="781"/>
      <c r="E17" s="781"/>
      <c r="F17" s="781"/>
      <c r="G17" s="781"/>
      <c r="H17" s="782"/>
      <c r="I17" s="782"/>
      <c r="J17" s="782"/>
      <c r="K17" s="782"/>
      <c r="L17" s="782"/>
      <c r="M17" s="783"/>
    </row>
    <row r="18" spans="1:18" x14ac:dyDescent="0.25">
      <c r="A18" s="784"/>
      <c r="B18" s="785"/>
      <c r="C18" s="785"/>
      <c r="D18" s="785"/>
      <c r="E18" s="785"/>
      <c r="F18" s="785"/>
      <c r="G18" s="785"/>
      <c r="H18" s="786"/>
      <c r="I18" s="786"/>
      <c r="J18" s="786"/>
      <c r="K18" s="786"/>
      <c r="L18" s="786"/>
      <c r="M18" s="787"/>
    </row>
    <row r="19" spans="1:18" x14ac:dyDescent="0.25">
      <c r="A19" s="57"/>
      <c r="B19" s="57"/>
      <c r="C19" s="57"/>
      <c r="D19" s="57"/>
      <c r="E19" s="57"/>
      <c r="F19" s="57"/>
      <c r="G19" s="57"/>
      <c r="H19" s="58"/>
      <c r="I19" s="58"/>
      <c r="J19" s="58"/>
      <c r="K19" s="58"/>
      <c r="L19" s="58"/>
      <c r="M19" s="59"/>
    </row>
    <row r="20" spans="1:18" x14ac:dyDescent="0.25">
      <c r="A20" s="33" t="s">
        <v>64</v>
      </c>
    </row>
    <row r="22" spans="1:18" ht="33" customHeight="1" x14ac:dyDescent="0.25">
      <c r="A22" s="772" t="s">
        <v>21</v>
      </c>
      <c r="B22" s="772"/>
      <c r="C22" s="772" t="s">
        <v>66</v>
      </c>
      <c r="D22" s="772"/>
      <c r="E22" s="49" t="s">
        <v>67</v>
      </c>
      <c r="F22" s="64" t="s">
        <v>73</v>
      </c>
      <c r="G22" s="64" t="s">
        <v>102</v>
      </c>
      <c r="H22" s="49" t="s">
        <v>69</v>
      </c>
      <c r="I22" s="50" t="s">
        <v>68</v>
      </c>
      <c r="J22" s="49" t="s">
        <v>70</v>
      </c>
      <c r="K22" s="49" t="s">
        <v>27</v>
      </c>
      <c r="L22" s="50" t="s">
        <v>108</v>
      </c>
      <c r="M22" s="50" t="s">
        <v>107</v>
      </c>
      <c r="N22" s="50" t="s">
        <v>110</v>
      </c>
      <c r="O22" s="50" t="s">
        <v>119</v>
      </c>
      <c r="P22" s="50" t="s">
        <v>117</v>
      </c>
      <c r="Q22" s="50" t="s">
        <v>110</v>
      </c>
      <c r="R22" s="49" t="s">
        <v>109</v>
      </c>
    </row>
    <row r="23" spans="1:18" x14ac:dyDescent="0.25">
      <c r="A23" s="775"/>
      <c r="B23" s="775"/>
      <c r="C23" s="774" t="s">
        <v>61</v>
      </c>
      <c r="D23" s="774"/>
      <c r="E23" s="45">
        <v>2</v>
      </c>
      <c r="F23" s="63" t="s">
        <v>114</v>
      </c>
      <c r="G23" s="63">
        <v>4</v>
      </c>
      <c r="H23" s="44">
        <f>IFERROR(VLOOKUP(G23,'Staff Rate Breakdown'!$B$34:$L$58,11),0)</f>
        <v>0</v>
      </c>
      <c r="I23" s="45">
        <v>5</v>
      </c>
      <c r="J23" s="38">
        <f>I23*H23</f>
        <v>0</v>
      </c>
      <c r="K23" s="38">
        <f>J23*E23</f>
        <v>0</v>
      </c>
      <c r="L23" s="45" t="s">
        <v>111</v>
      </c>
      <c r="M23" s="48">
        <f>IFERROR(VLOOKUP(L23,#REF!,2,FALSE),0)</f>
        <v>0</v>
      </c>
      <c r="N23" s="52">
        <f>M23*K23</f>
        <v>0</v>
      </c>
      <c r="O23" s="52" t="s">
        <v>123</v>
      </c>
      <c r="P23" s="48">
        <f>IFERROR(VLOOKUP(O23,'Staff Rate Breakdown'!$A$23:$B$26,2,FALSE),0)</f>
        <v>0</v>
      </c>
      <c r="Q23" s="52">
        <f>P23*K23</f>
        <v>0</v>
      </c>
      <c r="R23" s="38">
        <f>N23+K23+Q23</f>
        <v>0</v>
      </c>
    </row>
    <row r="24" spans="1:18" x14ac:dyDescent="0.25">
      <c r="A24" s="775"/>
      <c r="B24" s="775"/>
      <c r="C24" s="770"/>
      <c r="D24" s="771"/>
      <c r="E24" s="45"/>
      <c r="F24" s="63"/>
      <c r="G24" s="63"/>
      <c r="H24" s="44">
        <f>IFERROR(VLOOKUP(G24,'Staff Rate Breakdown'!$B$34:$L$58,11),0)</f>
        <v>0</v>
      </c>
      <c r="I24" s="45"/>
      <c r="J24" s="38">
        <f t="shared" ref="J24:J42" si="0">I24*H24</f>
        <v>0</v>
      </c>
      <c r="K24" s="38">
        <f t="shared" ref="K24:K42" si="1">J24*E24</f>
        <v>0</v>
      </c>
      <c r="L24" s="45"/>
      <c r="M24" s="48">
        <f>IFERROR(VLOOKUP(L24,#REF!,2,FALSE),0)</f>
        <v>0</v>
      </c>
      <c r="N24" s="52">
        <f t="shared" ref="N24:N42" si="2">M24*K24</f>
        <v>0</v>
      </c>
      <c r="O24" s="52"/>
      <c r="P24" s="48">
        <f>IFERROR(VLOOKUP(O24,'Staff Rate Breakdown'!$A$23:$B$26,2,FALSE),0)</f>
        <v>0</v>
      </c>
      <c r="Q24" s="52">
        <f t="shared" ref="Q24:Q42" si="3">P24*K24</f>
        <v>0</v>
      </c>
      <c r="R24" s="38">
        <f t="shared" ref="R24:R42" si="4">N24+K24+Q24</f>
        <v>0</v>
      </c>
    </row>
    <row r="25" spans="1:18" x14ac:dyDescent="0.25">
      <c r="A25" s="775"/>
      <c r="B25" s="775"/>
      <c r="C25" s="770"/>
      <c r="D25" s="771"/>
      <c r="E25" s="45"/>
      <c r="F25" s="63"/>
      <c r="G25" s="63"/>
      <c r="H25" s="44">
        <f>IFERROR(VLOOKUP(G25,'Staff Rate Breakdown'!$B$34:$L$58,11),0)</f>
        <v>0</v>
      </c>
      <c r="I25" s="45"/>
      <c r="J25" s="38">
        <f t="shared" si="0"/>
        <v>0</v>
      </c>
      <c r="K25" s="38">
        <f t="shared" si="1"/>
        <v>0</v>
      </c>
      <c r="L25" s="45"/>
      <c r="M25" s="48">
        <f>IFERROR(VLOOKUP(L25,#REF!,2,FALSE),0)</f>
        <v>0</v>
      </c>
      <c r="N25" s="52">
        <f t="shared" si="2"/>
        <v>0</v>
      </c>
      <c r="O25" s="52"/>
      <c r="P25" s="48">
        <f>IFERROR(VLOOKUP(O25,'Staff Rate Breakdown'!$A$23:$B$26,2,FALSE),0)</f>
        <v>0</v>
      </c>
      <c r="Q25" s="52">
        <f t="shared" si="3"/>
        <v>0</v>
      </c>
      <c r="R25" s="38">
        <f t="shared" si="4"/>
        <v>0</v>
      </c>
    </row>
    <row r="26" spans="1:18" x14ac:dyDescent="0.25">
      <c r="A26" s="775"/>
      <c r="B26" s="775"/>
      <c r="C26" s="770"/>
      <c r="D26" s="771"/>
      <c r="E26" s="45"/>
      <c r="F26" s="63"/>
      <c r="G26" s="63"/>
      <c r="H26" s="44">
        <f>IFERROR(VLOOKUP(G26,'Staff Rate Breakdown'!$B$34:$L$58,11),0)</f>
        <v>0</v>
      </c>
      <c r="I26" s="45"/>
      <c r="J26" s="38">
        <f t="shared" si="0"/>
        <v>0</v>
      </c>
      <c r="K26" s="38">
        <f t="shared" si="1"/>
        <v>0</v>
      </c>
      <c r="L26" s="45"/>
      <c r="M26" s="48">
        <f>IFERROR(VLOOKUP(L26,#REF!,2,FALSE),0)</f>
        <v>0</v>
      </c>
      <c r="N26" s="52">
        <f t="shared" si="2"/>
        <v>0</v>
      </c>
      <c r="O26" s="52"/>
      <c r="P26" s="48">
        <f>IFERROR(VLOOKUP(O26,'Staff Rate Breakdown'!$A$23:$B$26,2,FALSE),0)</f>
        <v>0</v>
      </c>
      <c r="Q26" s="52">
        <f t="shared" si="3"/>
        <v>0</v>
      </c>
      <c r="R26" s="38">
        <f t="shared" si="4"/>
        <v>0</v>
      </c>
    </row>
    <row r="27" spans="1:18" x14ac:dyDescent="0.25">
      <c r="A27" s="775"/>
      <c r="B27" s="775"/>
      <c r="C27" s="770"/>
      <c r="D27" s="771"/>
      <c r="E27" s="45"/>
      <c r="F27" s="63"/>
      <c r="G27" s="63"/>
      <c r="H27" s="44">
        <f>IFERROR(VLOOKUP(G27,'Staff Rate Breakdown'!$B$34:$L$58,11),0)</f>
        <v>0</v>
      </c>
      <c r="I27" s="45"/>
      <c r="J27" s="38">
        <f t="shared" si="0"/>
        <v>0</v>
      </c>
      <c r="K27" s="38">
        <f t="shared" si="1"/>
        <v>0</v>
      </c>
      <c r="L27" s="45"/>
      <c r="M27" s="48">
        <f>IFERROR(VLOOKUP(L27,#REF!,2,FALSE),0)</f>
        <v>0</v>
      </c>
      <c r="N27" s="52">
        <f t="shared" si="2"/>
        <v>0</v>
      </c>
      <c r="O27" s="52"/>
      <c r="P27" s="48">
        <f>IFERROR(VLOOKUP(O27,'Staff Rate Breakdown'!$A$23:$B$26,2,FALSE),0)</f>
        <v>0</v>
      </c>
      <c r="Q27" s="52">
        <f t="shared" si="3"/>
        <v>0</v>
      </c>
      <c r="R27" s="38">
        <f t="shared" si="4"/>
        <v>0</v>
      </c>
    </row>
    <row r="28" spans="1:18" x14ac:dyDescent="0.25">
      <c r="A28" s="775"/>
      <c r="B28" s="775"/>
      <c r="C28" s="770"/>
      <c r="D28" s="771"/>
      <c r="E28" s="45"/>
      <c r="F28" s="63"/>
      <c r="G28" s="63"/>
      <c r="H28" s="44">
        <f>IFERROR(VLOOKUP(G28,'Staff Rate Breakdown'!$B$34:$L$58,11),0)</f>
        <v>0</v>
      </c>
      <c r="I28" s="45"/>
      <c r="J28" s="38">
        <f t="shared" si="0"/>
        <v>0</v>
      </c>
      <c r="K28" s="38">
        <f t="shared" si="1"/>
        <v>0</v>
      </c>
      <c r="L28" s="45"/>
      <c r="M28" s="48">
        <f>IFERROR(VLOOKUP(L28,#REF!,2,FALSE),0)</f>
        <v>0</v>
      </c>
      <c r="N28" s="52">
        <f t="shared" si="2"/>
        <v>0</v>
      </c>
      <c r="O28" s="52"/>
      <c r="P28" s="48">
        <f>IFERROR(VLOOKUP(O28,'Staff Rate Breakdown'!$A$23:$B$26,2,FALSE),0)</f>
        <v>0</v>
      </c>
      <c r="Q28" s="52">
        <f t="shared" si="3"/>
        <v>0</v>
      </c>
      <c r="R28" s="38">
        <f t="shared" si="4"/>
        <v>0</v>
      </c>
    </row>
    <row r="29" spans="1:18" x14ac:dyDescent="0.25">
      <c r="A29" s="775"/>
      <c r="B29" s="775"/>
      <c r="C29" s="770"/>
      <c r="D29" s="771"/>
      <c r="E29" s="45"/>
      <c r="F29" s="63"/>
      <c r="G29" s="63"/>
      <c r="H29" s="44">
        <f>IFERROR(VLOOKUP(G29,'Staff Rate Breakdown'!$B$34:$L$58,11),0)</f>
        <v>0</v>
      </c>
      <c r="I29" s="45"/>
      <c r="J29" s="38">
        <f t="shared" si="0"/>
        <v>0</v>
      </c>
      <c r="K29" s="38">
        <f t="shared" si="1"/>
        <v>0</v>
      </c>
      <c r="L29" s="45"/>
      <c r="M29" s="48">
        <f>IFERROR(VLOOKUP(L29,#REF!,2,FALSE),0)</f>
        <v>0</v>
      </c>
      <c r="N29" s="52">
        <f t="shared" si="2"/>
        <v>0</v>
      </c>
      <c r="O29" s="52"/>
      <c r="P29" s="48">
        <f>IFERROR(VLOOKUP(O29,'Staff Rate Breakdown'!$A$23:$B$26,2,FALSE),0)</f>
        <v>0</v>
      </c>
      <c r="Q29" s="52">
        <f t="shared" si="3"/>
        <v>0</v>
      </c>
      <c r="R29" s="38">
        <f t="shared" si="4"/>
        <v>0</v>
      </c>
    </row>
    <row r="30" spans="1:18" x14ac:dyDescent="0.25">
      <c r="A30" s="775"/>
      <c r="B30" s="775"/>
      <c r="C30" s="770"/>
      <c r="D30" s="771"/>
      <c r="E30" s="45"/>
      <c r="F30" s="63"/>
      <c r="G30" s="63"/>
      <c r="H30" s="44">
        <f>IFERROR(VLOOKUP(G30,'Staff Rate Breakdown'!$B$34:$L$58,11),0)</f>
        <v>0</v>
      </c>
      <c r="I30" s="45"/>
      <c r="J30" s="38">
        <f t="shared" si="0"/>
        <v>0</v>
      </c>
      <c r="K30" s="38">
        <f t="shared" si="1"/>
        <v>0</v>
      </c>
      <c r="L30" s="45"/>
      <c r="M30" s="48">
        <f>IFERROR(VLOOKUP(L30,#REF!,2,FALSE),0)</f>
        <v>0</v>
      </c>
      <c r="N30" s="52">
        <f t="shared" si="2"/>
        <v>0</v>
      </c>
      <c r="O30" s="52"/>
      <c r="P30" s="48">
        <f>IFERROR(VLOOKUP(O30,'Staff Rate Breakdown'!$A$23:$B$26,2,FALSE),0)</f>
        <v>0</v>
      </c>
      <c r="Q30" s="52">
        <f t="shared" si="3"/>
        <v>0</v>
      </c>
      <c r="R30" s="38">
        <f t="shared" si="4"/>
        <v>0</v>
      </c>
    </row>
    <row r="31" spans="1:18" x14ac:dyDescent="0.25">
      <c r="A31" s="775"/>
      <c r="B31" s="775"/>
      <c r="C31" s="770"/>
      <c r="D31" s="771"/>
      <c r="E31" s="45"/>
      <c r="F31" s="63"/>
      <c r="G31" s="63"/>
      <c r="H31" s="44">
        <f>IFERROR(VLOOKUP(G31,'Staff Rate Breakdown'!$B$34:$L$58,11),0)</f>
        <v>0</v>
      </c>
      <c r="I31" s="45"/>
      <c r="J31" s="38">
        <f t="shared" si="0"/>
        <v>0</v>
      </c>
      <c r="K31" s="38">
        <f t="shared" si="1"/>
        <v>0</v>
      </c>
      <c r="L31" s="45"/>
      <c r="M31" s="48">
        <f>IFERROR(VLOOKUP(L31,#REF!,2,FALSE),0)</f>
        <v>0</v>
      </c>
      <c r="N31" s="52">
        <f t="shared" si="2"/>
        <v>0</v>
      </c>
      <c r="O31" s="52"/>
      <c r="P31" s="48">
        <f>IFERROR(VLOOKUP(O31,'Staff Rate Breakdown'!$A$23:$B$26,2,FALSE),0)</f>
        <v>0</v>
      </c>
      <c r="Q31" s="52">
        <f t="shared" si="3"/>
        <v>0</v>
      </c>
      <c r="R31" s="38">
        <f t="shared" si="4"/>
        <v>0</v>
      </c>
    </row>
    <row r="32" spans="1:18" x14ac:dyDescent="0.25">
      <c r="A32" s="775"/>
      <c r="B32" s="775"/>
      <c r="C32" s="770"/>
      <c r="D32" s="771"/>
      <c r="E32" s="45"/>
      <c r="F32" s="63"/>
      <c r="G32" s="63"/>
      <c r="H32" s="44">
        <f>IFERROR(VLOOKUP(G32,'Staff Rate Breakdown'!$B$34:$L$58,11),0)</f>
        <v>0</v>
      </c>
      <c r="I32" s="45"/>
      <c r="J32" s="38">
        <f t="shared" si="0"/>
        <v>0</v>
      </c>
      <c r="K32" s="38">
        <f t="shared" si="1"/>
        <v>0</v>
      </c>
      <c r="L32" s="45"/>
      <c r="M32" s="48">
        <f>IFERROR(VLOOKUP(L32,#REF!,2,FALSE),0)</f>
        <v>0</v>
      </c>
      <c r="N32" s="52">
        <f t="shared" si="2"/>
        <v>0</v>
      </c>
      <c r="O32" s="52"/>
      <c r="P32" s="48">
        <f>IFERROR(VLOOKUP(O32,'Staff Rate Breakdown'!$A$23:$B$26,2,FALSE),0)</f>
        <v>0</v>
      </c>
      <c r="Q32" s="52">
        <f t="shared" si="3"/>
        <v>0</v>
      </c>
      <c r="R32" s="38">
        <f t="shared" si="4"/>
        <v>0</v>
      </c>
    </row>
    <row r="33" spans="1:18" x14ac:dyDescent="0.25">
      <c r="A33" s="775"/>
      <c r="B33" s="775"/>
      <c r="C33" s="770"/>
      <c r="D33" s="771"/>
      <c r="E33" s="45"/>
      <c r="F33" s="63"/>
      <c r="G33" s="63"/>
      <c r="H33" s="44">
        <f>IFERROR(VLOOKUP(G33,'Staff Rate Breakdown'!$B$34:$L$58,11),0)</f>
        <v>0</v>
      </c>
      <c r="I33" s="45"/>
      <c r="J33" s="38">
        <f t="shared" si="0"/>
        <v>0</v>
      </c>
      <c r="K33" s="38">
        <f t="shared" si="1"/>
        <v>0</v>
      </c>
      <c r="L33" s="45"/>
      <c r="M33" s="48">
        <f>IFERROR(VLOOKUP(L33,#REF!,2,FALSE),0)</f>
        <v>0</v>
      </c>
      <c r="N33" s="52">
        <f t="shared" si="2"/>
        <v>0</v>
      </c>
      <c r="O33" s="52"/>
      <c r="P33" s="48">
        <f>IFERROR(VLOOKUP(O33,'Staff Rate Breakdown'!$A$23:$B$26,2,FALSE),0)</f>
        <v>0</v>
      </c>
      <c r="Q33" s="52">
        <f t="shared" si="3"/>
        <v>0</v>
      </c>
      <c r="R33" s="38">
        <f t="shared" si="4"/>
        <v>0</v>
      </c>
    </row>
    <row r="34" spans="1:18" x14ac:dyDescent="0.25">
      <c r="A34" s="775"/>
      <c r="B34" s="775"/>
      <c r="C34" s="770"/>
      <c r="D34" s="771"/>
      <c r="E34" s="45"/>
      <c r="F34" s="63"/>
      <c r="G34" s="63"/>
      <c r="H34" s="44">
        <f>IFERROR(VLOOKUP(G34,'Staff Rate Breakdown'!$B$34:$L$58,11),0)</f>
        <v>0</v>
      </c>
      <c r="I34" s="45"/>
      <c r="J34" s="38">
        <f t="shared" si="0"/>
        <v>0</v>
      </c>
      <c r="K34" s="38">
        <f t="shared" si="1"/>
        <v>0</v>
      </c>
      <c r="L34" s="45"/>
      <c r="M34" s="48">
        <f>IFERROR(VLOOKUP(L34,#REF!,2,FALSE),0)</f>
        <v>0</v>
      </c>
      <c r="N34" s="52">
        <f t="shared" si="2"/>
        <v>0</v>
      </c>
      <c r="O34" s="52"/>
      <c r="P34" s="48">
        <f>IFERROR(VLOOKUP(O34,'Staff Rate Breakdown'!$A$23:$B$26,2,FALSE),0)</f>
        <v>0</v>
      </c>
      <c r="Q34" s="52">
        <f t="shared" si="3"/>
        <v>0</v>
      </c>
      <c r="R34" s="38">
        <f t="shared" si="4"/>
        <v>0</v>
      </c>
    </row>
    <row r="35" spans="1:18" x14ac:dyDescent="0.25">
      <c r="A35" s="775"/>
      <c r="B35" s="775"/>
      <c r="C35" s="770"/>
      <c r="D35" s="771"/>
      <c r="E35" s="45"/>
      <c r="F35" s="63"/>
      <c r="G35" s="63"/>
      <c r="H35" s="44">
        <f>IFERROR(VLOOKUP(G35,'Staff Rate Breakdown'!$B$34:$L$58,11),0)</f>
        <v>0</v>
      </c>
      <c r="I35" s="45"/>
      <c r="J35" s="38">
        <f t="shared" si="0"/>
        <v>0</v>
      </c>
      <c r="K35" s="38">
        <f t="shared" si="1"/>
        <v>0</v>
      </c>
      <c r="L35" s="45"/>
      <c r="M35" s="48">
        <f>IFERROR(VLOOKUP(L35,#REF!,2,FALSE),0)</f>
        <v>0</v>
      </c>
      <c r="N35" s="52">
        <f t="shared" si="2"/>
        <v>0</v>
      </c>
      <c r="O35" s="52"/>
      <c r="P35" s="48">
        <f>IFERROR(VLOOKUP(O35,'Staff Rate Breakdown'!$A$23:$B$26,2,FALSE),0)</f>
        <v>0</v>
      </c>
      <c r="Q35" s="52">
        <f t="shared" si="3"/>
        <v>0</v>
      </c>
      <c r="R35" s="38">
        <f t="shared" si="4"/>
        <v>0</v>
      </c>
    </row>
    <row r="36" spans="1:18" x14ac:dyDescent="0.25">
      <c r="A36" s="775"/>
      <c r="B36" s="775"/>
      <c r="C36" s="770"/>
      <c r="D36" s="771"/>
      <c r="E36" s="45"/>
      <c r="F36" s="63"/>
      <c r="G36" s="63"/>
      <c r="H36" s="44">
        <f>IFERROR(VLOOKUP(G36,'Staff Rate Breakdown'!$B$34:$L$58,11),0)</f>
        <v>0</v>
      </c>
      <c r="I36" s="45"/>
      <c r="J36" s="38">
        <f t="shared" si="0"/>
        <v>0</v>
      </c>
      <c r="K36" s="38">
        <f t="shared" si="1"/>
        <v>0</v>
      </c>
      <c r="L36" s="45"/>
      <c r="M36" s="48">
        <f>IFERROR(VLOOKUP(L36,#REF!,2,FALSE),0)</f>
        <v>0</v>
      </c>
      <c r="N36" s="52">
        <f t="shared" si="2"/>
        <v>0</v>
      </c>
      <c r="O36" s="52"/>
      <c r="P36" s="48">
        <f>IFERROR(VLOOKUP(O36,'Staff Rate Breakdown'!$A$23:$B$26,2,FALSE),0)</f>
        <v>0</v>
      </c>
      <c r="Q36" s="52">
        <f t="shared" si="3"/>
        <v>0</v>
      </c>
      <c r="R36" s="38">
        <f t="shared" si="4"/>
        <v>0</v>
      </c>
    </row>
    <row r="37" spans="1:18" x14ac:dyDescent="0.25">
      <c r="A37" s="775"/>
      <c r="B37" s="775"/>
      <c r="C37" s="770"/>
      <c r="D37" s="771"/>
      <c r="E37" s="45"/>
      <c r="F37" s="63"/>
      <c r="G37" s="63"/>
      <c r="H37" s="44">
        <f>IFERROR(VLOOKUP(G37,'Staff Rate Breakdown'!$B$34:$L$58,11),0)</f>
        <v>0</v>
      </c>
      <c r="I37" s="45"/>
      <c r="J37" s="38">
        <f t="shared" si="0"/>
        <v>0</v>
      </c>
      <c r="K37" s="38">
        <f t="shared" si="1"/>
        <v>0</v>
      </c>
      <c r="L37" s="45"/>
      <c r="M37" s="48">
        <f>IFERROR(VLOOKUP(L37,#REF!,2,FALSE),0)</f>
        <v>0</v>
      </c>
      <c r="N37" s="52">
        <f t="shared" si="2"/>
        <v>0</v>
      </c>
      <c r="O37" s="52"/>
      <c r="P37" s="48">
        <f>IFERROR(VLOOKUP(O37,'Staff Rate Breakdown'!$A$23:$B$26,2,FALSE),0)</f>
        <v>0</v>
      </c>
      <c r="Q37" s="52">
        <f t="shared" si="3"/>
        <v>0</v>
      </c>
      <c r="R37" s="38">
        <f t="shared" si="4"/>
        <v>0</v>
      </c>
    </row>
    <row r="38" spans="1:18" x14ac:dyDescent="0.25">
      <c r="A38" s="775"/>
      <c r="B38" s="775"/>
      <c r="C38" s="770"/>
      <c r="D38" s="771"/>
      <c r="E38" s="45"/>
      <c r="F38" s="63"/>
      <c r="G38" s="63"/>
      <c r="H38" s="44">
        <f>IFERROR(VLOOKUP(G38,'Staff Rate Breakdown'!$B$34:$L$58,11),0)</f>
        <v>0</v>
      </c>
      <c r="I38" s="45"/>
      <c r="J38" s="38">
        <f t="shared" si="0"/>
        <v>0</v>
      </c>
      <c r="K38" s="38">
        <f t="shared" si="1"/>
        <v>0</v>
      </c>
      <c r="L38" s="45"/>
      <c r="M38" s="48">
        <f>IFERROR(VLOOKUP(L38,#REF!,2,FALSE),0)</f>
        <v>0</v>
      </c>
      <c r="N38" s="52">
        <f t="shared" si="2"/>
        <v>0</v>
      </c>
      <c r="O38" s="52"/>
      <c r="P38" s="48">
        <f>IFERROR(VLOOKUP(O38,'Staff Rate Breakdown'!$A$23:$B$26,2,FALSE),0)</f>
        <v>0</v>
      </c>
      <c r="Q38" s="52">
        <f t="shared" si="3"/>
        <v>0</v>
      </c>
      <c r="R38" s="38">
        <f t="shared" si="4"/>
        <v>0</v>
      </c>
    </row>
    <row r="39" spans="1:18" x14ac:dyDescent="0.25">
      <c r="A39" s="775"/>
      <c r="B39" s="775"/>
      <c r="C39" s="770"/>
      <c r="D39" s="771"/>
      <c r="E39" s="45"/>
      <c r="F39" s="63"/>
      <c r="G39" s="63"/>
      <c r="H39" s="44">
        <f>IFERROR(VLOOKUP(G39,'Staff Rate Breakdown'!$B$34:$L$58,11),0)</f>
        <v>0</v>
      </c>
      <c r="I39" s="45"/>
      <c r="J39" s="38">
        <f t="shared" si="0"/>
        <v>0</v>
      </c>
      <c r="K39" s="38">
        <f t="shared" si="1"/>
        <v>0</v>
      </c>
      <c r="L39" s="45"/>
      <c r="M39" s="48">
        <f>IFERROR(VLOOKUP(L39,#REF!,2,FALSE),0)</f>
        <v>0</v>
      </c>
      <c r="N39" s="52">
        <f t="shared" si="2"/>
        <v>0</v>
      </c>
      <c r="O39" s="52"/>
      <c r="P39" s="48">
        <f>IFERROR(VLOOKUP(O39,'Staff Rate Breakdown'!$A$23:$B$26,2,FALSE),0)</f>
        <v>0</v>
      </c>
      <c r="Q39" s="52">
        <f t="shared" si="3"/>
        <v>0</v>
      </c>
      <c r="R39" s="38">
        <f t="shared" si="4"/>
        <v>0</v>
      </c>
    </row>
    <row r="40" spans="1:18" x14ac:dyDescent="0.25">
      <c r="A40" s="775"/>
      <c r="B40" s="775"/>
      <c r="C40" s="770"/>
      <c r="D40" s="771"/>
      <c r="E40" s="45"/>
      <c r="F40" s="63"/>
      <c r="G40" s="63"/>
      <c r="H40" s="44">
        <f>IFERROR(VLOOKUP(G40,'Staff Rate Breakdown'!$B$34:$L$58,11),0)</f>
        <v>0</v>
      </c>
      <c r="I40" s="45"/>
      <c r="J40" s="38">
        <f t="shared" si="0"/>
        <v>0</v>
      </c>
      <c r="K40" s="38">
        <f t="shared" si="1"/>
        <v>0</v>
      </c>
      <c r="L40" s="45"/>
      <c r="M40" s="48">
        <f>IFERROR(VLOOKUP(L40,#REF!,2,FALSE),0)</f>
        <v>0</v>
      </c>
      <c r="N40" s="52">
        <f t="shared" si="2"/>
        <v>0</v>
      </c>
      <c r="O40" s="52"/>
      <c r="P40" s="48">
        <f>IFERROR(VLOOKUP(O40,'Staff Rate Breakdown'!$A$23:$B$26,2,FALSE),0)</f>
        <v>0</v>
      </c>
      <c r="Q40" s="52">
        <f t="shared" si="3"/>
        <v>0</v>
      </c>
      <c r="R40" s="38">
        <f t="shared" si="4"/>
        <v>0</v>
      </c>
    </row>
    <row r="41" spans="1:18" x14ac:dyDescent="0.25">
      <c r="A41" s="775"/>
      <c r="B41" s="775"/>
      <c r="C41" s="770"/>
      <c r="D41" s="771"/>
      <c r="E41" s="45"/>
      <c r="F41" s="63"/>
      <c r="G41" s="63"/>
      <c r="H41" s="44">
        <f>IFERROR(VLOOKUP(G41,'Staff Rate Breakdown'!$B$34:$L$58,11),0)</f>
        <v>0</v>
      </c>
      <c r="I41" s="45"/>
      <c r="J41" s="38">
        <f t="shared" si="0"/>
        <v>0</v>
      </c>
      <c r="K41" s="38">
        <f t="shared" si="1"/>
        <v>0</v>
      </c>
      <c r="L41" s="45"/>
      <c r="M41" s="48">
        <f>IFERROR(VLOOKUP(L41,#REF!,2,FALSE),0)</f>
        <v>0</v>
      </c>
      <c r="N41" s="52">
        <f t="shared" si="2"/>
        <v>0</v>
      </c>
      <c r="O41" s="52"/>
      <c r="P41" s="48">
        <f>IFERROR(VLOOKUP(O41,'Staff Rate Breakdown'!$A$23:$B$26,2,FALSE),0)</f>
        <v>0</v>
      </c>
      <c r="Q41" s="52">
        <f t="shared" si="3"/>
        <v>0</v>
      </c>
      <c r="R41" s="38">
        <f t="shared" si="4"/>
        <v>0</v>
      </c>
    </row>
    <row r="42" spans="1:18" x14ac:dyDescent="0.25">
      <c r="A42" s="775"/>
      <c r="B42" s="775"/>
      <c r="C42" s="770"/>
      <c r="D42" s="771"/>
      <c r="E42" s="45"/>
      <c r="F42" s="63"/>
      <c r="G42" s="63"/>
      <c r="H42" s="44">
        <f>IFERROR(VLOOKUP(G42,'Staff Rate Breakdown'!$B$34:$L$58,11),0)</f>
        <v>0</v>
      </c>
      <c r="I42" s="45"/>
      <c r="J42" s="38">
        <f t="shared" si="0"/>
        <v>0</v>
      </c>
      <c r="K42" s="38">
        <f t="shared" si="1"/>
        <v>0</v>
      </c>
      <c r="L42" s="45"/>
      <c r="M42" s="48">
        <f>IFERROR(VLOOKUP(L42,#REF!,2,FALSE),0)</f>
        <v>0</v>
      </c>
      <c r="N42" s="52">
        <f t="shared" si="2"/>
        <v>0</v>
      </c>
      <c r="O42" s="52"/>
      <c r="P42" s="48">
        <f>IFERROR(VLOOKUP(O42,'Staff Rate Breakdown'!$A$23:$B$26,2,FALSE),0)</f>
        <v>0</v>
      </c>
      <c r="Q42" s="52">
        <f t="shared" si="3"/>
        <v>0</v>
      </c>
      <c r="R42" s="38">
        <f t="shared" si="4"/>
        <v>0</v>
      </c>
    </row>
    <row r="43" spans="1:18" x14ac:dyDescent="0.25">
      <c r="A43" s="788" t="s">
        <v>27</v>
      </c>
      <c r="B43" s="789"/>
      <c r="C43" s="789"/>
      <c r="D43" s="789"/>
      <c r="E43" s="789"/>
      <c r="F43" s="789"/>
      <c r="G43" s="789"/>
      <c r="H43" s="789"/>
      <c r="I43" s="789"/>
      <c r="J43" s="790"/>
      <c r="K43" s="51">
        <f>SUM(K23:K42)</f>
        <v>0</v>
      </c>
      <c r="L43" s="791"/>
      <c r="M43" s="792"/>
      <c r="N43" s="793"/>
      <c r="O43" s="62"/>
      <c r="P43" s="62"/>
      <c r="Q43" s="62" t="s">
        <v>124</v>
      </c>
      <c r="R43" s="51">
        <f>SUM(R23:R42)</f>
        <v>0</v>
      </c>
    </row>
    <row r="45" spans="1:18" x14ac:dyDescent="0.25">
      <c r="A45" s="33" t="s">
        <v>72</v>
      </c>
    </row>
    <row r="47" spans="1:18" ht="30" customHeight="1" x14ac:dyDescent="0.25">
      <c r="A47" s="772" t="s">
        <v>21</v>
      </c>
      <c r="B47" s="772"/>
      <c r="C47" s="772" t="s">
        <v>66</v>
      </c>
      <c r="D47" s="772"/>
      <c r="E47" s="49" t="s">
        <v>67</v>
      </c>
      <c r="F47" s="794" t="s">
        <v>76</v>
      </c>
      <c r="G47" s="790"/>
      <c r="H47" s="49" t="s">
        <v>69</v>
      </c>
      <c r="I47" s="50" t="s">
        <v>68</v>
      </c>
      <c r="J47" s="49" t="s">
        <v>70</v>
      </c>
      <c r="K47" s="49" t="s">
        <v>71</v>
      </c>
      <c r="L47" s="50" t="s">
        <v>108</v>
      </c>
      <c r="M47" s="50" t="s">
        <v>107</v>
      </c>
      <c r="N47" s="50" t="s">
        <v>110</v>
      </c>
      <c r="O47" s="49" t="s">
        <v>109</v>
      </c>
    </row>
    <row r="48" spans="1:18" x14ac:dyDescent="0.25">
      <c r="A48" s="775"/>
      <c r="B48" s="775"/>
      <c r="C48" s="774" t="s">
        <v>61</v>
      </c>
      <c r="D48" s="774"/>
      <c r="E48" s="45"/>
      <c r="F48" s="795"/>
      <c r="G48" s="796"/>
      <c r="H48" s="45"/>
      <c r="I48" s="45"/>
      <c r="J48" s="38">
        <f>I48*H48</f>
        <v>0</v>
      </c>
      <c r="K48" s="38">
        <f t="shared" ref="K48:K67" si="5">J48*E48</f>
        <v>0</v>
      </c>
      <c r="L48" s="45" t="s">
        <v>111</v>
      </c>
      <c r="M48" s="48">
        <f>IFERROR(VLOOKUP(L48,#REF!,2,FALSE),0)</f>
        <v>0</v>
      </c>
      <c r="N48" s="52">
        <f>M48*K48</f>
        <v>0</v>
      </c>
      <c r="O48" s="38">
        <f t="shared" ref="O48:O67" si="6">N48+K48</f>
        <v>0</v>
      </c>
    </row>
    <row r="49" spans="1:15" x14ac:dyDescent="0.25">
      <c r="A49" s="775"/>
      <c r="B49" s="775"/>
      <c r="C49" s="770"/>
      <c r="D49" s="771"/>
      <c r="E49" s="45"/>
      <c r="F49" s="795"/>
      <c r="G49" s="796"/>
      <c r="H49" s="45"/>
      <c r="I49" s="45"/>
      <c r="J49" s="38">
        <f t="shared" ref="J49:J67" si="7">I49*H49</f>
        <v>0</v>
      </c>
      <c r="K49" s="38">
        <f t="shared" si="5"/>
        <v>0</v>
      </c>
      <c r="L49" s="45"/>
      <c r="M49" s="48">
        <f>IFERROR(VLOOKUP(L49,#REF!,2,FALSE),0)</f>
        <v>0</v>
      </c>
      <c r="N49" s="52">
        <f t="shared" ref="N49:N67" si="8">M49*K49</f>
        <v>0</v>
      </c>
      <c r="O49" s="38">
        <f t="shared" si="6"/>
        <v>0</v>
      </c>
    </row>
    <row r="50" spans="1:15" x14ac:dyDescent="0.25">
      <c r="A50" s="775"/>
      <c r="B50" s="775"/>
      <c r="C50" s="770"/>
      <c r="D50" s="771"/>
      <c r="E50" s="45"/>
      <c r="F50" s="795"/>
      <c r="G50" s="796"/>
      <c r="H50" s="45"/>
      <c r="I50" s="45"/>
      <c r="J50" s="38">
        <f t="shared" si="7"/>
        <v>0</v>
      </c>
      <c r="K50" s="38">
        <f t="shared" si="5"/>
        <v>0</v>
      </c>
      <c r="L50" s="45"/>
      <c r="M50" s="48">
        <f>IFERROR(VLOOKUP(L50,#REF!,2,FALSE),0)</f>
        <v>0</v>
      </c>
      <c r="N50" s="52">
        <f t="shared" si="8"/>
        <v>0</v>
      </c>
      <c r="O50" s="38">
        <f t="shared" si="6"/>
        <v>0</v>
      </c>
    </row>
    <row r="51" spans="1:15" x14ac:dyDescent="0.25">
      <c r="A51" s="775"/>
      <c r="B51" s="775"/>
      <c r="C51" s="770"/>
      <c r="D51" s="771"/>
      <c r="E51" s="45"/>
      <c r="F51" s="795"/>
      <c r="G51" s="796"/>
      <c r="H51" s="45"/>
      <c r="I51" s="45"/>
      <c r="J51" s="38">
        <f t="shared" si="7"/>
        <v>0</v>
      </c>
      <c r="K51" s="38">
        <f t="shared" si="5"/>
        <v>0</v>
      </c>
      <c r="L51" s="45"/>
      <c r="M51" s="48">
        <f>IFERROR(VLOOKUP(L51,#REF!,2,FALSE),0)</f>
        <v>0</v>
      </c>
      <c r="N51" s="52">
        <f t="shared" si="8"/>
        <v>0</v>
      </c>
      <c r="O51" s="38">
        <f t="shared" si="6"/>
        <v>0</v>
      </c>
    </row>
    <row r="52" spans="1:15" x14ac:dyDescent="0.25">
      <c r="A52" s="775"/>
      <c r="B52" s="775"/>
      <c r="C52" s="770"/>
      <c r="D52" s="771"/>
      <c r="E52" s="45"/>
      <c r="F52" s="795"/>
      <c r="G52" s="796"/>
      <c r="H52" s="45"/>
      <c r="I52" s="45"/>
      <c r="J52" s="38">
        <f t="shared" si="7"/>
        <v>0</v>
      </c>
      <c r="K52" s="38">
        <f t="shared" si="5"/>
        <v>0</v>
      </c>
      <c r="L52" s="45"/>
      <c r="M52" s="48">
        <f>IFERROR(VLOOKUP(L52,#REF!,2,FALSE),0)</f>
        <v>0</v>
      </c>
      <c r="N52" s="52">
        <f t="shared" si="8"/>
        <v>0</v>
      </c>
      <c r="O52" s="38">
        <f t="shared" si="6"/>
        <v>0</v>
      </c>
    </row>
    <row r="53" spans="1:15" x14ac:dyDescent="0.25">
      <c r="A53" s="775"/>
      <c r="B53" s="775"/>
      <c r="C53" s="770"/>
      <c r="D53" s="771"/>
      <c r="E53" s="45"/>
      <c r="F53" s="795"/>
      <c r="G53" s="796"/>
      <c r="H53" s="45"/>
      <c r="I53" s="45"/>
      <c r="J53" s="38">
        <f t="shared" si="7"/>
        <v>0</v>
      </c>
      <c r="K53" s="38">
        <f t="shared" si="5"/>
        <v>0</v>
      </c>
      <c r="L53" s="45"/>
      <c r="M53" s="48">
        <f>IFERROR(VLOOKUP(L53,#REF!,2,FALSE),0)</f>
        <v>0</v>
      </c>
      <c r="N53" s="52">
        <f t="shared" si="8"/>
        <v>0</v>
      </c>
      <c r="O53" s="38">
        <f t="shared" si="6"/>
        <v>0</v>
      </c>
    </row>
    <row r="54" spans="1:15" x14ac:dyDescent="0.25">
      <c r="A54" s="775"/>
      <c r="B54" s="775"/>
      <c r="C54" s="770"/>
      <c r="D54" s="771"/>
      <c r="E54" s="45"/>
      <c r="F54" s="795"/>
      <c r="G54" s="796"/>
      <c r="H54" s="45"/>
      <c r="I54" s="45"/>
      <c r="J54" s="38">
        <f t="shared" si="7"/>
        <v>0</v>
      </c>
      <c r="K54" s="38">
        <f t="shared" si="5"/>
        <v>0</v>
      </c>
      <c r="L54" s="45"/>
      <c r="M54" s="48">
        <f>IFERROR(VLOOKUP(L54,#REF!,2,FALSE),0)</f>
        <v>0</v>
      </c>
      <c r="N54" s="52">
        <f t="shared" si="8"/>
        <v>0</v>
      </c>
      <c r="O54" s="38">
        <f t="shared" si="6"/>
        <v>0</v>
      </c>
    </row>
    <row r="55" spans="1:15" x14ac:dyDescent="0.25">
      <c r="A55" s="775"/>
      <c r="B55" s="775"/>
      <c r="C55" s="770"/>
      <c r="D55" s="771"/>
      <c r="E55" s="45"/>
      <c r="F55" s="795"/>
      <c r="G55" s="796"/>
      <c r="H55" s="45"/>
      <c r="I55" s="45"/>
      <c r="J55" s="38">
        <f t="shared" si="7"/>
        <v>0</v>
      </c>
      <c r="K55" s="38">
        <f t="shared" si="5"/>
        <v>0</v>
      </c>
      <c r="L55" s="45"/>
      <c r="M55" s="48">
        <f>IFERROR(VLOOKUP(L55,#REF!,2,FALSE),0)</f>
        <v>0</v>
      </c>
      <c r="N55" s="52">
        <f t="shared" si="8"/>
        <v>0</v>
      </c>
      <c r="O55" s="38">
        <f t="shared" si="6"/>
        <v>0</v>
      </c>
    </row>
    <row r="56" spans="1:15" x14ac:dyDescent="0.25">
      <c r="A56" s="775"/>
      <c r="B56" s="775"/>
      <c r="C56" s="770"/>
      <c r="D56" s="771"/>
      <c r="E56" s="45"/>
      <c r="F56" s="795"/>
      <c r="G56" s="796"/>
      <c r="H56" s="45"/>
      <c r="I56" s="45"/>
      <c r="J56" s="38">
        <f t="shared" si="7"/>
        <v>0</v>
      </c>
      <c r="K56" s="38">
        <f t="shared" si="5"/>
        <v>0</v>
      </c>
      <c r="L56" s="45"/>
      <c r="M56" s="48">
        <f>IFERROR(VLOOKUP(L56,#REF!,2,FALSE),0)</f>
        <v>0</v>
      </c>
      <c r="N56" s="52">
        <f t="shared" si="8"/>
        <v>0</v>
      </c>
      <c r="O56" s="38">
        <f t="shared" si="6"/>
        <v>0</v>
      </c>
    </row>
    <row r="57" spans="1:15" x14ac:dyDescent="0.25">
      <c r="A57" s="775"/>
      <c r="B57" s="775"/>
      <c r="C57" s="770"/>
      <c r="D57" s="771"/>
      <c r="E57" s="45"/>
      <c r="F57" s="795"/>
      <c r="G57" s="796"/>
      <c r="H57" s="45"/>
      <c r="I57" s="45"/>
      <c r="J57" s="38">
        <f t="shared" si="7"/>
        <v>0</v>
      </c>
      <c r="K57" s="38">
        <f t="shared" si="5"/>
        <v>0</v>
      </c>
      <c r="L57" s="45"/>
      <c r="M57" s="48">
        <f>IFERROR(VLOOKUP(L57,#REF!,2,FALSE),0)</f>
        <v>0</v>
      </c>
      <c r="N57" s="52">
        <f t="shared" si="8"/>
        <v>0</v>
      </c>
      <c r="O57" s="38">
        <f t="shared" si="6"/>
        <v>0</v>
      </c>
    </row>
    <row r="58" spans="1:15" x14ac:dyDescent="0.25">
      <c r="A58" s="775"/>
      <c r="B58" s="775"/>
      <c r="C58" s="770"/>
      <c r="D58" s="771"/>
      <c r="E58" s="45"/>
      <c r="F58" s="795"/>
      <c r="G58" s="796"/>
      <c r="H58" s="45"/>
      <c r="I58" s="45"/>
      <c r="J58" s="38">
        <f t="shared" si="7"/>
        <v>0</v>
      </c>
      <c r="K58" s="38">
        <f t="shared" si="5"/>
        <v>0</v>
      </c>
      <c r="L58" s="45"/>
      <c r="M58" s="48">
        <f>IFERROR(VLOOKUP(L58,#REF!,2,FALSE),0)</f>
        <v>0</v>
      </c>
      <c r="N58" s="52">
        <f t="shared" si="8"/>
        <v>0</v>
      </c>
      <c r="O58" s="38">
        <f t="shared" si="6"/>
        <v>0</v>
      </c>
    </row>
    <row r="59" spans="1:15" x14ac:dyDescent="0.25">
      <c r="A59" s="775"/>
      <c r="B59" s="775"/>
      <c r="C59" s="770"/>
      <c r="D59" s="771"/>
      <c r="E59" s="45"/>
      <c r="F59" s="795"/>
      <c r="G59" s="796"/>
      <c r="H59" s="45"/>
      <c r="I59" s="45"/>
      <c r="J59" s="38">
        <f t="shared" si="7"/>
        <v>0</v>
      </c>
      <c r="K59" s="38">
        <f t="shared" si="5"/>
        <v>0</v>
      </c>
      <c r="L59" s="45"/>
      <c r="M59" s="48">
        <f>IFERROR(VLOOKUP(L59,#REF!,2,FALSE),0)</f>
        <v>0</v>
      </c>
      <c r="N59" s="52">
        <f t="shared" si="8"/>
        <v>0</v>
      </c>
      <c r="O59" s="38">
        <f t="shared" si="6"/>
        <v>0</v>
      </c>
    </row>
    <row r="60" spans="1:15" x14ac:dyDescent="0.25">
      <c r="A60" s="775"/>
      <c r="B60" s="775"/>
      <c r="C60" s="770"/>
      <c r="D60" s="771"/>
      <c r="E60" s="45"/>
      <c r="F60" s="795"/>
      <c r="G60" s="796"/>
      <c r="H60" s="45"/>
      <c r="I60" s="45"/>
      <c r="J60" s="38">
        <f t="shared" si="7"/>
        <v>0</v>
      </c>
      <c r="K60" s="38">
        <f t="shared" si="5"/>
        <v>0</v>
      </c>
      <c r="L60" s="45"/>
      <c r="M60" s="48">
        <f>IFERROR(VLOOKUP(L60,#REF!,2,FALSE),0)</f>
        <v>0</v>
      </c>
      <c r="N60" s="52">
        <f t="shared" si="8"/>
        <v>0</v>
      </c>
      <c r="O60" s="38">
        <f t="shared" si="6"/>
        <v>0</v>
      </c>
    </row>
    <row r="61" spans="1:15" x14ac:dyDescent="0.25">
      <c r="A61" s="775"/>
      <c r="B61" s="775"/>
      <c r="C61" s="770"/>
      <c r="D61" s="771"/>
      <c r="E61" s="45"/>
      <c r="F61" s="795"/>
      <c r="G61" s="796"/>
      <c r="H61" s="45"/>
      <c r="I61" s="45"/>
      <c r="J61" s="38">
        <f t="shared" si="7"/>
        <v>0</v>
      </c>
      <c r="K61" s="38">
        <f t="shared" si="5"/>
        <v>0</v>
      </c>
      <c r="L61" s="45"/>
      <c r="M61" s="48">
        <f>IFERROR(VLOOKUP(L61,#REF!,2,FALSE),0)</f>
        <v>0</v>
      </c>
      <c r="N61" s="52">
        <f t="shared" si="8"/>
        <v>0</v>
      </c>
      <c r="O61" s="38">
        <f t="shared" si="6"/>
        <v>0</v>
      </c>
    </row>
    <row r="62" spans="1:15" x14ac:dyDescent="0.25">
      <c r="A62" s="775"/>
      <c r="B62" s="775"/>
      <c r="C62" s="770"/>
      <c r="D62" s="771"/>
      <c r="E62" s="45"/>
      <c r="F62" s="795"/>
      <c r="G62" s="796"/>
      <c r="H62" s="45"/>
      <c r="I62" s="45"/>
      <c r="J62" s="38">
        <f t="shared" si="7"/>
        <v>0</v>
      </c>
      <c r="K62" s="38">
        <f t="shared" si="5"/>
        <v>0</v>
      </c>
      <c r="L62" s="45"/>
      <c r="M62" s="48">
        <f>IFERROR(VLOOKUP(L62,#REF!,2,FALSE),0)</f>
        <v>0</v>
      </c>
      <c r="N62" s="52">
        <f t="shared" si="8"/>
        <v>0</v>
      </c>
      <c r="O62" s="38">
        <f t="shared" si="6"/>
        <v>0</v>
      </c>
    </row>
    <row r="63" spans="1:15" x14ac:dyDescent="0.25">
      <c r="A63" s="775"/>
      <c r="B63" s="775"/>
      <c r="C63" s="770"/>
      <c r="D63" s="771"/>
      <c r="E63" s="45"/>
      <c r="F63" s="795"/>
      <c r="G63" s="796"/>
      <c r="H63" s="45"/>
      <c r="I63" s="45"/>
      <c r="J63" s="38">
        <f t="shared" si="7"/>
        <v>0</v>
      </c>
      <c r="K63" s="38">
        <f t="shared" si="5"/>
        <v>0</v>
      </c>
      <c r="L63" s="45"/>
      <c r="M63" s="48">
        <f>IFERROR(VLOOKUP(L63,#REF!,2,FALSE),0)</f>
        <v>0</v>
      </c>
      <c r="N63" s="52">
        <f t="shared" si="8"/>
        <v>0</v>
      </c>
      <c r="O63" s="38">
        <f t="shared" si="6"/>
        <v>0</v>
      </c>
    </row>
    <row r="64" spans="1:15" x14ac:dyDescent="0.25">
      <c r="A64" s="775"/>
      <c r="B64" s="775"/>
      <c r="C64" s="770"/>
      <c r="D64" s="771"/>
      <c r="E64" s="45"/>
      <c r="F64" s="795"/>
      <c r="G64" s="796"/>
      <c r="H64" s="45"/>
      <c r="I64" s="45"/>
      <c r="J64" s="38">
        <f t="shared" si="7"/>
        <v>0</v>
      </c>
      <c r="K64" s="38">
        <f t="shared" si="5"/>
        <v>0</v>
      </c>
      <c r="L64" s="45"/>
      <c r="M64" s="48">
        <f>IFERROR(VLOOKUP(L64,#REF!,2,FALSE),0)</f>
        <v>0</v>
      </c>
      <c r="N64" s="52">
        <f t="shared" si="8"/>
        <v>0</v>
      </c>
      <c r="O64" s="38">
        <f t="shared" si="6"/>
        <v>0</v>
      </c>
    </row>
    <row r="65" spans="1:18" x14ac:dyDescent="0.25">
      <c r="A65" s="775"/>
      <c r="B65" s="775"/>
      <c r="C65" s="770"/>
      <c r="D65" s="771"/>
      <c r="E65" s="45"/>
      <c r="F65" s="795"/>
      <c r="G65" s="796"/>
      <c r="H65" s="45"/>
      <c r="I65" s="45"/>
      <c r="J65" s="38">
        <f t="shared" si="7"/>
        <v>0</v>
      </c>
      <c r="K65" s="38">
        <f t="shared" si="5"/>
        <v>0</v>
      </c>
      <c r="L65" s="45"/>
      <c r="M65" s="48">
        <f>IFERROR(VLOOKUP(L65,#REF!,2,FALSE),0)</f>
        <v>0</v>
      </c>
      <c r="N65" s="52">
        <f t="shared" si="8"/>
        <v>0</v>
      </c>
      <c r="O65" s="38">
        <f t="shared" si="6"/>
        <v>0</v>
      </c>
    </row>
    <row r="66" spans="1:18" x14ac:dyDescent="0.25">
      <c r="A66" s="775"/>
      <c r="B66" s="775"/>
      <c r="C66" s="770"/>
      <c r="D66" s="771"/>
      <c r="E66" s="45"/>
      <c r="F66" s="795"/>
      <c r="G66" s="796"/>
      <c r="H66" s="45"/>
      <c r="I66" s="45"/>
      <c r="J66" s="38">
        <f t="shared" si="7"/>
        <v>0</v>
      </c>
      <c r="K66" s="38">
        <f t="shared" si="5"/>
        <v>0</v>
      </c>
      <c r="L66" s="45"/>
      <c r="M66" s="48">
        <f>IFERROR(VLOOKUP(L66,#REF!,2,FALSE),0)</f>
        <v>0</v>
      </c>
      <c r="N66" s="52">
        <f t="shared" si="8"/>
        <v>0</v>
      </c>
      <c r="O66" s="38">
        <f t="shared" si="6"/>
        <v>0</v>
      </c>
    </row>
    <row r="67" spans="1:18" x14ac:dyDescent="0.25">
      <c r="A67" s="775"/>
      <c r="B67" s="775"/>
      <c r="C67" s="770"/>
      <c r="D67" s="771"/>
      <c r="E67" s="45"/>
      <c r="F67" s="795"/>
      <c r="G67" s="796"/>
      <c r="H67" s="45"/>
      <c r="I67" s="45"/>
      <c r="J67" s="38">
        <f t="shared" si="7"/>
        <v>0</v>
      </c>
      <c r="K67" s="38">
        <f t="shared" si="5"/>
        <v>0</v>
      </c>
      <c r="L67" s="45"/>
      <c r="M67" s="48">
        <f>IFERROR(VLOOKUP(L67,#REF!,2,FALSE),0)</f>
        <v>0</v>
      </c>
      <c r="N67" s="52">
        <f t="shared" si="8"/>
        <v>0</v>
      </c>
      <c r="O67" s="38">
        <f t="shared" si="6"/>
        <v>0</v>
      </c>
    </row>
    <row r="68" spans="1:18" x14ac:dyDescent="0.25">
      <c r="A68" s="788" t="s">
        <v>27</v>
      </c>
      <c r="B68" s="789"/>
      <c r="C68" s="789"/>
      <c r="D68" s="789"/>
      <c r="E68" s="789"/>
      <c r="F68" s="789"/>
      <c r="G68" s="789"/>
      <c r="H68" s="789"/>
      <c r="I68" s="789"/>
      <c r="J68" s="790"/>
      <c r="K68" s="51">
        <f>SUM(K48:K67)</f>
        <v>0</v>
      </c>
      <c r="L68" s="791" t="s">
        <v>27</v>
      </c>
      <c r="M68" s="792"/>
      <c r="N68" s="793"/>
      <c r="O68" s="51">
        <f>SUM(O48:O67)</f>
        <v>0</v>
      </c>
    </row>
    <row r="69" spans="1:18" s="40" customFormat="1" x14ac:dyDescent="0.25">
      <c r="A69"/>
      <c r="B69"/>
      <c r="C69"/>
      <c r="D69"/>
      <c r="E69"/>
      <c r="F69"/>
      <c r="G69"/>
      <c r="H69"/>
      <c r="I69"/>
      <c r="J69"/>
      <c r="K69"/>
      <c r="L69"/>
      <c r="M69"/>
      <c r="N69"/>
      <c r="O69"/>
      <c r="P69"/>
      <c r="Q69"/>
      <c r="R69"/>
    </row>
    <row r="70" spans="1:18" x14ac:dyDescent="0.25">
      <c r="A70" s="33" t="s">
        <v>74</v>
      </c>
    </row>
    <row r="72" spans="1:18" ht="30" customHeight="1" x14ac:dyDescent="0.25">
      <c r="A72" s="772" t="s">
        <v>21</v>
      </c>
      <c r="B72" s="772"/>
      <c r="C72" s="772" t="s">
        <v>66</v>
      </c>
      <c r="D72" s="772"/>
      <c r="E72" s="49" t="s">
        <v>67</v>
      </c>
      <c r="F72" s="794" t="s">
        <v>77</v>
      </c>
      <c r="G72" s="797"/>
      <c r="H72" s="790"/>
      <c r="I72" s="53" t="s">
        <v>113</v>
      </c>
      <c r="J72" s="49" t="s">
        <v>70</v>
      </c>
      <c r="K72" s="49" t="s">
        <v>71</v>
      </c>
      <c r="L72" s="50" t="s">
        <v>108</v>
      </c>
      <c r="M72" s="50" t="s">
        <v>107</v>
      </c>
      <c r="N72" s="50" t="s">
        <v>110</v>
      </c>
      <c r="O72" s="49" t="s">
        <v>109</v>
      </c>
    </row>
    <row r="73" spans="1:18" x14ac:dyDescent="0.25">
      <c r="A73" s="775"/>
      <c r="B73" s="775"/>
      <c r="C73" s="774" t="s">
        <v>61</v>
      </c>
      <c r="D73" s="774"/>
      <c r="E73" s="45"/>
      <c r="F73" s="775"/>
      <c r="G73" s="775"/>
      <c r="H73" s="775"/>
      <c r="I73" s="46"/>
      <c r="J73" s="44"/>
      <c r="K73" s="38">
        <f t="shared" ref="K73:K92" si="9">J73*E73</f>
        <v>0</v>
      </c>
      <c r="L73" s="45"/>
      <c r="M73" s="48">
        <f>IFERROR(VLOOKUP(L73,#REF!,2,FALSE),0)</f>
        <v>0</v>
      </c>
      <c r="N73" s="52">
        <f>M73*K73</f>
        <v>0</v>
      </c>
      <c r="O73" s="38">
        <f t="shared" ref="O73:O92" si="10">N73+K73</f>
        <v>0</v>
      </c>
    </row>
    <row r="74" spans="1:18" x14ac:dyDescent="0.25">
      <c r="A74" s="775"/>
      <c r="B74" s="775"/>
      <c r="C74" s="770"/>
      <c r="D74" s="771"/>
      <c r="E74" s="45"/>
      <c r="F74" s="775"/>
      <c r="G74" s="775"/>
      <c r="H74" s="775"/>
      <c r="I74" s="46"/>
      <c r="J74" s="44">
        <v>35</v>
      </c>
      <c r="K74" s="38">
        <f t="shared" si="9"/>
        <v>0</v>
      </c>
      <c r="L74" s="45"/>
      <c r="M74" s="48">
        <f>IFERROR(VLOOKUP(L74,#REF!,2,FALSE),0)</f>
        <v>0</v>
      </c>
      <c r="N74" s="52">
        <f t="shared" ref="N74:N92" si="11">M74*K74</f>
        <v>0</v>
      </c>
      <c r="O74" s="38">
        <f t="shared" si="10"/>
        <v>0</v>
      </c>
    </row>
    <row r="75" spans="1:18" x14ac:dyDescent="0.25">
      <c r="A75" s="775"/>
      <c r="B75" s="775"/>
      <c r="C75" s="770"/>
      <c r="D75" s="771"/>
      <c r="E75" s="45"/>
      <c r="F75" s="775"/>
      <c r="G75" s="775"/>
      <c r="H75" s="775"/>
      <c r="I75" s="46"/>
      <c r="J75" s="44"/>
      <c r="K75" s="38">
        <f t="shared" si="9"/>
        <v>0</v>
      </c>
      <c r="L75" s="45"/>
      <c r="M75" s="48">
        <f>IFERROR(VLOOKUP(L75,#REF!,2,FALSE),0)</f>
        <v>0</v>
      </c>
      <c r="N75" s="52">
        <f t="shared" si="11"/>
        <v>0</v>
      </c>
      <c r="O75" s="38">
        <f t="shared" si="10"/>
        <v>0</v>
      </c>
    </row>
    <row r="76" spans="1:18" x14ac:dyDescent="0.25">
      <c r="A76" s="775"/>
      <c r="B76" s="775"/>
      <c r="C76" s="770"/>
      <c r="D76" s="771"/>
      <c r="E76" s="45"/>
      <c r="F76" s="775"/>
      <c r="G76" s="775"/>
      <c r="H76" s="775"/>
      <c r="I76" s="46"/>
      <c r="J76" s="44"/>
      <c r="K76" s="38">
        <f t="shared" si="9"/>
        <v>0</v>
      </c>
      <c r="L76" s="45"/>
      <c r="M76" s="48">
        <f>IFERROR(VLOOKUP(L76,#REF!,2,FALSE),0)</f>
        <v>0</v>
      </c>
      <c r="N76" s="52">
        <f t="shared" si="11"/>
        <v>0</v>
      </c>
      <c r="O76" s="38">
        <f t="shared" si="10"/>
        <v>0</v>
      </c>
    </row>
    <row r="77" spans="1:18" x14ac:dyDescent="0.25">
      <c r="A77" s="775"/>
      <c r="B77" s="775"/>
      <c r="C77" s="770"/>
      <c r="D77" s="771"/>
      <c r="E77" s="45"/>
      <c r="F77" s="775"/>
      <c r="G77" s="775"/>
      <c r="H77" s="775"/>
      <c r="I77" s="46"/>
      <c r="J77" s="44"/>
      <c r="K77" s="38">
        <f t="shared" si="9"/>
        <v>0</v>
      </c>
      <c r="L77" s="45"/>
      <c r="M77" s="48">
        <f>IFERROR(VLOOKUP(L77,#REF!,2,FALSE),0)</f>
        <v>0</v>
      </c>
      <c r="N77" s="52">
        <f t="shared" si="11"/>
        <v>0</v>
      </c>
      <c r="O77" s="38">
        <f t="shared" si="10"/>
        <v>0</v>
      </c>
    </row>
    <row r="78" spans="1:18" x14ac:dyDescent="0.25">
      <c r="A78" s="775"/>
      <c r="B78" s="775"/>
      <c r="C78" s="770"/>
      <c r="D78" s="771"/>
      <c r="E78" s="45"/>
      <c r="F78" s="775"/>
      <c r="G78" s="775"/>
      <c r="H78" s="775"/>
      <c r="I78" s="46"/>
      <c r="J78" s="44"/>
      <c r="K78" s="38">
        <f t="shared" si="9"/>
        <v>0</v>
      </c>
      <c r="L78" s="45"/>
      <c r="M78" s="48">
        <f>IFERROR(VLOOKUP(L78,#REF!,2,FALSE),0)</f>
        <v>0</v>
      </c>
      <c r="N78" s="52">
        <f t="shared" si="11"/>
        <v>0</v>
      </c>
      <c r="O78" s="38">
        <f t="shared" si="10"/>
        <v>0</v>
      </c>
    </row>
    <row r="79" spans="1:18" x14ac:dyDescent="0.25">
      <c r="A79" s="775"/>
      <c r="B79" s="775"/>
      <c r="C79" s="770"/>
      <c r="D79" s="771"/>
      <c r="E79" s="45"/>
      <c r="F79" s="775"/>
      <c r="G79" s="775"/>
      <c r="H79" s="775"/>
      <c r="I79" s="46"/>
      <c r="J79" s="44"/>
      <c r="K79" s="38">
        <f t="shared" si="9"/>
        <v>0</v>
      </c>
      <c r="L79" s="45"/>
      <c r="M79" s="48">
        <f>IFERROR(VLOOKUP(L79,#REF!,2,FALSE),0)</f>
        <v>0</v>
      </c>
      <c r="N79" s="52">
        <f t="shared" si="11"/>
        <v>0</v>
      </c>
      <c r="O79" s="38">
        <f t="shared" si="10"/>
        <v>0</v>
      </c>
    </row>
    <row r="80" spans="1:18" x14ac:dyDescent="0.25">
      <c r="A80" s="775"/>
      <c r="B80" s="775"/>
      <c r="C80" s="770"/>
      <c r="D80" s="771"/>
      <c r="E80" s="45"/>
      <c r="F80" s="775"/>
      <c r="G80" s="775"/>
      <c r="H80" s="775"/>
      <c r="I80" s="46"/>
      <c r="J80" s="44"/>
      <c r="K80" s="38">
        <f t="shared" si="9"/>
        <v>0</v>
      </c>
      <c r="L80" s="45"/>
      <c r="M80" s="48">
        <f>IFERROR(VLOOKUP(L80,#REF!,2,FALSE),0)</f>
        <v>0</v>
      </c>
      <c r="N80" s="52">
        <f t="shared" si="11"/>
        <v>0</v>
      </c>
      <c r="O80" s="38">
        <f t="shared" si="10"/>
        <v>0</v>
      </c>
    </row>
    <row r="81" spans="1:18" x14ac:dyDescent="0.25">
      <c r="A81" s="775"/>
      <c r="B81" s="775"/>
      <c r="C81" s="770"/>
      <c r="D81" s="771"/>
      <c r="E81" s="45"/>
      <c r="F81" s="775"/>
      <c r="G81" s="775"/>
      <c r="H81" s="775"/>
      <c r="I81" s="46"/>
      <c r="J81" s="44"/>
      <c r="K81" s="38">
        <f t="shared" si="9"/>
        <v>0</v>
      </c>
      <c r="L81" s="45"/>
      <c r="M81" s="48">
        <f>IFERROR(VLOOKUP(L81,#REF!,2,FALSE),0)</f>
        <v>0</v>
      </c>
      <c r="N81" s="52">
        <f t="shared" si="11"/>
        <v>0</v>
      </c>
      <c r="O81" s="38">
        <f t="shared" si="10"/>
        <v>0</v>
      </c>
    </row>
    <row r="82" spans="1:18" x14ac:dyDescent="0.25">
      <c r="A82" s="775"/>
      <c r="B82" s="775"/>
      <c r="C82" s="770"/>
      <c r="D82" s="771"/>
      <c r="E82" s="45"/>
      <c r="F82" s="775"/>
      <c r="G82" s="775"/>
      <c r="H82" s="775"/>
      <c r="I82" s="46"/>
      <c r="J82" s="44"/>
      <c r="K82" s="38">
        <f t="shared" si="9"/>
        <v>0</v>
      </c>
      <c r="L82" s="45"/>
      <c r="M82" s="48">
        <f>IFERROR(VLOOKUP(L82,#REF!,2,FALSE),0)</f>
        <v>0</v>
      </c>
      <c r="N82" s="52">
        <f t="shared" si="11"/>
        <v>0</v>
      </c>
      <c r="O82" s="38">
        <f t="shared" si="10"/>
        <v>0</v>
      </c>
    </row>
    <row r="83" spans="1:18" x14ac:dyDescent="0.25">
      <c r="A83" s="775"/>
      <c r="B83" s="775"/>
      <c r="C83" s="770"/>
      <c r="D83" s="771"/>
      <c r="E83" s="45"/>
      <c r="F83" s="775"/>
      <c r="G83" s="775"/>
      <c r="H83" s="775"/>
      <c r="I83" s="46"/>
      <c r="J83" s="44"/>
      <c r="K83" s="38">
        <f t="shared" si="9"/>
        <v>0</v>
      </c>
      <c r="L83" s="45"/>
      <c r="M83" s="48">
        <f>IFERROR(VLOOKUP(L83,#REF!,2,FALSE),0)</f>
        <v>0</v>
      </c>
      <c r="N83" s="52">
        <f t="shared" si="11"/>
        <v>0</v>
      </c>
      <c r="O83" s="38">
        <f t="shared" si="10"/>
        <v>0</v>
      </c>
    </row>
    <row r="84" spans="1:18" x14ac:dyDescent="0.25">
      <c r="A84" s="775"/>
      <c r="B84" s="775"/>
      <c r="C84" s="770"/>
      <c r="D84" s="771"/>
      <c r="E84" s="45"/>
      <c r="F84" s="775"/>
      <c r="G84" s="775"/>
      <c r="H84" s="775"/>
      <c r="I84" s="46"/>
      <c r="J84" s="44"/>
      <c r="K84" s="38">
        <f t="shared" si="9"/>
        <v>0</v>
      </c>
      <c r="L84" s="45"/>
      <c r="M84" s="48">
        <f>IFERROR(VLOOKUP(L84,#REF!,2,FALSE),0)</f>
        <v>0</v>
      </c>
      <c r="N84" s="52">
        <f t="shared" si="11"/>
        <v>0</v>
      </c>
      <c r="O84" s="38">
        <f t="shared" si="10"/>
        <v>0</v>
      </c>
    </row>
    <row r="85" spans="1:18" x14ac:dyDescent="0.25">
      <c r="A85" s="775"/>
      <c r="B85" s="775"/>
      <c r="C85" s="770"/>
      <c r="D85" s="771"/>
      <c r="E85" s="45"/>
      <c r="F85" s="775"/>
      <c r="G85" s="775"/>
      <c r="H85" s="775"/>
      <c r="I85" s="46"/>
      <c r="J85" s="44"/>
      <c r="K85" s="38">
        <f t="shared" si="9"/>
        <v>0</v>
      </c>
      <c r="L85" s="45"/>
      <c r="M85" s="48">
        <f>IFERROR(VLOOKUP(L85,#REF!,2,FALSE),0)</f>
        <v>0</v>
      </c>
      <c r="N85" s="52">
        <f t="shared" si="11"/>
        <v>0</v>
      </c>
      <c r="O85" s="38">
        <f t="shared" si="10"/>
        <v>0</v>
      </c>
    </row>
    <row r="86" spans="1:18" x14ac:dyDescent="0.25">
      <c r="A86" s="775"/>
      <c r="B86" s="775"/>
      <c r="C86" s="770"/>
      <c r="D86" s="771"/>
      <c r="E86" s="45"/>
      <c r="F86" s="775"/>
      <c r="G86" s="775"/>
      <c r="H86" s="775"/>
      <c r="I86" s="46"/>
      <c r="J86" s="44"/>
      <c r="K86" s="38">
        <f t="shared" si="9"/>
        <v>0</v>
      </c>
      <c r="L86" s="45"/>
      <c r="M86" s="48">
        <f>IFERROR(VLOOKUP(L86,#REF!,2,FALSE),0)</f>
        <v>0</v>
      </c>
      <c r="N86" s="52">
        <f t="shared" si="11"/>
        <v>0</v>
      </c>
      <c r="O86" s="38">
        <f t="shared" si="10"/>
        <v>0</v>
      </c>
    </row>
    <row r="87" spans="1:18" x14ac:dyDescent="0.25">
      <c r="A87" s="775"/>
      <c r="B87" s="775"/>
      <c r="C87" s="770"/>
      <c r="D87" s="771"/>
      <c r="E87" s="45"/>
      <c r="F87" s="775"/>
      <c r="G87" s="775"/>
      <c r="H87" s="775"/>
      <c r="I87" s="46"/>
      <c r="J87" s="44"/>
      <c r="K87" s="38">
        <f t="shared" si="9"/>
        <v>0</v>
      </c>
      <c r="L87" s="45"/>
      <c r="M87" s="48">
        <f>IFERROR(VLOOKUP(L87,#REF!,2,FALSE),0)</f>
        <v>0</v>
      </c>
      <c r="N87" s="52">
        <f t="shared" si="11"/>
        <v>0</v>
      </c>
      <c r="O87" s="38">
        <f t="shared" si="10"/>
        <v>0</v>
      </c>
    </row>
    <row r="88" spans="1:18" x14ac:dyDescent="0.25">
      <c r="A88" s="775"/>
      <c r="B88" s="775"/>
      <c r="C88" s="770"/>
      <c r="D88" s="771"/>
      <c r="E88" s="45"/>
      <c r="F88" s="775"/>
      <c r="G88" s="775"/>
      <c r="H88" s="775"/>
      <c r="I88" s="46"/>
      <c r="J88" s="44"/>
      <c r="K88" s="38">
        <f t="shared" si="9"/>
        <v>0</v>
      </c>
      <c r="L88" s="45"/>
      <c r="M88" s="48">
        <f>IFERROR(VLOOKUP(L88,#REF!,2,FALSE),0)</f>
        <v>0</v>
      </c>
      <c r="N88" s="52">
        <f t="shared" si="11"/>
        <v>0</v>
      </c>
      <c r="O88" s="38">
        <f t="shared" si="10"/>
        <v>0</v>
      </c>
    </row>
    <row r="89" spans="1:18" x14ac:dyDescent="0.25">
      <c r="A89" s="775"/>
      <c r="B89" s="775"/>
      <c r="C89" s="770"/>
      <c r="D89" s="771"/>
      <c r="E89" s="45"/>
      <c r="F89" s="775"/>
      <c r="G89" s="775"/>
      <c r="H89" s="775"/>
      <c r="I89" s="46"/>
      <c r="J89" s="44"/>
      <c r="K89" s="38">
        <f t="shared" si="9"/>
        <v>0</v>
      </c>
      <c r="L89" s="45"/>
      <c r="M89" s="48">
        <f>IFERROR(VLOOKUP(L89,#REF!,2,FALSE),0)</f>
        <v>0</v>
      </c>
      <c r="N89" s="52">
        <f t="shared" si="11"/>
        <v>0</v>
      </c>
      <c r="O89" s="38">
        <f t="shared" si="10"/>
        <v>0</v>
      </c>
    </row>
    <row r="90" spans="1:18" x14ac:dyDescent="0.25">
      <c r="A90" s="775"/>
      <c r="B90" s="775"/>
      <c r="C90" s="770"/>
      <c r="D90" s="771"/>
      <c r="E90" s="45"/>
      <c r="F90" s="775"/>
      <c r="G90" s="775"/>
      <c r="H90" s="775"/>
      <c r="I90" s="46"/>
      <c r="J90" s="44"/>
      <c r="K90" s="38">
        <f t="shared" si="9"/>
        <v>0</v>
      </c>
      <c r="L90" s="45"/>
      <c r="M90" s="48">
        <f>IFERROR(VLOOKUP(L90,#REF!,2,FALSE),0)</f>
        <v>0</v>
      </c>
      <c r="N90" s="52">
        <f t="shared" si="11"/>
        <v>0</v>
      </c>
      <c r="O90" s="38">
        <f t="shared" si="10"/>
        <v>0</v>
      </c>
    </row>
    <row r="91" spans="1:18" x14ac:dyDescent="0.25">
      <c r="A91" s="775"/>
      <c r="B91" s="775"/>
      <c r="C91" s="770"/>
      <c r="D91" s="771"/>
      <c r="E91" s="45"/>
      <c r="F91" s="775"/>
      <c r="G91" s="775"/>
      <c r="H91" s="775"/>
      <c r="I91" s="46"/>
      <c r="J91" s="44"/>
      <c r="K91" s="38">
        <f t="shared" si="9"/>
        <v>0</v>
      </c>
      <c r="L91" s="45"/>
      <c r="M91" s="48">
        <f>IFERROR(VLOOKUP(L91,#REF!,2,FALSE),0)</f>
        <v>0</v>
      </c>
      <c r="N91" s="52">
        <f t="shared" si="11"/>
        <v>0</v>
      </c>
      <c r="O91" s="38">
        <f t="shared" si="10"/>
        <v>0</v>
      </c>
    </row>
    <row r="92" spans="1:18" x14ac:dyDescent="0.25">
      <c r="A92" s="775"/>
      <c r="B92" s="775"/>
      <c r="C92" s="770"/>
      <c r="D92" s="771"/>
      <c r="E92" s="45"/>
      <c r="F92" s="775"/>
      <c r="G92" s="775"/>
      <c r="H92" s="775"/>
      <c r="I92" s="46"/>
      <c r="J92" s="44"/>
      <c r="K92" s="38">
        <f t="shared" si="9"/>
        <v>0</v>
      </c>
      <c r="L92" s="45"/>
      <c r="M92" s="48">
        <f>IFERROR(VLOOKUP(L92,#REF!,2,FALSE),0)</f>
        <v>0</v>
      </c>
      <c r="N92" s="52">
        <f t="shared" si="11"/>
        <v>0</v>
      </c>
      <c r="O92" s="38">
        <f t="shared" si="10"/>
        <v>0</v>
      </c>
    </row>
    <row r="93" spans="1:18" x14ac:dyDescent="0.25">
      <c r="A93" s="788" t="s">
        <v>27</v>
      </c>
      <c r="B93" s="789"/>
      <c r="C93" s="789"/>
      <c r="D93" s="789"/>
      <c r="E93" s="789"/>
      <c r="F93" s="789"/>
      <c r="G93" s="789"/>
      <c r="H93" s="789"/>
      <c r="I93" s="789"/>
      <c r="J93" s="790"/>
      <c r="K93" s="51">
        <f>SUM(K73:K92)</f>
        <v>0</v>
      </c>
      <c r="L93" s="791" t="s">
        <v>27</v>
      </c>
      <c r="M93" s="792"/>
      <c r="N93" s="793"/>
      <c r="O93" s="51">
        <f>SUM(O73:O92)</f>
        <v>0</v>
      </c>
    </row>
    <row r="95" spans="1:18" x14ac:dyDescent="0.25">
      <c r="A95" s="33" t="s">
        <v>75</v>
      </c>
    </row>
    <row r="96" spans="1:18" x14ac:dyDescent="0.25">
      <c r="O96" s="40"/>
      <c r="P96" s="40"/>
      <c r="Q96" s="40"/>
      <c r="R96" s="40"/>
    </row>
    <row r="97" spans="1:18" ht="30" x14ac:dyDescent="0.25">
      <c r="A97" s="772" t="s">
        <v>21</v>
      </c>
      <c r="B97" s="772"/>
      <c r="C97" s="772" t="s">
        <v>66</v>
      </c>
      <c r="D97" s="772"/>
      <c r="E97" s="49" t="s">
        <v>67</v>
      </c>
      <c r="F97" s="794" t="s">
        <v>22</v>
      </c>
      <c r="G97" s="790"/>
      <c r="H97" s="56" t="s">
        <v>78</v>
      </c>
      <c r="I97" s="49" t="s">
        <v>70</v>
      </c>
      <c r="J97" s="49" t="s">
        <v>71</v>
      </c>
      <c r="K97" s="50" t="s">
        <v>108</v>
      </c>
      <c r="L97" s="50" t="s">
        <v>107</v>
      </c>
      <c r="M97" s="50" t="s">
        <v>110</v>
      </c>
      <c r="N97" s="49" t="s">
        <v>109</v>
      </c>
      <c r="O97" s="67"/>
      <c r="P97" s="67"/>
      <c r="Q97" s="67"/>
      <c r="R97" s="40"/>
    </row>
    <row r="98" spans="1:18" x14ac:dyDescent="0.25">
      <c r="A98" s="798"/>
      <c r="B98" s="798"/>
      <c r="C98" s="774" t="s">
        <v>61</v>
      </c>
      <c r="D98" s="774"/>
      <c r="E98" s="54"/>
      <c r="F98" s="799"/>
      <c r="G98" s="800"/>
      <c r="H98" s="44"/>
      <c r="I98" s="38">
        <f t="shared" ref="I98:I117" si="12">H98*E98</f>
        <v>0</v>
      </c>
      <c r="J98" s="38">
        <f t="shared" ref="J98:J117" si="13">I98*E98</f>
        <v>0</v>
      </c>
      <c r="K98" s="54"/>
      <c r="L98" s="48">
        <f>IFERROR(VLOOKUP(K98,#REF!,2,FALSE),0)</f>
        <v>0</v>
      </c>
      <c r="M98" s="55">
        <f>L98*J98</f>
        <v>0</v>
      </c>
      <c r="N98" s="38">
        <f>M98+J98</f>
        <v>0</v>
      </c>
      <c r="O98" s="68"/>
      <c r="P98" s="68"/>
      <c r="Q98" s="68"/>
      <c r="R98" s="40"/>
    </row>
    <row r="99" spans="1:18" x14ac:dyDescent="0.25">
      <c r="A99" s="60"/>
      <c r="B99" s="61"/>
      <c r="C99" s="770"/>
      <c r="D99" s="771"/>
      <c r="E99" s="54"/>
      <c r="F99" s="799"/>
      <c r="G99" s="800"/>
      <c r="H99" s="44"/>
      <c r="I99" s="38">
        <f t="shared" si="12"/>
        <v>0</v>
      </c>
      <c r="J99" s="38">
        <f t="shared" si="13"/>
        <v>0</v>
      </c>
      <c r="K99" s="54"/>
      <c r="L99" s="48">
        <f>IFERROR(VLOOKUP(K99,#REF!,2,FALSE),0)</f>
        <v>0</v>
      </c>
      <c r="M99" s="55">
        <f t="shared" ref="M99:M117" si="14">L99*J99</f>
        <v>0</v>
      </c>
      <c r="N99" s="38">
        <f t="shared" ref="N99:N104" si="15">M99+J99</f>
        <v>0</v>
      </c>
      <c r="O99" s="68"/>
      <c r="P99" s="68"/>
      <c r="Q99" s="68"/>
      <c r="R99" s="40"/>
    </row>
    <row r="100" spans="1:18" x14ac:dyDescent="0.25">
      <c r="A100" s="60"/>
      <c r="B100" s="61"/>
      <c r="C100" s="770"/>
      <c r="D100" s="771"/>
      <c r="E100" s="54"/>
      <c r="F100" s="799"/>
      <c r="G100" s="800"/>
      <c r="H100" s="44"/>
      <c r="I100" s="38">
        <f t="shared" si="12"/>
        <v>0</v>
      </c>
      <c r="J100" s="38">
        <f t="shared" si="13"/>
        <v>0</v>
      </c>
      <c r="K100" s="54"/>
      <c r="L100" s="48">
        <f>IFERROR(VLOOKUP(K100,#REF!,2,FALSE),0)</f>
        <v>0</v>
      </c>
      <c r="M100" s="55">
        <f t="shared" si="14"/>
        <v>0</v>
      </c>
      <c r="N100" s="38">
        <f t="shared" si="15"/>
        <v>0</v>
      </c>
      <c r="O100" s="66"/>
      <c r="P100" s="66"/>
      <c r="Q100" s="66"/>
    </row>
    <row r="101" spans="1:18" x14ac:dyDescent="0.25">
      <c r="A101" s="60"/>
      <c r="B101" s="61"/>
      <c r="C101" s="770"/>
      <c r="D101" s="771"/>
      <c r="E101" s="54"/>
      <c r="F101" s="799"/>
      <c r="G101" s="800"/>
      <c r="H101" s="44"/>
      <c r="I101" s="38">
        <f t="shared" si="12"/>
        <v>0</v>
      </c>
      <c r="J101" s="38">
        <f t="shared" si="13"/>
        <v>0</v>
      </c>
      <c r="K101" s="54"/>
      <c r="L101" s="48">
        <f>IFERROR(VLOOKUP(K101,#REF!,2,FALSE),0)</f>
        <v>0</v>
      </c>
      <c r="M101" s="55">
        <f t="shared" si="14"/>
        <v>0</v>
      </c>
      <c r="N101" s="38">
        <f t="shared" si="15"/>
        <v>0</v>
      </c>
      <c r="O101" s="66"/>
      <c r="P101" s="66"/>
      <c r="Q101" s="66"/>
    </row>
    <row r="102" spans="1:18" x14ac:dyDescent="0.25">
      <c r="A102" s="60"/>
      <c r="B102" s="61"/>
      <c r="C102" s="770"/>
      <c r="D102" s="771"/>
      <c r="E102" s="54"/>
      <c r="F102" s="799"/>
      <c r="G102" s="800"/>
      <c r="H102" s="44"/>
      <c r="I102" s="38">
        <f t="shared" si="12"/>
        <v>0</v>
      </c>
      <c r="J102" s="38">
        <f t="shared" si="13"/>
        <v>0</v>
      </c>
      <c r="K102" s="54"/>
      <c r="L102" s="48">
        <f>IFERROR(VLOOKUP(K102,#REF!,2,FALSE),0)</f>
        <v>0</v>
      </c>
      <c r="M102" s="55">
        <f t="shared" si="14"/>
        <v>0</v>
      </c>
      <c r="N102" s="38">
        <f t="shared" si="15"/>
        <v>0</v>
      </c>
      <c r="O102" s="66"/>
      <c r="P102" s="66"/>
      <c r="Q102" s="66"/>
    </row>
    <row r="103" spans="1:18" x14ac:dyDescent="0.25">
      <c r="A103" s="60"/>
      <c r="B103" s="61"/>
      <c r="C103" s="770"/>
      <c r="D103" s="771"/>
      <c r="E103" s="54"/>
      <c r="F103" s="799"/>
      <c r="G103" s="800"/>
      <c r="H103" s="44"/>
      <c r="I103" s="38">
        <f t="shared" si="12"/>
        <v>0</v>
      </c>
      <c r="J103" s="38">
        <f t="shared" si="13"/>
        <v>0</v>
      </c>
      <c r="K103" s="54"/>
      <c r="L103" s="48">
        <f>IFERROR(VLOOKUP(K103,#REF!,2,FALSE),0)</f>
        <v>0</v>
      </c>
      <c r="M103" s="55">
        <f t="shared" si="14"/>
        <v>0</v>
      </c>
      <c r="N103" s="38">
        <f t="shared" si="15"/>
        <v>0</v>
      </c>
      <c r="O103" s="66"/>
      <c r="P103" s="66"/>
      <c r="Q103" s="66"/>
    </row>
    <row r="104" spans="1:18" x14ac:dyDescent="0.25">
      <c r="A104" s="60"/>
      <c r="B104" s="61"/>
      <c r="C104" s="770"/>
      <c r="D104" s="771"/>
      <c r="E104" s="54"/>
      <c r="F104" s="799"/>
      <c r="G104" s="800"/>
      <c r="H104" s="44"/>
      <c r="I104" s="38">
        <f t="shared" si="12"/>
        <v>0</v>
      </c>
      <c r="J104" s="38">
        <f t="shared" si="13"/>
        <v>0</v>
      </c>
      <c r="K104" s="54"/>
      <c r="L104" s="48">
        <f>IFERROR(VLOOKUP(K104,#REF!,2,FALSE),0)</f>
        <v>0</v>
      </c>
      <c r="M104" s="55">
        <f t="shared" si="14"/>
        <v>0</v>
      </c>
      <c r="N104" s="38">
        <f t="shared" si="15"/>
        <v>0</v>
      </c>
      <c r="O104" s="66"/>
      <c r="P104" s="66"/>
      <c r="Q104" s="66"/>
    </row>
    <row r="105" spans="1:18" x14ac:dyDescent="0.25">
      <c r="A105" s="60"/>
      <c r="B105" s="61"/>
      <c r="C105" s="770"/>
      <c r="D105" s="771"/>
      <c r="E105" s="54"/>
      <c r="F105" s="799"/>
      <c r="G105" s="800"/>
      <c r="H105" s="44"/>
      <c r="I105" s="38">
        <f t="shared" si="12"/>
        <v>0</v>
      </c>
      <c r="J105" s="38">
        <f t="shared" si="13"/>
        <v>0</v>
      </c>
      <c r="K105" s="54"/>
      <c r="L105" s="48">
        <f>IFERROR(VLOOKUP(K105,#REF!,2,FALSE),0)</f>
        <v>0</v>
      </c>
      <c r="M105" s="55">
        <f t="shared" si="14"/>
        <v>0</v>
      </c>
      <c r="N105" s="38">
        <f>M105+J105</f>
        <v>0</v>
      </c>
      <c r="O105" s="66"/>
      <c r="P105" s="66"/>
      <c r="Q105" s="66"/>
    </row>
    <row r="106" spans="1:18" x14ac:dyDescent="0.25">
      <c r="A106" s="60"/>
      <c r="B106" s="61"/>
      <c r="C106" s="770"/>
      <c r="D106" s="771"/>
      <c r="E106" s="54"/>
      <c r="F106" s="799"/>
      <c r="G106" s="800"/>
      <c r="H106" s="44"/>
      <c r="I106" s="38">
        <f t="shared" si="12"/>
        <v>0</v>
      </c>
      <c r="J106" s="38">
        <f t="shared" si="13"/>
        <v>0</v>
      </c>
      <c r="K106" s="54"/>
      <c r="L106" s="48">
        <f>IFERROR(VLOOKUP(K106,#REF!,2,FALSE),0)</f>
        <v>0</v>
      </c>
      <c r="M106" s="55">
        <f t="shared" si="14"/>
        <v>0</v>
      </c>
      <c r="N106" s="38">
        <f t="shared" ref="N106:N117" si="16">M106+J106</f>
        <v>0</v>
      </c>
      <c r="O106" s="66"/>
      <c r="P106" s="66"/>
      <c r="Q106" s="66"/>
    </row>
    <row r="107" spans="1:18" x14ac:dyDescent="0.25">
      <c r="A107" s="60"/>
      <c r="B107" s="61"/>
      <c r="C107" s="770"/>
      <c r="D107" s="771"/>
      <c r="E107" s="54"/>
      <c r="F107" s="799"/>
      <c r="G107" s="800"/>
      <c r="H107" s="44"/>
      <c r="I107" s="38">
        <f t="shared" si="12"/>
        <v>0</v>
      </c>
      <c r="J107" s="38">
        <f t="shared" si="13"/>
        <v>0</v>
      </c>
      <c r="K107" s="54"/>
      <c r="L107" s="48">
        <f>IFERROR(VLOOKUP(K107,#REF!,2,FALSE),0)</f>
        <v>0</v>
      </c>
      <c r="M107" s="55">
        <f t="shared" si="14"/>
        <v>0</v>
      </c>
      <c r="N107" s="38">
        <f t="shared" si="16"/>
        <v>0</v>
      </c>
      <c r="O107" s="66"/>
      <c r="P107" s="66"/>
      <c r="Q107" s="66"/>
    </row>
    <row r="108" spans="1:18" x14ac:dyDescent="0.25">
      <c r="A108" s="60"/>
      <c r="B108" s="61"/>
      <c r="C108" s="770"/>
      <c r="D108" s="771"/>
      <c r="E108" s="54"/>
      <c r="F108" s="799"/>
      <c r="G108" s="800"/>
      <c r="H108" s="44"/>
      <c r="I108" s="38">
        <f t="shared" si="12"/>
        <v>0</v>
      </c>
      <c r="J108" s="38">
        <f t="shared" si="13"/>
        <v>0</v>
      </c>
      <c r="K108" s="54"/>
      <c r="L108" s="48">
        <f>IFERROR(VLOOKUP(K108,#REF!,2,FALSE),0)</f>
        <v>0</v>
      </c>
      <c r="M108" s="55">
        <f t="shared" si="14"/>
        <v>0</v>
      </c>
      <c r="N108" s="38">
        <f t="shared" si="16"/>
        <v>0</v>
      </c>
      <c r="O108" s="66"/>
      <c r="P108" s="66"/>
      <c r="Q108" s="66"/>
    </row>
    <row r="109" spans="1:18" x14ac:dyDescent="0.25">
      <c r="A109" s="799"/>
      <c r="B109" s="800"/>
      <c r="C109" s="770"/>
      <c r="D109" s="771"/>
      <c r="E109" s="54"/>
      <c r="F109" s="799"/>
      <c r="G109" s="800"/>
      <c r="H109" s="44"/>
      <c r="I109" s="38">
        <f t="shared" si="12"/>
        <v>0</v>
      </c>
      <c r="J109" s="38">
        <f t="shared" si="13"/>
        <v>0</v>
      </c>
      <c r="K109" s="54"/>
      <c r="L109" s="48">
        <f>IFERROR(VLOOKUP(K109,#REF!,2,FALSE),0)</f>
        <v>0</v>
      </c>
      <c r="M109" s="55">
        <f t="shared" si="14"/>
        <v>0</v>
      </c>
      <c r="N109" s="38">
        <f t="shared" si="16"/>
        <v>0</v>
      </c>
      <c r="O109" s="66"/>
      <c r="P109" s="66"/>
      <c r="Q109" s="66"/>
    </row>
    <row r="110" spans="1:18" x14ac:dyDescent="0.25">
      <c r="A110" s="799"/>
      <c r="B110" s="800"/>
      <c r="C110" s="770"/>
      <c r="D110" s="771"/>
      <c r="E110" s="54"/>
      <c r="F110" s="799"/>
      <c r="G110" s="800"/>
      <c r="H110" s="44"/>
      <c r="I110" s="38">
        <f t="shared" si="12"/>
        <v>0</v>
      </c>
      <c r="J110" s="38">
        <f t="shared" si="13"/>
        <v>0</v>
      </c>
      <c r="K110" s="54"/>
      <c r="L110" s="48">
        <f>IFERROR(VLOOKUP(K110,#REF!,2,FALSE),0)</f>
        <v>0</v>
      </c>
      <c r="M110" s="55">
        <f t="shared" si="14"/>
        <v>0</v>
      </c>
      <c r="N110" s="38">
        <f t="shared" si="16"/>
        <v>0</v>
      </c>
      <c r="O110" s="66"/>
      <c r="P110" s="66"/>
      <c r="Q110" s="66"/>
    </row>
    <row r="111" spans="1:18" x14ac:dyDescent="0.25">
      <c r="A111" s="799"/>
      <c r="B111" s="800"/>
      <c r="C111" s="770"/>
      <c r="D111" s="771"/>
      <c r="E111" s="54"/>
      <c r="F111" s="799"/>
      <c r="G111" s="800"/>
      <c r="H111" s="44"/>
      <c r="I111" s="38">
        <f t="shared" si="12"/>
        <v>0</v>
      </c>
      <c r="J111" s="38">
        <f t="shared" si="13"/>
        <v>0</v>
      </c>
      <c r="K111" s="54"/>
      <c r="L111" s="48">
        <f>IFERROR(VLOOKUP(K111,#REF!,2,FALSE),0)</f>
        <v>0</v>
      </c>
      <c r="M111" s="55">
        <f t="shared" si="14"/>
        <v>0</v>
      </c>
      <c r="N111" s="38">
        <f t="shared" si="16"/>
        <v>0</v>
      </c>
      <c r="O111" s="66"/>
      <c r="P111" s="66"/>
      <c r="Q111" s="66"/>
    </row>
    <row r="112" spans="1:18" x14ac:dyDescent="0.25">
      <c r="A112" s="799"/>
      <c r="B112" s="800"/>
      <c r="C112" s="770"/>
      <c r="D112" s="771"/>
      <c r="E112" s="54"/>
      <c r="F112" s="799"/>
      <c r="G112" s="800"/>
      <c r="H112" s="44"/>
      <c r="I112" s="38">
        <f t="shared" si="12"/>
        <v>0</v>
      </c>
      <c r="J112" s="38">
        <f t="shared" si="13"/>
        <v>0</v>
      </c>
      <c r="K112" s="54"/>
      <c r="L112" s="48">
        <f>IFERROR(VLOOKUP(K112,#REF!,2,FALSE),0)</f>
        <v>0</v>
      </c>
      <c r="M112" s="55">
        <f t="shared" si="14"/>
        <v>0</v>
      </c>
      <c r="N112" s="38">
        <f t="shared" si="16"/>
        <v>0</v>
      </c>
      <c r="O112" s="66"/>
      <c r="P112" s="66"/>
      <c r="Q112" s="66"/>
    </row>
    <row r="113" spans="1:18" x14ac:dyDescent="0.25">
      <c r="A113" s="799"/>
      <c r="B113" s="800"/>
      <c r="C113" s="770"/>
      <c r="D113" s="771"/>
      <c r="E113" s="54"/>
      <c r="F113" s="799"/>
      <c r="G113" s="800"/>
      <c r="H113" s="44"/>
      <c r="I113" s="38">
        <f t="shared" si="12"/>
        <v>0</v>
      </c>
      <c r="J113" s="38">
        <f t="shared" si="13"/>
        <v>0</v>
      </c>
      <c r="K113" s="54"/>
      <c r="L113" s="48">
        <f>IFERROR(VLOOKUP(K113,#REF!,2,FALSE),0)</f>
        <v>0</v>
      </c>
      <c r="M113" s="55">
        <f t="shared" si="14"/>
        <v>0</v>
      </c>
      <c r="N113" s="38">
        <f t="shared" si="16"/>
        <v>0</v>
      </c>
      <c r="O113" s="66"/>
      <c r="P113" s="66"/>
      <c r="Q113" s="66"/>
    </row>
    <row r="114" spans="1:18" x14ac:dyDescent="0.25">
      <c r="A114" s="799"/>
      <c r="B114" s="800"/>
      <c r="C114" s="770"/>
      <c r="D114" s="771"/>
      <c r="E114" s="54"/>
      <c r="F114" s="799"/>
      <c r="G114" s="800"/>
      <c r="H114" s="44"/>
      <c r="I114" s="38">
        <f t="shared" si="12"/>
        <v>0</v>
      </c>
      <c r="J114" s="38">
        <f t="shared" si="13"/>
        <v>0</v>
      </c>
      <c r="K114" s="54"/>
      <c r="L114" s="48">
        <f>IFERROR(VLOOKUP(K114,#REF!,2,FALSE),0)</f>
        <v>0</v>
      </c>
      <c r="M114" s="55">
        <f t="shared" si="14"/>
        <v>0</v>
      </c>
      <c r="N114" s="38">
        <f t="shared" si="16"/>
        <v>0</v>
      </c>
      <c r="O114" s="66"/>
      <c r="P114" s="66"/>
      <c r="Q114" s="66"/>
    </row>
    <row r="115" spans="1:18" x14ac:dyDescent="0.25">
      <c r="A115" s="799"/>
      <c r="B115" s="800"/>
      <c r="C115" s="770"/>
      <c r="D115" s="771"/>
      <c r="E115" s="54"/>
      <c r="F115" s="799"/>
      <c r="G115" s="800"/>
      <c r="H115" s="44"/>
      <c r="I115" s="38">
        <f t="shared" si="12"/>
        <v>0</v>
      </c>
      <c r="J115" s="38">
        <f t="shared" si="13"/>
        <v>0</v>
      </c>
      <c r="K115" s="54"/>
      <c r="L115" s="48">
        <f>IFERROR(VLOOKUP(K115,#REF!,2,FALSE),0)</f>
        <v>0</v>
      </c>
      <c r="M115" s="55">
        <f t="shared" si="14"/>
        <v>0</v>
      </c>
      <c r="N115" s="38">
        <f t="shared" si="16"/>
        <v>0</v>
      </c>
      <c r="O115" s="66"/>
      <c r="P115" s="66"/>
      <c r="Q115" s="66"/>
    </row>
    <row r="116" spans="1:18" x14ac:dyDescent="0.25">
      <c r="A116" s="799"/>
      <c r="B116" s="800"/>
      <c r="C116" s="770"/>
      <c r="D116" s="771"/>
      <c r="E116" s="54"/>
      <c r="F116" s="799"/>
      <c r="G116" s="800"/>
      <c r="H116" s="44"/>
      <c r="I116" s="38">
        <f t="shared" si="12"/>
        <v>0</v>
      </c>
      <c r="J116" s="38">
        <f t="shared" si="13"/>
        <v>0</v>
      </c>
      <c r="K116" s="54"/>
      <c r="L116" s="48">
        <f>IFERROR(VLOOKUP(K116,#REF!,2,FALSE),0)</f>
        <v>0</v>
      </c>
      <c r="M116" s="55">
        <f t="shared" si="14"/>
        <v>0</v>
      </c>
      <c r="N116" s="38">
        <f t="shared" si="16"/>
        <v>0</v>
      </c>
      <c r="O116" s="68"/>
      <c r="P116" s="68"/>
      <c r="Q116" s="68"/>
      <c r="R116" s="40"/>
    </row>
    <row r="117" spans="1:18" x14ac:dyDescent="0.25">
      <c r="A117" s="799"/>
      <c r="B117" s="800"/>
      <c r="C117" s="770"/>
      <c r="D117" s="771"/>
      <c r="E117" s="54"/>
      <c r="F117" s="799"/>
      <c r="G117" s="800"/>
      <c r="H117" s="44"/>
      <c r="I117" s="38">
        <f t="shared" si="12"/>
        <v>0</v>
      </c>
      <c r="J117" s="38">
        <f t="shared" si="13"/>
        <v>0</v>
      </c>
      <c r="K117" s="54"/>
      <c r="L117" s="48">
        <f>IFERROR(VLOOKUP(K117,#REF!,2,FALSE),0)</f>
        <v>0</v>
      </c>
      <c r="M117" s="55">
        <f t="shared" si="14"/>
        <v>0</v>
      </c>
      <c r="N117" s="38">
        <f t="shared" si="16"/>
        <v>0</v>
      </c>
      <c r="O117" s="68"/>
      <c r="P117" s="68"/>
      <c r="Q117" s="68"/>
      <c r="R117" s="40"/>
    </row>
    <row r="118" spans="1:18" x14ac:dyDescent="0.25">
      <c r="A118" s="763" t="s">
        <v>27</v>
      </c>
      <c r="B118" s="764"/>
      <c r="C118" s="764"/>
      <c r="D118" s="764"/>
      <c r="E118" s="764"/>
      <c r="F118" s="764"/>
      <c r="G118" s="764"/>
      <c r="H118" s="764"/>
      <c r="I118" s="764"/>
      <c r="J118" s="51">
        <f>SUM(J98:J117)</f>
        <v>0</v>
      </c>
      <c r="K118" s="791" t="s">
        <v>27</v>
      </c>
      <c r="L118" s="792"/>
      <c r="M118" s="793"/>
      <c r="N118" s="51">
        <f>SUM(N98:N117)</f>
        <v>0</v>
      </c>
      <c r="O118" s="28"/>
      <c r="P118" s="28"/>
      <c r="Q118" s="28"/>
      <c r="R118" s="40"/>
    </row>
    <row r="119" spans="1:18" x14ac:dyDescent="0.25">
      <c r="O119" s="40"/>
      <c r="P119" s="40"/>
      <c r="Q119" s="40"/>
      <c r="R119" s="40"/>
    </row>
    <row r="120" spans="1:18" x14ac:dyDescent="0.25">
      <c r="A120" s="72" t="s">
        <v>137</v>
      </c>
      <c r="B120" s="69"/>
      <c r="C120" s="69"/>
      <c r="D120" s="69"/>
      <c r="E120" s="69"/>
      <c r="F120" s="69"/>
      <c r="G120" s="69"/>
      <c r="H120" s="69"/>
      <c r="I120" s="69"/>
      <c r="J120" s="69"/>
      <c r="K120" s="69"/>
      <c r="L120" s="69"/>
      <c r="M120" s="69"/>
      <c r="N120" s="69"/>
      <c r="O120" s="69"/>
      <c r="P120" s="69"/>
    </row>
    <row r="121" spans="1:18" x14ac:dyDescent="0.25">
      <c r="A121" s="73"/>
      <c r="B121" s="73"/>
      <c r="C121" s="73"/>
      <c r="D121" s="73"/>
      <c r="E121" s="73"/>
      <c r="F121" s="73"/>
      <c r="G121" s="73"/>
      <c r="H121" s="73"/>
      <c r="I121" s="73"/>
      <c r="J121" s="73"/>
      <c r="K121" s="73"/>
      <c r="L121" s="73"/>
      <c r="M121" s="73"/>
      <c r="N121" s="73"/>
      <c r="O121" s="73"/>
      <c r="P121" s="73"/>
    </row>
    <row r="122" spans="1:18" ht="30" x14ac:dyDescent="0.25">
      <c r="A122" s="772" t="s">
        <v>21</v>
      </c>
      <c r="B122" s="772"/>
      <c r="C122" s="772" t="s">
        <v>66</v>
      </c>
      <c r="D122" s="772"/>
      <c r="E122" s="49" t="s">
        <v>67</v>
      </c>
      <c r="F122" s="773" t="s">
        <v>22</v>
      </c>
      <c r="G122" s="773"/>
      <c r="H122" s="89" t="s">
        <v>113</v>
      </c>
      <c r="I122" s="50" t="s">
        <v>78</v>
      </c>
      <c r="J122" s="50" t="s">
        <v>130</v>
      </c>
      <c r="K122" s="49" t="s">
        <v>70</v>
      </c>
      <c r="L122" s="49" t="s">
        <v>71</v>
      </c>
      <c r="M122" s="50" t="s">
        <v>108</v>
      </c>
      <c r="N122" s="50" t="s">
        <v>107</v>
      </c>
      <c r="O122" s="50" t="s">
        <v>110</v>
      </c>
      <c r="P122" s="49" t="s">
        <v>109</v>
      </c>
    </row>
    <row r="123" spans="1:18" x14ac:dyDescent="0.25">
      <c r="A123" s="769"/>
      <c r="B123" s="769"/>
      <c r="C123" s="774" t="s">
        <v>61</v>
      </c>
      <c r="D123" s="774"/>
      <c r="E123" s="85"/>
      <c r="F123" s="769"/>
      <c r="G123" s="769"/>
      <c r="H123" s="90"/>
      <c r="I123" s="82"/>
      <c r="J123" s="82"/>
      <c r="K123" s="52">
        <f>J123*I123</f>
        <v>0</v>
      </c>
      <c r="L123" s="52">
        <f t="shared" ref="L123:L142" si="17">K123*E123</f>
        <v>0</v>
      </c>
      <c r="M123" s="81"/>
      <c r="N123" s="48">
        <f>IFERROR(VLOOKUP(M123,#REF!,2,FALSE),0)</f>
        <v>0</v>
      </c>
      <c r="O123" s="52">
        <f>N123*L123</f>
        <v>0</v>
      </c>
      <c r="P123" s="52">
        <f>O123+L123</f>
        <v>0</v>
      </c>
    </row>
    <row r="124" spans="1:18" x14ac:dyDescent="0.25">
      <c r="A124" s="769"/>
      <c r="B124" s="769"/>
      <c r="C124" s="770"/>
      <c r="D124" s="771"/>
      <c r="E124" s="85">
        <v>520</v>
      </c>
      <c r="F124" s="769"/>
      <c r="G124" s="769"/>
      <c r="H124" s="90" t="s">
        <v>129</v>
      </c>
      <c r="I124" s="82">
        <v>35</v>
      </c>
      <c r="J124" s="82">
        <v>1</v>
      </c>
      <c r="K124" s="52">
        <f t="shared" ref="K124:K142" si="18">J124*I124</f>
        <v>35</v>
      </c>
      <c r="L124" s="52">
        <f t="shared" si="17"/>
        <v>18200</v>
      </c>
      <c r="M124" s="81" t="s">
        <v>105</v>
      </c>
      <c r="N124" s="48">
        <f>IFERROR(VLOOKUP(M124,#REF!,2,FALSE),0)</f>
        <v>0</v>
      </c>
      <c r="O124" s="52">
        <f t="shared" ref="O124:O142" si="19">N124*L124</f>
        <v>0</v>
      </c>
      <c r="P124" s="52">
        <f>O124+L124</f>
        <v>18200</v>
      </c>
    </row>
    <row r="125" spans="1:18" x14ac:dyDescent="0.25">
      <c r="A125" s="769"/>
      <c r="B125" s="769"/>
      <c r="C125" s="770"/>
      <c r="D125" s="771"/>
      <c r="E125" s="85"/>
      <c r="F125" s="769"/>
      <c r="G125" s="769"/>
      <c r="H125" s="90"/>
      <c r="I125" s="82"/>
      <c r="J125" s="82"/>
      <c r="K125" s="52">
        <f t="shared" si="18"/>
        <v>0</v>
      </c>
      <c r="L125" s="52">
        <f t="shared" si="17"/>
        <v>0</v>
      </c>
      <c r="M125" s="81"/>
      <c r="N125" s="48">
        <f>IFERROR(VLOOKUP(M125,#REF!,2,FALSE),0)</f>
        <v>0</v>
      </c>
      <c r="O125" s="52">
        <f t="shared" si="19"/>
        <v>0</v>
      </c>
      <c r="P125" s="52">
        <f t="shared" ref="P125:P142" si="20">O125+L125</f>
        <v>0</v>
      </c>
    </row>
    <row r="126" spans="1:18" x14ac:dyDescent="0.25">
      <c r="A126" s="769"/>
      <c r="B126" s="769"/>
      <c r="C126" s="770"/>
      <c r="D126" s="771"/>
      <c r="E126" s="85"/>
      <c r="F126" s="769"/>
      <c r="G126" s="769"/>
      <c r="H126" s="90"/>
      <c r="I126" s="82"/>
      <c r="J126" s="82"/>
      <c r="K126" s="52">
        <f t="shared" si="18"/>
        <v>0</v>
      </c>
      <c r="L126" s="52">
        <f t="shared" si="17"/>
        <v>0</v>
      </c>
      <c r="M126" s="81"/>
      <c r="N126" s="48">
        <f>IFERROR(VLOOKUP(M126,#REF!,2,FALSE),0)</f>
        <v>0</v>
      </c>
      <c r="O126" s="52">
        <f t="shared" si="19"/>
        <v>0</v>
      </c>
      <c r="P126" s="52">
        <f t="shared" si="20"/>
        <v>0</v>
      </c>
    </row>
    <row r="127" spans="1:18" x14ac:dyDescent="0.25">
      <c r="A127" s="769"/>
      <c r="B127" s="769"/>
      <c r="C127" s="770"/>
      <c r="D127" s="771"/>
      <c r="E127" s="85"/>
      <c r="F127" s="769"/>
      <c r="G127" s="769"/>
      <c r="H127" s="90"/>
      <c r="I127" s="82"/>
      <c r="J127" s="82"/>
      <c r="K127" s="52">
        <f t="shared" si="18"/>
        <v>0</v>
      </c>
      <c r="L127" s="52">
        <f t="shared" si="17"/>
        <v>0</v>
      </c>
      <c r="M127" s="81"/>
      <c r="N127" s="48">
        <f>IFERROR(VLOOKUP(M127,#REF!,2,FALSE),0)</f>
        <v>0</v>
      </c>
      <c r="O127" s="52">
        <f t="shared" si="19"/>
        <v>0</v>
      </c>
      <c r="P127" s="52">
        <f t="shared" si="20"/>
        <v>0</v>
      </c>
    </row>
    <row r="128" spans="1:18" x14ac:dyDescent="0.25">
      <c r="A128" s="769"/>
      <c r="B128" s="769"/>
      <c r="C128" s="770"/>
      <c r="D128" s="771"/>
      <c r="E128" s="85"/>
      <c r="F128" s="769"/>
      <c r="G128" s="769"/>
      <c r="H128" s="90"/>
      <c r="I128" s="82"/>
      <c r="J128" s="82"/>
      <c r="K128" s="52">
        <f t="shared" si="18"/>
        <v>0</v>
      </c>
      <c r="L128" s="52">
        <f t="shared" si="17"/>
        <v>0</v>
      </c>
      <c r="M128" s="81"/>
      <c r="N128" s="48">
        <f>IFERROR(VLOOKUP(M128,#REF!,2,FALSE),0)</f>
        <v>0</v>
      </c>
      <c r="O128" s="52">
        <f t="shared" si="19"/>
        <v>0</v>
      </c>
      <c r="P128" s="52">
        <f t="shared" si="20"/>
        <v>0</v>
      </c>
    </row>
    <row r="129" spans="1:16" x14ac:dyDescent="0.25">
      <c r="A129" s="769"/>
      <c r="B129" s="769"/>
      <c r="C129" s="770"/>
      <c r="D129" s="771"/>
      <c r="E129" s="85"/>
      <c r="F129" s="769"/>
      <c r="G129" s="769"/>
      <c r="H129" s="90"/>
      <c r="I129" s="82"/>
      <c r="J129" s="82"/>
      <c r="K129" s="52">
        <f t="shared" si="18"/>
        <v>0</v>
      </c>
      <c r="L129" s="52">
        <f t="shared" si="17"/>
        <v>0</v>
      </c>
      <c r="M129" s="81"/>
      <c r="N129" s="48">
        <f>IFERROR(VLOOKUP(M129,#REF!,2,FALSE),0)</f>
        <v>0</v>
      </c>
      <c r="O129" s="52">
        <f t="shared" si="19"/>
        <v>0</v>
      </c>
      <c r="P129" s="52">
        <f t="shared" si="20"/>
        <v>0</v>
      </c>
    </row>
    <row r="130" spans="1:16" x14ac:dyDescent="0.25">
      <c r="A130" s="769"/>
      <c r="B130" s="769"/>
      <c r="C130" s="770"/>
      <c r="D130" s="771"/>
      <c r="E130" s="85"/>
      <c r="F130" s="769"/>
      <c r="G130" s="769"/>
      <c r="H130" s="90"/>
      <c r="I130" s="82"/>
      <c r="J130" s="82"/>
      <c r="K130" s="52">
        <f t="shared" si="18"/>
        <v>0</v>
      </c>
      <c r="L130" s="52">
        <f t="shared" si="17"/>
        <v>0</v>
      </c>
      <c r="M130" s="81"/>
      <c r="N130" s="48">
        <f>IFERROR(VLOOKUP(M130,#REF!,2,FALSE),0)</f>
        <v>0</v>
      </c>
      <c r="O130" s="52">
        <f t="shared" si="19"/>
        <v>0</v>
      </c>
      <c r="P130" s="52">
        <f t="shared" si="20"/>
        <v>0</v>
      </c>
    </row>
    <row r="131" spans="1:16" x14ac:dyDescent="0.25">
      <c r="A131" s="769"/>
      <c r="B131" s="769"/>
      <c r="C131" s="770"/>
      <c r="D131" s="771"/>
      <c r="E131" s="85"/>
      <c r="F131" s="769"/>
      <c r="G131" s="769"/>
      <c r="H131" s="90"/>
      <c r="I131" s="82"/>
      <c r="J131" s="82"/>
      <c r="K131" s="52">
        <f t="shared" si="18"/>
        <v>0</v>
      </c>
      <c r="L131" s="52">
        <f t="shared" si="17"/>
        <v>0</v>
      </c>
      <c r="M131" s="81"/>
      <c r="N131" s="48">
        <f>IFERROR(VLOOKUP(M131,#REF!,2,FALSE),0)</f>
        <v>0</v>
      </c>
      <c r="O131" s="52">
        <f t="shared" si="19"/>
        <v>0</v>
      </c>
      <c r="P131" s="52">
        <f t="shared" si="20"/>
        <v>0</v>
      </c>
    </row>
    <row r="132" spans="1:16" x14ac:dyDescent="0.25">
      <c r="A132" s="769"/>
      <c r="B132" s="769"/>
      <c r="C132" s="770"/>
      <c r="D132" s="771"/>
      <c r="E132" s="85"/>
      <c r="F132" s="769"/>
      <c r="G132" s="769"/>
      <c r="H132" s="90"/>
      <c r="I132" s="82"/>
      <c r="J132" s="82"/>
      <c r="K132" s="52">
        <f t="shared" si="18"/>
        <v>0</v>
      </c>
      <c r="L132" s="52">
        <f t="shared" si="17"/>
        <v>0</v>
      </c>
      <c r="M132" s="81"/>
      <c r="N132" s="48">
        <f>IFERROR(VLOOKUP(M132,#REF!,2,FALSE),0)</f>
        <v>0</v>
      </c>
      <c r="O132" s="52">
        <f t="shared" si="19"/>
        <v>0</v>
      </c>
      <c r="P132" s="52">
        <f t="shared" si="20"/>
        <v>0</v>
      </c>
    </row>
    <row r="133" spans="1:16" x14ac:dyDescent="0.25">
      <c r="A133" s="769"/>
      <c r="B133" s="769"/>
      <c r="C133" s="770"/>
      <c r="D133" s="771"/>
      <c r="E133" s="85"/>
      <c r="F133" s="769"/>
      <c r="G133" s="769"/>
      <c r="H133" s="90"/>
      <c r="I133" s="82"/>
      <c r="J133" s="82"/>
      <c r="K133" s="52">
        <f t="shared" si="18"/>
        <v>0</v>
      </c>
      <c r="L133" s="52">
        <f t="shared" si="17"/>
        <v>0</v>
      </c>
      <c r="M133" s="81"/>
      <c r="N133" s="48">
        <f>IFERROR(VLOOKUP(M133,#REF!,2,FALSE),0)</f>
        <v>0</v>
      </c>
      <c r="O133" s="52">
        <f t="shared" si="19"/>
        <v>0</v>
      </c>
      <c r="P133" s="52">
        <f t="shared" si="20"/>
        <v>0</v>
      </c>
    </row>
    <row r="134" spans="1:16" x14ac:dyDescent="0.25">
      <c r="A134" s="769"/>
      <c r="B134" s="769"/>
      <c r="C134" s="770"/>
      <c r="D134" s="771"/>
      <c r="E134" s="85"/>
      <c r="F134" s="769"/>
      <c r="G134" s="769"/>
      <c r="H134" s="90"/>
      <c r="I134" s="82"/>
      <c r="J134" s="82"/>
      <c r="K134" s="52">
        <f t="shared" si="18"/>
        <v>0</v>
      </c>
      <c r="L134" s="52">
        <f t="shared" si="17"/>
        <v>0</v>
      </c>
      <c r="M134" s="81"/>
      <c r="N134" s="48">
        <f>IFERROR(VLOOKUP(M134,#REF!,2,FALSE),0)</f>
        <v>0</v>
      </c>
      <c r="O134" s="52">
        <f t="shared" si="19"/>
        <v>0</v>
      </c>
      <c r="P134" s="52">
        <f t="shared" si="20"/>
        <v>0</v>
      </c>
    </row>
    <row r="135" spans="1:16" x14ac:dyDescent="0.25">
      <c r="A135" s="769"/>
      <c r="B135" s="769"/>
      <c r="C135" s="770"/>
      <c r="D135" s="771"/>
      <c r="E135" s="85"/>
      <c r="F135" s="769"/>
      <c r="G135" s="769"/>
      <c r="H135" s="90"/>
      <c r="I135" s="82"/>
      <c r="J135" s="82"/>
      <c r="K135" s="52">
        <f t="shared" si="18"/>
        <v>0</v>
      </c>
      <c r="L135" s="52">
        <f t="shared" si="17"/>
        <v>0</v>
      </c>
      <c r="M135" s="81"/>
      <c r="N135" s="48">
        <f>IFERROR(VLOOKUP(M135,#REF!,2,FALSE),0)</f>
        <v>0</v>
      </c>
      <c r="O135" s="52">
        <f t="shared" si="19"/>
        <v>0</v>
      </c>
      <c r="P135" s="52">
        <f t="shared" si="20"/>
        <v>0</v>
      </c>
    </row>
    <row r="136" spans="1:16" x14ac:dyDescent="0.25">
      <c r="A136" s="769"/>
      <c r="B136" s="769"/>
      <c r="C136" s="770"/>
      <c r="D136" s="771"/>
      <c r="E136" s="85"/>
      <c r="F136" s="769"/>
      <c r="G136" s="769"/>
      <c r="H136" s="90"/>
      <c r="I136" s="82"/>
      <c r="J136" s="82"/>
      <c r="K136" s="52">
        <f t="shared" si="18"/>
        <v>0</v>
      </c>
      <c r="L136" s="52">
        <f t="shared" si="17"/>
        <v>0</v>
      </c>
      <c r="M136" s="81"/>
      <c r="N136" s="48">
        <f>IFERROR(VLOOKUP(M136,#REF!,2,FALSE),0)</f>
        <v>0</v>
      </c>
      <c r="O136" s="52">
        <f t="shared" si="19"/>
        <v>0</v>
      </c>
      <c r="P136" s="52">
        <f t="shared" si="20"/>
        <v>0</v>
      </c>
    </row>
    <row r="137" spans="1:16" x14ac:dyDescent="0.25">
      <c r="A137" s="769"/>
      <c r="B137" s="769"/>
      <c r="C137" s="770"/>
      <c r="D137" s="771"/>
      <c r="E137" s="85"/>
      <c r="F137" s="769"/>
      <c r="G137" s="769"/>
      <c r="H137" s="90"/>
      <c r="I137" s="82"/>
      <c r="J137" s="82"/>
      <c r="K137" s="52">
        <f t="shared" si="18"/>
        <v>0</v>
      </c>
      <c r="L137" s="52">
        <f t="shared" si="17"/>
        <v>0</v>
      </c>
      <c r="M137" s="81"/>
      <c r="N137" s="48">
        <f>IFERROR(VLOOKUP(M137,#REF!,2,FALSE),0)</f>
        <v>0</v>
      </c>
      <c r="O137" s="52">
        <f t="shared" si="19"/>
        <v>0</v>
      </c>
      <c r="P137" s="52">
        <f t="shared" si="20"/>
        <v>0</v>
      </c>
    </row>
    <row r="138" spans="1:16" x14ac:dyDescent="0.25">
      <c r="A138" s="769"/>
      <c r="B138" s="769"/>
      <c r="C138" s="770"/>
      <c r="D138" s="771"/>
      <c r="E138" s="85"/>
      <c r="F138" s="769"/>
      <c r="G138" s="769"/>
      <c r="H138" s="90"/>
      <c r="I138" s="82"/>
      <c r="J138" s="82"/>
      <c r="K138" s="52">
        <f t="shared" si="18"/>
        <v>0</v>
      </c>
      <c r="L138" s="52">
        <f t="shared" si="17"/>
        <v>0</v>
      </c>
      <c r="M138" s="81"/>
      <c r="N138" s="48">
        <f>IFERROR(VLOOKUP(M138,#REF!,2,FALSE),0)</f>
        <v>0</v>
      </c>
      <c r="O138" s="52">
        <f t="shared" si="19"/>
        <v>0</v>
      </c>
      <c r="P138" s="52">
        <f t="shared" si="20"/>
        <v>0</v>
      </c>
    </row>
    <row r="139" spans="1:16" x14ac:dyDescent="0.25">
      <c r="A139" s="769"/>
      <c r="B139" s="769"/>
      <c r="C139" s="770"/>
      <c r="D139" s="771"/>
      <c r="E139" s="85"/>
      <c r="F139" s="769"/>
      <c r="G139" s="769"/>
      <c r="H139" s="90"/>
      <c r="I139" s="82"/>
      <c r="J139" s="82"/>
      <c r="K139" s="52">
        <f t="shared" si="18"/>
        <v>0</v>
      </c>
      <c r="L139" s="52">
        <f t="shared" si="17"/>
        <v>0</v>
      </c>
      <c r="M139" s="81"/>
      <c r="N139" s="48">
        <f>IFERROR(VLOOKUP(M139,#REF!,2,FALSE),0)</f>
        <v>0</v>
      </c>
      <c r="O139" s="52">
        <f t="shared" si="19"/>
        <v>0</v>
      </c>
      <c r="P139" s="52">
        <f t="shared" si="20"/>
        <v>0</v>
      </c>
    </row>
    <row r="140" spans="1:16" x14ac:dyDescent="0.25">
      <c r="A140" s="769"/>
      <c r="B140" s="769"/>
      <c r="C140" s="770"/>
      <c r="D140" s="771"/>
      <c r="E140" s="85"/>
      <c r="F140" s="769"/>
      <c r="G140" s="769"/>
      <c r="H140" s="90"/>
      <c r="I140" s="82"/>
      <c r="J140" s="82"/>
      <c r="K140" s="52">
        <f t="shared" si="18"/>
        <v>0</v>
      </c>
      <c r="L140" s="52">
        <f t="shared" si="17"/>
        <v>0</v>
      </c>
      <c r="M140" s="81"/>
      <c r="N140" s="48">
        <f>IFERROR(VLOOKUP(M140,#REF!,2,FALSE),0)</f>
        <v>0</v>
      </c>
      <c r="O140" s="52">
        <f t="shared" si="19"/>
        <v>0</v>
      </c>
      <c r="P140" s="52">
        <f t="shared" si="20"/>
        <v>0</v>
      </c>
    </row>
    <row r="141" spans="1:16" x14ac:dyDescent="0.25">
      <c r="A141" s="769"/>
      <c r="B141" s="769"/>
      <c r="C141" s="770"/>
      <c r="D141" s="771"/>
      <c r="E141" s="85"/>
      <c r="F141" s="769"/>
      <c r="G141" s="769"/>
      <c r="H141" s="90"/>
      <c r="I141" s="82"/>
      <c r="J141" s="82"/>
      <c r="K141" s="52">
        <f t="shared" si="18"/>
        <v>0</v>
      </c>
      <c r="L141" s="52">
        <f t="shared" si="17"/>
        <v>0</v>
      </c>
      <c r="M141" s="81"/>
      <c r="N141" s="48">
        <f>IFERROR(VLOOKUP(M141,#REF!,2,FALSE),0)</f>
        <v>0</v>
      </c>
      <c r="O141" s="52">
        <f t="shared" si="19"/>
        <v>0</v>
      </c>
      <c r="P141" s="52">
        <f t="shared" si="20"/>
        <v>0</v>
      </c>
    </row>
    <row r="142" spans="1:16" x14ac:dyDescent="0.25">
      <c r="A142" s="769"/>
      <c r="B142" s="769"/>
      <c r="C142" s="770"/>
      <c r="D142" s="771"/>
      <c r="E142" s="85"/>
      <c r="F142" s="769"/>
      <c r="G142" s="769"/>
      <c r="H142" s="90"/>
      <c r="I142" s="82"/>
      <c r="J142" s="82"/>
      <c r="K142" s="52">
        <f t="shared" si="18"/>
        <v>0</v>
      </c>
      <c r="L142" s="52">
        <f t="shared" si="17"/>
        <v>0</v>
      </c>
      <c r="M142" s="81"/>
      <c r="N142" s="48">
        <f>IFERROR(VLOOKUP(M142,#REF!,2,FALSE),0)</f>
        <v>0</v>
      </c>
      <c r="O142" s="52">
        <f t="shared" si="19"/>
        <v>0</v>
      </c>
      <c r="P142" s="52">
        <f t="shared" si="20"/>
        <v>0</v>
      </c>
    </row>
    <row r="143" spans="1:16" x14ac:dyDescent="0.25">
      <c r="A143" s="763" t="s">
        <v>27</v>
      </c>
      <c r="B143" s="764"/>
      <c r="C143" s="764"/>
      <c r="D143" s="764"/>
      <c r="E143" s="764"/>
      <c r="F143" s="764"/>
      <c r="G143" s="764"/>
      <c r="H143" s="764"/>
      <c r="I143" s="764"/>
      <c r="J143" s="765"/>
      <c r="K143" s="766"/>
      <c r="L143" s="83">
        <f>SUM(L123:L142)</f>
        <v>18200</v>
      </c>
      <c r="M143" s="767" t="s">
        <v>27</v>
      </c>
      <c r="N143" s="768"/>
      <c r="O143" s="768"/>
      <c r="P143" s="84">
        <f>SUM(P123:P142)</f>
        <v>18200</v>
      </c>
    </row>
  </sheetData>
  <dataConsolidate/>
  <mergeCells count="295">
    <mergeCell ref="A117:B117"/>
    <mergeCell ref="C117:D117"/>
    <mergeCell ref="F117:G117"/>
    <mergeCell ref="A118:I118"/>
    <mergeCell ref="K118:M118"/>
    <mergeCell ref="A115:B115"/>
    <mergeCell ref="C115:D115"/>
    <mergeCell ref="F115:G115"/>
    <mergeCell ref="A116:B116"/>
    <mergeCell ref="C116:D116"/>
    <mergeCell ref="F116:G116"/>
    <mergeCell ref="A113:B113"/>
    <mergeCell ref="C113:D113"/>
    <mergeCell ref="F113:G113"/>
    <mergeCell ref="A114:B114"/>
    <mergeCell ref="C114:D114"/>
    <mergeCell ref="F114:G114"/>
    <mergeCell ref="A111:B111"/>
    <mergeCell ref="C111:D111"/>
    <mergeCell ref="F111:G111"/>
    <mergeCell ref="A112:B112"/>
    <mergeCell ref="C112:D112"/>
    <mergeCell ref="F112:G112"/>
    <mergeCell ref="C108:D108"/>
    <mergeCell ref="F108:G108"/>
    <mergeCell ref="A109:B109"/>
    <mergeCell ref="C109:D109"/>
    <mergeCell ref="F109:G109"/>
    <mergeCell ref="A110:B110"/>
    <mergeCell ref="C110:D110"/>
    <mergeCell ref="F110:G110"/>
    <mergeCell ref="C105:D105"/>
    <mergeCell ref="F105:G105"/>
    <mergeCell ref="C106:D106"/>
    <mergeCell ref="F106:G106"/>
    <mergeCell ref="C107:D107"/>
    <mergeCell ref="F107:G107"/>
    <mergeCell ref="C102:D102"/>
    <mergeCell ref="F102:G102"/>
    <mergeCell ref="C103:D103"/>
    <mergeCell ref="F103:G103"/>
    <mergeCell ref="C104:D104"/>
    <mergeCell ref="F104:G104"/>
    <mergeCell ref="C99:D99"/>
    <mergeCell ref="F99:G99"/>
    <mergeCell ref="C100:D100"/>
    <mergeCell ref="F100:G100"/>
    <mergeCell ref="C101:D101"/>
    <mergeCell ref="F101:G101"/>
    <mergeCell ref="A93:J93"/>
    <mergeCell ref="L93:N93"/>
    <mergeCell ref="A97:B97"/>
    <mergeCell ref="C97:D97"/>
    <mergeCell ref="F97:G97"/>
    <mergeCell ref="A98:B98"/>
    <mergeCell ref="C98:D98"/>
    <mergeCell ref="F98:G98"/>
    <mergeCell ref="A91:B91"/>
    <mergeCell ref="C91:D91"/>
    <mergeCell ref="F91:H91"/>
    <mergeCell ref="A92:B92"/>
    <mergeCell ref="C92:D92"/>
    <mergeCell ref="F92:H92"/>
    <mergeCell ref="A89:B89"/>
    <mergeCell ref="C89:D89"/>
    <mergeCell ref="F89:H89"/>
    <mergeCell ref="A90:B90"/>
    <mergeCell ref="C90:D90"/>
    <mergeCell ref="F90:H90"/>
    <mergeCell ref="A87:B87"/>
    <mergeCell ref="C87:D87"/>
    <mergeCell ref="F87:H87"/>
    <mergeCell ref="A88:B88"/>
    <mergeCell ref="C88:D88"/>
    <mergeCell ref="F88:H88"/>
    <mergeCell ref="A85:B85"/>
    <mergeCell ref="C85:D85"/>
    <mergeCell ref="F85:H85"/>
    <mergeCell ref="A86:B86"/>
    <mergeCell ref="C86:D86"/>
    <mergeCell ref="F86:H86"/>
    <mergeCell ref="A83:B83"/>
    <mergeCell ref="C83:D83"/>
    <mergeCell ref="F83:H83"/>
    <mergeCell ref="A84:B84"/>
    <mergeCell ref="C84:D84"/>
    <mergeCell ref="F84:H84"/>
    <mergeCell ref="A81:B81"/>
    <mergeCell ref="C81:D81"/>
    <mergeCell ref="F81:H81"/>
    <mergeCell ref="A82:B82"/>
    <mergeCell ref="C82:D82"/>
    <mergeCell ref="F82:H82"/>
    <mergeCell ref="A79:B79"/>
    <mergeCell ref="C79:D79"/>
    <mergeCell ref="F79:H79"/>
    <mergeCell ref="A80:B80"/>
    <mergeCell ref="C80:D80"/>
    <mergeCell ref="F80:H80"/>
    <mergeCell ref="A77:B77"/>
    <mergeCell ref="C77:D77"/>
    <mergeCell ref="F77:H77"/>
    <mergeCell ref="A78:B78"/>
    <mergeCell ref="C78:D78"/>
    <mergeCell ref="F78:H78"/>
    <mergeCell ref="A75:B75"/>
    <mergeCell ref="C75:D75"/>
    <mergeCell ref="F75:H75"/>
    <mergeCell ref="A76:B76"/>
    <mergeCell ref="C76:D76"/>
    <mergeCell ref="F76:H76"/>
    <mergeCell ref="A73:B73"/>
    <mergeCell ref="C73:D73"/>
    <mergeCell ref="F73:H73"/>
    <mergeCell ref="A74:B74"/>
    <mergeCell ref="C74:D74"/>
    <mergeCell ref="F74:H74"/>
    <mergeCell ref="A67:B67"/>
    <mergeCell ref="C67:D67"/>
    <mergeCell ref="F67:G67"/>
    <mergeCell ref="A68:J68"/>
    <mergeCell ref="L68:N68"/>
    <mergeCell ref="A72:B72"/>
    <mergeCell ref="C72:D72"/>
    <mergeCell ref="F72:H72"/>
    <mergeCell ref="A65:B65"/>
    <mergeCell ref="C65:D65"/>
    <mergeCell ref="F65:G65"/>
    <mergeCell ref="A66:B66"/>
    <mergeCell ref="C66:D66"/>
    <mergeCell ref="F66:G66"/>
    <mergeCell ref="A63:B63"/>
    <mergeCell ref="C63:D63"/>
    <mergeCell ref="F63:G63"/>
    <mergeCell ref="A64:B64"/>
    <mergeCell ref="C64:D64"/>
    <mergeCell ref="F64:G64"/>
    <mergeCell ref="A61:B61"/>
    <mergeCell ref="C61:D61"/>
    <mergeCell ref="F61:G61"/>
    <mergeCell ref="A62:B62"/>
    <mergeCell ref="C62:D62"/>
    <mergeCell ref="F62:G62"/>
    <mergeCell ref="A59:B59"/>
    <mergeCell ref="C59:D59"/>
    <mergeCell ref="F59:G59"/>
    <mergeCell ref="A60:B60"/>
    <mergeCell ref="C60:D60"/>
    <mergeCell ref="F60:G60"/>
    <mergeCell ref="A57:B57"/>
    <mergeCell ref="C57:D57"/>
    <mergeCell ref="F57:G57"/>
    <mergeCell ref="A58:B58"/>
    <mergeCell ref="C58:D58"/>
    <mergeCell ref="F58:G58"/>
    <mergeCell ref="A55:B55"/>
    <mergeCell ref="C55:D55"/>
    <mergeCell ref="F55:G55"/>
    <mergeCell ref="A56:B56"/>
    <mergeCell ref="C56:D56"/>
    <mergeCell ref="F56:G56"/>
    <mergeCell ref="A53:B53"/>
    <mergeCell ref="C53:D53"/>
    <mergeCell ref="F53:G53"/>
    <mergeCell ref="A54:B54"/>
    <mergeCell ref="C54:D54"/>
    <mergeCell ref="F54:G54"/>
    <mergeCell ref="A51:B51"/>
    <mergeCell ref="C51:D51"/>
    <mergeCell ref="F51:G51"/>
    <mergeCell ref="A52:B52"/>
    <mergeCell ref="C52:D52"/>
    <mergeCell ref="F52:G52"/>
    <mergeCell ref="A49:B49"/>
    <mergeCell ref="C49:D49"/>
    <mergeCell ref="F49:G49"/>
    <mergeCell ref="A50:B50"/>
    <mergeCell ref="C50:D50"/>
    <mergeCell ref="F50:G50"/>
    <mergeCell ref="A43:J43"/>
    <mergeCell ref="L43:N43"/>
    <mergeCell ref="A47:B47"/>
    <mergeCell ref="C47:D47"/>
    <mergeCell ref="F47:G47"/>
    <mergeCell ref="A48:B48"/>
    <mergeCell ref="C48:D48"/>
    <mergeCell ref="F48:G48"/>
    <mergeCell ref="A40:B40"/>
    <mergeCell ref="C40:D40"/>
    <mergeCell ref="A41:B41"/>
    <mergeCell ref="C41:D41"/>
    <mergeCell ref="A42:B42"/>
    <mergeCell ref="C42:D42"/>
    <mergeCell ref="A37:B37"/>
    <mergeCell ref="C37:D37"/>
    <mergeCell ref="A38:B38"/>
    <mergeCell ref="C38:D38"/>
    <mergeCell ref="A39:B39"/>
    <mergeCell ref="C39:D39"/>
    <mergeCell ref="A34:B34"/>
    <mergeCell ref="C34:D34"/>
    <mergeCell ref="A35:B35"/>
    <mergeCell ref="C35:D35"/>
    <mergeCell ref="A36:B36"/>
    <mergeCell ref="C36:D36"/>
    <mergeCell ref="A31:B31"/>
    <mergeCell ref="C31:D31"/>
    <mergeCell ref="A32:B32"/>
    <mergeCell ref="C32:D32"/>
    <mergeCell ref="A33:B33"/>
    <mergeCell ref="C33:D33"/>
    <mergeCell ref="A28:B28"/>
    <mergeCell ref="C28:D28"/>
    <mergeCell ref="A29:B29"/>
    <mergeCell ref="C29:D29"/>
    <mergeCell ref="A30:B30"/>
    <mergeCell ref="C30:D30"/>
    <mergeCell ref="A25:B25"/>
    <mergeCell ref="C25:D25"/>
    <mergeCell ref="A26:B26"/>
    <mergeCell ref="C26:D26"/>
    <mergeCell ref="A27:B27"/>
    <mergeCell ref="C27:D27"/>
    <mergeCell ref="A14:M18"/>
    <mergeCell ref="A22:B22"/>
    <mergeCell ref="C22:D22"/>
    <mergeCell ref="A23:B23"/>
    <mergeCell ref="C23:D23"/>
    <mergeCell ref="A24:B24"/>
    <mergeCell ref="C24:D24"/>
    <mergeCell ref="A122:B122"/>
    <mergeCell ref="C122:D122"/>
    <mergeCell ref="F122:G122"/>
    <mergeCell ref="A123:B123"/>
    <mergeCell ref="C123:D123"/>
    <mergeCell ref="F123:G123"/>
    <mergeCell ref="A124:B124"/>
    <mergeCell ref="C124:D124"/>
    <mergeCell ref="F124:G124"/>
    <mergeCell ref="A125:B125"/>
    <mergeCell ref="C125:D125"/>
    <mergeCell ref="F125:G125"/>
    <mergeCell ref="A126:B126"/>
    <mergeCell ref="C126:D126"/>
    <mergeCell ref="F126:G126"/>
    <mergeCell ref="A127:B127"/>
    <mergeCell ref="C127:D127"/>
    <mergeCell ref="F127:G127"/>
    <mergeCell ref="A128:B128"/>
    <mergeCell ref="C128:D128"/>
    <mergeCell ref="F128:G128"/>
    <mergeCell ref="A129:B129"/>
    <mergeCell ref="C129:D129"/>
    <mergeCell ref="F129:G129"/>
    <mergeCell ref="A130:B130"/>
    <mergeCell ref="C130:D130"/>
    <mergeCell ref="F130:G130"/>
    <mergeCell ref="A131:B131"/>
    <mergeCell ref="C131:D131"/>
    <mergeCell ref="F131:G131"/>
    <mergeCell ref="A132:B132"/>
    <mergeCell ref="C132:D132"/>
    <mergeCell ref="F132:G132"/>
    <mergeCell ref="A133:B133"/>
    <mergeCell ref="C133:D133"/>
    <mergeCell ref="F133:G133"/>
    <mergeCell ref="A134:B134"/>
    <mergeCell ref="C134:D134"/>
    <mergeCell ref="F134:G134"/>
    <mergeCell ref="A135:B135"/>
    <mergeCell ref="C135:D135"/>
    <mergeCell ref="F135:G135"/>
    <mergeCell ref="A136:B136"/>
    <mergeCell ref="C136:D136"/>
    <mergeCell ref="F136:G136"/>
    <mergeCell ref="A137:B137"/>
    <mergeCell ref="C137:D137"/>
    <mergeCell ref="F137:G137"/>
    <mergeCell ref="A138:B138"/>
    <mergeCell ref="C138:D138"/>
    <mergeCell ref="F138:G138"/>
    <mergeCell ref="A139:B139"/>
    <mergeCell ref="C139:D139"/>
    <mergeCell ref="F139:G139"/>
    <mergeCell ref="A143:K143"/>
    <mergeCell ref="M143:O143"/>
    <mergeCell ref="A140:B140"/>
    <mergeCell ref="C140:D140"/>
    <mergeCell ref="F140:G140"/>
    <mergeCell ref="A141:B141"/>
    <mergeCell ref="C141:D141"/>
    <mergeCell ref="F141:G141"/>
    <mergeCell ref="A142:B142"/>
    <mergeCell ref="C142:D142"/>
    <mergeCell ref="F142:G142"/>
  </mergeCells>
  <dataValidations count="5">
    <dataValidation type="list" allowBlank="1" showInputMessage="1" showErrorMessage="1" sqref="L23:L42 L48:L67 L73:L92 K98:K117 M123:M142">
      <formula1>#REF!</formula1>
    </dataValidation>
    <dataValidation type="list" allowBlank="1" showInputMessage="1" showErrorMessage="1" sqref="C48:D67">
      <formula1>$A$5:$A$34</formula1>
    </dataValidation>
    <dataValidation type="list" allowBlank="1" showInputMessage="1" showErrorMessage="1" sqref="C73:D92">
      <formula1>$A$5:$A$34</formula1>
    </dataValidation>
    <dataValidation type="list" allowBlank="1" showInputMessage="1" showErrorMessage="1" sqref="C98:D117">
      <formula1>$A$5:$A$34</formula1>
    </dataValidation>
    <dataValidation type="list" allowBlank="1" showInputMessage="1" showErrorMessage="1" sqref="C123:D142">
      <formula1>$A$5:$A$34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'Staff Rate Breakdown'!$A$23:$A$26</xm:f>
          </x14:formula1>
          <xm:sqref>O23:O42</xm:sqref>
        </x14:dataValidation>
        <x14:dataValidation type="list" allowBlank="1" showInputMessage="1" showErrorMessage="1">
          <x14:formula1>
            <xm:f>'Staff Rate Breakdown'!$B$34:$B$58</xm:f>
          </x14:formula1>
          <xm:sqref>G23:G42</xm:sqref>
        </x14:dataValidation>
        <x14:dataValidation type="list" allowBlank="1" showInputMessage="1" showErrorMessage="1">
          <x14:formula1>
            <xm:f>'Staff Rate Breakdown'!$A$34:$A$58</xm:f>
          </x14:formula1>
          <xm:sqref>F23:F42</xm:sqref>
        </x14:dataValidation>
        <x14:dataValidation type="list" allowBlank="1" showInputMessage="1" showErrorMessage="1">
          <x14:formula1>
            <xm:f>Lists!$A$5:$A$29</xm:f>
          </x14:formula1>
          <xm:sqref>C23:D42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Instructions</vt:lpstr>
      <vt:lpstr>Assessment Summary</vt:lpstr>
      <vt:lpstr>Fee Percentage</vt:lpstr>
      <vt:lpstr>Staff Rate Breakdown</vt:lpstr>
      <vt:lpstr>Management Charge</vt:lpstr>
      <vt:lpstr>Equipment Charge</vt:lpstr>
      <vt:lpstr>Consumables Schedule</vt:lpstr>
      <vt:lpstr>Spares Schedule</vt:lpstr>
      <vt:lpstr>Removal and Return to NDC (2)</vt:lpstr>
      <vt:lpstr>Installation &amp; Commissioning</vt:lpstr>
      <vt:lpstr>Training</vt:lpstr>
      <vt:lpstr>Energy Costs</vt:lpstr>
      <vt:lpstr>Milestone Schedule</vt:lpstr>
      <vt:lpstr>Indexing</vt:lpstr>
      <vt:lpstr>Lists</vt:lpstr>
      <vt:lpstr>Category</vt:lpstr>
      <vt:lpstr>DROPCAT1</vt:lpstr>
      <vt:lpstr>E_Item_Code</vt:lpstr>
      <vt:lpstr>Equipment_Item_Code</vt:lpstr>
      <vt:lpstr>'Assessment Summary'!Print_Area</vt:lpstr>
      <vt:lpstr>'Consumables Schedule'!Print_Area</vt:lpstr>
      <vt:lpstr>'Equipment Charge'!Print_Area</vt:lpstr>
      <vt:lpstr>'Fee Percentage'!Print_Area</vt:lpstr>
      <vt:lpstr>Instructions!Print_Area</vt:lpstr>
      <vt:lpstr>'Management Charge'!Print_Area</vt:lpstr>
      <vt:lpstr>'Spares Schedule'!Print_Area</vt:lpstr>
      <vt:lpstr>'Staff Rate Breakdown'!Print_Area</vt:lpstr>
      <vt:lpstr>Training!Print_Area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2019-06-28T07:47:50Z</dcterms:modified>
</cp:coreProperties>
</file>