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09"/>
  <workbookPr defaultThemeVersion="166925"/>
  <mc:AlternateContent xmlns:mc="http://schemas.openxmlformats.org/markup-compatibility/2006">
    <mc:Choice Requires="x15">
      <x15ac:absPath xmlns:x15ac="http://schemas.microsoft.com/office/spreadsheetml/2010/11/ac" url="https://modgovuk.sharepoint.com/sites/DES-Boats-Acquisition/Shared Documents/Vahana/01-Project Management/Vahana - ISS post 2024/5.DPQQ_Contract_Notice_SOTR/SOTR/Updated Pricing Sheets/"/>
    </mc:Choice>
  </mc:AlternateContent>
  <xr:revisionPtr revIDLastSave="289" documentId="8_{23A4D9EA-ED31-4CF5-86BC-B75D40D4F7E4}" xr6:coauthVersionLast="47" xr6:coauthVersionMax="47" xr10:uidLastSave="{0BE8D61D-05A6-42CD-917F-13E4CEBBA155}"/>
  <bookViews>
    <workbookView xWindow="-110" yWindow="-110" windowWidth="19420" windowHeight="10420" tabRatio="785" firstSheet="4" activeTab="4" xr2:uid="{00000000-000D-0000-FFFF-FFFF00000000}"/>
  </bookViews>
  <sheets>
    <sheet name="Cover Sheet" sheetId="3" r:id="rId1"/>
    <sheet name="Instructions" sheetId="2" r:id="rId2"/>
    <sheet name="Glossary of Terms" sheetId="37" r:id="rId3"/>
    <sheet name="Manufacture Dates" sheetId="35" r:id="rId4"/>
    <sheet name="0) Input Sheet" sheetId="33" r:id="rId5"/>
    <sheet name="Annex A to 0) Input Sheet" sheetId="39" r:id="rId6"/>
    <sheet name="1) 13.8 PTB Planned &amp; Unplanned" sheetId="5" r:id="rId7"/>
    <sheet name="2) 13.8 PTB Tariff Definitions" sheetId="36" r:id="rId8"/>
    <sheet name="3) 13.8 PTB Transportation" sheetId="38" r:id="rId9"/>
    <sheet name="4) 13.8 PTB Calculation Sheet" sheetId="26" r:id="rId10"/>
    <sheet name="Consolidated Data" sheetId="29" state="hidden" r:id="rId11"/>
  </sheets>
  <definedNames>
    <definedName name="_xlnm.Print_Area" localSheetId="0">'Cover Sheet'!#REF!</definedName>
    <definedName name="_xlnm.Print_Area" localSheetId="1">Instructions!$B$3:$B$5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0" i="26" l="1"/>
  <c r="B49" i="26"/>
  <c r="E16" i="5" a="1"/>
  <c r="E16" i="5" s="1"/>
  <c r="D16" i="5" a="1"/>
  <c r="D16" i="5" s="1"/>
  <c r="B20" i="26" l="1"/>
  <c r="F20" i="26" s="1"/>
  <c r="B21" i="26"/>
  <c r="F21" i="26" s="1"/>
  <c r="B39" i="26" l="1"/>
  <c r="F39" i="26" s="1"/>
  <c r="B38" i="26"/>
  <c r="F38" i="26" s="1"/>
  <c r="F126" i="38"/>
  <c r="E126" i="38"/>
  <c r="F125" i="38"/>
  <c r="E125" i="38"/>
  <c r="F50" i="26"/>
  <c r="F49" i="26"/>
  <c r="B30" i="26"/>
  <c r="J30" i="26"/>
  <c r="J29" i="26"/>
  <c r="F30" i="26"/>
  <c r="F29" i="26"/>
  <c r="B29" i="26"/>
  <c r="H31" i="5"/>
  <c r="H32" i="5"/>
  <c r="H33" i="5"/>
  <c r="H34" i="5"/>
  <c r="H35" i="5"/>
  <c r="H36" i="5"/>
  <c r="H37" i="5"/>
  <c r="H38" i="5"/>
  <c r="H39" i="5"/>
  <c r="H40" i="5"/>
  <c r="H41" i="5"/>
  <c r="H30" i="5"/>
  <c r="G31" i="5"/>
  <c r="G32" i="5"/>
  <c r="G33" i="5"/>
  <c r="G34" i="5"/>
  <c r="G35" i="5"/>
  <c r="G36" i="5"/>
  <c r="G37" i="5"/>
  <c r="G38" i="5"/>
  <c r="G39" i="5"/>
  <c r="G40" i="5"/>
  <c r="G41" i="5"/>
  <c r="G30" i="5"/>
  <c r="D10" i="26"/>
  <c r="D9" i="26"/>
  <c r="G29" i="5" l="1"/>
  <c r="J9" i="26" s="1"/>
  <c r="H29" i="5"/>
  <c r="J10" i="26" s="1"/>
  <c r="E5" i="5" a="1"/>
  <c r="E5" i="5" s="1"/>
  <c r="B10" i="26" s="1"/>
  <c r="D5" i="5" a="1"/>
  <c r="D5" i="5" s="1"/>
  <c r="B9" i="26" s="1"/>
  <c r="D38" i="35" l="1"/>
  <c r="D39" i="35"/>
  <c r="D40" i="35"/>
  <c r="D41" i="35"/>
  <c r="F10" i="26" l="1"/>
  <c r="C33" i="29" l="1"/>
  <c r="C34" i="29"/>
  <c r="C35" i="29"/>
  <c r="C36" i="29"/>
  <c r="C37" i="29"/>
  <c r="C38" i="29"/>
  <c r="D33" i="29"/>
  <c r="D34" i="29"/>
  <c r="M34" i="29" s="1"/>
  <c r="D35" i="29"/>
  <c r="D36" i="29"/>
  <c r="D37" i="29"/>
  <c r="D38" i="29"/>
  <c r="E33" i="29"/>
  <c r="E34" i="29"/>
  <c r="E35" i="29"/>
  <c r="M35" i="29" s="1"/>
  <c r="E36" i="29"/>
  <c r="E37" i="29"/>
  <c r="H33" i="29"/>
  <c r="J33" i="29"/>
  <c r="L33" i="29"/>
  <c r="L34" i="29"/>
  <c r="L35" i="29"/>
  <c r="C71" i="29"/>
  <c r="C72" i="29"/>
  <c r="C73" i="29"/>
  <c r="C74" i="29"/>
  <c r="C75" i="29"/>
  <c r="C4" i="29"/>
  <c r="K4" i="29" s="1"/>
  <c r="C5" i="29"/>
  <c r="C6" i="29"/>
  <c r="C7" i="29"/>
  <c r="I7" i="29"/>
  <c r="C8" i="29"/>
  <c r="C9" i="29"/>
  <c r="C10" i="29"/>
  <c r="I10" i="29" s="1"/>
  <c r="C11" i="29"/>
  <c r="K11" i="29" s="1"/>
  <c r="C12" i="29"/>
  <c r="I12" i="29" s="1"/>
  <c r="C13" i="29"/>
  <c r="I13" i="29"/>
  <c r="C14" i="29"/>
  <c r="C15" i="29"/>
  <c r="C16" i="29"/>
  <c r="K16" i="29" s="1"/>
  <c r="C17" i="29"/>
  <c r="K17" i="29" s="1"/>
  <c r="C18" i="29"/>
  <c r="K18" i="29"/>
  <c r="C19" i="29"/>
  <c r="C20" i="29"/>
  <c r="C21" i="29"/>
  <c r="C22" i="29"/>
  <c r="K22" i="29" s="1"/>
  <c r="C23" i="29"/>
  <c r="K23" i="29" s="1"/>
  <c r="C24" i="29"/>
  <c r="K24" i="29" s="1"/>
  <c r="C25" i="29"/>
  <c r="K25" i="29"/>
  <c r="C26" i="29"/>
  <c r="K26" i="29"/>
  <c r="C27" i="29"/>
  <c r="K27" i="29" s="1"/>
  <c r="C28" i="29"/>
  <c r="C29" i="29"/>
  <c r="C30" i="29"/>
  <c r="C31" i="29"/>
  <c r="C32" i="29"/>
  <c r="D4" i="29"/>
  <c r="D5" i="29"/>
  <c r="D6" i="29"/>
  <c r="D7" i="29"/>
  <c r="D8" i="29"/>
  <c r="D9" i="29"/>
  <c r="F9" i="29"/>
  <c r="D10" i="29"/>
  <c r="D11" i="29"/>
  <c r="D12" i="29"/>
  <c r="D13" i="29"/>
  <c r="M13" i="29" s="1"/>
  <c r="D14" i="29"/>
  <c r="D15" i="29"/>
  <c r="D16" i="29"/>
  <c r="D17" i="29"/>
  <c r="D18" i="29"/>
  <c r="D19" i="29"/>
  <c r="M19" i="29" s="1"/>
  <c r="D20" i="29"/>
  <c r="M20" i="29" s="1"/>
  <c r="D21" i="29"/>
  <c r="D22" i="29"/>
  <c r="D23" i="29"/>
  <c r="D24" i="29"/>
  <c r="D25" i="29"/>
  <c r="D26" i="29"/>
  <c r="D27" i="29"/>
  <c r="D28" i="29"/>
  <c r="D29" i="29"/>
  <c r="D30" i="29"/>
  <c r="D31" i="29"/>
  <c r="D32" i="29"/>
  <c r="E30" i="29"/>
  <c r="E32" i="29"/>
  <c r="E18" i="29"/>
  <c r="E20" i="29"/>
  <c r="E22" i="29"/>
  <c r="E24" i="29"/>
  <c r="E4" i="29"/>
  <c r="E5" i="29"/>
  <c r="E7" i="29"/>
  <c r="E11" i="29"/>
  <c r="E13" i="29"/>
  <c r="E15" i="29"/>
  <c r="E16" i="29"/>
  <c r="E26" i="29"/>
  <c r="E28" i="29"/>
  <c r="L17" i="29"/>
  <c r="L18" i="29"/>
  <c r="L22" i="29"/>
  <c r="L23" i="29"/>
  <c r="L24" i="29"/>
  <c r="L25" i="29"/>
  <c r="L26" i="29"/>
  <c r="L4" i="29"/>
  <c r="L5" i="29"/>
  <c r="L6" i="29"/>
  <c r="L10" i="29"/>
  <c r="L11" i="29"/>
  <c r="L12" i="29"/>
  <c r="L16" i="29"/>
  <c r="L27" i="29"/>
  <c r="F25" i="29"/>
  <c r="M25" i="29" s="1"/>
  <c r="H5" i="29"/>
  <c r="H6" i="29"/>
  <c r="H7" i="29"/>
  <c r="J7" i="29"/>
  <c r="H10" i="29"/>
  <c r="H4" i="29"/>
  <c r="H11" i="29"/>
  <c r="H12" i="29"/>
  <c r="H13" i="29"/>
  <c r="J5" i="29"/>
  <c r="J6" i="29"/>
  <c r="J10" i="29"/>
  <c r="J4" i="29"/>
  <c r="J11" i="29"/>
  <c r="J12" i="29"/>
  <c r="J13" i="29"/>
  <c r="C41" i="29"/>
  <c r="C42" i="29"/>
  <c r="C43" i="29"/>
  <c r="C44" i="29"/>
  <c r="C45" i="29"/>
  <c r="C46" i="29"/>
  <c r="C47" i="29"/>
  <c r="C48" i="29"/>
  <c r="C49" i="29"/>
  <c r="C50" i="29"/>
  <c r="C51" i="29"/>
  <c r="C52" i="29"/>
  <c r="C53" i="29"/>
  <c r="C54" i="29"/>
  <c r="C55" i="29"/>
  <c r="C56" i="29"/>
  <c r="C57" i="29"/>
  <c r="C58" i="29"/>
  <c r="C59" i="29"/>
  <c r="C60" i="29"/>
  <c r="C61" i="29"/>
  <c r="C62" i="29"/>
  <c r="C63" i="29"/>
  <c r="C64" i="29"/>
  <c r="C65" i="29"/>
  <c r="C66" i="29"/>
  <c r="C67" i="29"/>
  <c r="C68" i="29"/>
  <c r="C69" i="29"/>
  <c r="C70" i="29"/>
  <c r="F38" i="29"/>
  <c r="F31" i="29"/>
  <c r="F29" i="29"/>
  <c r="F27" i="29"/>
  <c r="F23" i="29"/>
  <c r="M23" i="29" s="1"/>
  <c r="F21" i="29"/>
  <c r="F4" i="29"/>
  <c r="F6" i="29"/>
  <c r="F10" i="29"/>
  <c r="F12" i="29"/>
  <c r="F14" i="29"/>
  <c r="F17" i="29"/>
  <c r="F19" i="29"/>
  <c r="M36" i="29"/>
  <c r="G11" i="29"/>
  <c r="G7" i="29"/>
  <c r="G33" i="29"/>
  <c r="I11" i="29"/>
  <c r="G12" i="29"/>
  <c r="K12" i="29"/>
  <c r="K35" i="29"/>
  <c r="I33" i="29"/>
  <c r="K33" i="29"/>
  <c r="I5" i="29"/>
  <c r="I6" i="29"/>
  <c r="G13" i="29"/>
  <c r="K6" i="29"/>
  <c r="G6" i="29"/>
  <c r="G5" i="29"/>
  <c r="K5" i="29"/>
  <c r="M38" i="29"/>
  <c r="M31" i="29"/>
  <c r="M15" i="29"/>
  <c r="M30" i="29"/>
  <c r="M8" i="29"/>
  <c r="M37" i="29"/>
  <c r="M27" i="29" l="1"/>
  <c r="M17" i="29"/>
  <c r="M21" i="29"/>
  <c r="M33" i="29"/>
  <c r="G4" i="29"/>
  <c r="G10" i="29"/>
  <c r="M14" i="29"/>
  <c r="M29" i="29"/>
  <c r="M26" i="29"/>
  <c r="I4" i="29"/>
  <c r="M12" i="29"/>
  <c r="M6" i="29"/>
  <c r="M28" i="29"/>
  <c r="M32" i="29"/>
  <c r="M9" i="29"/>
  <c r="M10" i="29"/>
  <c r="M7" i="29"/>
  <c r="M11" i="29"/>
  <c r="M16" i="29"/>
  <c r="M5" i="29"/>
  <c r="M24" i="29"/>
  <c r="M18" i="29"/>
  <c r="M4" i="29"/>
  <c r="M22" i="29"/>
  <c r="K34" i="29"/>
  <c r="J49" i="26" l="1"/>
  <c r="N9" i="26"/>
  <c r="P9" i="26" s="1"/>
  <c r="N29" i="26" l="1"/>
  <c r="N49" i="26"/>
  <c r="R49" i="26" l="1"/>
  <c r="J50" i="26"/>
  <c r="N10" i="26"/>
  <c r="P10" i="26" s="1"/>
  <c r="N30" i="26" l="1"/>
  <c r="N50" i="26"/>
  <c r="R50" i="26" l="1"/>
  <c r="B63" i="26" l="1"/>
  <c r="B64" i="26" l="1"/>
  <c r="B66" i="2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<sst xmlns="http://schemas.openxmlformats.org/spreadsheetml/2006/main" count="682" uniqueCount="456">
  <si>
    <t>Workboats In Service Support</t>
  </si>
  <si>
    <t>708901450 - BOATS/0011 - DEFFORM 47 - Annex I
Schedule 02G SOTR Pricing - 13.8m PTB - Cover Sheet</t>
  </si>
  <si>
    <t>Table 0 - Input Sheet
Annex A to Table 0 - Input Sheet
Table 1 - 13.8m PTB Planned &amp; Unplanned
Table 2 - 13.8m PTB Tariff Definitions
Table 3 - 13.8m PTB Tariff Transportation
Table 4 - 13.8m PTB Calculations Sheet</t>
  </si>
  <si>
    <t>Schedule 02G SOTR Pricing Workboats - Interactive Workbook Guidance</t>
  </si>
  <si>
    <r>
      <rPr>
        <b/>
        <i/>
        <u/>
        <sz val="10"/>
        <rFont val="Arial"/>
        <family val="2"/>
      </rPr>
      <t>Workboats - Interactive Workbook Guidance</t>
    </r>
    <r>
      <rPr>
        <b/>
        <i/>
        <sz val="10"/>
        <rFont val="Arial"/>
        <family val="2"/>
      </rPr>
      <t xml:space="preserve">
</t>
    </r>
    <r>
      <rPr>
        <i/>
        <sz val="10"/>
        <rFont val="Arial"/>
        <family val="2"/>
      </rPr>
      <t xml:space="preserve">
To enable DE&amp;S Boats to assess the Tenderer's technical and commercial proposals in accordance with DEFFORM 47, the Authority has produced an interactive workbook.  
This workbook consists of 5 worksheets (excluding the Cover Sheet, Workbook Guidance, Glossary of Terms and Date of Manufacture).  Tables 0, Annex A to Table 0, 1, 2 &amp; 3 make up the costs/price offer.  Each of the input worksheets covers a period of 2 years.
All prices are to be in (£) sterling.  All years shall be FIRM prices (i.e. not subject to variation).
Tenderers should familiarise themselves with the guidance detailed below prior to completing this workbook.</t>
    </r>
  </si>
  <si>
    <r>
      <rPr>
        <b/>
        <u/>
        <sz val="10"/>
        <rFont val="Arial"/>
        <family val="2"/>
      </rPr>
      <t xml:space="preserve">Workbook Guidance
</t>
    </r>
    <r>
      <rPr>
        <b/>
        <sz val="10"/>
        <rFont val="Arial"/>
        <family val="2"/>
      </rPr>
      <t xml:space="preserve">
</t>
    </r>
    <r>
      <rPr>
        <sz val="10"/>
        <rFont val="Arial"/>
        <family val="2"/>
      </rPr>
      <t>This tab provides instructions on how the Tenderer should complete the workbook.</t>
    </r>
    <r>
      <rPr>
        <b/>
        <sz val="10"/>
        <rFont val="Arial"/>
        <family val="2"/>
      </rPr>
      <t xml:space="preserve"> </t>
    </r>
    <r>
      <rPr>
        <sz val="10"/>
        <rFont val="Arial"/>
        <family val="2"/>
      </rPr>
      <t>The instruction tab will not form part of any resulting contract.</t>
    </r>
  </si>
  <si>
    <r>
      <rPr>
        <b/>
        <u/>
        <sz val="10"/>
        <rFont val="Arial"/>
        <family val="2"/>
      </rPr>
      <t xml:space="preserve">Glossary of Terms
</t>
    </r>
    <r>
      <rPr>
        <sz val="10"/>
        <rFont val="Arial"/>
        <family val="2"/>
      </rPr>
      <t>This worksheet provides an overview of the key terms and the definitions that have been used to generate the boat tariffs; the Tenderer should use these terms in conjunction with costing all tariffs.  This information will form part of any resulting contract.</t>
    </r>
  </si>
  <si>
    <r>
      <rPr>
        <b/>
        <u/>
        <sz val="10"/>
        <rFont val="Arial"/>
        <family val="2"/>
      </rPr>
      <t>Date of Manufacture</t>
    </r>
    <r>
      <rPr>
        <u/>
        <sz val="10"/>
        <rFont val="Arial"/>
        <family val="2"/>
      </rPr>
      <t xml:space="preserve">
</t>
    </r>
    <r>
      <rPr>
        <sz val="10"/>
        <rFont val="Arial"/>
        <family val="2"/>
      </rPr>
      <t>This worksheet provides an overview of the manufacture dates and 5 Annual Dates against each of the craft variants to be supported under this arrangement</t>
    </r>
  </si>
  <si>
    <r>
      <rPr>
        <b/>
        <u/>
        <sz val="10"/>
        <color theme="1"/>
        <rFont val="Arial"/>
        <family val="2"/>
      </rPr>
      <t>0) Input Sheet</t>
    </r>
    <r>
      <rPr>
        <sz val="10"/>
        <color theme="1"/>
        <rFont val="Arial"/>
        <family val="2"/>
      </rPr>
      <t xml:space="preserve">
The Tenderer is required to complete </t>
    </r>
    <r>
      <rPr>
        <u/>
        <sz val="10"/>
        <color theme="1"/>
        <rFont val="Arial"/>
        <family val="2"/>
      </rPr>
      <t>all</t>
    </r>
    <r>
      <rPr>
        <sz val="10"/>
        <color theme="1"/>
        <rFont val="Arial"/>
        <family val="2"/>
      </rPr>
      <t xml:space="preserve"> cells of the tables that are shaded soft apricot.  </t>
    </r>
    <r>
      <rPr>
        <b/>
        <sz val="10"/>
        <color theme="1"/>
        <rFont val="Arial"/>
        <family val="2"/>
      </rPr>
      <t>Failure to complete this action will result in a non-compliant bid.</t>
    </r>
    <r>
      <rPr>
        <sz val="10"/>
        <color theme="1"/>
        <rFont val="Arial"/>
        <family val="2"/>
      </rPr>
      <t xml:space="preserve">
Upon population of a soft apricot cell it will automatically turn green in order to denote completion
Firm Prices (£) should be entered to 2 decimal points</t>
    </r>
  </si>
  <si>
    <r>
      <rPr>
        <b/>
        <u/>
        <sz val="10"/>
        <color theme="1"/>
        <rFont val="Arial"/>
        <family val="2"/>
      </rPr>
      <t>Annex A to 0) Input Sheet</t>
    </r>
    <r>
      <rPr>
        <sz val="10"/>
        <color theme="1"/>
        <rFont val="Arial"/>
        <family val="2"/>
      </rPr>
      <t xml:space="preserve">
If the Tenderer has any sub-contractors then these should entered alongside the activity that they are conducting within the table provided</t>
    </r>
  </si>
  <si>
    <r>
      <rPr>
        <b/>
        <u/>
        <sz val="10"/>
        <color theme="1"/>
        <rFont val="Arial"/>
        <family val="2"/>
      </rPr>
      <t>Table 1 - Planned &amp; Unplanned</t>
    </r>
    <r>
      <rPr>
        <sz val="10"/>
        <color theme="1"/>
        <rFont val="Arial"/>
        <family val="2"/>
      </rPr>
      <t xml:space="preserve">
This worksheet provides an overview of both the planned maintenance (calendar &amp; hours) and unplanned maintenance (tariffs)</t>
    </r>
    <r>
      <rPr>
        <b/>
        <sz val="10"/>
        <color theme="1"/>
        <rFont val="Arial"/>
        <family val="2"/>
      </rPr>
      <t xml:space="preserve">
</t>
    </r>
    <r>
      <rPr>
        <sz val="10"/>
        <color theme="1"/>
        <rFont val="Arial"/>
        <family val="2"/>
      </rPr>
      <t xml:space="preserve">
The Tenderer is required to complete all cells of the tables that are shaded soft apricot.  </t>
    </r>
    <r>
      <rPr>
        <b/>
        <sz val="10"/>
        <color theme="1"/>
        <rFont val="Arial"/>
        <family val="2"/>
      </rPr>
      <t xml:space="preserve">Failure to complete this action will result in a non-compliant bid.
</t>
    </r>
    <r>
      <rPr>
        <sz val="10"/>
        <color theme="1"/>
        <rFont val="Arial"/>
        <family val="2"/>
      </rPr>
      <t xml:space="preserve">
Upon population of a soft apricot cell it will automatically turn green in order to denote completion.
Cells that are shaded blue contain a formula. As data is entered into soft apricot cells these will also turn green
Firm Prices (£) should be entered to 2 decimal points
</t>
    </r>
    <r>
      <rPr>
        <u/>
        <sz val="10"/>
        <color theme="1"/>
        <rFont val="Arial"/>
        <family val="2"/>
      </rPr>
      <t>This form should be completed in conjunction with both the 'Glossary of Terms' and Table 2 - Tariff Definitions</t>
    </r>
  </si>
  <si>
    <r>
      <rPr>
        <b/>
        <u/>
        <sz val="10"/>
        <color theme="1"/>
        <rFont val="Arial"/>
        <family val="2"/>
      </rPr>
      <t>Table 2 - Tariff Definitions</t>
    </r>
    <r>
      <rPr>
        <sz val="10"/>
        <color theme="1"/>
        <rFont val="Arial"/>
        <family val="2"/>
      </rPr>
      <t xml:space="preserve">
This worksheet provides a detailed description of the activities that make up the Tariffs detailed in Table 1 - Planned &amp; Unplanned.</t>
    </r>
  </si>
  <si>
    <r>
      <rPr>
        <b/>
        <u/>
        <sz val="10"/>
        <color theme="1"/>
        <rFont val="Arial"/>
        <family val="2"/>
      </rPr>
      <t xml:space="preserve">Table 3 - Transportation
</t>
    </r>
    <r>
      <rPr>
        <sz val="10"/>
        <color theme="1"/>
        <rFont val="Arial"/>
        <family val="2"/>
      </rPr>
      <t xml:space="preserve">
This worksheet provides known transport routes that will be covered in support of this craft. 
The Tenderer is required to complete all cells of the tables that are shaded soft apricot.  </t>
    </r>
    <r>
      <rPr>
        <b/>
        <sz val="10"/>
        <color theme="1"/>
        <rFont val="Arial"/>
        <family val="2"/>
      </rPr>
      <t xml:space="preserve">Failure to complete this action will result in a non-compliant bid.
</t>
    </r>
    <r>
      <rPr>
        <sz val="10"/>
        <color theme="1"/>
        <rFont val="Arial"/>
        <family val="2"/>
      </rPr>
      <t xml:space="preserve">
Upon population of a soft apricot cell it will automatically turn green in order to denote completion.
Firm Prices (£) should be entered to 2 decimal points</t>
    </r>
  </si>
  <si>
    <r>
      <rPr>
        <b/>
        <u/>
        <sz val="10"/>
        <color theme="1"/>
        <rFont val="Arial"/>
        <family val="2"/>
      </rPr>
      <t xml:space="preserve">Table 5 - Calculations Sheet 
</t>
    </r>
    <r>
      <rPr>
        <sz val="10"/>
        <color theme="1"/>
        <rFont val="Arial"/>
        <family val="2"/>
      </rPr>
      <t xml:space="preserve">
Information detailed on this worksheet will not form part of any resultant contract.
All cells that are shaded blue will extract automatically information inserted by the Tenderers in Tables 0 through to 4
All cells that are shaded white are fixed information inserted by the Authority and reflects the Authority’s estimated / future requirement.
All cells that are shaded green have a formula inserted and will calculate automatically the total price for that activity</t>
    </r>
  </si>
  <si>
    <t>BOATS SUPPORT GLOSSARY OF TERMS</t>
  </si>
  <si>
    <r>
      <t>ALLOW:</t>
    </r>
    <r>
      <rPr>
        <sz val="11"/>
        <color indexed="8"/>
        <rFont val="Arial"/>
        <family val="2"/>
      </rPr>
      <t xml:space="preserve"> work that may be encountered by the contractor, which is to be assumed for costing purposes. This covers discrete work packages that form an integral part of the tariff.  The contractor is to include the cost in their Firm Price.  Authority approval is not required to take up any ALLOW’s e.g. </t>
    </r>
    <r>
      <rPr>
        <i/>
        <sz val="11"/>
        <color indexed="63"/>
        <rFont val="Arial"/>
        <family val="2"/>
      </rPr>
      <t>The Contractor shall EXAMINE the Transmission (Gear Box) Oil Level ensuring that the oil level recorded is between the "Min" and "Max" levels.  The Contractor shall ALLOW the top up of Oil to meet the required level.</t>
    </r>
  </si>
  <si>
    <r>
      <rPr>
        <b/>
        <sz val="11"/>
        <color theme="1"/>
        <rFont val="Arial"/>
        <family val="2"/>
      </rPr>
      <t>CHECK:</t>
    </r>
    <r>
      <rPr>
        <sz val="11"/>
        <color theme="1"/>
        <rFont val="Arial"/>
        <family val="2"/>
      </rPr>
      <t xml:space="preserve"> the contractor shall visually inspect that the condition and operation of the system/equipment under consideration is safe and appropriate for use (1st &amp; 2nd Line)</t>
    </r>
  </si>
  <si>
    <r>
      <t>CLEAN:</t>
    </r>
    <r>
      <rPr>
        <sz val="11"/>
        <color indexed="8"/>
        <rFont val="Arial"/>
        <family val="2"/>
      </rPr>
      <t xml:space="preserve"> with reference to and in context with the individual specification as appropriate, the contractor shall remove all foreign matter to an appropriate standard for the process, equipment under consideration, and without damage to surrounding areas, equipments or surfaces. Firm price should include the costs for collection, storage and disposal of all fluids arising.</t>
    </r>
  </si>
  <si>
    <r>
      <t>EXAMINE:</t>
    </r>
    <r>
      <rPr>
        <sz val="11"/>
        <color indexed="8"/>
        <rFont val="Arial"/>
        <family val="2"/>
      </rPr>
      <t xml:space="preserve"> the contractor shall visually </t>
    </r>
    <r>
      <rPr>
        <sz val="11"/>
        <color indexed="63"/>
        <rFont val="Arial"/>
        <family val="2"/>
      </rPr>
      <t xml:space="preserve">inspect thoroughly in order to determine the nature or condition of the system/equipment under consideration.  System/equipment is to be in a functional condition with a life expectancy of at least one major (annual/bi-annual) boat planned upkeep period.   </t>
    </r>
  </si>
  <si>
    <r>
      <t>TEST:</t>
    </r>
    <r>
      <rPr>
        <sz val="11"/>
        <rFont val="Arial"/>
        <family val="2"/>
      </rPr>
      <t xml:space="preserve"> the contractor shall undertake a test, record the results and provide certification of the system/equipment in-line with the recognised procedures.   </t>
    </r>
  </si>
  <si>
    <r>
      <t>RE-PRESERVE COATINGS:</t>
    </r>
    <r>
      <rPr>
        <sz val="11"/>
        <rFont val="Arial"/>
        <family val="2"/>
      </rPr>
      <t xml:space="preserve"> the contractor shall prepare damaged/corroded surfaces, apply coatings to bare material, overcoat existing coatings where specified.  Work to be completed in accordance with paint specification instructions.</t>
    </r>
  </si>
  <si>
    <r>
      <t>REFURBISH:</t>
    </r>
    <r>
      <rPr>
        <sz val="11"/>
        <rFont val="Arial"/>
        <family val="2"/>
      </rPr>
      <t xml:space="preserve"> the contractor shall remove the unserviceable system/equipment and the defects identified are to be made good.  When refitted the </t>
    </r>
    <r>
      <rPr>
        <sz val="11"/>
        <color indexed="63"/>
        <rFont val="Arial"/>
        <family val="2"/>
      </rPr>
      <t xml:space="preserve">system/equipment is to be in a functional condition with a life expectancy of at least one major (annual/bi-annual) boat planned upkeep period.  </t>
    </r>
  </si>
  <si>
    <t xml:space="preserve"> </t>
  </si>
  <si>
    <r>
      <t>RENEW:</t>
    </r>
    <r>
      <rPr>
        <sz val="11"/>
        <rFont val="Arial"/>
        <family val="2"/>
      </rPr>
      <t xml:space="preserve"> the contractor shall remove the unserviceable system/equipment and supply and install a replacement one as specified in the work list.  When refitted the </t>
    </r>
    <r>
      <rPr>
        <sz val="11"/>
        <color indexed="63"/>
        <rFont val="Arial"/>
        <family val="2"/>
      </rPr>
      <t xml:space="preserve">system/equipment is to be in a functional condition with a life expectancy of at least one major (annual/bi-annual) boat planned upkeep period.  </t>
    </r>
  </si>
  <si>
    <r>
      <t>REPLACE:</t>
    </r>
    <r>
      <rPr>
        <sz val="11"/>
        <rFont val="Arial"/>
        <family val="2"/>
      </rPr>
      <t xml:space="preserve"> the contractor shall remove the system/equipment in order to complete the tariff.  Upon completion they are to reinstate the original system/equipment. When refitted the </t>
    </r>
    <r>
      <rPr>
        <sz val="11"/>
        <color indexed="63"/>
        <rFont val="Arial"/>
        <family val="2"/>
      </rPr>
      <t xml:space="preserve">system/equipment is to be in a functional condition with a life expectancy of at least one major (annual/bi-annual) boat planned upkeep period.  </t>
    </r>
  </si>
  <si>
    <r>
      <t>REPORT</t>
    </r>
    <r>
      <rPr>
        <sz val="11"/>
        <rFont val="Arial"/>
        <family val="2"/>
      </rPr>
      <t xml:space="preserve">: the contractor is to provide a written correspondence detailing the outcome of the tariff and provide the recommended remedial action (with costs) for the authorities’ approval.  </t>
    </r>
  </si>
  <si>
    <r>
      <t>SERVICE:</t>
    </r>
    <r>
      <rPr>
        <sz val="11"/>
        <rFont val="Arial"/>
        <family val="2"/>
      </rPr>
      <t xml:space="preserve"> the contractor shall carry out a service of the equipment/system in accordance with the manufactures recommended service schedule</t>
    </r>
  </si>
  <si>
    <r>
      <t>SURVEY:</t>
    </r>
    <r>
      <rPr>
        <sz val="11"/>
        <rFont val="Arial"/>
        <family val="2"/>
      </rPr>
      <t xml:space="preserve"> the contractor shall carry out an examination of the equipment/system by a suitably qualified and experienced person (SQEP) in order to establish if the equipment/system is in a functional condition </t>
    </r>
    <r>
      <rPr>
        <sz val="11"/>
        <color indexed="63"/>
        <rFont val="Arial"/>
        <family val="2"/>
      </rPr>
      <t xml:space="preserve">with a life expectancy of at least one major (annual/bi-annual) boat planned upkeep period.  </t>
    </r>
    <r>
      <rPr>
        <sz val="11"/>
        <rFont val="Arial"/>
        <family val="2"/>
      </rPr>
      <t xml:space="preserve">The contractor is to provide written correspondence detailing recommendation and actions for the authorities’ approval.  </t>
    </r>
    <r>
      <rPr>
        <sz val="11"/>
        <color indexed="63"/>
        <rFont val="Arial"/>
        <family val="2"/>
      </rPr>
      <t xml:space="preserve">   </t>
    </r>
  </si>
  <si>
    <r>
      <t>WEIGH:</t>
    </r>
    <r>
      <rPr>
        <sz val="11"/>
        <rFont val="Arial"/>
        <family val="2"/>
      </rPr>
      <t xml:space="preserve"> the contractor shall weigh the craft using a calibrated weighing device in a known light condition i.e. with fuel/water tanks empty and without loose equipment and record results and forward to the lead contractor for the class</t>
    </r>
  </si>
  <si>
    <r>
      <t xml:space="preserve">DISPOSE: </t>
    </r>
    <r>
      <rPr>
        <sz val="11"/>
        <rFont val="Arial"/>
        <family val="2"/>
      </rPr>
      <t xml:space="preserve">The Contractor shall efficiently, effectively and safely dispose of the platform, in accordance with all relevant legislation, regulations, terms and conditions, and the Contractor’s Safety and Environmental Management Plan. The Contractor shall also provide the Authority with evidence that this has taken place. All disposal activities shall be initiated by the Authority and shall be in the best interests of the Crown. </t>
    </r>
  </si>
  <si>
    <t>WORKBOATS - MANUFACTURE DATES</t>
  </si>
  <si>
    <t>This information can be used as a guideline to determine when certain calendar based maintenance is due.</t>
  </si>
  <si>
    <t>NOTE: Always consult equipment certification, build data and with the OEM to categorically determine the correct life of equipment and systems. This information can be obtained from the Authority on request.</t>
  </si>
  <si>
    <t>Variant</t>
  </si>
  <si>
    <t>Workboat Name/Number</t>
  </si>
  <si>
    <t>Year of Manufacture</t>
  </si>
  <si>
    <t>Indicative 5A Date</t>
  </si>
  <si>
    <t>HMS MAGPIE</t>
  </si>
  <si>
    <t>11m SWB</t>
  </si>
  <si>
    <t>SWB-01</t>
  </si>
  <si>
    <t>SWB-02</t>
  </si>
  <si>
    <t>SWB-03</t>
  </si>
  <si>
    <t>SWB-04</t>
  </si>
  <si>
    <t>SWB-05</t>
  </si>
  <si>
    <t>SWB-06</t>
  </si>
  <si>
    <t>SWB-07</t>
  </si>
  <si>
    <t>SWB-08</t>
  </si>
  <si>
    <t>SWB-09</t>
  </si>
  <si>
    <t>SWB-10</t>
  </si>
  <si>
    <t>15m RSB</t>
  </si>
  <si>
    <t>RNMB HEBE</t>
  </si>
  <si>
    <t>15m OTB</t>
  </si>
  <si>
    <t>OTB-01</t>
  </si>
  <si>
    <t>OTB-02</t>
  </si>
  <si>
    <t>OTB-03</t>
  </si>
  <si>
    <t>OTB-04</t>
  </si>
  <si>
    <t>OTB-05</t>
  </si>
  <si>
    <t>OTB-06</t>
  </si>
  <si>
    <t>OTB-07</t>
  </si>
  <si>
    <t>OTB-08</t>
  </si>
  <si>
    <t>13.8m PTB</t>
  </si>
  <si>
    <t>PTB-01</t>
  </si>
  <si>
    <t>PTB-02</t>
  </si>
  <si>
    <t>PTB-03</t>
  </si>
  <si>
    <t>15m DSB</t>
  </si>
  <si>
    <t>DSB-01</t>
  </si>
  <si>
    <t>DSB-02</t>
  </si>
  <si>
    <t>DSB-03</t>
  </si>
  <si>
    <t>DSB-04</t>
  </si>
  <si>
    <t>DSB-05</t>
  </si>
  <si>
    <t>DSB-06</t>
  </si>
  <si>
    <t>15m SMB</t>
  </si>
  <si>
    <t>SMB-01</t>
  </si>
  <si>
    <t>SMB-02</t>
  </si>
  <si>
    <t>SMB-03</t>
  </si>
  <si>
    <t>11m SSB</t>
  </si>
  <si>
    <t>SSB-01</t>
  </si>
  <si>
    <t>SSB-02</t>
  </si>
  <si>
    <t>SSB-03</t>
  </si>
  <si>
    <t>SCHEDULE 2G - TABLE 0 - 13.8M PASSENGER TRANSFER BOAT - INPUT SHEET</t>
  </si>
  <si>
    <t>ITEM No</t>
  </si>
  <si>
    <t>ACTIVITY</t>
  </si>
  <si>
    <t>YEAR 1
FY 24/25
FIRM Price
(ex VAT)</t>
  </si>
  <si>
    <t>YEAR 2
FY 25/26
FIRM Price
(ex VAT)</t>
  </si>
  <si>
    <t>The WAHR rates below shall apply to all Tarrif &amp; Non-Tariff work to cover general (non-specialist) Boat Maintenance/Repairs/Defects activities authorised by the Authority and shall be a firm rate, i.e. not subject to variation in any respect, and shall be inclusive of all overheads for contractors and sub-contractors, administrative fees (including, but not limited to procurement, engineering, quaility &amp; commerical scoping and PM support costs directly relating to the tariffed and non tariffed activity), overtime and profit.</t>
  </si>
  <si>
    <t>Maintenance, upkeep, defects and repair (for Planned &amp; Unplanned work)</t>
  </si>
  <si>
    <t>Material Handling Fee (as a percentage) - for materials required to conduct Boat Maintenance / Repairs / Defects</t>
  </si>
  <si>
    <t>The WAHR rates below shall apply to all PDS work authorised by the Authority and shall be a firm rate, i.e. not subject to variation in any respect, and shall be inclusive of all overheads for contractors and sub-contractors, administrative fees (including, but not limited to procurement, engineering, quaility &amp; commerical scoping and PM support costs directly relating to the PDS activity), overtime and profit.</t>
  </si>
  <si>
    <t>Design Office (for PDS work)</t>
  </si>
  <si>
    <t>Project Management (for PDS work)</t>
  </si>
  <si>
    <t>Administration (for PDS work)</t>
  </si>
  <si>
    <t>The WAHR rates below shall apply to all Technical Support tasks (including, but not limited to Documentation, Obsolescence, Reliability, Configuration, Security Management tasks) authorised by the Authority and shall be a firm rate, and shall be inclusive of all overheads for contractors and sub-contractors, administrative fees (including, but not limited to procurement, engineering, quaility &amp; commerical scoping and PM support costs directly relating to the non tariffed activity), overtime and profit.</t>
  </si>
  <si>
    <t>Technical Support</t>
  </si>
  <si>
    <t>Spares Handling Fee(s) - The percentage fees below shall apply to materiel/spares only, which do not have a Firm Price on Tab 4, and shall be a firm percentage, i.e. not subject to variation in any respect, and shall be inclusive of all overheads for contractors and sub-contractors, administrative fees (including, but not limited to procurement, engineering, quaility &amp; commerical scoping and PM support costs directly relating to the non tariffed activity), overtime and profit.</t>
  </si>
  <si>
    <t>Spares Handling Fee (as a percentage)</t>
  </si>
  <si>
    <t xml:space="preserve">The percentage fees below shall apply to specialist sub-contractor costs only, and shall include all admin fees relating to specialist sub-contractor management. Further Specialist Sub-Contractors may be identified by the Contractor and percentage fee shall only be applied subject to contract amendment. If a Specialist Sub-Contractor cost is included in a Tariff work task, the value used must be inclusive of the below percentage uplift. </t>
  </si>
  <si>
    <t>Percentage uplift on Specialist Sub Contractor costs for Specialist Subcontracotr activity not subject to a Firm Price elsewhere in Schedule 02G.</t>
  </si>
  <si>
    <t xml:space="preserve">Storage of Boats and/or Fleet Spares (to include loading and unloading). </t>
  </si>
  <si>
    <t>Storage of 13.8m PTB (per boat, per week)</t>
  </si>
  <si>
    <t>Storage of Fleet Spares (per metre cubed (m³), per week)</t>
  </si>
  <si>
    <t>Travel and Subsistence Rates applicable to all Contractor's personnel for work carried out away from the Contractor's site (using the most economical method)</t>
  </si>
  <si>
    <t>Night Subsistence (per 24 hour period - inclusive of accommodation, meals and incidental expenses)</t>
  </si>
  <si>
    <t>Day Subsistence (5 to 10 hours away from the Contractor's site)</t>
  </si>
  <si>
    <t>Day Subsistence (more than 10 hours away from the Contractor's site)</t>
  </si>
  <si>
    <t>Car Hire - Rental (per day)</t>
  </si>
  <si>
    <t>Car Hire - Fuel (rate per mile)</t>
  </si>
  <si>
    <t>Private Car - Fuel (rate per mile)</t>
  </si>
  <si>
    <t>Public Transportation</t>
  </si>
  <si>
    <t>At Cost</t>
  </si>
  <si>
    <t>SCHEDULE 2G - ANNEX A TO TABLE 0 - 13.8M PASSENGER TRANSFER BOAT - SPECIALIST SUB-CONTRACTOR</t>
  </si>
  <si>
    <r>
      <t xml:space="preserve">Specialist Sub-Contractor costs - </t>
    </r>
    <r>
      <rPr>
        <sz val="11"/>
        <rFont val="Arial"/>
        <family val="2"/>
      </rPr>
      <t>The percentage fees on the input tab shall apply only to Specialist Sub-Contractors listed below.</t>
    </r>
    <r>
      <rPr>
        <b/>
        <sz val="11"/>
        <rFont val="Arial"/>
        <family val="2"/>
      </rPr>
      <t xml:space="preserve"> </t>
    </r>
    <r>
      <rPr>
        <sz val="11"/>
        <rFont val="Arial"/>
        <family val="2"/>
      </rPr>
      <t>Further Specialist Sub-Contractors may be identified by the Contractor and percentage fee shall only be applied subject to contract amendment.</t>
    </r>
    <r>
      <rPr>
        <b/>
        <sz val="11"/>
        <rFont val="Arial"/>
        <family val="2"/>
      </rPr>
      <t xml:space="preserve">  </t>
    </r>
    <r>
      <rPr>
        <sz val="11"/>
        <rFont val="Arial"/>
        <family val="2"/>
      </rPr>
      <t>The percentage fee on the input tab shall be firm, i.e. not subject to variation in any respect, and shall be inclusive of all overheads for contractors and sub-contractors, administrative fees, overtime and profit.</t>
    </r>
  </si>
  <si>
    <t>Specialist Sub-Contractor</t>
  </si>
  <si>
    <t>Activity Type</t>
  </si>
  <si>
    <t>SCHEDULE 2G - TABLE 1 - 13.8M PASSENGER TRANSFER BOAT - INPUT SHEET</t>
  </si>
  <si>
    <t>PTB</t>
  </si>
  <si>
    <r>
      <rPr>
        <b/>
        <sz val="11"/>
        <rFont val="Arial"/>
        <family val="2"/>
      </rPr>
      <t>ITEM No</t>
    </r>
  </si>
  <si>
    <r>
      <rPr>
        <b/>
        <sz val="11"/>
        <rFont val="Arial"/>
        <family val="2"/>
      </rPr>
      <t>ACTIVITY</t>
    </r>
  </si>
  <si>
    <t>Time between occurences [Months]</t>
  </si>
  <si>
    <r>
      <rPr>
        <b/>
        <sz val="11"/>
        <rFont val="Arial"/>
        <family val="2"/>
      </rPr>
      <t>Calender Based Planned Craft Maintenance:</t>
    </r>
    <r>
      <rPr>
        <sz val="11"/>
        <rFont val="Arial"/>
        <family val="2"/>
      </rPr>
      <t xml:space="preserve"> Tariff rates provided by the Tenderer shall be a firm/fixed rate, i.e. not subject to variation in any respect, and shall be inclusive of all overheads for contractors and sub-contractors, administrative fees, overtime and profit.
Full Tariff Breakdown can be found at Table 2</t>
    </r>
  </si>
  <si>
    <t>Annualised Total for Calender Based Maintenance (per craft)</t>
  </si>
  <si>
    <t>PTB 1.1</t>
  </si>
  <si>
    <t>SERVICE Gearbox</t>
  </si>
  <si>
    <t>PTB 1.2</t>
  </si>
  <si>
    <t>SURVEY Harken Rail System</t>
  </si>
  <si>
    <t>PTB 1.3</t>
  </si>
  <si>
    <t>13.8M Passenger Transfer Boat Boat Annual Upkeep</t>
  </si>
  <si>
    <t>PTB 1.4</t>
  </si>
  <si>
    <t>SERVICE Yanmar Main Engines</t>
  </si>
  <si>
    <t>PTB 1.5</t>
  </si>
  <si>
    <t>CLEAN and lubricate Gyro</t>
  </si>
  <si>
    <t>PTB 1.6</t>
  </si>
  <si>
    <t>Apply antifouling</t>
  </si>
  <si>
    <t>PTB 1.7</t>
  </si>
  <si>
    <t>Three Annual SERVICE Maxwell Windlass</t>
  </si>
  <si>
    <t>PTB 1.8</t>
  </si>
  <si>
    <t>Eight Annual SERVICE Yanmar Main Engine</t>
  </si>
  <si>
    <t>Time between occurences [Hours]</t>
  </si>
  <si>
    <r>
      <t xml:space="preserve">Hours Based Planned Craft Maintenance:  </t>
    </r>
    <r>
      <rPr>
        <sz val="11"/>
        <rFont val="Arial"/>
        <family val="2"/>
      </rPr>
      <t>Tariff rates provided by the Tenderer shall be a firm/fixed rate, i.e. not subject to variation in any respect, and shall be inclusive of all overheads for contractors and sub-contractors, administrative fees, overtime and profit.
Full Tariff Breakdown can be found at Table 2
For calculation purposes the Authority has assumed 250 hours useage per craft per year.</t>
    </r>
  </si>
  <si>
    <t>Annualised Total for Hours Based Maintenance (per craft)</t>
  </si>
  <si>
    <t>PTB 2.1</t>
  </si>
  <si>
    <t>250 Hour SERVICE Yanmar Main Engines</t>
  </si>
  <si>
    <t>PTB 2.2</t>
  </si>
  <si>
    <t>2000 Hour SERVICE Yanmar Main Engine</t>
  </si>
  <si>
    <t>PTB 2.3</t>
  </si>
  <si>
    <t>500 Hour SERVICE Hamilton Waterjet</t>
  </si>
  <si>
    <t>PTB 2.4</t>
  </si>
  <si>
    <t>1000 Hour SERVICE Hamilton Jet MECS</t>
  </si>
  <si>
    <t>PTB 2.5</t>
  </si>
  <si>
    <t>1500 Hour SERVICE Yanmar Main Engines</t>
  </si>
  <si>
    <t>PTB 2.6</t>
  </si>
  <si>
    <t>2000 Hour SERVICE Hamilton Jet MECS</t>
  </si>
  <si>
    <t>PTB 2.7</t>
  </si>
  <si>
    <t>Initial 2000 Hour SERVICE Hamilton Waterjet</t>
  </si>
  <si>
    <t>PTB 2.8</t>
  </si>
  <si>
    <t>3000 Hour SERVICE Hamilton Jet MECS</t>
  </si>
  <si>
    <t>PTB 2.9</t>
  </si>
  <si>
    <t>4500 Hour SERVICE Yanmar Main Engines</t>
  </si>
  <si>
    <t>PTB 2.10</t>
  </si>
  <si>
    <t>5000 Hour SERVICE Hamilton Waterjet</t>
  </si>
  <si>
    <t>Hours</t>
  </si>
  <si>
    <t>Materials (£)</t>
  </si>
  <si>
    <t>Specialist Sub-Contractor (£)</t>
  </si>
  <si>
    <r>
      <t xml:space="preserve">Emergent/Additional/Unplanned Tariffs  </t>
    </r>
    <r>
      <rPr>
        <sz val="11"/>
        <rFont val="Arial"/>
        <family val="2"/>
      </rPr>
      <t>Tariff rates provided by the Tenderer shall be a firm/fixed rate, i.e. not subject to variation in any respect, and shall be inclusive of all overheads for contractors and sub-contractors, administrative fees, overtime and profit.</t>
    </r>
    <r>
      <rPr>
        <b/>
        <sz val="11"/>
        <rFont val="Arial"/>
        <family val="2"/>
      </rPr>
      <t xml:space="preserve">
</t>
    </r>
    <r>
      <rPr>
        <sz val="11"/>
        <rFont val="Arial"/>
        <family val="2"/>
      </rPr>
      <t>Full Tariff Breakdown can be found at Table 2</t>
    </r>
  </si>
  <si>
    <t>Aggregated Value of Tariffs</t>
  </si>
  <si>
    <t>PTB 3.1</t>
  </si>
  <si>
    <t>Remove Yanmar engine</t>
  </si>
  <si>
    <t>PTB 3.2</t>
  </si>
  <si>
    <t>REPLACE Yanmar engine</t>
  </si>
  <si>
    <t>PTB 3.3</t>
  </si>
  <si>
    <t>Remove Hamilton Waterjet</t>
  </si>
  <si>
    <t>PTB 3.4</t>
  </si>
  <si>
    <t>REPLACE Hamilton Waterjet</t>
  </si>
  <si>
    <t>PTB 3.5</t>
  </si>
  <si>
    <t>Remove life raft</t>
  </si>
  <si>
    <t>PTB 3.6</t>
  </si>
  <si>
    <t>REPLACE life raft</t>
  </si>
  <si>
    <t>PTB 3.7</t>
  </si>
  <si>
    <t>Combat System Health CHECK</t>
  </si>
  <si>
    <t>PTB 3.8</t>
  </si>
  <si>
    <t>Remove soft patch</t>
  </si>
  <si>
    <t>PTB 3.9</t>
  </si>
  <si>
    <t>REPLACE soft patch</t>
  </si>
  <si>
    <t>PTB 3.10</t>
  </si>
  <si>
    <t>RENEW Yanmar engine</t>
  </si>
  <si>
    <t>PTB 3.11</t>
  </si>
  <si>
    <t>RENEW Hamilton Waterjet</t>
  </si>
  <si>
    <t>PTB 3.12</t>
  </si>
  <si>
    <t>RENEW life raft</t>
  </si>
  <si>
    <t>SCHEDULE 2G - TABLE 2 - 13.8M PASSENGER TRANSFER BOAT - MENU OF TARIFF ITEMS</t>
  </si>
  <si>
    <t>Tariff No.</t>
  </si>
  <si>
    <t>Statement of Technical Requirement</t>
  </si>
  <si>
    <t>Short Title</t>
  </si>
  <si>
    <t>Description</t>
  </si>
  <si>
    <t>1 &amp; 2</t>
  </si>
  <si>
    <t>Planned Maintenance Schedule and Servicing Tariffs</t>
  </si>
  <si>
    <t>SIX MONTHLY UPKEEP</t>
  </si>
  <si>
    <t>The Contractor shall conduct 6 monthly SERVICE of 2 in number ZF 280 Gearboxes to include the following:
 - CHECK for oil leaks
 - CHECK oil level
 - CHECK external threaded fasteners
 - CHECK shift control linkage
 - CHECK suction filter
 - CLEAN transmission external
 - lubricate external moving parts
NOTE: Service operation is recommended to be performed by a ZF trained service agent.
IAW ZF280 INSTALLATION AND SERVICE MANUAL</t>
  </si>
  <si>
    <t>The Contractor shall SURVEY Harken Rail System for cracks, deformation, corrosion or wear and its connection structure and provide a certificate.
NOTE: Must be performed by appropriately trained personnel.
IAW TR31 Access Rail System User Manual.</t>
  </si>
  <si>
    <t>ANNUAL UPKEEP</t>
  </si>
  <si>
    <t>Arrival at Contractor</t>
  </si>
  <si>
    <t>The Contractor shall sign Formal Custodianship section of MOD Boats Form 2010B, thus taking formal custodianship of the platform and assuming responsibility for its material state until formal transfer back to the Authority.</t>
  </si>
  <si>
    <t>Conduct Dynamic Machinery Trials</t>
  </si>
  <si>
    <t xml:space="preserve">The Contractor shall conduct Dynamic Machinery Trials in order to identify the current state of the platform prior to the planned maintenance period. The Contractor and Authority shall agree identified defects and list on Dynamic Machinery Trial section of MOD Boats Form 2010B. The Contractor shall conduct a functional CHECK of all systems and equipments and provide a REPORT.
NOTE: Can be conducted alongside Condition SURVEY. </t>
  </si>
  <si>
    <t>Slip/Lift Vessel</t>
  </si>
  <si>
    <t>The Contractor shall lift the vessel from the water or road transportation in accordance with the lifting and docking plan into the Contractor’s permanent, environmentally controlled structure.</t>
  </si>
  <si>
    <t>Chock Vessel</t>
  </si>
  <si>
    <t>The Contractor shall securely chock the vessel in the repair yard for the duration of the maintenance period.</t>
  </si>
  <si>
    <t>Lay protective covering and final CLEAN on completion of all work</t>
  </si>
  <si>
    <t>The Contractor shall cover the deck and internal surfaces with a protective covering. On completion of all the work the Contractor shall remove the protective covering and CLEAN all sections of the vessel ready for delivery back to Authority.</t>
  </si>
  <si>
    <t>CLEAN hull, deck, superstructure.</t>
  </si>
  <si>
    <t>The Contractor shall CLEAN all areas of the hull (including jets, intakes), deck (including all deck furniture), and superstructure.</t>
  </si>
  <si>
    <t>Condition SURVEY</t>
  </si>
  <si>
    <t>The Contractor shall SURVEY the equipment, machinery, hull, superstructure and weather deck including all fittings, appendages, condition of the antifouling / preservation and complete DES Ships Boats Survey and Trials Form Part 1A. The Contractor and Authority shall agree identified defects and list on Condition Survey section of MOD Boats Form 2010B.</t>
  </si>
  <si>
    <t>Report to Authority</t>
  </si>
  <si>
    <t>The Contractor shall complete Proposed Work Scope section of MOD Boats Form 2010B, containing all proposed work identified in Condition SURVEY, and return the form to the Authority.
NOTE: Proposed Work shall be communicated to the Authority with all necessary detail and a Firm Price, if feasible. If a Firm Price cannot be provided, the Contractor shall provide a budget price which must not be exceeded without further authorisation from the Authority. If more Emergent work is discovered for a task where a Firm Price has been agreed, the Contractor shall treat this as an additional Emergent Task. If the cost of the work exceeds £500 Materials, £500 Specialist Sub-Contractor, or 16 hours work, the Contractor shall provide the Authority with a breakdown of costs per task before commencing the task. The Contractor shall provide the Authority with an email detailing the issue and work required for an Emergent Task containing (but not limited to) a full description, photos, and (if necessary) videos to provide the Authority with sufficient detail to approve the work. If a task is time-sensitive, a phone call to describe the work required is sufficient, but must be followed up with the email detailed above within the same working day.</t>
  </si>
  <si>
    <t>SERVICE STAT-X System</t>
  </si>
  <si>
    <t>The Contractor shall conduct annual SERVICE of the STAT-X System and provide certification.</t>
  </si>
  <si>
    <t>CHECK Heat and Smoke Detector Heads</t>
  </si>
  <si>
    <t>The Contractor shall conduct functional CHECK of all Heat and Smoke Detector heads.</t>
  </si>
  <si>
    <t>Empty and CLEAN Black Water Tank</t>
  </si>
  <si>
    <t>The Contractor shall empty and CLEAN one in number Black Water Tank.</t>
  </si>
  <si>
    <t>CLEAN engine room bilges</t>
  </si>
  <si>
    <t>The Contractor shall deep CLEAN the engine room bilge.</t>
  </si>
  <si>
    <t>CLEAN jet compartment bilge</t>
  </si>
  <si>
    <t>The Contractor shall deep CLEAN the jet compartment bilge.</t>
  </si>
  <si>
    <t>SURVEY Flexible Hose Assemblies</t>
  </si>
  <si>
    <t>The Contractor shall visually SURVEY the condition of all Flexible Hose Assemblies and provide a REPORT.
NOTE: To be conducted IAW BR 2000(95)
NOTE: If any hoses require changing, all jubilee clip hoses require Certificate of Conformity; swaged end hoses require Certificate of Conformity and Pressure Test Certificate.</t>
  </si>
  <si>
    <t>CHECK and Re-grease Hatches and Doors</t>
  </si>
  <si>
    <t>The Contractor shall visually CHECK the condition and re-grease all Hatches and Doors.</t>
  </si>
  <si>
    <t>RENEW sacrificial hull anodes</t>
  </si>
  <si>
    <t>The Contractor shall RENEW sacrificial hull anodes and backing pads. On completion carry out earth bonding continuity TEST.</t>
  </si>
  <si>
    <t>SERVICE anchor windlass motor</t>
  </si>
  <si>
    <t>The Contractor shall SERVICE the anchor windlass motor.
NOTE: The motor should be serviced by a qualified technician.
IAW Maxwell Vetus RC10 User's Manual</t>
  </si>
  <si>
    <t>CLEAN and paint anchor windlass</t>
  </si>
  <si>
    <t>The Contractor shall CLEAN and remove any rust from anchor windlass casing and paint with a suitable coating.
IAW Maxwell Vetus RC10 User's Manual</t>
  </si>
  <si>
    <t>CHECK VHF DSC</t>
  </si>
  <si>
    <t>The Contractor shall CHECK for damages, salt deposits, corrosion and any foreign material on the VHF DSC and REPORT to the Authority.
IAW Sailor 6222 VHF DSC User Manual</t>
  </si>
  <si>
    <t>Electrical Health Check</t>
  </si>
  <si>
    <t>The Contractor shall carry out an Electrical Health Check to include earth bonding and continuity checks; inspect and CLEAN switchboard; inspect batteries, CLEAN and grease terminals, SERVICE electrical systems, and provide REPORT.</t>
  </si>
  <si>
    <t>CHECK Software/Firmware Updates</t>
  </si>
  <si>
    <t>The Contractor shall CHECK for Software and/or Firmware Updates on the following equipment/systems and REPORT:
 - Navtex Receiver
 - Furuno Radar Antenna
 - Bearing Repeater
 - Furuno Multi Function Display
 - Master Gyro Element
 - GPS
 - AIS
 - Powerview
 - Echo Sounder
 - Autopilot
 - Applanix POS
 - Sailor VHF DSC
 - Sailor mini-C GMDSS
 - Simrad SAL
 - Eaton UPS</t>
  </si>
  <si>
    <t>Main Engine Maintenance</t>
  </si>
  <si>
    <t>SEE MAIN ENGINE CALENDAR/HOURS BASED MAINTENANCE SCHEDULE.</t>
  </si>
  <si>
    <t>RENEW fuel/water separator filter</t>
  </si>
  <si>
    <t>The Contractor shall RENEW the Parker fuel/water separator filter</t>
  </si>
  <si>
    <t>CLEAN Gyro Cabinet</t>
  </si>
  <si>
    <t>The Contractor shall CLEAN the master gyro element panels and cabinet</t>
  </si>
  <si>
    <t>SERVICE Echo Sounder</t>
  </si>
  <si>
    <t>The Contractor shall conduct the following SERVICE of the Echo Sounder:
 - Unplug all cables from rear panel, CHECK contact surfaces are free from corrosion
 - CHECK connections at the power source for corrosion
 - CLEAN using high-quality contact-cleaning agent
 - CLEAN transducer face of marine growth</t>
  </si>
  <si>
    <t>SERVICE searchlight</t>
  </si>
  <si>
    <t>The Contractor shall conduct the following SERVICE of the Francis Searchlight:
 - CLEAN searchlight internals
 - CLEAN and lubricate external movement mechanisms
 - CHECK all seals and gaskets for degradation</t>
  </si>
  <si>
    <t>TEST Harken Rail</t>
  </si>
  <si>
    <t>The Contractor shall TEST the TR31 Harken Rail system
NOTE: Must be performed by appropriately trained personnel.
IAW TR31 Access Rail System User Manual.</t>
  </si>
  <si>
    <t>CHECK Life Saving Equipment</t>
  </si>
  <si>
    <t>The Contractor shall CHECK the expiry date on all Lifesaving Equipment.
NOTE: Raise task for RENEW or re-certification as required.</t>
  </si>
  <si>
    <t>CHECK Deck Rails</t>
  </si>
  <si>
    <t>The Contractor shall CHECK the Deck Rails for damage and corrosion.</t>
  </si>
  <si>
    <t>Annual SERVICE Gearboxes</t>
  </si>
  <si>
    <t>The Contractor shall conduct annual SERVICE of 2 in number ZF Gearboxes:
 - RENEW OIL
 - RENEW OIL FILTER
 - EXAMINE CLUTCH DISCS
 - EXAMINE GEAR TEETH
 - CHECK INSTRUMENTS AND INDICATORS
 - RENEW INSTRUMENTS AND INDICATORS
 - RENEW ZINC ANODES
 - CHECK OIL COOLER
 - EXAMINE BEARINGS
NOTE: Service operation is recommended to be performed by a ZF trained service agent.
IAW ZF280 INSTALLATION AND SERVICE MANUAL</t>
  </si>
  <si>
    <t>Annual SERVICE Diesel Heater</t>
  </si>
  <si>
    <t>The Contractor shall conduct annual SERVICE of 1 in number Thermo 230 Diesel Heater</t>
  </si>
  <si>
    <t>Annual SERVICE Life Rafts</t>
  </si>
  <si>
    <t>The Contractor shall conduct annual SERVICE of 3 in number Life Rafts</t>
  </si>
  <si>
    <t>SURVEY Lifting Points</t>
  </si>
  <si>
    <t>The Contractor shall carry out a visual SURVEY of the lifting points iaw BR3027</t>
  </si>
  <si>
    <t>SURVEY Anchor and Chain</t>
  </si>
  <si>
    <t>The Contractor shall SURVEY Anchor and associated chain and warp</t>
  </si>
  <si>
    <t>Update Configuration Control Database</t>
  </si>
  <si>
    <t>The Contractor shall update the configuration control database to reflect the material state of the boat post-refit.</t>
  </si>
  <si>
    <t>Slip/lift Vessel</t>
  </si>
  <si>
    <t>The Contractor shall lift the vessel into the water or onto road transportation in accordance with the lifting and docking plan.</t>
  </si>
  <si>
    <t>Conduct Harbour Acceptance Trials and Sea Acceptance Trials</t>
  </si>
  <si>
    <t>The Contractor shall conduct Harbour Acceptance Trials and Sea Acceptance Trials in accordance with DES Ships Boats Survey and Trials Form 2A HATs and SATs.</t>
  </si>
  <si>
    <t>The Contractor shall complete all remaining sections of MOD Boats Form 2010B, ensuring that all requirements listed therein are performed, and return the form to the Authority for acceptance of the work carried out.</t>
  </si>
  <si>
    <t>Departure from Contractor</t>
  </si>
  <si>
    <t>Upon arrival at the boat's final post-refit destination, the Contractor shall gain the signature of an appropriate representative of the receiving unit in the Acceptance section of MOD Boats Form 2010B, thus relinquishing formal custodianship of the platform and surrendering responsibility for its material state back to the Authority. The Contractor shall retain one copy of the form, and an additional copy shall remain with the boat.</t>
  </si>
  <si>
    <t>ANNUAL OR 250 HOUR UPKEEP (WHICHEVER OCCURS FIRST)</t>
  </si>
  <si>
    <t>PTB 1.4 &amp; PTB 2.1</t>
  </si>
  <si>
    <t>Annual SERVICE Yanmar Main Engines</t>
  </si>
  <si>
    <t>The Contractor shall conduct annual SERVICE of 2 in number Yanmar 6LY440:
 - DRAIN FUEL TANK
 - RENEW FUEL FILTER ELEMENT
 - RENEW ENGINE OIL
 - RENEW ENGINE OIL FILTER ELEMENT
 - CHECK SEAWATER IMPELLER
 - RENEW ZINC ANODES
 - RENEW COOLANT
 - CLEAN INTAKE SILENCER (AIR CLEANER) ELEMENT
 - CLEAN TURBOCHARGER
 - CLEAN EXHAUST/SEAWATER MIXING ELBOW
 - CHECK V-BELTS FOR DAMAGE AND TENSION
 - CHECK WIRING CONNECTIONS
 - CLEAN TURBOCHARGER BLOWER
NOTE: Service operation is recommended to be performed by a Yanmar trained service agent. IAW YANMAR 6LY440 SERVICE MANUAL</t>
  </si>
  <si>
    <t>TWO ANNUAL UPKEEP</t>
  </si>
  <si>
    <t>The Contractor shall CLEAN and lubricate the slip rings and brushes on the master gyro element</t>
  </si>
  <si>
    <t>The Contractor shall, REMOVE existing antifouling paint, prepare the hull surface and apply two coats overall of MOD approved antifouling in accordance with the coating manufacturer’s recommendations. ALLOW for painting Draught Marks.</t>
  </si>
  <si>
    <t>THREE ANNUAL UPKEEP</t>
  </si>
  <si>
    <t>The Contractor shall conduct three annual SERVICE of 1 in number RC10 Maxwell Windlass:
 - SERVICE Gearbox
NOTE: IAW MAXWELL RC10 WINDLASS MANUAL</t>
  </si>
  <si>
    <t>EIGHT ANNUAL OR 2000 HOUR UPKEEP (WHICHEVER OCCURS FIRST)</t>
  </si>
  <si>
    <t>PTB 1.8 &amp; 2.2</t>
  </si>
  <si>
    <t>The Contractor shall conduct eight annual SERVICE of 1 in number Yanmar 6LY440:
 - CLEAN ENGINE OIL COOLER
 - CHECK AND CLEAN COOLANT PASSAGE
NOTE: Service operation is recommended to be performed by a Yanmar trained service agent. IAW YANMAR 6LY440 SERVICE MANUAL</t>
  </si>
  <si>
    <t>HOURS BASED UPKEEP</t>
  </si>
  <si>
    <t>The Contractor shall conduct 500 hour SERVICE of 1 in number HJ364 Hamilton Waterjet:
 - LUBRICATE DRIVE SHAFT
NOTE: Service operation is recommended to be performed by a Hamilton Waterjet trained service agent. WATERJET HJ364 INSTALLATION AND SERVICE MANUAL</t>
  </si>
  <si>
    <t>t</t>
  </si>
  <si>
    <t>The Contractor shall conduct 1000 Hour Service on 1 in number Hamilton jet MECS:
 - CHECK and CLEAN JHPU filler/breather
 - EXAMINE cables and connectors
NOTE: Service operation is recommended to be performed by a Hamilton Waterjet trained service agent. HJ364 MECS CONTROLS MANUAL</t>
  </si>
  <si>
    <t>1500 Hour SERVICE Yanmar Main Engine</t>
  </si>
  <si>
    <t>The Contractor shall conduct 1500 Hour SERVICE of 1 in number Yanmar 6LY440:
 - CLEAN FUEL INJECTORS
NOTE: Service operation is recommended to be performed by a Yanmar trained service agent. IAW YANMAR 6LY440 SERVICE MANUAL</t>
  </si>
  <si>
    <t>The Contractor shall conduct 2000 Hour Service on 1 in number Hamilton jet MECS:
 - RENEW JHPU oil filter
NOTE: Service operation is recommended to be performed by a Hamilton Waterjet trained service agent. HJ364 MECS CONTROLS MANUAL</t>
  </si>
  <si>
    <t>The Contractor shall conduct Initial 2000 hour SERVICE of 1 in number HJ364 Hamilton Waterjet:
 - EXAMINE COMPLETE UNIT
NOTE: Only to be conducted at initial 2000 hour interval following installation. Service operation is recommended to be performed by a Hamilton Waterjet trained service agent. WATERJET HJ364 INSTALLATION AND SERVICE MANUAL</t>
  </si>
  <si>
    <t>The Contractor shall conduct 3000 Hour Service on 1 in number Hamilton jet MECS:
 - EXAMINE JHPU
NOTE: Service operation is recommended to be performed by a Hamilton Waterjet trained service agent. HJ364 MECS CONTROLS MANUAL</t>
  </si>
  <si>
    <t>4500 Hour SERVICE Yanmar Main Engine</t>
  </si>
  <si>
    <t>The Contractor shall conduct 4500 Hour SERVICE of 1 in number Yanmar 6LY440:
 - CHECK FUEL INJECTORS
 - CHECK TURBOCHARGER ADJUSTMENT
 - CHECK ELECTRONIC ENGINE CONTROL UNIT, SENSORS AND ACTUATORS
NOTE: Service operation is recommended to be performed by a Yanmar trained service agent. IAW YANMAR 6LY440 SERVICE MANUAL</t>
  </si>
  <si>
    <t>The Contractor shall conduct 5000 hour SERVICE of 1 in number HJ364 Hamilton Waterjet:
 - EXAMINE COMPLETE JET UNIT
NOTE: Service operation is recommended to be performed by a Hamilton Waterjet trained service agent. WATERJET HJ364 INSTALLATION AND SERVICE MANUAL</t>
  </si>
  <si>
    <t>The Contractor shall remove one in number Yanmar engine</t>
  </si>
  <si>
    <t>The Contractor shall REPLACE one in number Yanmar engine</t>
  </si>
  <si>
    <t>The Contractor shall remove one in number Hamilton Waterjet</t>
  </si>
  <si>
    <t>The Contractor shall REPLACE one in number Hamilton Waterjet</t>
  </si>
  <si>
    <t>The Contractor shall remove one in number life raft</t>
  </si>
  <si>
    <t>The Contractor shall REPLACE one in number life raft</t>
  </si>
  <si>
    <t>The Contractor shall conduct a Combat System Health CHECK of the following equipments:
 - Heading repeater
 - Autopilot
 - Speed &amp; Distance log
 - VHF/DSC Radio
 - Echo Sounder
 - Loudhailer
 - AIS
 - NAVTEX
 - GPS 1 (PS)
 - GPS 2 (SB)
 - Inmarsat C
 - Gyro Compass
 - Handheld VHF
 - WECDIS (Port)
 - WECDIS (Starboard)</t>
  </si>
  <si>
    <t>The Contractor shall remove one in number soft patch
NOTE: This task cannot be conducted unless the module is lifted, but lifting of the module shall not be included in this task and it shall be assumed that the module has already been removed</t>
  </si>
  <si>
    <t>The Contractor shall REPLACE one in number soft patch
NOTE: This task cannot be conducted unless the module is lifted, but lifting of the module shall not be included in this task and it shall be assumed that the module has already been removed</t>
  </si>
  <si>
    <t>The Contractor shall RENEW one in number Yanmar engine
NOTE: Remove and REPLACE not included in task</t>
  </si>
  <si>
    <t>The Contractor shall REWEW one in number Hamilton Waterjet
NOTE: Remove and REPLACE not included in task</t>
  </si>
  <si>
    <t>The Contractor shall RENEW one in number life raft
NOTE: Remove and REPLACE not included in task</t>
  </si>
  <si>
    <t>SCHEDULE 2G - TABLE 3 - 13.8M PASSENGER TRANSFER BOAT - TRANSPORTATION</t>
  </si>
  <si>
    <t>Tariff rates provided by the Contractors shall be a firm/fixed rate, i.e. not subject to variation in any respect, and shall be inclusive of all overheads for contractors and sub-contractors, administrative fees, overtime and profit.</t>
  </si>
  <si>
    <t>PTB Transport - 1</t>
  </si>
  <si>
    <t>HMNB Portsmouth</t>
  </si>
  <si>
    <t xml:space="preserve">The Contractor shall transport the 13.8m PTB from the Authority's establishment to the Contractor's Site/Sub-contractor's premises and back (to include loading and unloading) </t>
  </si>
  <si>
    <t>SCHEDULE 2G - TABLE 4 - 13.8M PASSENGER TRANSFER BOAT - CALCULATION SHEET</t>
  </si>
  <si>
    <t>CONTRACTOR UPKEEP (Table 0 and Table 1 refer)</t>
  </si>
  <si>
    <t xml:space="preserve">PLANNED MAINTENANCE </t>
  </si>
  <si>
    <t xml:space="preserve">UNPLANNED MAINTENANCE </t>
  </si>
  <si>
    <t>Annualised cost of calendar based work packages</t>
  </si>
  <si>
    <t>+</t>
  </si>
  <si>
    <t>Annualised cost of hours based work packages</t>
  </si>
  <si>
    <t>Estimated Emergent/Additonal Package]</t>
  </si>
  <si>
    <t>x</t>
  </si>
  <si>
    <t>Estimated No. of boat years In-Service</t>
  </si>
  <si>
    <t>Aggregated Cost of Tariffs</t>
  </si>
  <si>
    <t>[Defect Rectification Hours (Ad Hoc Tasking)</t>
  </si>
  <si>
    <t xml:space="preserve">WAHR </t>
  </si>
  <si>
    <t>=</t>
  </si>
  <si>
    <t>Total</t>
  </si>
  <si>
    <t>Year 1</t>
  </si>
  <si>
    <t>Year 2</t>
  </si>
  <si>
    <t>Value derived from the Annualised Total inputted by the Tenderer in Table 1 -  Row 5</t>
  </si>
  <si>
    <t>Value derived from the Annualised Total inputted by the Tenderer in Table 1 -  Row 18</t>
  </si>
  <si>
    <t>This percentage is derived from an assumption made by by the Authority on the estimated EM/EX package</t>
  </si>
  <si>
    <t>Number is derived from estimated number of refits undertaken per contract year</t>
  </si>
  <si>
    <t>Value derivred from by the Tenderers input to Table1 - Row 30</t>
  </si>
  <si>
    <t>The estimated total number of hours per annum that the Authority will require for defect rectification and the completion of Ad Hoc Tasking inc. PDS</t>
  </si>
  <si>
    <t>Value derived from the Tenderers input into Table 0 - Item No. 1.1</t>
  </si>
  <si>
    <t>SPARES (Table 0 refer)</t>
  </si>
  <si>
    <t>MISCELLANEOUS SPARES</t>
  </si>
  <si>
    <t>[Materiel/Spares Handling Rate</t>
  </si>
  <si>
    <t>Estimated Value of Purchases]</t>
  </si>
  <si>
    <t>This is 100% plus the Tenderer input into Table 0 - Item No. 4.1</t>
  </si>
  <si>
    <t>The estimated cost price of uncosted spares per annum that the Authority may require</t>
  </si>
  <si>
    <t>POST DESIGN SERVICES (Table 0 refers)</t>
  </si>
  <si>
    <t xml:space="preserve">Design - WAHR </t>
  </si>
  <si>
    <t>Estimated No. of PDS Hours</t>
  </si>
  <si>
    <t xml:space="preserve">Project Management - WAHR </t>
  </si>
  <si>
    <t xml:space="preserve">Administration - WAHR </t>
  </si>
  <si>
    <t>Value derived from the Tenderers inputted by the Tenderer in Table 0 - Item No. 2.1</t>
  </si>
  <si>
    <t>This is the estimated number of hours assigned by the Authority to PDS tasks</t>
  </si>
  <si>
    <t>Value derived from the Tenderers inputted by the Tenderer in Table 0 - Item No. 2.2</t>
  </si>
  <si>
    <t>Value derived from the Tenderers inputted by the Tenderer in Table 0 - Item No. 2.3</t>
  </si>
  <si>
    <t>TECHNICAL SUPPORT TASKS (Table 0 refers)</t>
  </si>
  <si>
    <t>Estimated No. of Hours</t>
  </si>
  <si>
    <t>Value derived from the Tenderers inputted by the Tenderer in Table 0 - Item No. 3.1</t>
  </si>
  <si>
    <t>This is the estimated number of hours assigned by the Authority to Techical tasks</t>
  </si>
  <si>
    <t>MISCELLANEOUS (Table 0 &amp; 3 refers)</t>
  </si>
  <si>
    <t>TRANSPORTATION</t>
  </si>
  <si>
    <t>STORAGE</t>
  </si>
  <si>
    <t>T&amp;S</t>
  </si>
  <si>
    <t>Transportation</t>
  </si>
  <si>
    <t>Estimated No. of Occurences</t>
  </si>
  <si>
    <t>Storage (Boat)</t>
  </si>
  <si>
    <t>Estimated No. of Weeks</t>
  </si>
  <si>
    <t>Fleet Spares</t>
  </si>
  <si>
    <t>Travel &amp; Subsistence</t>
  </si>
  <si>
    <t>Average Value from the Tenderers input in Table 5 - Row 6</t>
  </si>
  <si>
    <t>This is the estimated number of occurences assigned by the Authority</t>
  </si>
  <si>
    <t>Value derived from the Tenderers inputted by the Tenderer in Table 0 - Item No. 6.1</t>
  </si>
  <si>
    <t>This is the estimated number of weeks assigned by the Authority</t>
  </si>
  <si>
    <t>Value derived from the Tenderers inputted by the Tenderer in Table 0 - Item No. 6.2</t>
  </si>
  <si>
    <t>Sum of all  Tenderers input into 'Table 0 - Rates' Item No. 7.1 to 7.4
Table 1 - Item 7.5. multiplied by 100 miles 
Table 1 Item 7.6 multiplied 100 miles</t>
  </si>
  <si>
    <t xml:space="preserve">TOTAL VALUE </t>
  </si>
  <si>
    <t>Boat and associated equipment &amp; documentation</t>
  </si>
  <si>
    <t>Water Cooled Engine</t>
  </si>
  <si>
    <t>Air Cooled Engine</t>
  </si>
  <si>
    <t>Jet Wash</t>
  </si>
  <si>
    <t>Portable Generator</t>
  </si>
  <si>
    <t>Maintenance Cradle</t>
  </si>
  <si>
    <t>HHB 1</t>
  </si>
  <si>
    <t>HHB 2</t>
  </si>
  <si>
    <t>HHB 3</t>
  </si>
  <si>
    <t>HHB 4</t>
  </si>
  <si>
    <t>HHB 5</t>
  </si>
  <si>
    <t>HHB 6</t>
  </si>
  <si>
    <t>HHB 7</t>
  </si>
  <si>
    <t>HHB 8</t>
  </si>
  <si>
    <t>HHB 9</t>
  </si>
  <si>
    <t>HHB 10</t>
  </si>
  <si>
    <t>HHB 11</t>
  </si>
  <si>
    <t>HHB 12</t>
  </si>
  <si>
    <t>HHB 13</t>
  </si>
  <si>
    <t>HHB 14</t>
  </si>
  <si>
    <t>HHB 15</t>
  </si>
  <si>
    <t>HHB 16</t>
  </si>
  <si>
    <t>HHB 17</t>
  </si>
  <si>
    <t>HHB 18</t>
  </si>
  <si>
    <t>HHB 19</t>
  </si>
  <si>
    <t>HHB 20</t>
  </si>
  <si>
    <t>HHB 21</t>
  </si>
  <si>
    <t>HHB 22</t>
  </si>
  <si>
    <t>HHB 23</t>
  </si>
  <si>
    <t>HHB 24</t>
  </si>
  <si>
    <t>HHB 30</t>
  </si>
  <si>
    <t>HHB 31</t>
  </si>
  <si>
    <t>HHB 32</t>
  </si>
  <si>
    <t>HHB 33</t>
  </si>
  <si>
    <t>HHB 34</t>
  </si>
  <si>
    <t>HHB 25 (Option)</t>
  </si>
  <si>
    <t>HHB 26 (Option)</t>
  </si>
  <si>
    <t>HHB 27 (Option)</t>
  </si>
  <si>
    <t>HHB 28 (Option)</t>
  </si>
  <si>
    <t>HHB 29 (Option)</t>
  </si>
  <si>
    <t>HHB 35 (Option)</t>
  </si>
  <si>
    <t>HHB-1</t>
  </si>
  <si>
    <t>RM Poole
Hamworthy
Dorset
BH15 4NQ</t>
  </si>
  <si>
    <t>HHB-2</t>
  </si>
  <si>
    <t>HHB-3</t>
  </si>
  <si>
    <t>HHB-4</t>
  </si>
  <si>
    <t>HHB-5</t>
  </si>
  <si>
    <t>HHB-6</t>
  </si>
  <si>
    <t>HHB-13</t>
  </si>
  <si>
    <t>HHB-14</t>
  </si>
  <si>
    <t>HHB-15</t>
  </si>
  <si>
    <t>HHB-16</t>
  </si>
  <si>
    <t>HHB-17</t>
  </si>
  <si>
    <t>HHB-7</t>
  </si>
  <si>
    <t>Hereford Garrison
Credenhill
Herefordshire
HJR4 7DD</t>
  </si>
  <si>
    <t>HHB-8</t>
  </si>
  <si>
    <t>HHB-9</t>
  </si>
  <si>
    <t>HHB-10</t>
  </si>
  <si>
    <t>HHB-11</t>
  </si>
  <si>
    <t>HHB-12</t>
  </si>
  <si>
    <t>HHB-18</t>
  </si>
  <si>
    <t>HHB-19</t>
  </si>
  <si>
    <t>HHB-20</t>
  </si>
  <si>
    <t>HHB-21</t>
  </si>
  <si>
    <t>HHB-22</t>
  </si>
  <si>
    <t>HHB-23</t>
  </si>
  <si>
    <t>HHB-24</t>
  </si>
  <si>
    <t>HHB-30</t>
  </si>
  <si>
    <t>HHB-31</t>
  </si>
  <si>
    <t>HHB-32</t>
  </si>
  <si>
    <t>HHB-33</t>
  </si>
  <si>
    <t>HHB-34</t>
  </si>
  <si>
    <t>HHB-35
(Option Boat)</t>
  </si>
  <si>
    <t>HHB-25
(Option Boat)</t>
  </si>
  <si>
    <t>RM Tamar
HMNB Devonport
Plymouth
PL2 2BG</t>
  </si>
  <si>
    <t>HHB-26
(Option Boat)</t>
  </si>
  <si>
    <t>HHB-27
(Option Boat)</t>
  </si>
  <si>
    <t>HHB-28
(Option Boat)</t>
  </si>
  <si>
    <t>HHB-29
(Option Boat)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</si>
</sst>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quot;£&quot;#,##0.00"/>
    <numFmt numFmtId="44" formatCode="_-&quot;£&quot;* #,##0.00_-;\-&quot;£&quot;* #,##0.00_-;_-&quot;£&quot;* &quot;-&quot;??_-;_-@_-"/>
    <numFmt numFmtId="164" formatCode="&quot;£&quot;#,##0.00"/>
    <numFmt numFmtId="165" formatCode="0.0"/>
    <numFmt numFmtId="166" formatCode="0.0%"/>
  </numFmts>
  <fonts count="33">
    <font>
      <sz val="11"/>
      <color theme="1"/>
      <name val="Calibri"/>
      <family val="2"/>
      <scheme val="minor"/>
    </font>
    <font>
      <b/>
      <sz val="10"/>
      <name val="Arial"/>
      <family val="2"/>
    </font>
    <font>
      <b/>
      <sz val="11"/>
      <name val="Arial"/>
      <family val="2"/>
    </font>
    <font>
      <b/>
      <sz val="11"/>
      <color theme="1"/>
      <name val="Arial"/>
      <family val="2"/>
    </font>
    <font>
      <sz val="11"/>
      <name val="Arial"/>
      <family val="2"/>
    </font>
    <font>
      <sz val="11"/>
      <color indexed="8"/>
      <name val="Arial"/>
      <family val="2"/>
    </font>
    <font>
      <sz val="11"/>
      <color theme="1"/>
      <name val="Arial"/>
      <family val="2"/>
    </font>
    <font>
      <sz val="10"/>
      <name val="Arial"/>
      <family val="2"/>
    </font>
    <font>
      <sz val="10"/>
      <name val="Arial"/>
      <family val="2"/>
    </font>
    <font>
      <sz val="16"/>
      <name val="Arial"/>
      <family val="2"/>
    </font>
    <font>
      <b/>
      <sz val="11"/>
      <color rgb="FF000000"/>
      <name val="Arial"/>
      <family val="2"/>
    </font>
    <font>
      <sz val="11"/>
      <color rgb="FF000000"/>
      <name val="Arial"/>
      <family val="2"/>
    </font>
    <font>
      <sz val="10"/>
      <color theme="1"/>
      <name val="Arial"/>
      <family val="2"/>
    </font>
    <font>
      <b/>
      <u/>
      <sz val="10"/>
      <color theme="1"/>
      <name val="Arial"/>
      <family val="2"/>
    </font>
    <font>
      <u/>
      <sz val="10"/>
      <color theme="1"/>
      <name val="Arial"/>
      <family val="2"/>
    </font>
    <font>
      <b/>
      <sz val="10"/>
      <color theme="1"/>
      <name val="Arial"/>
      <family val="2"/>
    </font>
    <font>
      <b/>
      <i/>
      <sz val="18"/>
      <name val="Arial"/>
      <family val="2"/>
    </font>
    <font>
      <b/>
      <u/>
      <sz val="14"/>
      <name val="Arial"/>
      <family val="2"/>
    </font>
    <font>
      <b/>
      <sz val="12"/>
      <color theme="0"/>
      <name val="Arial"/>
      <family val="2"/>
    </font>
    <font>
      <b/>
      <sz val="12"/>
      <name val="Arial"/>
      <family val="2"/>
    </font>
    <font>
      <b/>
      <i/>
      <sz val="10"/>
      <name val="Arial"/>
      <family val="2"/>
    </font>
    <font>
      <b/>
      <i/>
      <u/>
      <sz val="10"/>
      <name val="Arial"/>
      <family val="2"/>
    </font>
    <font>
      <i/>
      <sz val="10"/>
      <name val="Arial"/>
      <family val="2"/>
    </font>
    <font>
      <b/>
      <u/>
      <sz val="10"/>
      <name val="Arial"/>
      <family val="2"/>
    </font>
    <font>
      <sz val="11"/>
      <color theme="1"/>
      <name val="Calibri"/>
      <family val="2"/>
      <scheme val="minor"/>
    </font>
    <font>
      <sz val="11"/>
      <color rgb="FF222222"/>
      <name val="Arial"/>
      <family val="2"/>
    </font>
    <font>
      <sz val="11"/>
      <color indexed="63"/>
      <name val="Arial"/>
      <family val="2"/>
    </font>
    <font>
      <sz val="8"/>
      <name val="Calibri"/>
      <family val="2"/>
      <scheme val="minor"/>
    </font>
    <font>
      <i/>
      <sz val="11"/>
      <color indexed="63"/>
      <name val="Arial"/>
      <family val="2"/>
    </font>
    <font>
      <u/>
      <sz val="10"/>
      <name val="Arial"/>
      <family val="2"/>
    </font>
    <font>
      <sz val="11"/>
      <name val="Calibri"/>
      <family val="2"/>
      <scheme val="minor"/>
    </font>
    <font>
      <sz val="12"/>
      <color theme="1"/>
      <name val="Calibri"/>
      <family val="2"/>
      <scheme val="minor"/>
    </font>
    <font>
      <sz val="14"/>
      <name val="Arial"/>
      <family val="2"/>
    </font>
  </fonts>
  <fills count="23">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CC66"/>
        <bgColor indexed="64"/>
      </patternFill>
    </fill>
    <fill>
      <patternFill patternType="solid">
        <fgColor indexed="9"/>
        <bgColor indexed="64"/>
      </patternFill>
    </fill>
    <fill>
      <patternFill patternType="solid">
        <fgColor indexed="2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49998474074526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indexed="8"/>
        <bgColor indexed="64"/>
      </patternFill>
    </fill>
    <fill>
      <patternFill patternType="solid">
        <fgColor indexed="43"/>
        <bgColor indexed="64"/>
      </patternFill>
    </fill>
    <fill>
      <patternFill patternType="solid">
        <fgColor rgb="FFF2DCDB"/>
        <bgColor rgb="FF000000"/>
      </patternFill>
    </fill>
    <fill>
      <patternFill patternType="solid">
        <fgColor theme="7" tint="0.59999389629810485"/>
        <bgColor indexed="64"/>
      </patternFill>
    </fill>
    <fill>
      <patternFill patternType="solid">
        <fgColor rgb="FFFFFF99"/>
        <bgColor indexed="64"/>
      </patternFill>
    </fill>
    <fill>
      <patternFill patternType="solid">
        <fgColor rgb="FFFCE4D6"/>
        <bgColor rgb="FF000000"/>
      </patternFill>
    </fill>
    <fill>
      <patternFill patternType="solid">
        <fgColor rgb="FFFFFFFF"/>
        <bgColor rgb="FF000000"/>
      </patternFill>
    </fill>
    <fill>
      <patternFill patternType="solid">
        <fgColor rgb="FFFFCC66"/>
        <bgColor rgb="FF000000"/>
      </patternFill>
    </fill>
  </fills>
  <borders count="25">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s>
  <cellStyleXfs count="5">
    <xf numFmtId="0" fontId="0" fillId="0" borderId="0"/>
    <xf numFmtId="0" fontId="7" fillId="0" borderId="0" applyFill="0" applyBorder="0"/>
    <xf numFmtId="0" fontId="8" fillId="0" borderId="0" applyFill="0" applyBorder="0"/>
    <xf numFmtId="44" fontId="7" fillId="0" borderId="0" applyFont="0" applyFill="0" applyBorder="0" applyAlignment="0" applyProtection="0"/>
    <xf numFmtId="9" fontId="24" fillId="0" borderId="0" applyFont="0" applyFill="0" applyBorder="0" applyAlignment="0" applyProtection="0"/>
  </cellStyleXfs>
  <cellXfs count="189">
    <xf numFmtId="0" fontId="0" fillId="0" borderId="0" xfId="0"/>
    <xf numFmtId="0" fontId="4" fillId="0" borderId="4" xfId="0" applyFont="1" applyBorder="1" applyAlignment="1">
      <alignment horizontal="center" vertical="top" wrapText="1"/>
    </xf>
    <xf numFmtId="7" fontId="6" fillId="5" borderId="4" xfId="0" applyNumberFormat="1" applyFont="1" applyFill="1" applyBorder="1" applyAlignment="1" applyProtection="1">
      <alignment horizontal="center" vertical="center" wrapText="1"/>
      <protection locked="0"/>
    </xf>
    <xf numFmtId="0" fontId="0" fillId="2" borderId="0" xfId="0" applyFill="1" applyAlignment="1">
      <alignment horizontal="center" vertical="center"/>
    </xf>
    <xf numFmtId="0" fontId="0" fillId="2" borderId="0" xfId="0" applyFill="1" applyAlignment="1">
      <alignment horizontal="left" vertical="center"/>
    </xf>
    <xf numFmtId="0" fontId="0" fillId="2" borderId="4" xfId="0" applyFill="1" applyBorder="1" applyAlignment="1">
      <alignment horizontal="left" vertical="center"/>
    </xf>
    <xf numFmtId="164" fontId="0" fillId="2" borderId="4" xfId="0" applyNumberFormat="1" applyFill="1" applyBorder="1" applyAlignment="1">
      <alignment horizontal="left" vertical="center"/>
    </xf>
    <xf numFmtId="164" fontId="0" fillId="2" borderId="0" xfId="0" applyNumberFormat="1" applyFill="1" applyAlignment="1">
      <alignment horizontal="left" vertical="center"/>
    </xf>
    <xf numFmtId="4" fontId="0" fillId="2" borderId="0" xfId="0" applyNumberFormat="1" applyFill="1" applyAlignment="1">
      <alignment horizontal="left" vertical="center"/>
    </xf>
    <xf numFmtId="164" fontId="0" fillId="4" borderId="4" xfId="0" applyNumberFormat="1" applyFill="1" applyBorder="1" applyAlignment="1">
      <alignment horizontal="left" vertical="center"/>
    </xf>
    <xf numFmtId="0" fontId="0" fillId="4" borderId="0" xfId="0" applyFill="1" applyAlignment="1">
      <alignment horizontal="left" vertical="center"/>
    </xf>
    <xf numFmtId="44" fontId="0" fillId="2" borderId="4" xfId="0" applyNumberFormat="1" applyFill="1" applyBorder="1" applyAlignment="1">
      <alignment horizontal="center" vertical="center" wrapText="1"/>
    </xf>
    <xf numFmtId="0" fontId="4" fillId="0" borderId="4" xfId="0" applyFont="1" applyBorder="1" applyAlignment="1">
      <alignment horizontal="center" vertical="center" wrapText="1"/>
    </xf>
    <xf numFmtId="164" fontId="4" fillId="8" borderId="4" xfId="0" applyNumberFormat="1" applyFont="1" applyFill="1" applyBorder="1" applyAlignment="1">
      <alignment horizontal="center" vertical="center" wrapText="1"/>
    </xf>
    <xf numFmtId="0" fontId="10" fillId="0" borderId="4" xfId="0" applyFont="1" applyBorder="1" applyAlignment="1">
      <alignment horizontal="center" vertical="top" wrapText="1"/>
    </xf>
    <xf numFmtId="0" fontId="10" fillId="3" borderId="4" xfId="0" applyFont="1" applyFill="1" applyBorder="1" applyAlignment="1">
      <alignment horizontal="center" vertical="center" wrapText="1"/>
    </xf>
    <xf numFmtId="0" fontId="6" fillId="0" borderId="0" xfId="0" applyFont="1" applyAlignment="1">
      <alignment horizontal="center"/>
    </xf>
    <xf numFmtId="7" fontId="4" fillId="8" borderId="4" xfId="0" applyNumberFormat="1" applyFont="1" applyFill="1" applyBorder="1" applyAlignment="1">
      <alignment horizontal="center" vertical="center" wrapText="1"/>
    </xf>
    <xf numFmtId="165" fontId="11" fillId="0" borderId="4" xfId="0" applyNumberFormat="1" applyFont="1" applyBorder="1" applyAlignment="1">
      <alignment horizontal="center" vertical="center" wrapText="1"/>
    </xf>
    <xf numFmtId="0" fontId="0" fillId="0" borderId="0" xfId="0" applyAlignment="1">
      <alignment horizontal="center" vertical="center"/>
    </xf>
    <xf numFmtId="0" fontId="1" fillId="2" borderId="1" xfId="1" applyFont="1" applyFill="1" applyBorder="1" applyAlignment="1">
      <alignment vertical="center" wrapText="1"/>
    </xf>
    <xf numFmtId="0" fontId="6" fillId="2" borderId="0" xfId="0" applyFont="1" applyFill="1" applyAlignment="1">
      <alignment horizontal="center" vertical="center"/>
    </xf>
    <xf numFmtId="0" fontId="6" fillId="2" borderId="0" xfId="0" applyFont="1" applyFill="1" applyAlignment="1">
      <alignment horizontal="left" vertical="center"/>
    </xf>
    <xf numFmtId="0" fontId="6" fillId="8" borderId="4" xfId="0" applyFont="1" applyFill="1" applyBorder="1" applyAlignment="1">
      <alignment horizontal="center" vertical="center" wrapText="1"/>
    </xf>
    <xf numFmtId="0" fontId="6" fillId="2" borderId="0" xfId="0" applyFont="1" applyFill="1" applyAlignment="1">
      <alignment horizontal="center" vertical="center" wrapText="1"/>
    </xf>
    <xf numFmtId="164" fontId="6" fillId="8" borderId="4" xfId="0" applyNumberFormat="1" applyFont="1" applyFill="1" applyBorder="1" applyAlignment="1">
      <alignment horizontal="center" vertical="center"/>
    </xf>
    <xf numFmtId="7" fontId="6" fillId="10" borderId="4" xfId="0" applyNumberFormat="1" applyFont="1" applyFill="1" applyBorder="1" applyAlignment="1">
      <alignment horizontal="center" vertical="center"/>
    </xf>
    <xf numFmtId="0" fontId="6" fillId="9" borderId="1" xfId="0" applyFont="1" applyFill="1" applyBorder="1" applyAlignment="1">
      <alignment horizontal="center" vertical="top" wrapText="1"/>
    </xf>
    <xf numFmtId="0" fontId="6" fillId="2" borderId="4" xfId="0" applyFont="1" applyFill="1" applyBorder="1" applyAlignment="1">
      <alignment horizontal="center" vertical="center" wrapText="1"/>
    </xf>
    <xf numFmtId="0" fontId="6" fillId="10" borderId="4" xfId="0" applyFont="1" applyFill="1" applyBorder="1" applyAlignment="1">
      <alignment horizontal="center" vertical="center" wrapText="1"/>
    </xf>
    <xf numFmtId="7" fontId="6" fillId="8" borderId="4" xfId="0" applyNumberFormat="1" applyFont="1" applyFill="1" applyBorder="1" applyAlignment="1">
      <alignment horizontal="center" vertical="center"/>
    </xf>
    <xf numFmtId="0" fontId="6" fillId="2" borderId="4" xfId="0" applyFont="1" applyFill="1" applyBorder="1" applyAlignment="1">
      <alignment horizontal="center" vertical="center"/>
    </xf>
    <xf numFmtId="0" fontId="6" fillId="2" borderId="0" xfId="0" applyFont="1" applyFill="1" applyAlignment="1">
      <alignment horizontal="left" vertical="top"/>
    </xf>
    <xf numFmtId="0" fontId="3" fillId="2" borderId="0" xfId="0" applyFont="1" applyFill="1" applyAlignment="1">
      <alignment horizontal="center" vertical="center"/>
    </xf>
    <xf numFmtId="0" fontId="2" fillId="0" borderId="4" xfId="0" applyFont="1" applyBorder="1" applyAlignment="1">
      <alignment horizontal="center" vertical="center" wrapText="1"/>
    </xf>
    <xf numFmtId="0" fontId="2" fillId="3" borderId="4" xfId="0" applyFont="1" applyFill="1" applyBorder="1" applyAlignment="1">
      <alignment horizontal="center" vertical="center" wrapText="1"/>
    </xf>
    <xf numFmtId="0" fontId="3" fillId="4" borderId="4" xfId="0" applyFont="1" applyFill="1" applyBorder="1" applyAlignment="1">
      <alignment horizontal="center" vertical="center"/>
    </xf>
    <xf numFmtId="0" fontId="9" fillId="4" borderId="0" xfId="2" applyFont="1" applyFill="1" applyAlignment="1">
      <alignment horizontal="center"/>
    </xf>
    <xf numFmtId="0" fontId="9" fillId="4" borderId="0" xfId="2" applyFont="1" applyFill="1" applyAlignment="1">
      <alignment horizontal="center" vertical="top"/>
    </xf>
    <xf numFmtId="0" fontId="9" fillId="2" borderId="0" xfId="2" applyFont="1" applyFill="1" applyAlignment="1">
      <alignment horizontal="center"/>
    </xf>
    <xf numFmtId="0" fontId="16" fillId="2" borderId="0" xfId="2" applyFont="1" applyFill="1" applyAlignment="1">
      <alignment horizontal="center" vertical="center"/>
    </xf>
    <xf numFmtId="0" fontId="7" fillId="6" borderId="0" xfId="1" applyFill="1" applyBorder="1"/>
    <xf numFmtId="0" fontId="7" fillId="12" borderId="0" xfId="1" applyFill="1" applyBorder="1"/>
    <xf numFmtId="0" fontId="19" fillId="12" borderId="0" xfId="1" applyFont="1" applyFill="1" applyBorder="1" applyAlignment="1">
      <alignment horizontal="center" vertical="center" wrapText="1"/>
    </xf>
    <xf numFmtId="0" fontId="7" fillId="12" borderId="0" xfId="1" applyFill="1" applyBorder="1" applyAlignment="1">
      <alignment vertical="center"/>
    </xf>
    <xf numFmtId="0" fontId="20" fillId="6" borderId="1" xfId="1" applyFont="1" applyFill="1" applyBorder="1" applyAlignment="1">
      <alignment vertical="center" wrapText="1"/>
    </xf>
    <xf numFmtId="0" fontId="7" fillId="6" borderId="0" xfId="1" applyFill="1" applyBorder="1" applyAlignment="1">
      <alignment vertical="center"/>
    </xf>
    <xf numFmtId="0" fontId="7" fillId="12" borderId="0" xfId="1" applyFill="1" applyBorder="1" applyAlignment="1">
      <alignment vertical="center" wrapText="1"/>
    </xf>
    <xf numFmtId="0" fontId="12" fillId="12" borderId="0" xfId="0" applyFont="1" applyFill="1" applyAlignment="1">
      <alignment vertical="top" wrapText="1"/>
    </xf>
    <xf numFmtId="0" fontId="12" fillId="2" borderId="0" xfId="0" applyFont="1" applyFill="1" applyAlignment="1">
      <alignment vertical="top" wrapText="1"/>
    </xf>
    <xf numFmtId="0" fontId="12" fillId="12" borderId="0" xfId="0" applyFont="1" applyFill="1"/>
    <xf numFmtId="0" fontId="12" fillId="2" borderId="0" xfId="0" applyFont="1" applyFill="1"/>
    <xf numFmtId="0" fontId="7" fillId="6" borderId="0" xfId="1" applyFill="1" applyAlignment="1">
      <alignment vertical="center" wrapText="1"/>
    </xf>
    <xf numFmtId="0" fontId="1" fillId="2" borderId="0" xfId="1" applyFont="1" applyFill="1" applyBorder="1" applyAlignment="1">
      <alignment vertical="center" wrapText="1"/>
    </xf>
    <xf numFmtId="9" fontId="6" fillId="2" borderId="4" xfId="0" applyNumberFormat="1" applyFont="1" applyFill="1" applyBorder="1" applyAlignment="1">
      <alignment horizontal="center" vertical="center"/>
    </xf>
    <xf numFmtId="9" fontId="6" fillId="2" borderId="4" xfId="4" applyFont="1" applyFill="1" applyBorder="1" applyAlignment="1">
      <alignment horizontal="center" vertical="center"/>
    </xf>
    <xf numFmtId="0" fontId="7" fillId="6" borderId="0" xfId="1" applyFill="1" applyBorder="1" applyAlignment="1">
      <alignment vertical="center" wrapText="1"/>
    </xf>
    <xf numFmtId="164" fontId="6" fillId="10" borderId="4" xfId="0" applyNumberFormat="1" applyFont="1" applyFill="1" applyBorder="1" applyAlignment="1">
      <alignment horizontal="center" vertical="center" wrapText="1"/>
    </xf>
    <xf numFmtId="166" fontId="6" fillId="8" borderId="4" xfId="4" applyNumberFormat="1" applyFont="1" applyFill="1" applyBorder="1" applyAlignment="1">
      <alignment horizontal="center" vertical="center" wrapText="1"/>
    </xf>
    <xf numFmtId="0" fontId="2" fillId="3" borderId="4" xfId="0" applyFont="1" applyFill="1" applyBorder="1" applyAlignment="1">
      <alignment horizontal="center" vertical="center"/>
    </xf>
    <xf numFmtId="0" fontId="2" fillId="13" borderId="4" xfId="0" applyFont="1" applyFill="1" applyBorder="1" applyAlignment="1">
      <alignment horizontal="center" vertical="center"/>
    </xf>
    <xf numFmtId="0" fontId="4" fillId="6" borderId="4" xfId="0" applyFont="1" applyFill="1" applyBorder="1" applyAlignment="1">
      <alignment horizontal="center" vertical="center"/>
    </xf>
    <xf numFmtId="0" fontId="4" fillId="0" borderId="4" xfId="0" applyFont="1" applyBorder="1" applyAlignment="1">
      <alignment horizontal="left" vertical="center" wrapText="1"/>
    </xf>
    <xf numFmtId="0" fontId="4" fillId="0" borderId="4" xfId="0" applyFont="1" applyBorder="1" applyAlignment="1">
      <alignment horizontal="left" vertical="center"/>
    </xf>
    <xf numFmtId="0" fontId="4" fillId="6" borderId="4" xfId="0" applyFont="1" applyFill="1" applyBorder="1" applyAlignment="1">
      <alignment vertical="center" wrapText="1"/>
    </xf>
    <xf numFmtId="0" fontId="4" fillId="6" borderId="4" xfId="0" applyFont="1" applyFill="1" applyBorder="1" applyAlignment="1">
      <alignment vertical="center"/>
    </xf>
    <xf numFmtId="0" fontId="6" fillId="0" borderId="4" xfId="0" applyFont="1" applyBorder="1" applyAlignment="1">
      <alignment horizontal="center" vertical="center"/>
    </xf>
    <xf numFmtId="0" fontId="12" fillId="2" borderId="1" xfId="0" applyFont="1" applyFill="1" applyBorder="1" applyAlignment="1">
      <alignment vertical="center" wrapText="1"/>
    </xf>
    <xf numFmtId="0" fontId="25" fillId="2" borderId="0" xfId="1" applyFont="1" applyFill="1" applyAlignment="1">
      <alignment vertical="center" wrapText="1"/>
    </xf>
    <xf numFmtId="0" fontId="10" fillId="3" borderId="6" xfId="0" applyFont="1" applyFill="1" applyBorder="1" applyAlignment="1">
      <alignment horizontal="center" vertical="center" wrapText="1"/>
    </xf>
    <xf numFmtId="164" fontId="6" fillId="5" borderId="4" xfId="0" applyNumberFormat="1" applyFont="1" applyFill="1" applyBorder="1" applyAlignment="1" applyProtection="1">
      <alignment horizontal="center" vertical="center" wrapText="1"/>
      <protection locked="0"/>
    </xf>
    <xf numFmtId="0" fontId="6" fillId="5" borderId="4" xfId="0" applyFont="1" applyFill="1" applyBorder="1" applyAlignment="1" applyProtection="1">
      <alignment horizontal="center" vertical="center" wrapText="1"/>
      <protection locked="0"/>
    </xf>
    <xf numFmtId="7" fontId="6" fillId="8" borderId="4" xfId="0" applyNumberFormat="1" applyFont="1" applyFill="1" applyBorder="1" applyAlignment="1" applyProtection="1">
      <alignment horizontal="center" vertical="center" wrapText="1"/>
      <protection locked="0"/>
    </xf>
    <xf numFmtId="0" fontId="6" fillId="2" borderId="0" xfId="1" applyFont="1" applyFill="1"/>
    <xf numFmtId="0" fontId="10" fillId="2" borderId="0" xfId="1" applyFont="1" applyFill="1" applyAlignment="1">
      <alignment vertical="center"/>
    </xf>
    <xf numFmtId="0" fontId="10" fillId="18" borderId="4" xfId="1" applyFont="1" applyFill="1" applyBorder="1" applyAlignment="1">
      <alignment vertical="center" wrapText="1"/>
    </xf>
    <xf numFmtId="0" fontId="11" fillId="2" borderId="0" xfId="1" applyFont="1" applyFill="1" applyAlignment="1">
      <alignment vertical="center" wrapText="1"/>
    </xf>
    <xf numFmtId="0" fontId="6" fillId="18" borderId="4" xfId="1" applyFont="1" applyFill="1" applyBorder="1" applyAlignment="1">
      <alignment vertical="center"/>
    </xf>
    <xf numFmtId="0" fontId="10" fillId="2" borderId="0" xfId="1" applyFont="1" applyFill="1" applyAlignment="1">
      <alignment vertical="center" wrapText="1"/>
    </xf>
    <xf numFmtId="0" fontId="2" fillId="18" borderId="4" xfId="1" applyFont="1" applyFill="1" applyBorder="1" applyAlignment="1">
      <alignment vertical="center" wrapText="1"/>
    </xf>
    <xf numFmtId="0" fontId="4" fillId="2" borderId="0" xfId="1" applyFont="1" applyFill="1" applyAlignment="1">
      <alignment vertical="center" wrapText="1"/>
    </xf>
    <xf numFmtId="0" fontId="2" fillId="2" borderId="0" xfId="1" applyFont="1" applyFill="1" applyAlignment="1">
      <alignment vertical="center" wrapText="1"/>
    </xf>
    <xf numFmtId="0" fontId="6" fillId="2" borderId="0" xfId="1" applyFont="1" applyFill="1" applyAlignment="1">
      <alignment wrapText="1"/>
    </xf>
    <xf numFmtId="0" fontId="5" fillId="2" borderId="0" xfId="1" applyFont="1" applyFill="1"/>
    <xf numFmtId="0" fontId="2" fillId="18" borderId="4" xfId="1" applyFont="1" applyFill="1" applyBorder="1" applyAlignment="1">
      <alignment horizontal="left" vertical="center" wrapText="1"/>
    </xf>
    <xf numFmtId="0" fontId="18" fillId="11" borderId="0" xfId="1" applyFont="1" applyFill="1" applyBorder="1" applyAlignment="1">
      <alignment horizontal="center" vertical="center" wrapText="1"/>
    </xf>
    <xf numFmtId="0" fontId="4" fillId="2" borderId="0" xfId="1" applyFont="1" applyFill="1"/>
    <xf numFmtId="0" fontId="2" fillId="15" borderId="4" xfId="0" applyFont="1" applyFill="1" applyBorder="1" applyAlignment="1">
      <alignment horizontal="center" wrapText="1"/>
    </xf>
    <xf numFmtId="0" fontId="4" fillId="6" borderId="0" xfId="0" applyFont="1" applyFill="1" applyAlignment="1">
      <alignment vertical="top" wrapText="1"/>
    </xf>
    <xf numFmtId="0" fontId="4" fillId="0" borderId="0" xfId="0" applyFont="1" applyAlignment="1">
      <alignment vertical="top" wrapText="1"/>
    </xf>
    <xf numFmtId="0" fontId="2" fillId="0" borderId="0" xfId="0" applyFont="1" applyAlignment="1">
      <alignment horizontal="center" vertical="center" wrapText="1"/>
    </xf>
    <xf numFmtId="0" fontId="2" fillId="7" borderId="4" xfId="0" applyFont="1" applyFill="1" applyBorder="1" applyAlignment="1">
      <alignment horizontal="center" wrapText="1"/>
    </xf>
    <xf numFmtId="0" fontId="2" fillId="16" borderId="4" xfId="0" applyFont="1" applyFill="1" applyBorder="1" applyAlignment="1">
      <alignment horizontal="center" vertical="center" wrapText="1"/>
    </xf>
    <xf numFmtId="0" fontId="2" fillId="15" borderId="4" xfId="0" applyFont="1" applyFill="1" applyBorder="1" applyAlignment="1">
      <alignment horizontal="center" vertical="center" wrapText="1"/>
    </xf>
    <xf numFmtId="0" fontId="2" fillId="0" borderId="0" xfId="0" applyFont="1" applyAlignment="1">
      <alignment wrapText="1"/>
    </xf>
    <xf numFmtId="0" fontId="4" fillId="0" borderId="4" xfId="0" applyFont="1" applyBorder="1" applyAlignment="1">
      <alignment vertical="center" wrapText="1"/>
    </xf>
    <xf numFmtId="0" fontId="4" fillId="2" borderId="4" xfId="1" applyFont="1" applyFill="1" applyBorder="1" applyAlignment="1">
      <alignment vertical="center" wrapText="1"/>
    </xf>
    <xf numFmtId="0" fontId="4" fillId="0" borderId="2" xfId="0" applyFont="1" applyBorder="1" applyAlignment="1">
      <alignment vertical="center" wrapText="1"/>
    </xf>
    <xf numFmtId="164" fontId="2" fillId="0" borderId="0" xfId="0" applyNumberFormat="1" applyFont="1" applyAlignment="1">
      <alignment wrapText="1"/>
    </xf>
    <xf numFmtId="0" fontId="4" fillId="0" borderId="0" xfId="0" applyFont="1" applyAlignment="1">
      <alignment horizontal="center" vertical="center" wrapText="1"/>
    </xf>
    <xf numFmtId="0" fontId="4" fillId="0" borderId="0" xfId="0" applyFont="1" applyAlignment="1">
      <alignment vertical="center" wrapText="1"/>
    </xf>
    <xf numFmtId="0" fontId="2" fillId="7" borderId="4" xfId="0" applyFont="1" applyFill="1" applyBorder="1" applyAlignment="1">
      <alignment horizontal="center" vertical="center" wrapText="1"/>
    </xf>
    <xf numFmtId="1" fontId="10" fillId="19" borderId="2" xfId="0" applyNumberFormat="1" applyFont="1" applyFill="1" applyBorder="1" applyAlignment="1">
      <alignment horizontal="center" vertical="center" wrapText="1"/>
    </xf>
    <xf numFmtId="2" fontId="4" fillId="0" borderId="0" xfId="0" applyNumberFormat="1" applyFont="1" applyAlignment="1">
      <alignment vertical="top" wrapText="1"/>
    </xf>
    <xf numFmtId="44" fontId="4" fillId="0" borderId="0" xfId="0" applyNumberFormat="1" applyFont="1" applyAlignment="1">
      <alignment horizontal="left" vertical="top"/>
    </xf>
    <xf numFmtId="164" fontId="4" fillId="0" borderId="4" xfId="0" applyNumberFormat="1" applyFont="1" applyBorder="1" applyAlignment="1">
      <alignment horizontal="center" vertical="center" wrapText="1"/>
    </xf>
    <xf numFmtId="164" fontId="5" fillId="5" borderId="4" xfId="0" applyNumberFormat="1" applyFont="1" applyFill="1" applyBorder="1" applyAlignment="1" applyProtection="1">
      <alignment horizontal="center" vertical="center" wrapText="1"/>
      <protection locked="0"/>
    </xf>
    <xf numFmtId="7" fontId="6" fillId="2" borderId="5" xfId="0" applyNumberFormat="1" applyFont="1" applyFill="1" applyBorder="1" applyAlignment="1" applyProtection="1">
      <alignment horizontal="left" vertical="center" wrapText="1"/>
      <protection locked="0"/>
    </xf>
    <xf numFmtId="1" fontId="6" fillId="2" borderId="4" xfId="0" applyNumberFormat="1" applyFont="1" applyFill="1" applyBorder="1" applyAlignment="1" applyProtection="1">
      <alignment horizontal="center" vertical="center" wrapText="1"/>
      <protection locked="0"/>
    </xf>
    <xf numFmtId="0" fontId="6" fillId="2" borderId="4" xfId="0" applyFont="1" applyFill="1" applyBorder="1" applyAlignment="1" applyProtection="1">
      <alignment horizontal="center" vertical="center" wrapText="1"/>
      <protection locked="0"/>
    </xf>
    <xf numFmtId="7" fontId="6" fillId="2" borderId="4" xfId="0" applyNumberFormat="1" applyFont="1" applyFill="1" applyBorder="1" applyAlignment="1" applyProtection="1">
      <alignment horizontal="left" vertical="center" wrapText="1"/>
      <protection locked="0"/>
    </xf>
    <xf numFmtId="0" fontId="7" fillId="2" borderId="1" xfId="1" applyFill="1" applyBorder="1" applyAlignment="1">
      <alignment vertical="center" wrapText="1"/>
    </xf>
    <xf numFmtId="0" fontId="30" fillId="0" borderId="4" xfId="0" applyFont="1" applyBorder="1"/>
    <xf numFmtId="0" fontId="31" fillId="0" borderId="0" xfId="0" applyFont="1"/>
    <xf numFmtId="0" fontId="2" fillId="16" borderId="1" xfId="0" applyFont="1" applyFill="1" applyBorder="1" applyAlignment="1">
      <alignment vertical="center"/>
    </xf>
    <xf numFmtId="0" fontId="2" fillId="16" borderId="12" xfId="0" applyFont="1" applyFill="1" applyBorder="1" applyAlignment="1">
      <alignment vertical="center"/>
    </xf>
    <xf numFmtId="0" fontId="4" fillId="0" borderId="4" xfId="0" applyFont="1" applyBorder="1"/>
    <xf numFmtId="0" fontId="18" fillId="0" borderId="0" xfId="0" applyFont="1" applyAlignment="1">
      <alignment horizontal="center" vertical="center" wrapText="1"/>
    </xf>
    <xf numFmtId="0" fontId="18" fillId="2" borderId="0" xfId="0" applyFont="1" applyFill="1" applyAlignment="1">
      <alignment horizontal="center" vertical="center" wrapText="1"/>
    </xf>
    <xf numFmtId="0" fontId="4" fillId="2" borderId="4" xfId="1" applyFont="1" applyFill="1" applyBorder="1" applyAlignment="1">
      <alignment horizontal="center" vertical="center"/>
    </xf>
    <xf numFmtId="14" fontId="4" fillId="2" borderId="4" xfId="1" applyNumberFormat="1" applyFont="1" applyFill="1" applyBorder="1" applyAlignment="1">
      <alignment horizontal="center" vertical="center"/>
    </xf>
    <xf numFmtId="0" fontId="2" fillId="3" borderId="4" xfId="1" applyFont="1" applyFill="1" applyBorder="1" applyAlignment="1">
      <alignment horizontal="center" vertical="center"/>
    </xf>
    <xf numFmtId="0" fontId="4" fillId="2" borderId="0" xfId="1" applyFont="1" applyFill="1" applyAlignment="1">
      <alignment horizontal="center" vertical="center"/>
    </xf>
    <xf numFmtId="0" fontId="4" fillId="0" borderId="6" xfId="0" applyFont="1" applyBorder="1" applyAlignment="1">
      <alignment vertical="center" wrapText="1"/>
    </xf>
    <xf numFmtId="164" fontId="6" fillId="2" borderId="4" xfId="0" applyNumberFormat="1" applyFont="1" applyFill="1" applyBorder="1" applyAlignment="1">
      <alignment horizontal="center" vertical="center" wrapText="1"/>
    </xf>
    <xf numFmtId="0" fontId="2" fillId="19" borderId="7" xfId="0" applyFont="1" applyFill="1" applyBorder="1" applyAlignment="1">
      <alignment horizontal="left" vertical="center" wrapText="1"/>
    </xf>
    <xf numFmtId="0" fontId="4" fillId="19" borderId="5" xfId="0" applyFont="1" applyFill="1" applyBorder="1" applyAlignment="1">
      <alignment horizontal="left" vertical="center" wrapText="1"/>
    </xf>
    <xf numFmtId="0" fontId="2" fillId="20" borderId="4" xfId="0" applyFont="1" applyFill="1" applyBorder="1" applyAlignment="1">
      <alignment horizontal="center" vertical="center"/>
    </xf>
    <xf numFmtId="0" fontId="4" fillId="21" borderId="3" xfId="0" applyFont="1" applyFill="1" applyBorder="1" applyAlignment="1">
      <alignment horizontal="center" vertical="center"/>
    </xf>
    <xf numFmtId="0" fontId="4" fillId="0" borderId="20" xfId="0" applyFont="1" applyBorder="1" applyAlignment="1">
      <alignment wrapText="1"/>
    </xf>
    <xf numFmtId="0" fontId="2" fillId="20" borderId="3" xfId="0" applyFont="1" applyFill="1" applyBorder="1" applyAlignment="1">
      <alignment horizontal="center" vertical="center"/>
    </xf>
    <xf numFmtId="0" fontId="11" fillId="21" borderId="20" xfId="0" applyFont="1" applyFill="1" applyBorder="1" applyAlignment="1">
      <alignment wrapText="1"/>
    </xf>
    <xf numFmtId="164" fontId="4" fillId="22" borderId="20" xfId="0" applyNumberFormat="1" applyFont="1" applyFill="1" applyBorder="1"/>
    <xf numFmtId="0" fontId="16" fillId="2" borderId="0" xfId="2" applyFont="1" applyFill="1" applyAlignment="1">
      <alignment horizontal="left" vertical="center"/>
    </xf>
    <xf numFmtId="0" fontId="17" fillId="2" borderId="0" xfId="2" applyFont="1" applyFill="1" applyBorder="1" applyAlignment="1">
      <alignment horizontal="left" vertical="center" wrapText="1"/>
    </xf>
    <xf numFmtId="0" fontId="32" fillId="2" borderId="0" xfId="2" applyFont="1" applyFill="1" applyBorder="1" applyAlignment="1">
      <alignment horizontal="left" vertical="center" wrapText="1"/>
    </xf>
    <xf numFmtId="0" fontId="18" fillId="11" borderId="0" xfId="1" applyFont="1" applyFill="1" applyBorder="1" applyAlignment="1">
      <alignment horizontal="center" vertical="center" wrapText="1"/>
    </xf>
    <xf numFmtId="0" fontId="18" fillId="11" borderId="4" xfId="0" applyFont="1" applyFill="1" applyBorder="1" applyAlignment="1">
      <alignment horizontal="center" vertical="center" wrapText="1"/>
    </xf>
    <xf numFmtId="0" fontId="4" fillId="13" borderId="4" xfId="0" applyFont="1" applyFill="1" applyBorder="1" applyAlignment="1">
      <alignment horizontal="left" vertical="center" wrapText="1"/>
    </xf>
    <xf numFmtId="0" fontId="4" fillId="20" borderId="7" xfId="0" applyFont="1" applyFill="1" applyBorder="1" applyAlignment="1">
      <alignment wrapText="1"/>
    </xf>
    <xf numFmtId="0" fontId="4" fillId="20" borderId="6" xfId="0" applyFont="1" applyFill="1" applyBorder="1" applyAlignment="1">
      <alignment wrapText="1"/>
    </xf>
    <xf numFmtId="0" fontId="18" fillId="11" borderId="23" xfId="0" applyFont="1" applyFill="1" applyBorder="1" applyAlignment="1">
      <alignment horizontal="center" vertical="center" wrapText="1"/>
    </xf>
    <xf numFmtId="0" fontId="18" fillId="11" borderId="24" xfId="0" applyFont="1" applyFill="1" applyBorder="1" applyAlignment="1">
      <alignment horizontal="center" vertical="center" wrapText="1"/>
    </xf>
    <xf numFmtId="0" fontId="2" fillId="16" borderId="21" xfId="0" applyFont="1" applyFill="1" applyBorder="1" applyAlignment="1">
      <alignment horizontal="left" vertical="center" wrapText="1"/>
    </xf>
    <xf numFmtId="0" fontId="2" fillId="16" borderId="22" xfId="0" applyFont="1" applyFill="1" applyBorder="1" applyAlignment="1">
      <alignment horizontal="left" vertical="center" wrapText="1"/>
    </xf>
    <xf numFmtId="0" fontId="2" fillId="19" borderId="5" xfId="0" applyFont="1" applyFill="1" applyBorder="1" applyAlignment="1">
      <alignment horizontal="left" vertical="center" wrapText="1"/>
    </xf>
    <xf numFmtId="0" fontId="2" fillId="19" borderId="7" xfId="0" applyFont="1" applyFill="1" applyBorder="1" applyAlignment="1">
      <alignment horizontal="left" vertical="center" wrapText="1"/>
    </xf>
    <xf numFmtId="0" fontId="2" fillId="19" borderId="6" xfId="0" applyFont="1" applyFill="1" applyBorder="1" applyAlignment="1">
      <alignment horizontal="left" vertical="center" wrapText="1"/>
    </xf>
    <xf numFmtId="1" fontId="10" fillId="19" borderId="2" xfId="0" applyNumberFormat="1" applyFont="1" applyFill="1" applyBorder="1" applyAlignment="1">
      <alignment horizontal="center" vertical="center" wrapText="1"/>
    </xf>
    <xf numFmtId="1" fontId="10" fillId="19" borderId="3" xfId="0" applyNumberFormat="1"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8" fillId="11" borderId="8" xfId="0" applyFont="1" applyFill="1" applyBorder="1" applyAlignment="1">
      <alignment horizontal="center" vertical="center" wrapText="1"/>
    </xf>
    <xf numFmtId="0" fontId="18" fillId="11" borderId="9" xfId="0" applyFont="1" applyFill="1" applyBorder="1" applyAlignment="1">
      <alignment horizontal="center" vertical="center" wrapText="1"/>
    </xf>
    <xf numFmtId="0" fontId="4" fillId="19" borderId="4" xfId="0" applyFont="1" applyFill="1" applyBorder="1" applyAlignment="1">
      <alignment horizontal="left" vertical="center" wrapText="1"/>
    </xf>
    <xf numFmtId="0" fontId="4" fillId="19" borderId="5" xfId="0" applyFont="1" applyFill="1" applyBorder="1" applyAlignment="1">
      <alignment horizontal="left" vertical="center" wrapText="1"/>
    </xf>
    <xf numFmtId="0" fontId="4" fillId="19" borderId="6" xfId="0" applyFont="1" applyFill="1" applyBorder="1" applyAlignment="1">
      <alignment horizontal="left" vertical="center" wrapText="1"/>
    </xf>
    <xf numFmtId="0" fontId="2" fillId="19" borderId="4" xfId="0" applyFont="1" applyFill="1" applyBorder="1" applyAlignment="1">
      <alignment horizontal="left" vertical="center" wrapText="1"/>
    </xf>
    <xf numFmtId="0" fontId="2" fillId="7" borderId="2" xfId="0" applyFont="1" applyFill="1" applyBorder="1" applyAlignment="1">
      <alignment horizontal="center" vertical="center" wrapText="1"/>
    </xf>
    <xf numFmtId="0" fontId="2" fillId="7" borderId="17"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18" xfId="0" applyFont="1" applyFill="1" applyBorder="1" applyAlignment="1">
      <alignment horizontal="center" vertical="center" wrapText="1"/>
    </xf>
    <xf numFmtId="0" fontId="2" fillId="7" borderId="19"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7" borderId="20" xfId="0" applyFont="1" applyFill="1" applyBorder="1" applyAlignment="1">
      <alignment horizontal="center" vertical="center" wrapText="1"/>
    </xf>
    <xf numFmtId="0" fontId="2" fillId="16" borderId="5" xfId="0" applyFont="1" applyFill="1" applyBorder="1" applyAlignment="1">
      <alignment horizontal="left" vertical="center" wrapText="1"/>
    </xf>
    <xf numFmtId="0" fontId="2" fillId="16" borderId="6" xfId="0" applyFont="1" applyFill="1" applyBorder="1" applyAlignment="1">
      <alignment horizontal="left" vertical="center" wrapText="1"/>
    </xf>
    <xf numFmtId="0" fontId="2" fillId="17" borderId="5" xfId="0" applyFont="1" applyFill="1" applyBorder="1" applyAlignment="1">
      <alignment horizontal="center" vertical="top" wrapText="1"/>
    </xf>
    <xf numFmtId="0" fontId="2" fillId="17" borderId="7" xfId="0" applyFont="1" applyFill="1" applyBorder="1" applyAlignment="1">
      <alignment horizontal="center" vertical="top" wrapText="1"/>
    </xf>
    <xf numFmtId="0" fontId="2" fillId="17" borderId="6" xfId="0" applyFont="1" applyFill="1" applyBorder="1" applyAlignment="1">
      <alignment horizontal="center" vertical="top"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wrapText="1"/>
    </xf>
    <xf numFmtId="0" fontId="2" fillId="3" borderId="2"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14" borderId="10" xfId="1" applyFont="1" applyFill="1" applyBorder="1" applyAlignment="1">
      <alignment horizontal="center" vertical="center" wrapText="1"/>
    </xf>
    <xf numFmtId="0" fontId="2" fillId="14" borderId="11" xfId="1" applyFont="1" applyFill="1" applyBorder="1" applyAlignment="1">
      <alignment horizontal="center" vertical="center" wrapText="1"/>
    </xf>
    <xf numFmtId="0" fontId="2" fillId="14" borderId="12" xfId="1" applyFont="1" applyFill="1" applyBorder="1" applyAlignment="1">
      <alignment horizontal="center" vertical="center" wrapText="1"/>
    </xf>
    <xf numFmtId="0" fontId="3" fillId="4" borderId="4" xfId="0" applyFont="1" applyFill="1" applyBorder="1" applyAlignment="1">
      <alignment horizontal="center" vertical="center"/>
    </xf>
    <xf numFmtId="0" fontId="18" fillId="11" borderId="13" xfId="0" applyFont="1" applyFill="1" applyBorder="1" applyAlignment="1">
      <alignment horizontal="center" vertical="center" wrapText="1"/>
    </xf>
    <xf numFmtId="0" fontId="18" fillId="11" borderId="0" xfId="0" applyFont="1" applyFill="1" applyAlignment="1">
      <alignment horizontal="center" vertical="center" wrapText="1"/>
    </xf>
    <xf numFmtId="0" fontId="6" fillId="9" borderId="14" xfId="0" applyFont="1" applyFill="1" applyBorder="1" applyAlignment="1">
      <alignment horizontal="center" vertical="top" wrapText="1"/>
    </xf>
    <xf numFmtId="0" fontId="6" fillId="9" borderId="15" xfId="0" applyFont="1" applyFill="1" applyBorder="1" applyAlignment="1">
      <alignment horizontal="center" vertical="top" wrapText="1"/>
    </xf>
    <xf numFmtId="0" fontId="6" fillId="9" borderId="16" xfId="0" applyFont="1" applyFill="1" applyBorder="1" applyAlignment="1">
      <alignment horizontal="center" vertical="top" wrapText="1"/>
    </xf>
    <xf numFmtId="0" fontId="1" fillId="14" borderId="11" xfId="1" applyFont="1" applyFill="1" applyBorder="1" applyAlignment="1">
      <alignment horizontal="center" vertical="center" wrapText="1"/>
    </xf>
    <xf numFmtId="0" fontId="1" fillId="14" borderId="12" xfId="1" applyFont="1" applyFill="1" applyBorder="1" applyAlignment="1">
      <alignment horizontal="center" vertical="center" wrapText="1"/>
    </xf>
    <xf numFmtId="10" fontId="4" fillId="22" borderId="20" xfId="0" applyNumberFormat="1" applyFont="1" applyFill="1" applyBorder="1"/>
  </cellXfs>
  <cellStyles count="5">
    <cellStyle name="Currency 2" xfId="3" xr:uid="{00000000-0005-0000-0000-000000000000}"/>
    <cellStyle name="Normal" xfId="0" builtinId="0"/>
    <cellStyle name="Normal 2" xfId="1" xr:uid="{00000000-0005-0000-0000-000002000000}"/>
    <cellStyle name="Normal_CSS0064_Schedule_02_SoTR_P6_a_AAB-v1" xfId="2" xr:uid="{00000000-0005-0000-0000-000003000000}"/>
    <cellStyle name="Per cent" xfId="4" builtinId="5"/>
  </cellStyles>
  <dxfs count="9">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s>
  <tableStyles count="0" defaultTableStyle="TableStyleMedium2" defaultPivotStyle="PivotStyleLight16"/>
  <colors>
    <mruColors>
      <color rgb="FFFFFF99"/>
      <color rgb="FFFFCC66"/>
      <color rgb="FFFFCC00"/>
      <color rgb="FFFFC30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134937</xdr:colOff>
      <xdr:row>4</xdr:row>
      <xdr:rowOff>51597</xdr:rowOff>
    </xdr:from>
    <xdr:to>
      <xdr:col>11</xdr:col>
      <xdr:colOff>1188244</xdr:colOff>
      <xdr:row>6</xdr:row>
      <xdr:rowOff>257175</xdr:rowOff>
    </xdr:to>
    <xdr:pic>
      <xdr:nvPicPr>
        <xdr:cNvPr id="2" name="Picture 1">
          <a:extLst>
            <a:ext uri="{FF2B5EF4-FFF2-40B4-BE49-F238E27FC236}">
              <a16:creationId xmlns:a16="http://schemas.microsoft.com/office/drawing/2014/main" id="{4D037D40-914D-4E72-AF26-AB63E0EB37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35762" y="1127922"/>
          <a:ext cx="1662907" cy="7961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C1:L16"/>
  <sheetViews>
    <sheetView zoomScaleNormal="100" zoomScalePageLayoutView="90" workbookViewId="0">
      <selection activeCell="M12" sqref="M12"/>
    </sheetView>
  </sheetViews>
  <sheetFormatPr defaultRowHeight="20.100000000000001"/>
  <cols>
    <col min="1" max="8" width="9.140625" style="37"/>
    <col min="9" max="9" width="16.7109375" style="37" customWidth="1"/>
    <col min="10" max="10" width="9.140625" style="37" customWidth="1"/>
    <col min="11" max="11" width="9.140625" style="37"/>
    <col min="12" max="12" width="21.140625" style="37" customWidth="1"/>
    <col min="13" max="252" width="9.140625" style="37"/>
    <col min="253" max="253" width="18.7109375" style="37" customWidth="1"/>
    <col min="254" max="254" width="0.42578125" style="37" customWidth="1"/>
    <col min="255" max="508" width="9.140625" style="37"/>
    <col min="509" max="509" width="18.7109375" style="37" customWidth="1"/>
    <col min="510" max="510" width="0.42578125" style="37" customWidth="1"/>
    <col min="511" max="764" width="9.140625" style="37"/>
    <col min="765" max="765" width="18.7109375" style="37" customWidth="1"/>
    <col min="766" max="766" width="0.42578125" style="37" customWidth="1"/>
    <col min="767" max="1020" width="9.140625" style="37"/>
    <col min="1021" max="1021" width="18.7109375" style="37" customWidth="1"/>
    <col min="1022" max="1022" width="0.42578125" style="37" customWidth="1"/>
    <col min="1023" max="1276" width="9.140625" style="37"/>
    <col min="1277" max="1277" width="18.7109375" style="37" customWidth="1"/>
    <col min="1278" max="1278" width="0.42578125" style="37" customWidth="1"/>
    <col min="1279" max="1532" width="9.140625" style="37"/>
    <col min="1533" max="1533" width="18.7109375" style="37" customWidth="1"/>
    <col min="1534" max="1534" width="0.42578125" style="37" customWidth="1"/>
    <col min="1535" max="1788" width="9.140625" style="37"/>
    <col min="1789" max="1789" width="18.7109375" style="37" customWidth="1"/>
    <col min="1790" max="1790" width="0.42578125" style="37" customWidth="1"/>
    <col min="1791" max="2044" width="9.140625" style="37"/>
    <col min="2045" max="2045" width="18.7109375" style="37" customWidth="1"/>
    <col min="2046" max="2046" width="0.42578125" style="37" customWidth="1"/>
    <col min="2047" max="2300" width="9.140625" style="37"/>
    <col min="2301" max="2301" width="18.7109375" style="37" customWidth="1"/>
    <col min="2302" max="2302" width="0.42578125" style="37" customWidth="1"/>
    <col min="2303" max="2556" width="9.140625" style="37"/>
    <col min="2557" max="2557" width="18.7109375" style="37" customWidth="1"/>
    <col min="2558" max="2558" width="0.42578125" style="37" customWidth="1"/>
    <col min="2559" max="2812" width="9.140625" style="37"/>
    <col min="2813" max="2813" width="18.7109375" style="37" customWidth="1"/>
    <col min="2814" max="2814" width="0.42578125" style="37" customWidth="1"/>
    <col min="2815" max="3068" width="9.140625" style="37"/>
    <col min="3069" max="3069" width="18.7109375" style="37" customWidth="1"/>
    <col min="3070" max="3070" width="0.42578125" style="37" customWidth="1"/>
    <col min="3071" max="3324" width="9.140625" style="37"/>
    <col min="3325" max="3325" width="18.7109375" style="37" customWidth="1"/>
    <col min="3326" max="3326" width="0.42578125" style="37" customWidth="1"/>
    <col min="3327" max="3580" width="9.140625" style="37"/>
    <col min="3581" max="3581" width="18.7109375" style="37" customWidth="1"/>
    <col min="3582" max="3582" width="0.42578125" style="37" customWidth="1"/>
    <col min="3583" max="3836" width="9.140625" style="37"/>
    <col min="3837" max="3837" width="18.7109375" style="37" customWidth="1"/>
    <col min="3838" max="3838" width="0.42578125" style="37" customWidth="1"/>
    <col min="3839" max="4092" width="9.140625" style="37"/>
    <col min="4093" max="4093" width="18.7109375" style="37" customWidth="1"/>
    <col min="4094" max="4094" width="0.42578125" style="37" customWidth="1"/>
    <col min="4095" max="4348" width="9.140625" style="37"/>
    <col min="4349" max="4349" width="18.7109375" style="37" customWidth="1"/>
    <col min="4350" max="4350" width="0.42578125" style="37" customWidth="1"/>
    <col min="4351" max="4604" width="9.140625" style="37"/>
    <col min="4605" max="4605" width="18.7109375" style="37" customWidth="1"/>
    <col min="4606" max="4606" width="0.42578125" style="37" customWidth="1"/>
    <col min="4607" max="4860" width="9.140625" style="37"/>
    <col min="4861" max="4861" width="18.7109375" style="37" customWidth="1"/>
    <col min="4862" max="4862" width="0.42578125" style="37" customWidth="1"/>
    <col min="4863" max="5116" width="9.140625" style="37"/>
    <col min="5117" max="5117" width="18.7109375" style="37" customWidth="1"/>
    <col min="5118" max="5118" width="0.42578125" style="37" customWidth="1"/>
    <col min="5119" max="5372" width="9.140625" style="37"/>
    <col min="5373" max="5373" width="18.7109375" style="37" customWidth="1"/>
    <col min="5374" max="5374" width="0.42578125" style="37" customWidth="1"/>
    <col min="5375" max="5628" width="9.140625" style="37"/>
    <col min="5629" max="5629" width="18.7109375" style="37" customWidth="1"/>
    <col min="5630" max="5630" width="0.42578125" style="37" customWidth="1"/>
    <col min="5631" max="5884" width="9.140625" style="37"/>
    <col min="5885" max="5885" width="18.7109375" style="37" customWidth="1"/>
    <col min="5886" max="5886" width="0.42578125" style="37" customWidth="1"/>
    <col min="5887" max="6140" width="9.140625" style="37"/>
    <col min="6141" max="6141" width="18.7109375" style="37" customWidth="1"/>
    <col min="6142" max="6142" width="0.42578125" style="37" customWidth="1"/>
    <col min="6143" max="6396" width="9.140625" style="37"/>
    <col min="6397" max="6397" width="18.7109375" style="37" customWidth="1"/>
    <col min="6398" max="6398" width="0.42578125" style="37" customWidth="1"/>
    <col min="6399" max="6652" width="9.140625" style="37"/>
    <col min="6653" max="6653" width="18.7109375" style="37" customWidth="1"/>
    <col min="6654" max="6654" width="0.42578125" style="37" customWidth="1"/>
    <col min="6655" max="6908" width="9.140625" style="37"/>
    <col min="6909" max="6909" width="18.7109375" style="37" customWidth="1"/>
    <col min="6910" max="6910" width="0.42578125" style="37" customWidth="1"/>
    <col min="6911" max="7164" width="9.140625" style="37"/>
    <col min="7165" max="7165" width="18.7109375" style="37" customWidth="1"/>
    <col min="7166" max="7166" width="0.42578125" style="37" customWidth="1"/>
    <col min="7167" max="7420" width="9.140625" style="37"/>
    <col min="7421" max="7421" width="18.7109375" style="37" customWidth="1"/>
    <col min="7422" max="7422" width="0.42578125" style="37" customWidth="1"/>
    <col min="7423" max="7676" width="9.140625" style="37"/>
    <col min="7677" max="7677" width="18.7109375" style="37" customWidth="1"/>
    <col min="7678" max="7678" width="0.42578125" style="37" customWidth="1"/>
    <col min="7679" max="7932" width="9.140625" style="37"/>
    <col min="7933" max="7933" width="18.7109375" style="37" customWidth="1"/>
    <col min="7934" max="7934" width="0.42578125" style="37" customWidth="1"/>
    <col min="7935" max="8188" width="9.140625" style="37"/>
    <col min="8189" max="8189" width="18.7109375" style="37" customWidth="1"/>
    <col min="8190" max="8190" width="0.42578125" style="37" customWidth="1"/>
    <col min="8191" max="8444" width="9.140625" style="37"/>
    <col min="8445" max="8445" width="18.7109375" style="37" customWidth="1"/>
    <col min="8446" max="8446" width="0.42578125" style="37" customWidth="1"/>
    <col min="8447" max="8700" width="9.140625" style="37"/>
    <col min="8701" max="8701" width="18.7109375" style="37" customWidth="1"/>
    <col min="8702" max="8702" width="0.42578125" style="37" customWidth="1"/>
    <col min="8703" max="8956" width="9.140625" style="37"/>
    <col min="8957" max="8957" width="18.7109375" style="37" customWidth="1"/>
    <col min="8958" max="8958" width="0.42578125" style="37" customWidth="1"/>
    <col min="8959" max="9212" width="9.140625" style="37"/>
    <col min="9213" max="9213" width="18.7109375" style="37" customWidth="1"/>
    <col min="9214" max="9214" width="0.42578125" style="37" customWidth="1"/>
    <col min="9215" max="9468" width="9.140625" style="37"/>
    <col min="9469" max="9469" width="18.7109375" style="37" customWidth="1"/>
    <col min="9470" max="9470" width="0.42578125" style="37" customWidth="1"/>
    <col min="9471" max="9724" width="9.140625" style="37"/>
    <col min="9725" max="9725" width="18.7109375" style="37" customWidth="1"/>
    <col min="9726" max="9726" width="0.42578125" style="37" customWidth="1"/>
    <col min="9727" max="9980" width="9.140625" style="37"/>
    <col min="9981" max="9981" width="18.7109375" style="37" customWidth="1"/>
    <col min="9982" max="9982" width="0.42578125" style="37" customWidth="1"/>
    <col min="9983" max="10236" width="9.140625" style="37"/>
    <col min="10237" max="10237" width="18.7109375" style="37" customWidth="1"/>
    <col min="10238" max="10238" width="0.42578125" style="37" customWidth="1"/>
    <col min="10239" max="10492" width="9.140625" style="37"/>
    <col min="10493" max="10493" width="18.7109375" style="37" customWidth="1"/>
    <col min="10494" max="10494" width="0.42578125" style="37" customWidth="1"/>
    <col min="10495" max="10748" width="9.140625" style="37"/>
    <col min="10749" max="10749" width="18.7109375" style="37" customWidth="1"/>
    <col min="10750" max="10750" width="0.42578125" style="37" customWidth="1"/>
    <col min="10751" max="11004" width="9.140625" style="37"/>
    <col min="11005" max="11005" width="18.7109375" style="37" customWidth="1"/>
    <col min="11006" max="11006" width="0.42578125" style="37" customWidth="1"/>
    <col min="11007" max="11260" width="9.140625" style="37"/>
    <col min="11261" max="11261" width="18.7109375" style="37" customWidth="1"/>
    <col min="11262" max="11262" width="0.42578125" style="37" customWidth="1"/>
    <col min="11263" max="11516" width="9.140625" style="37"/>
    <col min="11517" max="11517" width="18.7109375" style="37" customWidth="1"/>
    <col min="11518" max="11518" width="0.42578125" style="37" customWidth="1"/>
    <col min="11519" max="11772" width="9.140625" style="37"/>
    <col min="11773" max="11773" width="18.7109375" style="37" customWidth="1"/>
    <col min="11774" max="11774" width="0.42578125" style="37" customWidth="1"/>
    <col min="11775" max="12028" width="9.140625" style="37"/>
    <col min="12029" max="12029" width="18.7109375" style="37" customWidth="1"/>
    <col min="12030" max="12030" width="0.42578125" style="37" customWidth="1"/>
    <col min="12031" max="12284" width="9.140625" style="37"/>
    <col min="12285" max="12285" width="18.7109375" style="37" customWidth="1"/>
    <col min="12286" max="12286" width="0.42578125" style="37" customWidth="1"/>
    <col min="12287" max="12540" width="9.140625" style="37"/>
    <col min="12541" max="12541" width="18.7109375" style="37" customWidth="1"/>
    <col min="12542" max="12542" width="0.42578125" style="37" customWidth="1"/>
    <col min="12543" max="12796" width="9.140625" style="37"/>
    <col min="12797" max="12797" width="18.7109375" style="37" customWidth="1"/>
    <col min="12798" max="12798" width="0.42578125" style="37" customWidth="1"/>
    <col min="12799" max="13052" width="9.140625" style="37"/>
    <col min="13053" max="13053" width="18.7109375" style="37" customWidth="1"/>
    <col min="13054" max="13054" width="0.42578125" style="37" customWidth="1"/>
    <col min="13055" max="13308" width="9.140625" style="37"/>
    <col min="13309" max="13309" width="18.7109375" style="37" customWidth="1"/>
    <col min="13310" max="13310" width="0.42578125" style="37" customWidth="1"/>
    <col min="13311" max="13564" width="9.140625" style="37"/>
    <col min="13565" max="13565" width="18.7109375" style="37" customWidth="1"/>
    <col min="13566" max="13566" width="0.42578125" style="37" customWidth="1"/>
    <col min="13567" max="13820" width="9.140625" style="37"/>
    <col min="13821" max="13821" width="18.7109375" style="37" customWidth="1"/>
    <col min="13822" max="13822" width="0.42578125" style="37" customWidth="1"/>
    <col min="13823" max="14076" width="9.140625" style="37"/>
    <col min="14077" max="14077" width="18.7109375" style="37" customWidth="1"/>
    <col min="14078" max="14078" width="0.42578125" style="37" customWidth="1"/>
    <col min="14079" max="14332" width="9.140625" style="37"/>
    <col min="14333" max="14333" width="18.7109375" style="37" customWidth="1"/>
    <col min="14334" max="14334" width="0.42578125" style="37" customWidth="1"/>
    <col min="14335" max="14588" width="9.140625" style="37"/>
    <col min="14589" max="14589" width="18.7109375" style="37" customWidth="1"/>
    <col min="14590" max="14590" width="0.42578125" style="37" customWidth="1"/>
    <col min="14591" max="14844" width="9.140625" style="37"/>
    <col min="14845" max="14845" width="18.7109375" style="37" customWidth="1"/>
    <col min="14846" max="14846" width="0.42578125" style="37" customWidth="1"/>
    <col min="14847" max="15100" width="9.140625" style="37"/>
    <col min="15101" max="15101" width="18.7109375" style="37" customWidth="1"/>
    <col min="15102" max="15102" width="0.42578125" style="37" customWidth="1"/>
    <col min="15103" max="15356" width="9.140625" style="37"/>
    <col min="15357" max="15357" width="18.7109375" style="37" customWidth="1"/>
    <col min="15358" max="15358" width="0.42578125" style="37" customWidth="1"/>
    <col min="15359" max="15612" width="9.140625" style="37"/>
    <col min="15613" max="15613" width="18.7109375" style="37" customWidth="1"/>
    <col min="15614" max="15614" width="0.42578125" style="37" customWidth="1"/>
    <col min="15615" max="15868" width="9.140625" style="37"/>
    <col min="15869" max="15869" width="18.7109375" style="37" customWidth="1"/>
    <col min="15870" max="15870" width="0.42578125" style="37" customWidth="1"/>
    <col min="15871" max="16124" width="9.140625" style="37"/>
    <col min="16125" max="16125" width="18.7109375" style="37" customWidth="1"/>
    <col min="16126" max="16126" width="0.42578125" style="37" customWidth="1"/>
    <col min="16127" max="16384" width="9.140625" style="37"/>
  </cols>
  <sheetData>
    <row r="1" spans="3:12" ht="20.25" customHeight="1"/>
    <row r="2" spans="3:12" ht="24" customHeight="1"/>
    <row r="3" spans="3:12" ht="20.25" customHeight="1"/>
    <row r="4" spans="3:12" s="38" customFormat="1"/>
    <row r="5" spans="3:12" s="38" customFormat="1" ht="22.5">
      <c r="C5" s="133" t="s">
        <v>0</v>
      </c>
      <c r="D5" s="133"/>
      <c r="E5" s="133"/>
      <c r="F5" s="133"/>
      <c r="G5" s="133"/>
      <c r="H5" s="133"/>
      <c r="I5" s="40"/>
      <c r="J5" s="39"/>
      <c r="K5" s="39"/>
      <c r="L5" s="39"/>
    </row>
    <row r="6" spans="3:12" ht="22.5">
      <c r="C6" s="133"/>
      <c r="D6" s="133"/>
      <c r="E6" s="133"/>
      <c r="F6" s="133"/>
      <c r="G6" s="133"/>
      <c r="H6" s="133"/>
      <c r="I6" s="40"/>
      <c r="J6" s="39"/>
      <c r="K6" s="39"/>
      <c r="L6" s="39"/>
    </row>
    <row r="7" spans="3:12" ht="40.5" customHeight="1">
      <c r="C7" s="134" t="s">
        <v>1</v>
      </c>
      <c r="D7" s="134"/>
      <c r="E7" s="134"/>
      <c r="F7" s="134"/>
      <c r="G7" s="134"/>
      <c r="H7" s="134"/>
      <c r="I7" s="134"/>
      <c r="J7" s="134"/>
      <c r="K7" s="134"/>
      <c r="L7" s="134"/>
    </row>
    <row r="8" spans="3:12">
      <c r="C8" s="135" t="s">
        <v>2</v>
      </c>
      <c r="D8" s="135"/>
      <c r="E8" s="135"/>
      <c r="F8" s="135"/>
      <c r="G8" s="135"/>
      <c r="H8" s="135"/>
      <c r="I8" s="135"/>
      <c r="J8" s="135"/>
      <c r="K8" s="135"/>
      <c r="L8" s="135"/>
    </row>
    <row r="9" spans="3:12">
      <c r="C9" s="135"/>
      <c r="D9" s="135"/>
      <c r="E9" s="135"/>
      <c r="F9" s="135"/>
      <c r="G9" s="135"/>
      <c r="H9" s="135"/>
      <c r="I9" s="135"/>
      <c r="J9" s="135"/>
      <c r="K9" s="135"/>
      <c r="L9" s="135"/>
    </row>
    <row r="10" spans="3:12">
      <c r="C10" s="135"/>
      <c r="D10" s="135"/>
      <c r="E10" s="135"/>
      <c r="F10" s="135"/>
      <c r="G10" s="135"/>
      <c r="H10" s="135"/>
      <c r="I10" s="135"/>
      <c r="J10" s="135"/>
      <c r="K10" s="135"/>
      <c r="L10" s="135"/>
    </row>
    <row r="11" spans="3:12">
      <c r="C11" s="135"/>
      <c r="D11" s="135"/>
      <c r="E11" s="135"/>
      <c r="F11" s="135"/>
      <c r="G11" s="135"/>
      <c r="H11" s="135"/>
      <c r="I11" s="135"/>
      <c r="J11" s="135"/>
      <c r="K11" s="135"/>
      <c r="L11" s="135"/>
    </row>
    <row r="12" spans="3:12">
      <c r="C12" s="135"/>
      <c r="D12" s="135"/>
      <c r="E12" s="135"/>
      <c r="F12" s="135"/>
      <c r="G12" s="135"/>
      <c r="H12" s="135"/>
      <c r="I12" s="135"/>
      <c r="J12" s="135"/>
      <c r="K12" s="135"/>
      <c r="L12" s="135"/>
    </row>
    <row r="13" spans="3:12">
      <c r="C13" s="135"/>
      <c r="D13" s="135"/>
      <c r="E13" s="135"/>
      <c r="F13" s="135"/>
      <c r="G13" s="135"/>
      <c r="H13" s="135"/>
      <c r="I13" s="135"/>
      <c r="J13" s="135"/>
      <c r="K13" s="135"/>
      <c r="L13" s="135"/>
    </row>
    <row r="14" spans="3:12">
      <c r="C14" s="135"/>
      <c r="D14" s="135"/>
      <c r="E14" s="135"/>
      <c r="F14" s="135"/>
      <c r="G14" s="135"/>
      <c r="H14" s="135"/>
      <c r="I14" s="135"/>
      <c r="J14" s="135"/>
      <c r="K14" s="135"/>
      <c r="L14" s="135"/>
    </row>
    <row r="15" spans="3:12">
      <c r="C15" s="135"/>
      <c r="D15" s="135"/>
      <c r="E15" s="135"/>
      <c r="F15" s="135"/>
      <c r="G15" s="135"/>
      <c r="H15" s="135"/>
      <c r="I15" s="135"/>
      <c r="J15" s="135"/>
      <c r="K15" s="135"/>
      <c r="L15" s="135"/>
    </row>
    <row r="16" spans="3:12">
      <c r="C16" s="135"/>
      <c r="D16" s="135"/>
      <c r="E16" s="135"/>
      <c r="F16" s="135"/>
      <c r="G16" s="135"/>
      <c r="H16" s="135"/>
      <c r="I16" s="135"/>
      <c r="J16" s="135"/>
      <c r="K16" s="135"/>
      <c r="L16" s="135"/>
    </row>
  </sheetData>
  <sheetProtection selectLockedCells="1" selectUnlockedCells="1"/>
  <mergeCells count="3">
    <mergeCell ref="C5:H6"/>
    <mergeCell ref="C7:L7"/>
    <mergeCell ref="C8:L16"/>
  </mergeCells>
  <pageMargins left="0.7" right="0.7" top="0.75" bottom="0.75" header="0.3" footer="0.3"/>
  <pageSetup paperSize="9" scale="10" orientation="portrait" r:id="rId1"/>
  <headerFooter>
    <oddHeader>&amp;L&amp;"Arial,Regular"CSS/0103&amp;C&amp;"Arial,Regular"OFFICIAL-SENSITIVE-COMMERCIAL
(when completed)&amp;R&amp;"Arial,Regular"&amp;A</oddHeader>
    <oddFooter>&amp;C&amp;"Arial,Regular"OFFICIAL-SENSITIVE-COMMERCIAL
(when completed)&amp;R&amp;P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E66"/>
  <sheetViews>
    <sheetView showZeros="0" zoomScale="80" zoomScaleNormal="80" zoomScaleSheetLayoutView="50" zoomScalePageLayoutView="80" workbookViewId="0">
      <selection activeCell="H21" sqref="H21"/>
    </sheetView>
  </sheetViews>
  <sheetFormatPr defaultColWidth="19.7109375" defaultRowHeight="14.1"/>
  <cols>
    <col min="1" max="1" width="14.5703125" style="21" customWidth="1"/>
    <col min="2" max="2" width="22.7109375" style="22" customWidth="1"/>
    <col min="3" max="3" width="5.7109375" style="22" customWidth="1"/>
    <col min="4" max="4" width="22.7109375" style="22" customWidth="1"/>
    <col min="5" max="5" width="5.7109375" style="22" customWidth="1"/>
    <col min="6" max="6" width="22.7109375" style="22" customWidth="1"/>
    <col min="7" max="7" width="5.7109375" style="22" customWidth="1"/>
    <col min="8" max="8" width="22.7109375" style="22" customWidth="1"/>
    <col min="9" max="9" width="5.7109375" style="22" customWidth="1"/>
    <col min="10" max="10" width="24" style="22" customWidth="1"/>
    <col min="11" max="11" width="5.7109375" style="22" customWidth="1"/>
    <col min="12" max="12" width="22.7109375" style="22" customWidth="1"/>
    <col min="13" max="13" width="5.7109375" style="22" customWidth="1"/>
    <col min="14" max="14" width="22.7109375" style="22" customWidth="1"/>
    <col min="15" max="15" width="5.7109375" style="22" customWidth="1"/>
    <col min="16" max="16" width="22.7109375" style="22" customWidth="1"/>
    <col min="17" max="17" width="5.7109375" style="22" customWidth="1"/>
    <col min="18" max="18" width="22.7109375" style="22" customWidth="1"/>
    <col min="19" max="19" width="5.7109375" style="22" customWidth="1"/>
    <col min="20" max="20" width="22.7109375" style="22" customWidth="1"/>
    <col min="21" max="21" width="5.7109375" style="22" customWidth="1"/>
    <col min="22" max="22" width="22.7109375" style="22" customWidth="1"/>
    <col min="23" max="23" width="5.7109375" style="22" customWidth="1"/>
    <col min="24" max="24" width="22.7109375" style="22" customWidth="1"/>
    <col min="25" max="25" width="5.7109375" style="22" customWidth="1"/>
    <col min="26" max="26" width="22.7109375" style="22" customWidth="1"/>
    <col min="27" max="27" width="5.7109375" style="22" customWidth="1"/>
    <col min="28" max="28" width="22.7109375" style="22" customWidth="1"/>
    <col min="29" max="29" width="5.7109375" style="22" customWidth="1"/>
    <col min="30" max="30" width="22.7109375" style="22" customWidth="1"/>
    <col min="31" max="16384" width="19.7109375" style="22"/>
  </cols>
  <sheetData>
    <row r="1" spans="1:31" customFormat="1" ht="29.25" customHeight="1">
      <c r="A1" s="21"/>
      <c r="B1" s="181" t="s">
        <v>317</v>
      </c>
      <c r="C1" s="182"/>
      <c r="D1" s="182"/>
      <c r="E1" s="182"/>
      <c r="F1" s="182"/>
      <c r="G1" s="182"/>
      <c r="H1" s="182"/>
      <c r="I1" s="182"/>
      <c r="J1" s="182"/>
      <c r="K1" s="182"/>
      <c r="L1" s="182"/>
      <c r="M1" s="182"/>
      <c r="N1" s="182"/>
      <c r="O1" s="182"/>
      <c r="P1" s="182"/>
      <c r="Q1" s="182"/>
      <c r="R1" s="182"/>
      <c r="S1" s="182"/>
      <c r="T1" s="182"/>
      <c r="U1" s="182"/>
      <c r="V1" s="182"/>
    </row>
    <row r="2" spans="1:31" ht="15" customHeight="1" thickBot="1">
      <c r="B2" s="33"/>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row>
    <row r="3" spans="1:31" s="52" customFormat="1" ht="23.25" customHeight="1" thickBot="1">
      <c r="B3" s="177" t="s">
        <v>318</v>
      </c>
      <c r="C3" s="178"/>
      <c r="D3" s="178"/>
      <c r="E3" s="178"/>
      <c r="F3" s="178"/>
      <c r="G3" s="178"/>
      <c r="H3" s="178"/>
      <c r="I3" s="178"/>
      <c r="J3" s="178"/>
      <c r="K3" s="178"/>
      <c r="L3" s="178"/>
      <c r="M3" s="178"/>
      <c r="N3" s="178"/>
      <c r="O3" s="178"/>
      <c r="P3" s="178"/>
      <c r="Q3" s="178"/>
      <c r="R3" s="178"/>
      <c r="S3" s="178"/>
      <c r="T3" s="178"/>
      <c r="U3" s="178"/>
      <c r="V3" s="179"/>
      <c r="W3" s="53"/>
      <c r="X3" s="53"/>
      <c r="Y3" s="53"/>
      <c r="Z3" s="53"/>
    </row>
    <row r="4" spans="1:31" s="52" customFormat="1" ht="12.95">
      <c r="X4" s="53"/>
      <c r="Y4" s="53"/>
      <c r="Z4" s="53"/>
      <c r="AA4" s="53"/>
    </row>
    <row r="5" spans="1:31">
      <c r="A5" s="22"/>
      <c r="B5" s="180" t="s">
        <v>319</v>
      </c>
      <c r="C5" s="180"/>
      <c r="D5" s="180"/>
      <c r="E5" s="180"/>
      <c r="F5" s="180"/>
      <c r="G5" s="180"/>
      <c r="H5" s="180"/>
      <c r="J5" s="180" t="s">
        <v>320</v>
      </c>
      <c r="K5" s="180"/>
      <c r="L5" s="180"/>
      <c r="M5" s="180"/>
      <c r="N5" s="180"/>
      <c r="O5" s="180"/>
      <c r="P5" s="180"/>
    </row>
    <row r="6" spans="1:31">
      <c r="A6" s="22"/>
    </row>
    <row r="7" spans="1:31" ht="45" customHeight="1">
      <c r="A7" s="22"/>
      <c r="B7" s="23" t="s">
        <v>321</v>
      </c>
      <c r="C7" s="24" t="s">
        <v>322</v>
      </c>
      <c r="D7" s="23" t="s">
        <v>323</v>
      </c>
      <c r="E7" s="24" t="s">
        <v>322</v>
      </c>
      <c r="F7" s="28" t="s">
        <v>324</v>
      </c>
      <c r="G7" s="24" t="s">
        <v>325</v>
      </c>
      <c r="H7" s="28" t="s">
        <v>326</v>
      </c>
      <c r="I7" s="24" t="s">
        <v>322</v>
      </c>
      <c r="J7" s="23" t="s">
        <v>327</v>
      </c>
      <c r="K7" s="24" t="s">
        <v>322</v>
      </c>
      <c r="L7" s="28" t="s">
        <v>328</v>
      </c>
      <c r="M7" s="24" t="s">
        <v>325</v>
      </c>
      <c r="N7" s="23" t="s">
        <v>329</v>
      </c>
      <c r="O7" s="21" t="s">
        <v>330</v>
      </c>
      <c r="P7" s="29" t="s">
        <v>331</v>
      </c>
    </row>
    <row r="8" spans="1:31">
      <c r="A8" s="22"/>
      <c r="C8" s="24"/>
      <c r="E8" s="24"/>
      <c r="G8" s="24"/>
      <c r="I8" s="24"/>
      <c r="J8" s="24"/>
      <c r="K8" s="24"/>
      <c r="M8" s="24"/>
    </row>
    <row r="9" spans="1:31">
      <c r="A9" s="21" t="s">
        <v>332</v>
      </c>
      <c r="B9" s="30">
        <f>'1) 13.8 PTB Planned &amp; Unplanned'!D5</f>
        <v>0</v>
      </c>
      <c r="C9" s="24" t="s">
        <v>322</v>
      </c>
      <c r="D9" s="25">
        <f>'1) 13.8 PTB Planned &amp; Unplanned'!D16</f>
        <v>0</v>
      </c>
      <c r="E9" s="24" t="s">
        <v>322</v>
      </c>
      <c r="F9" s="54">
        <v>0.25</v>
      </c>
      <c r="G9" s="24" t="s">
        <v>325</v>
      </c>
      <c r="H9" s="31">
        <v>3</v>
      </c>
      <c r="I9" s="24" t="s">
        <v>322</v>
      </c>
      <c r="J9" s="25">
        <f>'1) 13.8 PTB Planned &amp; Unplanned'!G29</f>
        <v>0</v>
      </c>
      <c r="K9" s="24" t="s">
        <v>322</v>
      </c>
      <c r="L9" s="31">
        <v>300</v>
      </c>
      <c r="M9" s="24" t="s">
        <v>325</v>
      </c>
      <c r="N9" s="30">
        <f>'0) Input Sheet'!C4</f>
        <v>0</v>
      </c>
      <c r="O9" s="21" t="s">
        <v>330</v>
      </c>
      <c r="P9" s="26">
        <f>((B9+D9)*(1+F9)*(H9)+(L9*N9))+J9</f>
        <v>0</v>
      </c>
    </row>
    <row r="10" spans="1:31">
      <c r="A10" s="21" t="s">
        <v>333</v>
      </c>
      <c r="B10" s="30">
        <f>'1) 13.8 PTB Planned &amp; Unplanned'!E5</f>
        <v>0</v>
      </c>
      <c r="C10" s="24" t="s">
        <v>322</v>
      </c>
      <c r="D10" s="25">
        <f>'1) 13.8 PTB Planned &amp; Unplanned'!E16</f>
        <v>0</v>
      </c>
      <c r="E10" s="24" t="s">
        <v>322</v>
      </c>
      <c r="F10" s="55">
        <f>COUNTIF('Consolidated Data'!$C$4:$C$32,2)+F9</f>
        <v>0.25</v>
      </c>
      <c r="G10" s="24" t="s">
        <v>325</v>
      </c>
      <c r="H10" s="31">
        <v>3</v>
      </c>
      <c r="I10" s="24" t="s">
        <v>322</v>
      </c>
      <c r="J10" s="25">
        <f>'1) 13.8 PTB Planned &amp; Unplanned'!H29</f>
        <v>0</v>
      </c>
      <c r="K10" s="24" t="s">
        <v>322</v>
      </c>
      <c r="L10" s="31">
        <v>300</v>
      </c>
      <c r="M10" s="24" t="s">
        <v>325</v>
      </c>
      <c r="N10" s="30">
        <f>'0) Input Sheet'!D4</f>
        <v>0</v>
      </c>
      <c r="O10" s="21" t="s">
        <v>330</v>
      </c>
      <c r="P10" s="26">
        <f>((B10+D10)*(1+F10)*(H10)+(L10*N10))+J10</f>
        <v>0</v>
      </c>
    </row>
    <row r="11" spans="1:31" ht="14.45" thickBot="1">
      <c r="A11" s="22"/>
    </row>
    <row r="12" spans="1:31" ht="120.75" customHeight="1" thickBot="1">
      <c r="B12" s="27" t="s">
        <v>334</v>
      </c>
      <c r="C12" s="24"/>
      <c r="D12" s="27" t="s">
        <v>335</v>
      </c>
      <c r="E12" s="24"/>
      <c r="F12" s="27" t="s">
        <v>336</v>
      </c>
      <c r="G12" s="24"/>
      <c r="H12" s="27" t="s">
        <v>337</v>
      </c>
      <c r="I12" s="24"/>
      <c r="J12" s="27" t="s">
        <v>338</v>
      </c>
      <c r="K12" s="24"/>
      <c r="L12" s="27" t="s">
        <v>339</v>
      </c>
      <c r="M12" s="21"/>
      <c r="N12" s="27" t="s">
        <v>340</v>
      </c>
      <c r="O12" s="32"/>
    </row>
    <row r="13" spans="1:31" ht="14.45" thickBot="1"/>
    <row r="14" spans="1:31" s="56" customFormat="1" ht="23.25" customHeight="1" thickBot="1">
      <c r="B14" s="177" t="s">
        <v>341</v>
      </c>
      <c r="C14" s="178"/>
      <c r="D14" s="178"/>
      <c r="E14" s="178"/>
      <c r="F14" s="178"/>
      <c r="G14" s="178"/>
      <c r="H14" s="178"/>
      <c r="I14" s="178"/>
      <c r="J14" s="178"/>
      <c r="K14" s="178"/>
      <c r="L14" s="178"/>
      <c r="M14" s="178"/>
      <c r="N14" s="178"/>
      <c r="O14" s="178"/>
      <c r="P14" s="178"/>
      <c r="Q14" s="178"/>
      <c r="R14" s="178"/>
      <c r="S14" s="178"/>
      <c r="T14" s="178"/>
      <c r="U14" s="178"/>
      <c r="V14" s="179"/>
    </row>
    <row r="16" spans="1:31">
      <c r="B16" s="180" t="s">
        <v>342</v>
      </c>
      <c r="C16" s="180"/>
      <c r="D16" s="180"/>
      <c r="E16" s="180"/>
      <c r="F16" s="180"/>
    </row>
    <row r="18" spans="1:22" ht="45" customHeight="1">
      <c r="B18" s="23" t="s">
        <v>343</v>
      </c>
      <c r="C18" s="24" t="s">
        <v>325</v>
      </c>
      <c r="D18" s="28" t="s">
        <v>344</v>
      </c>
      <c r="E18" s="21" t="s">
        <v>330</v>
      </c>
      <c r="F18" s="29" t="s">
        <v>331</v>
      </c>
    </row>
    <row r="19" spans="1:22">
      <c r="B19" s="21"/>
      <c r="C19" s="24"/>
      <c r="D19" s="21"/>
      <c r="E19" s="21"/>
      <c r="F19" s="21"/>
      <c r="G19" s="21"/>
      <c r="H19" s="21"/>
      <c r="I19" s="21"/>
      <c r="J19" s="21"/>
    </row>
    <row r="20" spans="1:22">
      <c r="A20" s="21" t="s">
        <v>332</v>
      </c>
      <c r="B20" s="58">
        <f>1+('0) Input Sheet'!C13)</f>
        <v>1</v>
      </c>
      <c r="C20" s="24" t="s">
        <v>325</v>
      </c>
      <c r="D20" s="124">
        <v>30000</v>
      </c>
      <c r="E20" s="21" t="s">
        <v>330</v>
      </c>
      <c r="F20" s="57">
        <f>B20*D20</f>
        <v>30000</v>
      </c>
    </row>
    <row r="21" spans="1:22">
      <c r="A21" s="21" t="s">
        <v>333</v>
      </c>
      <c r="B21" s="58">
        <f>1+('0) Input Sheet'!D13)</f>
        <v>1</v>
      </c>
      <c r="C21" s="24" t="s">
        <v>325</v>
      </c>
      <c r="D21" s="124">
        <v>30000</v>
      </c>
      <c r="E21" s="21" t="s">
        <v>330</v>
      </c>
      <c r="F21" s="57">
        <f>B21*D21</f>
        <v>30000</v>
      </c>
    </row>
    <row r="22" spans="1:22" ht="14.45" thickBot="1">
      <c r="B22" s="21"/>
      <c r="C22" s="21"/>
      <c r="D22" s="21"/>
      <c r="E22" s="21"/>
      <c r="F22" s="21"/>
    </row>
    <row r="23" spans="1:22" ht="56.45" thickBot="1">
      <c r="B23" s="27" t="s">
        <v>345</v>
      </c>
      <c r="C23" s="21"/>
      <c r="D23" s="27" t="s">
        <v>346</v>
      </c>
      <c r="E23" s="21"/>
      <c r="F23" s="21"/>
    </row>
    <row r="24" spans="1:22" ht="14.45" thickBot="1"/>
    <row r="25" spans="1:22" s="52" customFormat="1" ht="23.25" customHeight="1" thickBot="1">
      <c r="B25" s="177" t="s">
        <v>347</v>
      </c>
      <c r="C25" s="186"/>
      <c r="D25" s="186"/>
      <c r="E25" s="186"/>
      <c r="F25" s="186"/>
      <c r="G25" s="186"/>
      <c r="H25" s="186"/>
      <c r="I25" s="186"/>
      <c r="J25" s="186"/>
      <c r="K25" s="186"/>
      <c r="L25" s="186"/>
      <c r="M25" s="186"/>
      <c r="N25" s="186"/>
      <c r="O25" s="186"/>
      <c r="P25" s="186"/>
      <c r="Q25" s="186"/>
      <c r="R25" s="186"/>
      <c r="S25" s="186"/>
      <c r="T25" s="186"/>
      <c r="U25" s="186"/>
      <c r="V25" s="187"/>
    </row>
    <row r="27" spans="1:22" ht="45" customHeight="1">
      <c r="B27" s="23" t="s">
        <v>348</v>
      </c>
      <c r="C27" s="24" t="s">
        <v>325</v>
      </c>
      <c r="D27" s="28" t="s">
        <v>349</v>
      </c>
      <c r="E27" s="24" t="s">
        <v>322</v>
      </c>
      <c r="F27" s="23" t="s">
        <v>350</v>
      </c>
      <c r="G27" s="24" t="s">
        <v>325</v>
      </c>
      <c r="H27" s="28" t="s">
        <v>349</v>
      </c>
      <c r="I27" s="24" t="s">
        <v>322</v>
      </c>
      <c r="J27" s="23" t="s">
        <v>351</v>
      </c>
      <c r="K27" s="24" t="s">
        <v>325</v>
      </c>
      <c r="L27" s="28" t="s">
        <v>349</v>
      </c>
      <c r="M27" s="21" t="s">
        <v>330</v>
      </c>
      <c r="N27" s="29" t="s">
        <v>331</v>
      </c>
    </row>
    <row r="28" spans="1:22">
      <c r="C28" s="24"/>
      <c r="E28" s="24"/>
      <c r="G28" s="24"/>
      <c r="I28" s="24"/>
      <c r="K28" s="24"/>
    </row>
    <row r="29" spans="1:22">
      <c r="A29" s="21" t="s">
        <v>332</v>
      </c>
      <c r="B29" s="30">
        <f>'0) Input Sheet'!C7</f>
        <v>0</v>
      </c>
      <c r="C29" s="24" t="s">
        <v>325</v>
      </c>
      <c r="D29" s="31">
        <v>150</v>
      </c>
      <c r="E29" s="24" t="s">
        <v>322</v>
      </c>
      <c r="F29" s="30">
        <f>'0) Input Sheet'!C8</f>
        <v>0</v>
      </c>
      <c r="G29" s="24" t="s">
        <v>325</v>
      </c>
      <c r="H29" s="31">
        <v>30</v>
      </c>
      <c r="I29" s="24" t="s">
        <v>322</v>
      </c>
      <c r="J29" s="30">
        <f>'0) Input Sheet'!C9</f>
        <v>0</v>
      </c>
      <c r="K29" s="24" t="s">
        <v>325</v>
      </c>
      <c r="L29" s="31">
        <v>30</v>
      </c>
      <c r="M29" s="21" t="s">
        <v>330</v>
      </c>
      <c r="N29" s="26">
        <f>(B29*D29)+(F29*H29)+(J29*L29)</f>
        <v>0</v>
      </c>
    </row>
    <row r="30" spans="1:22">
      <c r="A30" s="21" t="s">
        <v>333</v>
      </c>
      <c r="B30" s="30">
        <f>'0) Input Sheet'!D7</f>
        <v>0</v>
      </c>
      <c r="C30" s="24" t="s">
        <v>325</v>
      </c>
      <c r="D30" s="31">
        <v>150</v>
      </c>
      <c r="E30" s="24" t="s">
        <v>322</v>
      </c>
      <c r="F30" s="30">
        <f>'0) Input Sheet'!D8</f>
        <v>0</v>
      </c>
      <c r="G30" s="24" t="s">
        <v>325</v>
      </c>
      <c r="H30" s="31">
        <v>30</v>
      </c>
      <c r="I30" s="24" t="s">
        <v>322</v>
      </c>
      <c r="J30" s="30">
        <f>'0) Input Sheet'!D9</f>
        <v>0</v>
      </c>
      <c r="K30" s="24" t="s">
        <v>325</v>
      </c>
      <c r="L30" s="31">
        <v>30</v>
      </c>
      <c r="M30" s="21" t="s">
        <v>330</v>
      </c>
      <c r="N30" s="26">
        <f t="shared" ref="N30" si="0">(B30*D30)+(F30*H30)+(J30*L30)</f>
        <v>0</v>
      </c>
    </row>
    <row r="31" spans="1:22" ht="14.45" thickBot="1"/>
    <row r="32" spans="1:22" ht="56.45" thickBot="1">
      <c r="B32" s="27" t="s">
        <v>352</v>
      </c>
      <c r="C32" s="24"/>
      <c r="D32" s="27" t="s">
        <v>353</v>
      </c>
      <c r="F32" s="27" t="s">
        <v>354</v>
      </c>
      <c r="H32" s="27" t="s">
        <v>353</v>
      </c>
      <c r="J32" s="27" t="s">
        <v>355</v>
      </c>
      <c r="L32" s="27" t="s">
        <v>353</v>
      </c>
    </row>
    <row r="33" spans="1:22" ht="14.45" thickBot="1"/>
    <row r="34" spans="1:22" s="52" customFormat="1" ht="23.25" customHeight="1" thickBot="1">
      <c r="B34" s="177" t="s">
        <v>356</v>
      </c>
      <c r="C34" s="186"/>
      <c r="D34" s="186"/>
      <c r="E34" s="186"/>
      <c r="F34" s="186"/>
      <c r="G34" s="186"/>
      <c r="H34" s="186"/>
      <c r="I34" s="186"/>
      <c r="J34" s="186"/>
      <c r="K34" s="186"/>
      <c r="L34" s="186"/>
      <c r="M34" s="186"/>
      <c r="N34" s="186"/>
      <c r="O34" s="186"/>
      <c r="P34" s="186"/>
      <c r="Q34" s="186"/>
      <c r="R34" s="186"/>
      <c r="S34" s="186"/>
      <c r="T34" s="186"/>
      <c r="U34" s="186"/>
      <c r="V34" s="187"/>
    </row>
    <row r="36" spans="1:22" ht="45" customHeight="1">
      <c r="B36" s="23" t="s">
        <v>92</v>
      </c>
      <c r="C36" s="24" t="s">
        <v>325</v>
      </c>
      <c r="D36" s="28" t="s">
        <v>357</v>
      </c>
      <c r="E36" s="21" t="s">
        <v>330</v>
      </c>
      <c r="F36" s="29" t="s">
        <v>331</v>
      </c>
    </row>
    <row r="37" spans="1:22">
      <c r="C37" s="24"/>
    </row>
    <row r="38" spans="1:22">
      <c r="A38" s="21" t="s">
        <v>332</v>
      </c>
      <c r="B38" s="30">
        <f>'0) Input Sheet'!C11</f>
        <v>0</v>
      </c>
      <c r="C38" s="24" t="s">
        <v>325</v>
      </c>
      <c r="D38" s="31">
        <v>150</v>
      </c>
      <c r="E38" s="21" t="s">
        <v>330</v>
      </c>
      <c r="F38" s="26">
        <f>B38*D38</f>
        <v>0</v>
      </c>
    </row>
    <row r="39" spans="1:22">
      <c r="A39" s="21" t="s">
        <v>333</v>
      </c>
      <c r="B39" s="30">
        <f>'0) Input Sheet'!D11</f>
        <v>0</v>
      </c>
      <c r="C39" s="24" t="s">
        <v>325</v>
      </c>
      <c r="D39" s="31">
        <v>150</v>
      </c>
      <c r="E39" s="21" t="s">
        <v>330</v>
      </c>
      <c r="F39" s="26">
        <f>B39*D39</f>
        <v>0</v>
      </c>
    </row>
    <row r="40" spans="1:22" ht="14.45" thickBot="1"/>
    <row r="41" spans="1:22" ht="70.5" thickBot="1">
      <c r="B41" s="27" t="s">
        <v>358</v>
      </c>
      <c r="C41" s="24"/>
      <c r="D41" s="27" t="s">
        <v>359</v>
      </c>
    </row>
    <row r="42" spans="1:22" ht="14.45" thickBot="1"/>
    <row r="43" spans="1:22" s="52" customFormat="1" ht="23.25" customHeight="1" thickBot="1">
      <c r="B43" s="177" t="s">
        <v>360</v>
      </c>
      <c r="C43" s="178"/>
      <c r="D43" s="178"/>
      <c r="E43" s="178"/>
      <c r="F43" s="178"/>
      <c r="G43" s="178"/>
      <c r="H43" s="178"/>
      <c r="I43" s="178"/>
      <c r="J43" s="178"/>
      <c r="K43" s="178"/>
      <c r="L43" s="178"/>
      <c r="M43" s="178"/>
      <c r="N43" s="178"/>
      <c r="O43" s="178"/>
      <c r="P43" s="178"/>
      <c r="Q43" s="178"/>
      <c r="R43" s="178"/>
      <c r="S43" s="178"/>
      <c r="T43" s="178"/>
      <c r="U43" s="178"/>
      <c r="V43" s="179"/>
    </row>
    <row r="45" spans="1:22">
      <c r="B45" s="180" t="s">
        <v>361</v>
      </c>
      <c r="C45" s="180"/>
      <c r="D45" s="180"/>
      <c r="F45" s="180" t="s">
        <v>362</v>
      </c>
      <c r="G45" s="180"/>
      <c r="H45" s="180"/>
      <c r="I45" s="180"/>
      <c r="J45" s="180"/>
      <c r="K45" s="180"/>
      <c r="L45" s="180"/>
      <c r="N45" s="180" t="s">
        <v>363</v>
      </c>
      <c r="O45" s="180"/>
      <c r="P45" s="180"/>
    </row>
    <row r="47" spans="1:22" ht="45" customHeight="1">
      <c r="B47" s="23" t="s">
        <v>364</v>
      </c>
      <c r="C47" s="24" t="s">
        <v>325</v>
      </c>
      <c r="D47" s="28" t="s">
        <v>365</v>
      </c>
      <c r="E47" s="24" t="s">
        <v>322</v>
      </c>
      <c r="F47" s="23" t="s">
        <v>366</v>
      </c>
      <c r="G47" s="24" t="s">
        <v>325</v>
      </c>
      <c r="H47" s="28" t="s">
        <v>367</v>
      </c>
      <c r="I47" s="24" t="s">
        <v>322</v>
      </c>
      <c r="J47" s="23" t="s">
        <v>368</v>
      </c>
      <c r="K47" s="24" t="s">
        <v>325</v>
      </c>
      <c r="L47" s="28" t="s">
        <v>367</v>
      </c>
      <c r="M47" s="24" t="s">
        <v>322</v>
      </c>
      <c r="N47" s="23" t="s">
        <v>369</v>
      </c>
      <c r="O47" s="24" t="s">
        <v>325</v>
      </c>
      <c r="P47" s="28" t="s">
        <v>365</v>
      </c>
      <c r="Q47" s="21" t="s">
        <v>330</v>
      </c>
      <c r="R47" s="29" t="s">
        <v>331</v>
      </c>
    </row>
    <row r="48" spans="1:22">
      <c r="C48" s="24"/>
      <c r="E48" s="24"/>
      <c r="G48" s="24"/>
      <c r="I48" s="24"/>
      <c r="K48" s="24"/>
      <c r="M48" s="24"/>
      <c r="O48" s="24"/>
    </row>
    <row r="49" spans="1:18">
      <c r="A49" s="21" t="s">
        <v>332</v>
      </c>
      <c r="B49" s="30">
        <f>'3) 13.8 PTB Transportation'!E6</f>
        <v>0</v>
      </c>
      <c r="C49" s="24" t="s">
        <v>325</v>
      </c>
      <c r="D49" s="31">
        <v>3</v>
      </c>
      <c r="E49" s="24" t="s">
        <v>322</v>
      </c>
      <c r="F49" s="30">
        <f>'0) Input Sheet'!C17</f>
        <v>0</v>
      </c>
      <c r="G49" s="24" t="s">
        <v>325</v>
      </c>
      <c r="H49" s="31">
        <v>26</v>
      </c>
      <c r="I49" s="24" t="s">
        <v>322</v>
      </c>
      <c r="J49" s="30">
        <f>'0) Input Sheet'!C18</f>
        <v>0</v>
      </c>
      <c r="K49" s="24" t="s">
        <v>325</v>
      </c>
      <c r="L49" s="31">
        <v>20</v>
      </c>
      <c r="M49" s="24" t="s">
        <v>322</v>
      </c>
      <c r="N49" s="30">
        <f>('0) Input Sheet'!C20+'0) Input Sheet'!C21+'0) Input Sheet'!C22+'0) Input Sheet'!C23)+('0) Input Sheet'!C24*100)+('0) Input Sheet'!C25*100)</f>
        <v>0</v>
      </c>
      <c r="O49" s="24" t="s">
        <v>325</v>
      </c>
      <c r="P49" s="31">
        <v>12</v>
      </c>
      <c r="Q49" s="21" t="s">
        <v>330</v>
      </c>
      <c r="R49" s="26">
        <f>(B49*D49)+(F49*H49)+(J49*L49)+(N49*P49)</f>
        <v>0</v>
      </c>
    </row>
    <row r="50" spans="1:18">
      <c r="A50" s="21" t="s">
        <v>333</v>
      </c>
      <c r="B50" s="30">
        <f>'3) 13.8 PTB Transportation'!F6</f>
        <v>0</v>
      </c>
      <c r="C50" s="24" t="s">
        <v>325</v>
      </c>
      <c r="D50" s="31">
        <v>3</v>
      </c>
      <c r="E50" s="24" t="s">
        <v>322</v>
      </c>
      <c r="F50" s="30">
        <f>'0) Input Sheet'!D17</f>
        <v>0</v>
      </c>
      <c r="G50" s="24" t="s">
        <v>325</v>
      </c>
      <c r="H50" s="31">
        <v>26</v>
      </c>
      <c r="I50" s="24" t="s">
        <v>322</v>
      </c>
      <c r="J50" s="30">
        <f>'0) Input Sheet'!D18</f>
        <v>0</v>
      </c>
      <c r="K50" s="24" t="s">
        <v>325</v>
      </c>
      <c r="L50" s="31">
        <v>20</v>
      </c>
      <c r="M50" s="24" t="s">
        <v>322</v>
      </c>
      <c r="N50" s="30">
        <f>('0) Input Sheet'!D20+'0) Input Sheet'!D21+'0) Input Sheet'!D22+'0) Input Sheet'!D23)+('0) Input Sheet'!D24*100)+('0) Input Sheet'!D25*100)</f>
        <v>0</v>
      </c>
      <c r="O50" s="24" t="s">
        <v>325</v>
      </c>
      <c r="P50" s="31">
        <v>12</v>
      </c>
      <c r="Q50" s="21" t="s">
        <v>330</v>
      </c>
      <c r="R50" s="26">
        <f t="shared" ref="R50" si="1">(B50*D50)+(F50*H50)+(J50*L50)+(N50*P50)</f>
        <v>0</v>
      </c>
    </row>
    <row r="51" spans="1:18" ht="14.45" thickBot="1"/>
    <row r="52" spans="1:18" ht="63.75" customHeight="1" thickBot="1">
      <c r="B52" s="27" t="s">
        <v>370</v>
      </c>
      <c r="D52" s="27" t="s">
        <v>371</v>
      </c>
      <c r="F52" s="27" t="s">
        <v>372</v>
      </c>
      <c r="H52" s="27" t="s">
        <v>373</v>
      </c>
      <c r="J52" s="27" t="s">
        <v>374</v>
      </c>
      <c r="L52" s="27" t="s">
        <v>373</v>
      </c>
      <c r="N52" s="183" t="s">
        <v>375</v>
      </c>
      <c r="P52" s="27" t="s">
        <v>371</v>
      </c>
    </row>
    <row r="53" spans="1:18">
      <c r="N53" s="184"/>
    </row>
    <row r="54" spans="1:18">
      <c r="N54" s="184"/>
    </row>
    <row r="55" spans="1:18">
      <c r="N55" s="184"/>
    </row>
    <row r="56" spans="1:18">
      <c r="N56" s="184"/>
    </row>
    <row r="57" spans="1:18">
      <c r="N57" s="184"/>
    </row>
    <row r="58" spans="1:18">
      <c r="N58" s="184"/>
    </row>
    <row r="59" spans="1:18" ht="14.45" thickBot="1">
      <c r="N59" s="185"/>
    </row>
    <row r="61" spans="1:18">
      <c r="B61" s="36" t="s">
        <v>376</v>
      </c>
      <c r="F61" s="22" t="s">
        <v>22</v>
      </c>
    </row>
    <row r="63" spans="1:18">
      <c r="A63" s="21" t="s">
        <v>332</v>
      </c>
      <c r="B63" s="26">
        <f>P9+F20+N29+F38+R49</f>
        <v>30000</v>
      </c>
    </row>
    <row r="64" spans="1:18">
      <c r="A64" s="21" t="s">
        <v>333</v>
      </c>
      <c r="B64" s="26">
        <f>P10+F21+N30+F39+R50</f>
        <v>30000</v>
      </c>
    </row>
    <row r="66" spans="1:2">
      <c r="A66" s="21" t="s">
        <v>331</v>
      </c>
      <c r="B66" s="26">
        <f>SUM(B63:B64)</f>
        <v>60000</v>
      </c>
    </row>
  </sheetData>
  <sheetProtection selectLockedCells="1" selectUnlockedCells="1"/>
  <mergeCells count="13">
    <mergeCell ref="B3:V3"/>
    <mergeCell ref="B5:H5"/>
    <mergeCell ref="B1:V1"/>
    <mergeCell ref="N52:N59"/>
    <mergeCell ref="B14:V14"/>
    <mergeCell ref="B16:F16"/>
    <mergeCell ref="B25:V25"/>
    <mergeCell ref="B45:D45"/>
    <mergeCell ref="F45:L45"/>
    <mergeCell ref="N45:P45"/>
    <mergeCell ref="B43:V43"/>
    <mergeCell ref="B34:V34"/>
    <mergeCell ref="J5:P5"/>
  </mergeCells>
  <pageMargins left="0.7" right="0.7" top="0.75" bottom="0.75" header="0.3" footer="0.3"/>
  <pageSetup paperSize="8" scale="41" fitToHeight="0" orientation="landscape" r:id="rId1"/>
  <headerFooter>
    <oddHeader>&amp;L&amp;"Arial,Regular"CSS/0103&amp;C&amp;"Arial,Regular"OFFICIAL-SENSITIVE-COMMERCIAL
(when completed)&amp;R&amp;"Arial,Regular"&amp;A</oddHeader>
    <oddFooter>&amp;C&amp;"Arial,Regular"OFFICIAL-SENSITIVE-COMMERCIAL
(when completed)&amp;R&amp;"Arial,Regular"&amp;P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3:T75"/>
  <sheetViews>
    <sheetView zoomScale="80" zoomScaleNormal="80" workbookViewId="0">
      <selection activeCell="O14" sqref="O14"/>
    </sheetView>
  </sheetViews>
  <sheetFormatPr defaultColWidth="19.7109375" defaultRowHeight="14.45"/>
  <cols>
    <col min="1" max="1" width="12.28515625" style="3" customWidth="1"/>
    <col min="2" max="2" width="33" style="4" bestFit="1" customWidth="1"/>
    <col min="3" max="3" width="2.28515625" style="4" customWidth="1"/>
    <col min="4" max="6" width="19.7109375" style="4"/>
    <col min="7" max="7" width="2.28515625" style="4" bestFit="1" customWidth="1"/>
    <col min="8" max="8" width="19.7109375" style="4"/>
    <col min="9" max="9" width="2.28515625" style="4" bestFit="1" customWidth="1"/>
    <col min="10" max="10" width="19.7109375" style="4"/>
    <col min="11" max="11" width="2.28515625" style="4" bestFit="1" customWidth="1"/>
    <col min="12" max="16384" width="19.7109375" style="4"/>
  </cols>
  <sheetData>
    <row r="3" spans="2:20" ht="43.5">
      <c r="D3" s="11" t="s">
        <v>377</v>
      </c>
      <c r="E3" s="11" t="s">
        <v>378</v>
      </c>
      <c r="F3" s="11" t="s">
        <v>379</v>
      </c>
      <c r="G3" s="11"/>
      <c r="H3" s="11" t="s">
        <v>380</v>
      </c>
      <c r="I3" s="11"/>
      <c r="J3" s="11" t="s">
        <v>381</v>
      </c>
      <c r="K3" s="11"/>
      <c r="L3" s="11" t="s">
        <v>382</v>
      </c>
    </row>
    <row r="4" spans="2:20">
      <c r="B4" s="5" t="s">
        <v>383</v>
      </c>
      <c r="C4" s="5" t="e">
        <f>#REF!</f>
        <v>#REF!</v>
      </c>
      <c r="D4" s="6" t="e">
        <f>#REF!</f>
        <v>#REF!</v>
      </c>
      <c r="E4" s="6" t="e">
        <f>#REF!</f>
        <v>#REF!</v>
      </c>
      <c r="F4" s="6" t="e">
        <f>#REF!</f>
        <v>#REF!</v>
      </c>
      <c r="G4" s="5" t="e">
        <f>C4</f>
        <v>#REF!</v>
      </c>
      <c r="H4" s="6" t="e">
        <f>#REF!</f>
        <v>#REF!</v>
      </c>
      <c r="I4" s="5" t="e">
        <f>C4</f>
        <v>#REF!</v>
      </c>
      <c r="J4" s="6" t="e">
        <f>#REF!</f>
        <v>#REF!</v>
      </c>
      <c r="K4" s="5" t="e">
        <f>C4</f>
        <v>#REF!</v>
      </c>
      <c r="L4" s="6" t="e">
        <f>#REF!</f>
        <v>#REF!</v>
      </c>
      <c r="M4" s="6" t="e">
        <f>D4+E4+F4+H4+J4+L4</f>
        <v>#REF!</v>
      </c>
    </row>
    <row r="5" spans="2:20">
      <c r="B5" s="5" t="s">
        <v>384</v>
      </c>
      <c r="C5" s="5" t="e">
        <f>#REF!</f>
        <v>#REF!</v>
      </c>
      <c r="D5" s="6" t="e">
        <f>#REF!</f>
        <v>#REF!</v>
      </c>
      <c r="E5" s="6" t="e">
        <f>#REF!</f>
        <v>#REF!</v>
      </c>
      <c r="F5" s="9"/>
      <c r="G5" s="5" t="e">
        <f t="shared" ref="G5:G13" si="0">C5</f>
        <v>#REF!</v>
      </c>
      <c r="H5" s="6" t="e">
        <f>#REF!</f>
        <v>#REF!</v>
      </c>
      <c r="I5" s="5" t="e">
        <f t="shared" ref="I5:I13" si="1">C5</f>
        <v>#REF!</v>
      </c>
      <c r="J5" s="6" t="e">
        <f>#REF!</f>
        <v>#REF!</v>
      </c>
      <c r="K5" s="5" t="e">
        <f t="shared" ref="K5:K27" si="2">C5</f>
        <v>#REF!</v>
      </c>
      <c r="L5" s="6" t="e">
        <f>#REF!</f>
        <v>#REF!</v>
      </c>
      <c r="M5" s="6" t="e">
        <f t="shared" ref="M5:M38" si="3">D5+E5+F5+H5+J5+L5</f>
        <v>#REF!</v>
      </c>
    </row>
    <row r="6" spans="2:20">
      <c r="B6" s="5" t="s">
        <v>385</v>
      </c>
      <c r="C6" s="5" t="e">
        <f>#REF!</f>
        <v>#REF!</v>
      </c>
      <c r="D6" s="6" t="e">
        <f>#REF!</f>
        <v>#REF!</v>
      </c>
      <c r="E6" s="9"/>
      <c r="F6" s="6" t="e">
        <f>#REF!</f>
        <v>#REF!</v>
      </c>
      <c r="G6" s="5" t="e">
        <f t="shared" si="0"/>
        <v>#REF!</v>
      </c>
      <c r="H6" s="6" t="e">
        <f>#REF!</f>
        <v>#REF!</v>
      </c>
      <c r="I6" s="5" t="e">
        <f t="shared" si="1"/>
        <v>#REF!</v>
      </c>
      <c r="J6" s="6" t="e">
        <f>#REF!</f>
        <v>#REF!</v>
      </c>
      <c r="K6" s="5" t="e">
        <f t="shared" si="2"/>
        <v>#REF!</v>
      </c>
      <c r="L6" s="6" t="e">
        <f>#REF!</f>
        <v>#REF!</v>
      </c>
      <c r="M6" s="6" t="e">
        <f t="shared" si="3"/>
        <v>#REF!</v>
      </c>
      <c r="P6" s="7"/>
      <c r="Q6" s="7"/>
      <c r="R6" s="7"/>
      <c r="S6" s="7"/>
      <c r="T6" s="7"/>
    </row>
    <row r="7" spans="2:20">
      <c r="B7" s="5" t="s">
        <v>386</v>
      </c>
      <c r="C7" s="5" t="e">
        <f>#REF!</f>
        <v>#REF!</v>
      </c>
      <c r="D7" s="6" t="e">
        <f>#REF!</f>
        <v>#REF!</v>
      </c>
      <c r="E7" s="6" t="e">
        <f>#REF!</f>
        <v>#REF!</v>
      </c>
      <c r="F7" s="9"/>
      <c r="G7" s="5" t="e">
        <f t="shared" si="0"/>
        <v>#REF!</v>
      </c>
      <c r="H7" s="6" t="e">
        <f>#REF!</f>
        <v>#REF!</v>
      </c>
      <c r="I7" s="5" t="e">
        <f t="shared" si="1"/>
        <v>#REF!</v>
      </c>
      <c r="J7" s="6" t="e">
        <f>#REF!</f>
        <v>#REF!</v>
      </c>
      <c r="K7" s="5"/>
      <c r="L7" s="9"/>
      <c r="M7" s="6" t="e">
        <f t="shared" si="3"/>
        <v>#REF!</v>
      </c>
    </row>
    <row r="8" spans="2:20">
      <c r="B8" s="5" t="s">
        <v>387</v>
      </c>
      <c r="C8" s="5" t="e">
        <f>#REF!</f>
        <v>#REF!</v>
      </c>
      <c r="D8" s="6" t="e">
        <f>#REF!</f>
        <v>#REF!</v>
      </c>
      <c r="E8" s="9"/>
      <c r="F8" s="9"/>
      <c r="G8" s="5"/>
      <c r="H8" s="9"/>
      <c r="I8" s="5"/>
      <c r="J8" s="9"/>
      <c r="K8" s="5"/>
      <c r="L8" s="9"/>
      <c r="M8" s="6" t="e">
        <f t="shared" si="3"/>
        <v>#REF!</v>
      </c>
    </row>
    <row r="9" spans="2:20">
      <c r="B9" s="5" t="s">
        <v>388</v>
      </c>
      <c r="C9" s="5" t="e">
        <f>#REF!</f>
        <v>#REF!</v>
      </c>
      <c r="D9" s="6" t="e">
        <f>#REF!</f>
        <v>#REF!</v>
      </c>
      <c r="E9" s="9"/>
      <c r="F9" s="6" t="e">
        <f>#REF!</f>
        <v>#REF!</v>
      </c>
      <c r="G9" s="5"/>
      <c r="H9" s="9"/>
      <c r="I9" s="5"/>
      <c r="J9" s="9"/>
      <c r="K9" s="5"/>
      <c r="L9" s="9"/>
      <c r="M9" s="6" t="e">
        <f t="shared" si="3"/>
        <v>#REF!</v>
      </c>
    </row>
    <row r="10" spans="2:20">
      <c r="B10" s="5" t="s">
        <v>389</v>
      </c>
      <c r="C10" s="5" t="e">
        <f>#REF!</f>
        <v>#REF!</v>
      </c>
      <c r="D10" s="6" t="e">
        <f>#REF!</f>
        <v>#REF!</v>
      </c>
      <c r="E10" s="9"/>
      <c r="F10" s="6" t="e">
        <f>#REF!</f>
        <v>#REF!</v>
      </c>
      <c r="G10" s="5" t="e">
        <f t="shared" si="0"/>
        <v>#REF!</v>
      </c>
      <c r="H10" s="6" t="e">
        <f>#REF!</f>
        <v>#REF!</v>
      </c>
      <c r="I10" s="5" t="e">
        <f t="shared" si="1"/>
        <v>#REF!</v>
      </c>
      <c r="J10" s="6" t="e">
        <f>#REF!</f>
        <v>#REF!</v>
      </c>
      <c r="K10" s="5"/>
      <c r="L10" s="6" t="e">
        <f>#REF!</f>
        <v>#REF!</v>
      </c>
      <c r="M10" s="6" t="e">
        <f t="shared" si="3"/>
        <v>#REF!</v>
      </c>
    </row>
    <row r="11" spans="2:20">
      <c r="B11" s="5" t="s">
        <v>390</v>
      </c>
      <c r="C11" s="5" t="e">
        <f>#REF!</f>
        <v>#REF!</v>
      </c>
      <c r="D11" s="6" t="e">
        <f>#REF!</f>
        <v>#REF!</v>
      </c>
      <c r="E11" s="6" t="e">
        <f>#REF!</f>
        <v>#REF!</v>
      </c>
      <c r="F11" s="9"/>
      <c r="G11" s="5" t="e">
        <f t="shared" si="0"/>
        <v>#REF!</v>
      </c>
      <c r="H11" s="6" t="e">
        <f>#REF!</f>
        <v>#REF!</v>
      </c>
      <c r="I11" s="5" t="e">
        <f t="shared" si="1"/>
        <v>#REF!</v>
      </c>
      <c r="J11" s="6" t="e">
        <f>#REF!</f>
        <v>#REF!</v>
      </c>
      <c r="K11" s="5" t="e">
        <f t="shared" si="2"/>
        <v>#REF!</v>
      </c>
      <c r="L11" s="6" t="e">
        <f>#REF!</f>
        <v>#REF!</v>
      </c>
      <c r="M11" s="6" t="e">
        <f t="shared" si="3"/>
        <v>#REF!</v>
      </c>
    </row>
    <row r="12" spans="2:20">
      <c r="B12" s="5" t="s">
        <v>391</v>
      </c>
      <c r="C12" s="5" t="e">
        <f>#REF!</f>
        <v>#REF!</v>
      </c>
      <c r="D12" s="6" t="e">
        <f>#REF!</f>
        <v>#REF!</v>
      </c>
      <c r="E12" s="9"/>
      <c r="F12" s="6" t="e">
        <f>#REF!</f>
        <v>#REF!</v>
      </c>
      <c r="G12" s="5" t="e">
        <f t="shared" si="0"/>
        <v>#REF!</v>
      </c>
      <c r="H12" s="6" t="e">
        <f>#REF!</f>
        <v>#REF!</v>
      </c>
      <c r="I12" s="5" t="e">
        <f t="shared" si="1"/>
        <v>#REF!</v>
      </c>
      <c r="J12" s="6" t="e">
        <f>#REF!</f>
        <v>#REF!</v>
      </c>
      <c r="K12" s="5" t="e">
        <f t="shared" si="2"/>
        <v>#REF!</v>
      </c>
      <c r="L12" s="6" t="e">
        <f>#REF!</f>
        <v>#REF!</v>
      </c>
      <c r="M12" s="6" t="e">
        <f t="shared" si="3"/>
        <v>#REF!</v>
      </c>
    </row>
    <row r="13" spans="2:20">
      <c r="B13" s="5" t="s">
        <v>392</v>
      </c>
      <c r="C13" s="5" t="e">
        <f>#REF!</f>
        <v>#REF!</v>
      </c>
      <c r="D13" s="6" t="e">
        <f>#REF!</f>
        <v>#REF!</v>
      </c>
      <c r="E13" s="6" t="e">
        <f>#REF!</f>
        <v>#REF!</v>
      </c>
      <c r="F13" s="9"/>
      <c r="G13" s="5" t="e">
        <f t="shared" si="0"/>
        <v>#REF!</v>
      </c>
      <c r="H13" s="6" t="e">
        <f>#REF!</f>
        <v>#REF!</v>
      </c>
      <c r="I13" s="5" t="e">
        <f t="shared" si="1"/>
        <v>#REF!</v>
      </c>
      <c r="J13" s="6" t="e">
        <f>#REF!</f>
        <v>#REF!</v>
      </c>
      <c r="K13" s="5"/>
      <c r="L13" s="9"/>
      <c r="M13" s="6" t="e">
        <f t="shared" si="3"/>
        <v>#REF!</v>
      </c>
    </row>
    <row r="14" spans="2:20">
      <c r="B14" s="5" t="s">
        <v>393</v>
      </c>
      <c r="C14" s="5" t="e">
        <f>#REF!</f>
        <v>#REF!</v>
      </c>
      <c r="D14" s="6" t="e">
        <f>#REF!</f>
        <v>#REF!</v>
      </c>
      <c r="E14" s="9"/>
      <c r="F14" s="6" t="e">
        <f>#REF!</f>
        <v>#REF!</v>
      </c>
      <c r="G14" s="5"/>
      <c r="H14" s="9"/>
      <c r="I14" s="5"/>
      <c r="J14" s="9"/>
      <c r="K14" s="5"/>
      <c r="L14" s="9"/>
      <c r="M14" s="6" t="e">
        <f t="shared" si="3"/>
        <v>#REF!</v>
      </c>
    </row>
    <row r="15" spans="2:20">
      <c r="B15" s="5" t="s">
        <v>394</v>
      </c>
      <c r="C15" s="5" t="e">
        <f>#REF!</f>
        <v>#REF!</v>
      </c>
      <c r="D15" s="6" t="e">
        <f>#REF!</f>
        <v>#REF!</v>
      </c>
      <c r="E15" s="6" t="e">
        <f>#REF!</f>
        <v>#REF!</v>
      </c>
      <c r="F15" s="9"/>
      <c r="G15" s="5"/>
      <c r="H15" s="9"/>
      <c r="I15" s="5"/>
      <c r="J15" s="9"/>
      <c r="K15" s="5"/>
      <c r="L15" s="9"/>
      <c r="M15" s="6" t="e">
        <f t="shared" si="3"/>
        <v>#REF!</v>
      </c>
    </row>
    <row r="16" spans="2:20">
      <c r="B16" s="5" t="s">
        <v>395</v>
      </c>
      <c r="C16" s="5" t="e">
        <f>#REF!</f>
        <v>#REF!</v>
      </c>
      <c r="D16" s="6" t="e">
        <f>#REF!</f>
        <v>#REF!</v>
      </c>
      <c r="E16" s="6" t="e">
        <f>#REF!</f>
        <v>#REF!</v>
      </c>
      <c r="F16" s="9"/>
      <c r="G16" s="5"/>
      <c r="H16" s="9"/>
      <c r="I16" s="5"/>
      <c r="J16" s="10"/>
      <c r="K16" s="5" t="e">
        <f t="shared" si="2"/>
        <v>#REF!</v>
      </c>
      <c r="L16" s="6" t="e">
        <f>#REF!</f>
        <v>#REF!</v>
      </c>
      <c r="M16" s="6" t="e">
        <f t="shared" si="3"/>
        <v>#REF!</v>
      </c>
    </row>
    <row r="17" spans="2:13">
      <c r="B17" s="5" t="s">
        <v>396</v>
      </c>
      <c r="C17" s="5" t="e">
        <f>#REF!</f>
        <v>#REF!</v>
      </c>
      <c r="D17" s="6" t="e">
        <f>#REF!</f>
        <v>#REF!</v>
      </c>
      <c r="E17" s="9"/>
      <c r="F17" s="6" t="e">
        <f>#REF!</f>
        <v>#REF!</v>
      </c>
      <c r="G17" s="5"/>
      <c r="H17" s="9"/>
      <c r="I17" s="5"/>
      <c r="J17" s="9"/>
      <c r="K17" s="5" t="e">
        <f t="shared" si="2"/>
        <v>#REF!</v>
      </c>
      <c r="L17" s="6" t="e">
        <f>#REF!</f>
        <v>#REF!</v>
      </c>
      <c r="M17" s="6" t="e">
        <f t="shared" si="3"/>
        <v>#REF!</v>
      </c>
    </row>
    <row r="18" spans="2:13">
      <c r="B18" s="5" t="s">
        <v>397</v>
      </c>
      <c r="C18" s="5" t="e">
        <f>#REF!</f>
        <v>#REF!</v>
      </c>
      <c r="D18" s="6" t="e">
        <f>#REF!</f>
        <v>#REF!</v>
      </c>
      <c r="E18" s="6" t="e">
        <f>#REF!</f>
        <v>#REF!</v>
      </c>
      <c r="F18" s="9"/>
      <c r="G18" s="5"/>
      <c r="H18" s="9"/>
      <c r="I18" s="5"/>
      <c r="J18" s="9"/>
      <c r="K18" s="5" t="e">
        <f t="shared" si="2"/>
        <v>#REF!</v>
      </c>
      <c r="L18" s="6" t="e">
        <f>#REF!</f>
        <v>#REF!</v>
      </c>
      <c r="M18" s="6" t="e">
        <f t="shared" si="3"/>
        <v>#REF!</v>
      </c>
    </row>
    <row r="19" spans="2:13">
      <c r="B19" s="5" t="s">
        <v>398</v>
      </c>
      <c r="C19" s="5" t="e">
        <f>#REF!</f>
        <v>#REF!</v>
      </c>
      <c r="D19" s="6" t="e">
        <f>#REF!</f>
        <v>#REF!</v>
      </c>
      <c r="E19" s="9"/>
      <c r="F19" s="6" t="e">
        <f>#REF!</f>
        <v>#REF!</v>
      </c>
      <c r="G19" s="5"/>
      <c r="H19" s="9"/>
      <c r="I19" s="5"/>
      <c r="J19" s="9"/>
      <c r="K19" s="5"/>
      <c r="L19" s="9"/>
      <c r="M19" s="6" t="e">
        <f t="shared" si="3"/>
        <v>#REF!</v>
      </c>
    </row>
    <row r="20" spans="2:13">
      <c r="B20" s="5" t="s">
        <v>399</v>
      </c>
      <c r="C20" s="5" t="e">
        <f>#REF!</f>
        <v>#REF!</v>
      </c>
      <c r="D20" s="6" t="e">
        <f>#REF!</f>
        <v>#REF!</v>
      </c>
      <c r="E20" s="6" t="e">
        <f>#REF!</f>
        <v>#REF!</v>
      </c>
      <c r="F20" s="9"/>
      <c r="G20" s="5"/>
      <c r="H20" s="9"/>
      <c r="I20" s="5"/>
      <c r="J20" s="9"/>
      <c r="K20" s="5"/>
      <c r="L20" s="9"/>
      <c r="M20" s="6" t="e">
        <f t="shared" si="3"/>
        <v>#REF!</v>
      </c>
    </row>
    <row r="21" spans="2:13">
      <c r="B21" s="5" t="s">
        <v>400</v>
      </c>
      <c r="C21" s="5" t="e">
        <f>#REF!</f>
        <v>#REF!</v>
      </c>
      <c r="D21" s="6" t="e">
        <f>#REF!</f>
        <v>#REF!</v>
      </c>
      <c r="E21" s="9"/>
      <c r="F21" s="6" t="e">
        <f>#REF!</f>
        <v>#REF!</v>
      </c>
      <c r="G21" s="5"/>
      <c r="H21" s="9"/>
      <c r="I21" s="5"/>
      <c r="J21" s="9"/>
      <c r="K21" s="5"/>
      <c r="L21" s="9"/>
      <c r="M21" s="6" t="e">
        <f t="shared" si="3"/>
        <v>#REF!</v>
      </c>
    </row>
    <row r="22" spans="2:13">
      <c r="B22" s="5" t="s">
        <v>401</v>
      </c>
      <c r="C22" s="5" t="e">
        <f>#REF!</f>
        <v>#REF!</v>
      </c>
      <c r="D22" s="6" t="e">
        <f>#REF!</f>
        <v>#REF!</v>
      </c>
      <c r="E22" s="6" t="e">
        <f>#REF!</f>
        <v>#REF!</v>
      </c>
      <c r="F22" s="9"/>
      <c r="G22" s="5"/>
      <c r="H22" s="9"/>
      <c r="I22" s="5"/>
      <c r="J22" s="9"/>
      <c r="K22" s="5" t="e">
        <f t="shared" si="2"/>
        <v>#REF!</v>
      </c>
      <c r="L22" s="6" t="e">
        <f>#REF!</f>
        <v>#REF!</v>
      </c>
      <c r="M22" s="6" t="e">
        <f t="shared" si="3"/>
        <v>#REF!</v>
      </c>
    </row>
    <row r="23" spans="2:13">
      <c r="B23" s="5" t="s">
        <v>402</v>
      </c>
      <c r="C23" s="5" t="e">
        <f>#REF!</f>
        <v>#REF!</v>
      </c>
      <c r="D23" s="6" t="e">
        <f>#REF!</f>
        <v>#REF!</v>
      </c>
      <c r="E23" s="9"/>
      <c r="F23" s="6" t="e">
        <f>#REF!</f>
        <v>#REF!</v>
      </c>
      <c r="G23" s="5"/>
      <c r="H23" s="9"/>
      <c r="I23" s="5"/>
      <c r="J23" s="9"/>
      <c r="K23" s="5" t="e">
        <f t="shared" si="2"/>
        <v>#REF!</v>
      </c>
      <c r="L23" s="6" t="e">
        <f>#REF!</f>
        <v>#REF!</v>
      </c>
      <c r="M23" s="6" t="e">
        <f t="shared" si="3"/>
        <v>#REF!</v>
      </c>
    </row>
    <row r="24" spans="2:13">
      <c r="B24" s="5" t="s">
        <v>403</v>
      </c>
      <c r="C24" s="5" t="e">
        <f>#REF!</f>
        <v>#REF!</v>
      </c>
      <c r="D24" s="6" t="e">
        <f>#REF!</f>
        <v>#REF!</v>
      </c>
      <c r="E24" s="6" t="e">
        <f>#REF!</f>
        <v>#REF!</v>
      </c>
      <c r="F24" s="9"/>
      <c r="G24" s="5"/>
      <c r="H24" s="9"/>
      <c r="I24" s="5"/>
      <c r="J24" s="9"/>
      <c r="K24" s="5" t="e">
        <f t="shared" si="2"/>
        <v>#REF!</v>
      </c>
      <c r="L24" s="6" t="e">
        <f>#REF!</f>
        <v>#REF!</v>
      </c>
      <c r="M24" s="6" t="e">
        <f t="shared" si="3"/>
        <v>#REF!</v>
      </c>
    </row>
    <row r="25" spans="2:13">
      <c r="B25" s="5" t="s">
        <v>404</v>
      </c>
      <c r="C25" s="5" t="e">
        <f>#REF!</f>
        <v>#REF!</v>
      </c>
      <c r="D25" s="6" t="e">
        <f>#REF!</f>
        <v>#REF!</v>
      </c>
      <c r="E25" s="9"/>
      <c r="F25" s="6" t="e">
        <f>#REF!</f>
        <v>#REF!</v>
      </c>
      <c r="G25" s="5"/>
      <c r="H25" s="9"/>
      <c r="I25" s="5"/>
      <c r="J25" s="9"/>
      <c r="K25" s="5" t="e">
        <f t="shared" si="2"/>
        <v>#REF!</v>
      </c>
      <c r="L25" s="6" t="e">
        <f>#REF!</f>
        <v>#REF!</v>
      </c>
      <c r="M25" s="6" t="e">
        <f t="shared" si="3"/>
        <v>#REF!</v>
      </c>
    </row>
    <row r="26" spans="2:13">
      <c r="B26" s="5" t="s">
        <v>405</v>
      </c>
      <c r="C26" s="5" t="e">
        <f>#REF!</f>
        <v>#REF!</v>
      </c>
      <c r="D26" s="6" t="e">
        <f>#REF!</f>
        <v>#REF!</v>
      </c>
      <c r="E26" s="6" t="e">
        <f>#REF!</f>
        <v>#REF!</v>
      </c>
      <c r="F26" s="9"/>
      <c r="G26" s="5"/>
      <c r="H26" s="9"/>
      <c r="I26" s="5"/>
      <c r="J26" s="9"/>
      <c r="K26" s="5" t="e">
        <f t="shared" si="2"/>
        <v>#REF!</v>
      </c>
      <c r="L26" s="6" t="e">
        <f>#REF!</f>
        <v>#REF!</v>
      </c>
      <c r="M26" s="6" t="e">
        <f t="shared" si="3"/>
        <v>#REF!</v>
      </c>
    </row>
    <row r="27" spans="2:13">
      <c r="B27" s="5" t="s">
        <v>406</v>
      </c>
      <c r="C27" s="5" t="e">
        <f>#REF!</f>
        <v>#REF!</v>
      </c>
      <c r="D27" s="6" t="e">
        <f>#REF!</f>
        <v>#REF!</v>
      </c>
      <c r="E27" s="9"/>
      <c r="F27" s="6" t="e">
        <f>#REF!</f>
        <v>#REF!</v>
      </c>
      <c r="G27" s="5"/>
      <c r="H27" s="9"/>
      <c r="I27" s="5"/>
      <c r="J27" s="9"/>
      <c r="K27" s="5" t="e">
        <f t="shared" si="2"/>
        <v>#REF!</v>
      </c>
      <c r="L27" s="6" t="e">
        <f>#REF!</f>
        <v>#REF!</v>
      </c>
      <c r="M27" s="6" t="e">
        <f t="shared" si="3"/>
        <v>#REF!</v>
      </c>
    </row>
    <row r="28" spans="2:13">
      <c r="B28" s="5" t="s">
        <v>407</v>
      </c>
      <c r="C28" s="5" t="e">
        <f>#REF!</f>
        <v>#REF!</v>
      </c>
      <c r="D28" s="6" t="e">
        <f>#REF!</f>
        <v>#REF!</v>
      </c>
      <c r="E28" s="6" t="e">
        <f>#REF!</f>
        <v>#REF!</v>
      </c>
      <c r="F28" s="9"/>
      <c r="G28" s="5"/>
      <c r="H28" s="9"/>
      <c r="I28" s="5"/>
      <c r="J28" s="9"/>
      <c r="K28" s="5"/>
      <c r="L28" s="9"/>
      <c r="M28" s="6" t="e">
        <f t="shared" si="3"/>
        <v>#REF!</v>
      </c>
    </row>
    <row r="29" spans="2:13">
      <c r="B29" s="5" t="s">
        <v>408</v>
      </c>
      <c r="C29" s="5" t="e">
        <f>#REF!</f>
        <v>#REF!</v>
      </c>
      <c r="D29" s="6" t="e">
        <f>#REF!</f>
        <v>#REF!</v>
      </c>
      <c r="E29" s="9"/>
      <c r="F29" s="6" t="e">
        <f>#REF!</f>
        <v>#REF!</v>
      </c>
      <c r="G29" s="5"/>
      <c r="H29" s="9"/>
      <c r="I29" s="5"/>
      <c r="J29" s="9"/>
      <c r="K29" s="5"/>
      <c r="L29" s="9"/>
      <c r="M29" s="6" t="e">
        <f t="shared" si="3"/>
        <v>#REF!</v>
      </c>
    </row>
    <row r="30" spans="2:13">
      <c r="B30" s="5" t="s">
        <v>409</v>
      </c>
      <c r="C30" s="5" t="e">
        <f>#REF!</f>
        <v>#REF!</v>
      </c>
      <c r="D30" s="6" t="e">
        <f>#REF!</f>
        <v>#REF!</v>
      </c>
      <c r="E30" s="6" t="e">
        <f>#REF!</f>
        <v>#REF!</v>
      </c>
      <c r="F30" s="9"/>
      <c r="G30" s="5"/>
      <c r="H30" s="9"/>
      <c r="I30" s="5"/>
      <c r="J30" s="9"/>
      <c r="K30" s="5"/>
      <c r="L30" s="9"/>
      <c r="M30" s="6" t="e">
        <f t="shared" si="3"/>
        <v>#REF!</v>
      </c>
    </row>
    <row r="31" spans="2:13">
      <c r="B31" s="5" t="s">
        <v>410</v>
      </c>
      <c r="C31" s="5" t="e">
        <f>#REF!</f>
        <v>#REF!</v>
      </c>
      <c r="D31" s="6" t="e">
        <f>#REF!</f>
        <v>#REF!</v>
      </c>
      <c r="E31" s="9"/>
      <c r="F31" s="6" t="e">
        <f>#REF!</f>
        <v>#REF!</v>
      </c>
      <c r="G31" s="5"/>
      <c r="H31" s="9"/>
      <c r="I31" s="5"/>
      <c r="J31" s="9"/>
      <c r="K31" s="5"/>
      <c r="L31" s="9"/>
      <c r="M31" s="6" t="e">
        <f t="shared" si="3"/>
        <v>#REF!</v>
      </c>
    </row>
    <row r="32" spans="2:13">
      <c r="B32" s="5" t="s">
        <v>411</v>
      </c>
      <c r="C32" s="5" t="e">
        <f>#REF!</f>
        <v>#REF!</v>
      </c>
      <c r="D32" s="6" t="e">
        <f>#REF!</f>
        <v>#REF!</v>
      </c>
      <c r="E32" s="6" t="e">
        <f>#REF!</f>
        <v>#REF!</v>
      </c>
      <c r="F32" s="9"/>
      <c r="G32" s="5"/>
      <c r="H32" s="9"/>
      <c r="I32" s="5"/>
      <c r="J32" s="9"/>
      <c r="K32" s="5"/>
      <c r="L32" s="9"/>
      <c r="M32" s="6" t="e">
        <f t="shared" si="3"/>
        <v>#REF!</v>
      </c>
    </row>
    <row r="33" spans="2:13">
      <c r="B33" s="5" t="s">
        <v>412</v>
      </c>
      <c r="C33" s="5" t="e">
        <f>#REF!</f>
        <v>#REF!</v>
      </c>
      <c r="D33" s="6" t="e">
        <f>#REF!</f>
        <v>#REF!</v>
      </c>
      <c r="E33" s="6" t="e">
        <f>#REF!</f>
        <v>#REF!</v>
      </c>
      <c r="F33" s="9"/>
      <c r="G33" s="5" t="e">
        <f>C33</f>
        <v>#REF!</v>
      </c>
      <c r="H33" s="6" t="e">
        <f>#REF!</f>
        <v>#REF!</v>
      </c>
      <c r="I33" s="5" t="e">
        <f>C33</f>
        <v>#REF!</v>
      </c>
      <c r="J33" s="6" t="e">
        <f>#REF!</f>
        <v>#REF!</v>
      </c>
      <c r="K33" s="5" t="e">
        <f>C33</f>
        <v>#REF!</v>
      </c>
      <c r="L33" s="6" t="e">
        <f>#REF!</f>
        <v>#REF!</v>
      </c>
      <c r="M33" s="6" t="e">
        <f>D33+E33+F33+H33+J33+L33</f>
        <v>#REF!</v>
      </c>
    </row>
    <row r="34" spans="2:13">
      <c r="B34" s="5" t="s">
        <v>413</v>
      </c>
      <c r="C34" s="5" t="e">
        <f>#REF!</f>
        <v>#REF!</v>
      </c>
      <c r="D34" s="6" t="e">
        <f>#REF!</f>
        <v>#REF!</v>
      </c>
      <c r="E34" s="6" t="e">
        <f>#REF!</f>
        <v>#REF!</v>
      </c>
      <c r="F34" s="9"/>
      <c r="G34" s="5"/>
      <c r="H34" s="9"/>
      <c r="I34" s="5"/>
      <c r="J34" s="9"/>
      <c r="K34" s="5" t="e">
        <f>C34</f>
        <v>#REF!</v>
      </c>
      <c r="L34" s="6" t="e">
        <f>#REF!</f>
        <v>#REF!</v>
      </c>
      <c r="M34" s="6" t="e">
        <f>D34+E34+F34+H34+J34+L34</f>
        <v>#REF!</v>
      </c>
    </row>
    <row r="35" spans="2:13">
      <c r="B35" s="5" t="s">
        <v>414</v>
      </c>
      <c r="C35" s="5" t="e">
        <f>#REF!</f>
        <v>#REF!</v>
      </c>
      <c r="D35" s="6" t="e">
        <f>#REF!</f>
        <v>#REF!</v>
      </c>
      <c r="E35" s="6" t="e">
        <f>#REF!</f>
        <v>#REF!</v>
      </c>
      <c r="F35" s="9"/>
      <c r="G35" s="5"/>
      <c r="H35" s="9"/>
      <c r="I35" s="5"/>
      <c r="J35" s="9"/>
      <c r="K35" s="5" t="e">
        <f>C35</f>
        <v>#REF!</v>
      </c>
      <c r="L35" s="6" t="e">
        <f>#REF!</f>
        <v>#REF!</v>
      </c>
      <c r="M35" s="6" t="e">
        <f>D35+E35+F35+H35+J35+L35</f>
        <v>#REF!</v>
      </c>
    </row>
    <row r="36" spans="2:13">
      <c r="B36" s="5" t="s">
        <v>415</v>
      </c>
      <c r="C36" s="5" t="e">
        <f>#REF!</f>
        <v>#REF!</v>
      </c>
      <c r="D36" s="6" t="e">
        <f>#REF!</f>
        <v>#REF!</v>
      </c>
      <c r="E36" s="6" t="e">
        <f>#REF!</f>
        <v>#REF!</v>
      </c>
      <c r="F36" s="9"/>
      <c r="G36" s="5"/>
      <c r="H36" s="9"/>
      <c r="I36" s="5"/>
      <c r="J36" s="9"/>
      <c r="K36" s="5"/>
      <c r="L36" s="9"/>
      <c r="M36" s="6" t="e">
        <f>D36+E36+F36+H36+J36+L36</f>
        <v>#REF!</v>
      </c>
    </row>
    <row r="37" spans="2:13">
      <c r="B37" s="5" t="s">
        <v>416</v>
      </c>
      <c r="C37" s="5" t="e">
        <f>#REF!</f>
        <v>#REF!</v>
      </c>
      <c r="D37" s="6" t="e">
        <f>#REF!</f>
        <v>#REF!</v>
      </c>
      <c r="E37" s="6" t="e">
        <f>#REF!</f>
        <v>#REF!</v>
      </c>
      <c r="F37" s="9"/>
      <c r="G37" s="5"/>
      <c r="H37" s="9"/>
      <c r="I37" s="5"/>
      <c r="J37" s="9"/>
      <c r="K37" s="5"/>
      <c r="L37" s="9"/>
      <c r="M37" s="6" t="e">
        <f>D37+E37+F37+H37+J37+L37</f>
        <v>#REF!</v>
      </c>
    </row>
    <row r="38" spans="2:13">
      <c r="B38" s="5" t="s">
        <v>417</v>
      </c>
      <c r="C38" s="5" t="e">
        <f>#REF!</f>
        <v>#REF!</v>
      </c>
      <c r="D38" s="6" t="e">
        <f>#REF!</f>
        <v>#REF!</v>
      </c>
      <c r="E38" s="9"/>
      <c r="F38" s="6" t="e">
        <f>#REF!</f>
        <v>#REF!</v>
      </c>
      <c r="G38" s="5"/>
      <c r="H38" s="9"/>
      <c r="I38" s="5"/>
      <c r="J38" s="9"/>
      <c r="K38" s="5"/>
      <c r="L38" s="9"/>
      <c r="M38" s="6" t="e">
        <f t="shared" si="3"/>
        <v>#REF!</v>
      </c>
    </row>
    <row r="39" spans="2:13">
      <c r="D39" s="8"/>
      <c r="E39" s="8"/>
      <c r="F39" s="8"/>
      <c r="G39" s="8"/>
      <c r="H39" s="8"/>
      <c r="I39" s="8"/>
      <c r="J39" s="8"/>
      <c r="K39" s="8"/>
      <c r="L39" s="8"/>
    </row>
    <row r="41" spans="2:13" ht="56.1">
      <c r="B41" s="5" t="s">
        <v>418</v>
      </c>
      <c r="C41" s="5" t="e">
        <f>#REF!</f>
        <v>#REF!</v>
      </c>
      <c r="D41" s="1" t="s">
        <v>419</v>
      </c>
    </row>
    <row r="42" spans="2:13" ht="56.1">
      <c r="B42" s="5" t="s">
        <v>420</v>
      </c>
      <c r="C42" s="5" t="e">
        <f>#REF!</f>
        <v>#REF!</v>
      </c>
      <c r="D42" s="1" t="s">
        <v>419</v>
      </c>
    </row>
    <row r="43" spans="2:13" ht="56.1">
      <c r="B43" s="5" t="s">
        <v>421</v>
      </c>
      <c r="C43" s="5" t="e">
        <f>#REF!</f>
        <v>#REF!</v>
      </c>
      <c r="D43" s="1" t="s">
        <v>419</v>
      </c>
    </row>
    <row r="44" spans="2:13" ht="56.1">
      <c r="B44" s="5" t="s">
        <v>422</v>
      </c>
      <c r="C44" s="5" t="e">
        <f>#REF!</f>
        <v>#REF!</v>
      </c>
      <c r="D44" s="1" t="s">
        <v>419</v>
      </c>
    </row>
    <row r="45" spans="2:13" ht="56.1">
      <c r="B45" s="5" t="s">
        <v>423</v>
      </c>
      <c r="C45" s="5" t="e">
        <f>#REF!</f>
        <v>#REF!</v>
      </c>
      <c r="D45" s="1" t="s">
        <v>419</v>
      </c>
    </row>
    <row r="46" spans="2:13" ht="56.1">
      <c r="B46" s="5" t="s">
        <v>424</v>
      </c>
      <c r="C46" s="5" t="e">
        <f>#REF!</f>
        <v>#REF!</v>
      </c>
      <c r="D46" s="1" t="s">
        <v>419</v>
      </c>
    </row>
    <row r="47" spans="2:13" ht="56.1">
      <c r="B47" s="5" t="s">
        <v>425</v>
      </c>
      <c r="C47" s="5" t="e">
        <f>#REF!</f>
        <v>#REF!</v>
      </c>
      <c r="D47" s="1" t="s">
        <v>419</v>
      </c>
    </row>
    <row r="48" spans="2:13" ht="56.1">
      <c r="B48" s="5" t="s">
        <v>426</v>
      </c>
      <c r="C48" s="5" t="e">
        <f>#REF!</f>
        <v>#REF!</v>
      </c>
      <c r="D48" s="1" t="s">
        <v>419</v>
      </c>
    </row>
    <row r="49" spans="2:4" ht="56.1">
      <c r="B49" s="5" t="s">
        <v>427</v>
      </c>
      <c r="C49" s="5" t="e">
        <f>#REF!</f>
        <v>#REF!</v>
      </c>
      <c r="D49" s="1" t="s">
        <v>419</v>
      </c>
    </row>
    <row r="50" spans="2:4" ht="56.1">
      <c r="B50" s="5" t="s">
        <v>428</v>
      </c>
      <c r="C50" s="5" t="e">
        <f>#REF!</f>
        <v>#REF!</v>
      </c>
      <c r="D50" s="1" t="s">
        <v>419</v>
      </c>
    </row>
    <row r="51" spans="2:4" ht="56.1">
      <c r="B51" s="5" t="s">
        <v>429</v>
      </c>
      <c r="C51" s="5" t="e">
        <f>#REF!</f>
        <v>#REF!</v>
      </c>
      <c r="D51" s="1" t="s">
        <v>419</v>
      </c>
    </row>
    <row r="52" spans="2:4" ht="56.1">
      <c r="B52" s="5" t="s">
        <v>430</v>
      </c>
      <c r="C52" s="5" t="e">
        <f>#REF!</f>
        <v>#REF!</v>
      </c>
      <c r="D52" s="12" t="s">
        <v>431</v>
      </c>
    </row>
    <row r="53" spans="2:4" ht="56.1">
      <c r="B53" s="5" t="s">
        <v>432</v>
      </c>
      <c r="C53" s="5" t="e">
        <f>#REF!</f>
        <v>#REF!</v>
      </c>
      <c r="D53" s="12" t="s">
        <v>431</v>
      </c>
    </row>
    <row r="54" spans="2:4" ht="56.1">
      <c r="B54" s="5" t="s">
        <v>433</v>
      </c>
      <c r="C54" s="5" t="e">
        <f>#REF!</f>
        <v>#REF!</v>
      </c>
      <c r="D54" s="12" t="s">
        <v>431</v>
      </c>
    </row>
    <row r="55" spans="2:4" ht="56.1">
      <c r="B55" s="5" t="s">
        <v>434</v>
      </c>
      <c r="C55" s="5" t="e">
        <f>#REF!</f>
        <v>#REF!</v>
      </c>
      <c r="D55" s="12" t="s">
        <v>431</v>
      </c>
    </row>
    <row r="56" spans="2:4" ht="56.1">
      <c r="B56" s="5" t="s">
        <v>435</v>
      </c>
      <c r="C56" s="5" t="e">
        <f>#REF!</f>
        <v>#REF!</v>
      </c>
      <c r="D56" s="12" t="s">
        <v>431</v>
      </c>
    </row>
    <row r="57" spans="2:4" ht="56.1">
      <c r="B57" s="5" t="s">
        <v>436</v>
      </c>
      <c r="C57" s="5" t="e">
        <f>#REF!</f>
        <v>#REF!</v>
      </c>
      <c r="D57" s="12" t="s">
        <v>431</v>
      </c>
    </row>
    <row r="58" spans="2:4" ht="56.1">
      <c r="B58" s="5" t="s">
        <v>437</v>
      </c>
      <c r="C58" s="5" t="e">
        <f>#REF!</f>
        <v>#REF!</v>
      </c>
      <c r="D58" s="12" t="s">
        <v>431</v>
      </c>
    </row>
    <row r="59" spans="2:4" ht="56.1">
      <c r="B59" s="5" t="s">
        <v>438</v>
      </c>
      <c r="C59" s="5" t="e">
        <f>#REF!</f>
        <v>#REF!</v>
      </c>
      <c r="D59" s="12" t="s">
        <v>431</v>
      </c>
    </row>
    <row r="60" spans="2:4" ht="56.1">
      <c r="B60" s="5" t="s">
        <v>439</v>
      </c>
      <c r="C60" s="5" t="e">
        <f>#REF!</f>
        <v>#REF!</v>
      </c>
      <c r="D60" s="12" t="s">
        <v>431</v>
      </c>
    </row>
    <row r="61" spans="2:4" ht="56.1">
      <c r="B61" s="5" t="s">
        <v>440</v>
      </c>
      <c r="C61" s="5" t="e">
        <f>#REF!</f>
        <v>#REF!</v>
      </c>
      <c r="D61" s="12" t="s">
        <v>431</v>
      </c>
    </row>
    <row r="62" spans="2:4" ht="56.1">
      <c r="B62" s="5" t="s">
        <v>441</v>
      </c>
      <c r="C62" s="5" t="e">
        <f>#REF!</f>
        <v>#REF!</v>
      </c>
      <c r="D62" s="12" t="s">
        <v>431</v>
      </c>
    </row>
    <row r="63" spans="2:4" ht="56.1">
      <c r="B63" s="5" t="s">
        <v>442</v>
      </c>
      <c r="C63" s="5" t="e">
        <f>#REF!</f>
        <v>#REF!</v>
      </c>
      <c r="D63" s="12" t="s">
        <v>431</v>
      </c>
    </row>
    <row r="64" spans="2:4" ht="56.1">
      <c r="B64" s="5" t="s">
        <v>443</v>
      </c>
      <c r="C64" s="5" t="e">
        <f>#REF!</f>
        <v>#REF!</v>
      </c>
      <c r="D64" s="12" t="s">
        <v>431</v>
      </c>
    </row>
    <row r="65" spans="2:4" ht="56.1">
      <c r="B65" s="5" t="s">
        <v>444</v>
      </c>
      <c r="C65" s="5" t="e">
        <f>#REF!</f>
        <v>#REF!</v>
      </c>
      <c r="D65" s="12" t="s">
        <v>431</v>
      </c>
    </row>
    <row r="66" spans="2:4" ht="56.1">
      <c r="B66" s="5" t="s">
        <v>445</v>
      </c>
      <c r="C66" s="5" t="e">
        <f>#REF!</f>
        <v>#REF!</v>
      </c>
      <c r="D66" s="12" t="s">
        <v>431</v>
      </c>
    </row>
    <row r="67" spans="2:4" ht="56.1">
      <c r="B67" s="5" t="s">
        <v>446</v>
      </c>
      <c r="C67" s="5" t="e">
        <f>#REF!</f>
        <v>#REF!</v>
      </c>
      <c r="D67" s="12" t="s">
        <v>431</v>
      </c>
    </row>
    <row r="68" spans="2:4" ht="56.1">
      <c r="B68" s="5" t="s">
        <v>447</v>
      </c>
      <c r="C68" s="5" t="e">
        <f>#REF!</f>
        <v>#REF!</v>
      </c>
      <c r="D68" s="12" t="s">
        <v>431</v>
      </c>
    </row>
    <row r="69" spans="2:4" ht="56.1">
      <c r="B69" s="5" t="s">
        <v>448</v>
      </c>
      <c r="C69" s="5" t="e">
        <f>#REF!</f>
        <v>#REF!</v>
      </c>
      <c r="D69" s="12" t="s">
        <v>431</v>
      </c>
    </row>
    <row r="70" spans="2:4" ht="56.1">
      <c r="B70" s="5" t="s">
        <v>449</v>
      </c>
      <c r="C70" s="5" t="e">
        <f>#REF!</f>
        <v>#REF!</v>
      </c>
      <c r="D70" s="12" t="s">
        <v>431</v>
      </c>
    </row>
    <row r="71" spans="2:4" ht="56.1">
      <c r="B71" s="5" t="s">
        <v>450</v>
      </c>
      <c r="C71" s="5" t="e">
        <f>#REF!</f>
        <v>#REF!</v>
      </c>
      <c r="D71" s="12" t="s">
        <v>451</v>
      </c>
    </row>
    <row r="72" spans="2:4" ht="56.1">
      <c r="B72" s="5" t="s">
        <v>452</v>
      </c>
      <c r="C72" s="5" t="e">
        <f>#REF!</f>
        <v>#REF!</v>
      </c>
      <c r="D72" s="12" t="s">
        <v>451</v>
      </c>
    </row>
    <row r="73" spans="2:4" ht="56.1">
      <c r="B73" s="5" t="s">
        <v>453</v>
      </c>
      <c r="C73" s="5" t="e">
        <f>#REF!</f>
        <v>#REF!</v>
      </c>
      <c r="D73" s="12" t="s">
        <v>451</v>
      </c>
    </row>
    <row r="74" spans="2:4" ht="56.1">
      <c r="B74" s="5" t="s">
        <v>454</v>
      </c>
      <c r="C74" s="5" t="e">
        <f>#REF!</f>
        <v>#REF!</v>
      </c>
      <c r="D74" s="12" t="s">
        <v>451</v>
      </c>
    </row>
    <row r="75" spans="2:4" ht="56.1">
      <c r="B75" s="5" t="s">
        <v>455</v>
      </c>
      <c r="C75" s="5" t="e">
        <f>#REF!</f>
        <v>#REF!</v>
      </c>
      <c r="D75" s="12" t="s">
        <v>451</v>
      </c>
    </row>
  </sheetData>
  <sheetProtection algorithmName="SHA-512" hashValue="b0cm7owSFN+JAfOotAbUg8DiL/Pbdpsh7idWdh0MvawDI+DNsnGMGs/bf5oWScPzQzg8Mo4eYtyT//W33u2mgw==" saltValue="uUTV8SVZ25VlxPD0JyPWfw==" spinCount="100000" sheet="1" objects="1" scenarios="1" select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C47"/>
  <sheetViews>
    <sheetView topLeftCell="B17" zoomScaleNormal="100" zoomScalePageLayoutView="70" workbookViewId="0">
      <selection activeCell="B21" sqref="B21"/>
    </sheetView>
  </sheetViews>
  <sheetFormatPr defaultColWidth="0" defaultRowHeight="12.6" zeroHeight="1"/>
  <cols>
    <col min="1" max="1" width="0.5703125" style="42" customWidth="1"/>
    <col min="2" max="2" width="184.140625" style="41" customWidth="1"/>
    <col min="3" max="3" width="0.5703125" style="42" customWidth="1"/>
    <col min="4" max="13" width="9.140625" style="41" hidden="1"/>
    <col min="14" max="14" width="54.28515625" style="41" hidden="1"/>
    <col min="15" max="257" width="9.140625" style="41" hidden="1"/>
    <col min="258" max="258" width="184.140625" style="41" hidden="1"/>
    <col min="259" max="269" width="9.140625" style="41" hidden="1"/>
    <col min="270" max="270" width="54.28515625" style="41" hidden="1"/>
    <col min="271" max="513" width="9.140625" style="41" hidden="1"/>
    <col min="514" max="514" width="184.140625" style="41" hidden="1"/>
    <col min="515" max="525" width="9.140625" style="41" hidden="1"/>
    <col min="526" max="526" width="54.28515625" style="41" hidden="1"/>
    <col min="527" max="769" width="9.140625" style="41" hidden="1"/>
    <col min="770" max="770" width="184.140625" style="41" hidden="1"/>
    <col min="771" max="781" width="9.140625" style="41" hidden="1"/>
    <col min="782" max="782" width="54.28515625" style="41" hidden="1"/>
    <col min="783" max="1025" width="9.140625" style="41" hidden="1"/>
    <col min="1026" max="1026" width="184.140625" style="41" hidden="1"/>
    <col min="1027" max="1037" width="9.140625" style="41" hidden="1"/>
    <col min="1038" max="1038" width="54.28515625" style="41" hidden="1"/>
    <col min="1039" max="1281" width="9.140625" style="41" hidden="1"/>
    <col min="1282" max="1282" width="184.140625" style="41" hidden="1"/>
    <col min="1283" max="1293" width="9.140625" style="41" hidden="1"/>
    <col min="1294" max="1294" width="54.28515625" style="41" hidden="1"/>
    <col min="1295" max="1537" width="9.140625" style="41" hidden="1"/>
    <col min="1538" max="1538" width="184.140625" style="41" hidden="1"/>
    <col min="1539" max="1549" width="9.140625" style="41" hidden="1"/>
    <col min="1550" max="1550" width="54.28515625" style="41" hidden="1"/>
    <col min="1551" max="1793" width="9.140625" style="41" hidden="1"/>
    <col min="1794" max="1794" width="184.140625" style="41" hidden="1"/>
    <col min="1795" max="1805" width="9.140625" style="41" hidden="1"/>
    <col min="1806" max="1806" width="54.28515625" style="41" hidden="1"/>
    <col min="1807" max="2049" width="9.140625" style="41" hidden="1"/>
    <col min="2050" max="2050" width="184.140625" style="41" hidden="1"/>
    <col min="2051" max="2061" width="9.140625" style="41" hidden="1"/>
    <col min="2062" max="2062" width="54.28515625" style="41" hidden="1"/>
    <col min="2063" max="2305" width="9.140625" style="41" hidden="1"/>
    <col min="2306" max="2306" width="184.140625" style="41" hidden="1"/>
    <col min="2307" max="2317" width="9.140625" style="41" hidden="1"/>
    <col min="2318" max="2318" width="54.28515625" style="41" hidden="1"/>
    <col min="2319" max="2561" width="9.140625" style="41" hidden="1"/>
    <col min="2562" max="2562" width="184.140625" style="41" hidden="1"/>
    <col min="2563" max="2573" width="9.140625" style="41" hidden="1"/>
    <col min="2574" max="2574" width="54.28515625" style="41" hidden="1"/>
    <col min="2575" max="2817" width="9.140625" style="41" hidden="1"/>
    <col min="2818" max="2818" width="184.140625" style="41" hidden="1"/>
    <col min="2819" max="2829" width="9.140625" style="41" hidden="1"/>
    <col min="2830" max="2830" width="54.28515625" style="41" hidden="1"/>
    <col min="2831" max="3073" width="9.140625" style="41" hidden="1"/>
    <col min="3074" max="3074" width="184.140625" style="41" hidden="1"/>
    <col min="3075" max="3085" width="9.140625" style="41" hidden="1"/>
    <col min="3086" max="3086" width="54.28515625" style="41" hidden="1"/>
    <col min="3087" max="3329" width="9.140625" style="41" hidden="1"/>
    <col min="3330" max="3330" width="184.140625" style="41" hidden="1"/>
    <col min="3331" max="3341" width="9.140625" style="41" hidden="1"/>
    <col min="3342" max="3342" width="54.28515625" style="41" hidden="1"/>
    <col min="3343" max="3585" width="9.140625" style="41" hidden="1"/>
    <col min="3586" max="3586" width="184.140625" style="41" hidden="1"/>
    <col min="3587" max="3597" width="9.140625" style="41" hidden="1"/>
    <col min="3598" max="3598" width="54.28515625" style="41" hidden="1"/>
    <col min="3599" max="3841" width="9.140625" style="41" hidden="1"/>
    <col min="3842" max="3842" width="184.140625" style="41" hidden="1"/>
    <col min="3843" max="3853" width="9.140625" style="41" hidden="1"/>
    <col min="3854" max="3854" width="54.28515625" style="41" hidden="1"/>
    <col min="3855" max="4097" width="9.140625" style="41" hidden="1"/>
    <col min="4098" max="4098" width="184.140625" style="41" hidden="1"/>
    <col min="4099" max="4109" width="9.140625" style="41" hidden="1"/>
    <col min="4110" max="4110" width="54.28515625" style="41" hidden="1"/>
    <col min="4111" max="4353" width="9.140625" style="41" hidden="1"/>
    <col min="4354" max="4354" width="184.140625" style="41" hidden="1"/>
    <col min="4355" max="4365" width="9.140625" style="41" hidden="1"/>
    <col min="4366" max="4366" width="54.28515625" style="41" hidden="1"/>
    <col min="4367" max="4609" width="9.140625" style="41" hidden="1"/>
    <col min="4610" max="4610" width="184.140625" style="41" hidden="1"/>
    <col min="4611" max="4621" width="9.140625" style="41" hidden="1"/>
    <col min="4622" max="4622" width="54.28515625" style="41" hidden="1"/>
    <col min="4623" max="4865" width="9.140625" style="41" hidden="1"/>
    <col min="4866" max="4866" width="184.140625" style="41" hidden="1"/>
    <col min="4867" max="4877" width="9.140625" style="41" hidden="1"/>
    <col min="4878" max="4878" width="54.28515625" style="41" hidden="1"/>
    <col min="4879" max="5121" width="9.140625" style="41" hidden="1"/>
    <col min="5122" max="5122" width="184.140625" style="41" hidden="1"/>
    <col min="5123" max="5133" width="9.140625" style="41" hidden="1"/>
    <col min="5134" max="5134" width="54.28515625" style="41" hidden="1"/>
    <col min="5135" max="5377" width="9.140625" style="41" hidden="1"/>
    <col min="5378" max="5378" width="184.140625" style="41" hidden="1"/>
    <col min="5379" max="5389" width="9.140625" style="41" hidden="1"/>
    <col min="5390" max="5390" width="54.28515625" style="41" hidden="1"/>
    <col min="5391" max="5633" width="9.140625" style="41" hidden="1"/>
    <col min="5634" max="5634" width="184.140625" style="41" hidden="1"/>
    <col min="5635" max="5645" width="9.140625" style="41" hidden="1"/>
    <col min="5646" max="5646" width="54.28515625" style="41" hidden="1"/>
    <col min="5647" max="5889" width="9.140625" style="41" hidden="1"/>
    <col min="5890" max="5890" width="184.140625" style="41" hidden="1"/>
    <col min="5891" max="5901" width="9.140625" style="41" hidden="1"/>
    <col min="5902" max="5902" width="54.28515625" style="41" hidden="1"/>
    <col min="5903" max="6145" width="9.140625" style="41" hidden="1"/>
    <col min="6146" max="6146" width="184.140625" style="41" hidden="1"/>
    <col min="6147" max="6157" width="9.140625" style="41" hidden="1"/>
    <col min="6158" max="6158" width="54.28515625" style="41" hidden="1"/>
    <col min="6159" max="6401" width="9.140625" style="41" hidden="1"/>
    <col min="6402" max="6402" width="184.140625" style="41" hidden="1"/>
    <col min="6403" max="6413" width="9.140625" style="41" hidden="1"/>
    <col min="6414" max="6414" width="54.28515625" style="41" hidden="1"/>
    <col min="6415" max="6657" width="9.140625" style="41" hidden="1"/>
    <col min="6658" max="6658" width="184.140625" style="41" hidden="1"/>
    <col min="6659" max="6669" width="9.140625" style="41" hidden="1"/>
    <col min="6670" max="6670" width="54.28515625" style="41" hidden="1"/>
    <col min="6671" max="6913" width="9.140625" style="41" hidden="1"/>
    <col min="6914" max="6914" width="184.140625" style="41" hidden="1"/>
    <col min="6915" max="6925" width="9.140625" style="41" hidden="1"/>
    <col min="6926" max="6926" width="54.28515625" style="41" hidden="1"/>
    <col min="6927" max="7169" width="9.140625" style="41" hidden="1"/>
    <col min="7170" max="7170" width="184.140625" style="41" hidden="1"/>
    <col min="7171" max="7181" width="9.140625" style="41" hidden="1"/>
    <col min="7182" max="7182" width="54.28515625" style="41" hidden="1"/>
    <col min="7183" max="7425" width="9.140625" style="41" hidden="1"/>
    <col min="7426" max="7426" width="184.140625" style="41" hidden="1"/>
    <col min="7427" max="7437" width="9.140625" style="41" hidden="1"/>
    <col min="7438" max="7438" width="54.28515625" style="41" hidden="1"/>
    <col min="7439" max="7681" width="9.140625" style="41" hidden="1"/>
    <col min="7682" max="7682" width="184.140625" style="41" hidden="1"/>
    <col min="7683" max="7693" width="9.140625" style="41" hidden="1"/>
    <col min="7694" max="7694" width="54.28515625" style="41" hidden="1"/>
    <col min="7695" max="7937" width="9.140625" style="41" hidden="1"/>
    <col min="7938" max="7938" width="184.140625" style="41" hidden="1"/>
    <col min="7939" max="7949" width="9.140625" style="41" hidden="1"/>
    <col min="7950" max="7950" width="54.28515625" style="41" hidden="1"/>
    <col min="7951" max="8193" width="9.140625" style="41" hidden="1"/>
    <col min="8194" max="8194" width="184.140625" style="41" hidden="1"/>
    <col min="8195" max="8205" width="9.140625" style="41" hidden="1"/>
    <col min="8206" max="8206" width="54.28515625" style="41" hidden="1"/>
    <col min="8207" max="8449" width="9.140625" style="41" hidden="1"/>
    <col min="8450" max="8450" width="184.140625" style="41" hidden="1"/>
    <col min="8451" max="8461" width="9.140625" style="41" hidden="1"/>
    <col min="8462" max="8462" width="54.28515625" style="41" hidden="1"/>
    <col min="8463" max="8705" width="9.140625" style="41" hidden="1"/>
    <col min="8706" max="8706" width="184.140625" style="41" hidden="1"/>
    <col min="8707" max="8717" width="9.140625" style="41" hidden="1"/>
    <col min="8718" max="8718" width="54.28515625" style="41" hidden="1"/>
    <col min="8719" max="8961" width="9.140625" style="41" hidden="1"/>
    <col min="8962" max="8962" width="184.140625" style="41" hidden="1"/>
    <col min="8963" max="8973" width="9.140625" style="41" hidden="1"/>
    <col min="8974" max="8974" width="54.28515625" style="41" hidden="1"/>
    <col min="8975" max="9217" width="9.140625" style="41" hidden="1"/>
    <col min="9218" max="9218" width="184.140625" style="41" hidden="1"/>
    <col min="9219" max="9229" width="9.140625" style="41" hidden="1"/>
    <col min="9230" max="9230" width="54.28515625" style="41" hidden="1"/>
    <col min="9231" max="9473" width="9.140625" style="41" hidden="1"/>
    <col min="9474" max="9474" width="184.140625" style="41" hidden="1"/>
    <col min="9475" max="9485" width="9.140625" style="41" hidden="1"/>
    <col min="9486" max="9486" width="54.28515625" style="41" hidden="1"/>
    <col min="9487" max="9729" width="9.140625" style="41" hidden="1"/>
    <col min="9730" max="9730" width="184.140625" style="41" hidden="1"/>
    <col min="9731" max="9741" width="9.140625" style="41" hidden="1"/>
    <col min="9742" max="9742" width="54.28515625" style="41" hidden="1"/>
    <col min="9743" max="9985" width="9.140625" style="41" hidden="1"/>
    <col min="9986" max="9986" width="184.140625" style="41" hidden="1"/>
    <col min="9987" max="9997" width="9.140625" style="41" hidden="1"/>
    <col min="9998" max="9998" width="54.28515625" style="41" hidden="1"/>
    <col min="9999" max="10241" width="9.140625" style="41" hidden="1"/>
    <col min="10242" max="10242" width="184.140625" style="41" hidden="1"/>
    <col min="10243" max="10253" width="9.140625" style="41" hidden="1"/>
    <col min="10254" max="10254" width="54.28515625" style="41" hidden="1"/>
    <col min="10255" max="10497" width="9.140625" style="41" hidden="1"/>
    <col min="10498" max="10498" width="184.140625" style="41" hidden="1"/>
    <col min="10499" max="10509" width="9.140625" style="41" hidden="1"/>
    <col min="10510" max="10510" width="54.28515625" style="41" hidden="1"/>
    <col min="10511" max="10753" width="9.140625" style="41" hidden="1"/>
    <col min="10754" max="10754" width="184.140625" style="41" hidden="1"/>
    <col min="10755" max="10765" width="9.140625" style="41" hidden="1"/>
    <col min="10766" max="10766" width="54.28515625" style="41" hidden="1"/>
    <col min="10767" max="11009" width="9.140625" style="41" hidden="1"/>
    <col min="11010" max="11010" width="184.140625" style="41" hidden="1"/>
    <col min="11011" max="11021" width="9.140625" style="41" hidden="1"/>
    <col min="11022" max="11022" width="54.28515625" style="41" hidden="1"/>
    <col min="11023" max="11265" width="9.140625" style="41" hidden="1"/>
    <col min="11266" max="11266" width="184.140625" style="41" hidden="1"/>
    <col min="11267" max="11277" width="9.140625" style="41" hidden="1"/>
    <col min="11278" max="11278" width="54.28515625" style="41" hidden="1"/>
    <col min="11279" max="11521" width="9.140625" style="41" hidden="1"/>
    <col min="11522" max="11522" width="184.140625" style="41" hidden="1"/>
    <col min="11523" max="11533" width="9.140625" style="41" hidden="1"/>
    <col min="11534" max="11534" width="54.28515625" style="41" hidden="1"/>
    <col min="11535" max="11777" width="9.140625" style="41" hidden="1"/>
    <col min="11778" max="11778" width="184.140625" style="41" hidden="1"/>
    <col min="11779" max="11789" width="9.140625" style="41" hidden="1"/>
    <col min="11790" max="11790" width="54.28515625" style="41" hidden="1"/>
    <col min="11791" max="12033" width="9.140625" style="41" hidden="1"/>
    <col min="12034" max="12034" width="184.140625" style="41" hidden="1"/>
    <col min="12035" max="12045" width="9.140625" style="41" hidden="1"/>
    <col min="12046" max="12046" width="54.28515625" style="41" hidden="1"/>
    <col min="12047" max="12289" width="9.140625" style="41" hidden="1"/>
    <col min="12290" max="12290" width="184.140625" style="41" hidden="1"/>
    <col min="12291" max="12301" width="9.140625" style="41" hidden="1"/>
    <col min="12302" max="12302" width="54.28515625" style="41" hidden="1"/>
    <col min="12303" max="12545" width="9.140625" style="41" hidden="1"/>
    <col min="12546" max="12546" width="184.140625" style="41" hidden="1"/>
    <col min="12547" max="12557" width="9.140625" style="41" hidden="1"/>
    <col min="12558" max="12558" width="54.28515625" style="41" hidden="1"/>
    <col min="12559" max="12801" width="9.140625" style="41" hidden="1"/>
    <col min="12802" max="12802" width="184.140625" style="41" hidden="1"/>
    <col min="12803" max="12813" width="9.140625" style="41" hidden="1"/>
    <col min="12814" max="12814" width="54.28515625" style="41" hidden="1"/>
    <col min="12815" max="13057" width="9.140625" style="41" hidden="1"/>
    <col min="13058" max="13058" width="184.140625" style="41" hidden="1"/>
    <col min="13059" max="13069" width="9.140625" style="41" hidden="1"/>
    <col min="13070" max="13070" width="54.28515625" style="41" hidden="1"/>
    <col min="13071" max="13313" width="9.140625" style="41" hidden="1"/>
    <col min="13314" max="13314" width="184.140625" style="41" hidden="1"/>
    <col min="13315" max="13325" width="9.140625" style="41" hidden="1"/>
    <col min="13326" max="13326" width="54.28515625" style="41" hidden="1"/>
    <col min="13327" max="13569" width="9.140625" style="41" hidden="1"/>
    <col min="13570" max="13570" width="184.140625" style="41" hidden="1"/>
    <col min="13571" max="13581" width="9.140625" style="41" hidden="1"/>
    <col min="13582" max="13582" width="54.28515625" style="41" hidden="1"/>
    <col min="13583" max="13825" width="9.140625" style="41" hidden="1"/>
    <col min="13826" max="13826" width="184.140625" style="41" hidden="1"/>
    <col min="13827" max="13837" width="9.140625" style="41" hidden="1"/>
    <col min="13838" max="13838" width="54.28515625" style="41" hidden="1"/>
    <col min="13839" max="14081" width="9.140625" style="41" hidden="1"/>
    <col min="14082" max="14082" width="184.140625" style="41" hidden="1"/>
    <col min="14083" max="14093" width="9.140625" style="41" hidden="1"/>
    <col min="14094" max="14094" width="54.28515625" style="41" hidden="1"/>
    <col min="14095" max="14337" width="9.140625" style="41" hidden="1"/>
    <col min="14338" max="14338" width="184.140625" style="41" hidden="1"/>
    <col min="14339" max="14349" width="9.140625" style="41" hidden="1"/>
    <col min="14350" max="14350" width="54.28515625" style="41" hidden="1"/>
    <col min="14351" max="14593" width="9.140625" style="41" hidden="1"/>
    <col min="14594" max="14594" width="184.140625" style="41" hidden="1"/>
    <col min="14595" max="14605" width="9.140625" style="41" hidden="1"/>
    <col min="14606" max="14606" width="54.28515625" style="41" hidden="1"/>
    <col min="14607" max="14849" width="9.140625" style="41" hidden="1"/>
    <col min="14850" max="14850" width="184.140625" style="41" hidden="1"/>
    <col min="14851" max="14861" width="9.140625" style="41" hidden="1"/>
    <col min="14862" max="14862" width="54.28515625" style="41" hidden="1"/>
    <col min="14863" max="15105" width="9.140625" style="41" hidden="1"/>
    <col min="15106" max="15106" width="184.140625" style="41" hidden="1"/>
    <col min="15107" max="15117" width="9.140625" style="41" hidden="1"/>
    <col min="15118" max="15118" width="54.28515625" style="41" hidden="1"/>
    <col min="15119" max="15361" width="9.140625" style="41" hidden="1"/>
    <col min="15362" max="15362" width="184.140625" style="41" hidden="1"/>
    <col min="15363" max="15373" width="9.140625" style="41" hidden="1"/>
    <col min="15374" max="15374" width="54.28515625" style="41" hidden="1"/>
    <col min="15375" max="15617" width="9.140625" style="41" hidden="1"/>
    <col min="15618" max="15618" width="184.140625" style="41" hidden="1"/>
    <col min="15619" max="15629" width="9.140625" style="41" hidden="1"/>
    <col min="15630" max="15630" width="54.28515625" style="41" hidden="1"/>
    <col min="15631" max="15873" width="9.140625" style="41" hidden="1"/>
    <col min="15874" max="15874" width="184.140625" style="41" hidden="1"/>
    <col min="15875" max="15885" width="9.140625" style="41" hidden="1"/>
    <col min="15886" max="15886" width="54.28515625" style="41" hidden="1"/>
    <col min="15887" max="16129" width="9.140625" style="41" hidden="1"/>
    <col min="16130" max="16130" width="184.140625" style="41" hidden="1"/>
    <col min="16131" max="16141" width="9.140625" style="41" hidden="1"/>
    <col min="16142" max="16142" width="54.28515625" style="41" hidden="1"/>
    <col min="16143" max="16383" width="9.140625" style="41" hidden="1"/>
    <col min="16384" max="16384" width="25.5703125" style="41" hidden="1"/>
  </cols>
  <sheetData>
    <row r="1" spans="1:24" ht="24.6" customHeight="1">
      <c r="A1" s="136" t="s">
        <v>3</v>
      </c>
      <c r="B1" s="136"/>
      <c r="C1" s="136"/>
    </row>
    <row r="2" spans="1:24" ht="9.6" customHeight="1" thickBot="1">
      <c r="B2" s="43"/>
    </row>
    <row r="3" spans="1:24" s="46" customFormat="1" ht="130.5" thickBot="1">
      <c r="A3" s="44"/>
      <c r="B3" s="45" t="s">
        <v>4</v>
      </c>
      <c r="C3" s="44"/>
    </row>
    <row r="4" spans="1:24" s="46" customFormat="1" ht="12.95" thickBot="1">
      <c r="A4" s="44"/>
      <c r="B4" s="47"/>
      <c r="C4" s="44"/>
    </row>
    <row r="5" spans="1:24" s="46" customFormat="1" ht="45" customHeight="1" thickBot="1">
      <c r="A5" s="44"/>
      <c r="B5" s="20" t="s">
        <v>5</v>
      </c>
      <c r="C5" s="44"/>
    </row>
    <row r="6" spans="1:24" s="46" customFormat="1" ht="12.95" thickBot="1">
      <c r="A6" s="44"/>
      <c r="B6" s="47"/>
      <c r="C6" s="44"/>
    </row>
    <row r="7" spans="1:24" s="46" customFormat="1" ht="54" customHeight="1" thickBot="1">
      <c r="A7" s="44"/>
      <c r="B7" s="20" t="s">
        <v>6</v>
      </c>
      <c r="C7" s="44"/>
    </row>
    <row r="8" spans="1:24" s="46" customFormat="1" ht="12.95" thickBot="1">
      <c r="A8" s="44"/>
      <c r="B8" s="47"/>
      <c r="C8" s="44"/>
    </row>
    <row r="9" spans="1:24" s="46" customFormat="1" ht="54" customHeight="1" thickBot="1">
      <c r="A9" s="44"/>
      <c r="B9" s="111" t="s">
        <v>7</v>
      </c>
      <c r="C9" s="44"/>
    </row>
    <row r="10" spans="1:24" s="46" customFormat="1" ht="12.95" thickBot="1">
      <c r="A10" s="44"/>
      <c r="B10" s="47"/>
      <c r="C10" s="44"/>
    </row>
    <row r="11" spans="1:24" ht="112.5" customHeight="1" thickBot="1">
      <c r="B11" s="67" t="s">
        <v>8</v>
      </c>
      <c r="C11" s="48"/>
      <c r="D11" s="49"/>
      <c r="E11" s="49"/>
      <c r="F11" s="49"/>
      <c r="G11" s="49"/>
      <c r="H11" s="49"/>
      <c r="I11" s="49"/>
      <c r="J11" s="49"/>
      <c r="K11" s="49"/>
      <c r="L11" s="49"/>
      <c r="M11" s="49"/>
      <c r="N11" s="49"/>
      <c r="O11" s="49"/>
      <c r="P11" s="49"/>
      <c r="Q11" s="49"/>
      <c r="R11" s="49"/>
      <c r="S11" s="49"/>
      <c r="T11" s="49"/>
      <c r="U11" s="49"/>
      <c r="V11" s="49"/>
      <c r="W11" s="49"/>
      <c r="X11" s="49"/>
    </row>
    <row r="12" spans="1:24" ht="12.95" thickBot="1">
      <c r="B12" s="50"/>
      <c r="C12" s="50"/>
      <c r="D12" s="51"/>
      <c r="E12" s="51"/>
      <c r="F12" s="51"/>
      <c r="G12" s="51"/>
      <c r="H12" s="51"/>
      <c r="I12" s="51"/>
      <c r="J12" s="51"/>
      <c r="K12" s="51"/>
      <c r="L12" s="51"/>
      <c r="M12" s="51"/>
      <c r="N12" s="51"/>
      <c r="O12" s="51"/>
      <c r="P12" s="51"/>
      <c r="Q12" s="51"/>
      <c r="R12" s="51"/>
      <c r="S12" s="51"/>
      <c r="T12" s="51"/>
      <c r="U12" s="51"/>
      <c r="V12" s="51"/>
      <c r="W12" s="51"/>
      <c r="X12" s="51"/>
    </row>
    <row r="13" spans="1:24" ht="55.5" customHeight="1" thickBot="1">
      <c r="B13" s="67" t="s">
        <v>9</v>
      </c>
      <c r="C13" s="48"/>
      <c r="D13" s="49"/>
      <c r="E13" s="49"/>
      <c r="F13" s="49"/>
      <c r="G13" s="49"/>
      <c r="H13" s="49"/>
      <c r="I13" s="49"/>
      <c r="J13" s="49"/>
      <c r="K13" s="49"/>
      <c r="L13" s="49"/>
      <c r="M13" s="49"/>
      <c r="N13" s="49"/>
      <c r="O13" s="49"/>
      <c r="P13" s="49"/>
      <c r="Q13" s="49"/>
      <c r="R13" s="49"/>
      <c r="S13" s="49"/>
      <c r="T13" s="49"/>
      <c r="U13" s="49"/>
      <c r="V13" s="49"/>
      <c r="W13" s="49"/>
      <c r="X13" s="49"/>
    </row>
    <row r="14" spans="1:24" ht="12.95" thickBot="1">
      <c r="B14" s="50"/>
      <c r="C14" s="50"/>
      <c r="D14" s="51"/>
      <c r="E14" s="51"/>
      <c r="F14" s="51"/>
      <c r="G14" s="51"/>
      <c r="H14" s="51"/>
      <c r="I14" s="51"/>
      <c r="J14" s="51"/>
      <c r="K14" s="51"/>
      <c r="L14" s="51"/>
      <c r="M14" s="51"/>
      <c r="N14" s="51"/>
      <c r="O14" s="51"/>
      <c r="P14" s="51"/>
      <c r="Q14" s="51"/>
      <c r="R14" s="51"/>
      <c r="S14" s="51"/>
      <c r="T14" s="51"/>
      <c r="U14" s="51"/>
      <c r="V14" s="51"/>
      <c r="W14" s="51"/>
      <c r="X14" s="51"/>
    </row>
    <row r="15" spans="1:24" ht="192" customHeight="1" thickBot="1">
      <c r="B15" s="67" t="s">
        <v>10</v>
      </c>
      <c r="C15" s="48"/>
      <c r="D15" s="49"/>
      <c r="E15" s="49"/>
      <c r="F15" s="49"/>
      <c r="G15" s="49"/>
      <c r="H15" s="49"/>
      <c r="I15" s="49"/>
      <c r="J15" s="49"/>
      <c r="K15" s="49"/>
      <c r="L15" s="49"/>
      <c r="M15" s="49"/>
      <c r="N15" s="49"/>
      <c r="O15" s="49"/>
      <c r="P15" s="49"/>
      <c r="Q15" s="49"/>
      <c r="R15" s="49"/>
      <c r="S15" s="49"/>
      <c r="T15" s="49"/>
      <c r="U15" s="49"/>
      <c r="V15" s="49"/>
      <c r="W15" s="49"/>
      <c r="X15" s="49"/>
    </row>
    <row r="16" spans="1:24" ht="12.95" thickBot="1">
      <c r="B16" s="50"/>
      <c r="C16" s="50"/>
      <c r="D16" s="51"/>
      <c r="E16" s="51"/>
      <c r="F16" s="51"/>
      <c r="G16" s="51"/>
      <c r="H16" s="51"/>
      <c r="I16" s="51"/>
      <c r="J16" s="51"/>
      <c r="K16" s="51"/>
      <c r="L16" s="51"/>
      <c r="M16" s="51"/>
      <c r="N16" s="51"/>
      <c r="O16" s="51"/>
      <c r="P16" s="51"/>
      <c r="Q16" s="51"/>
      <c r="R16" s="51"/>
      <c r="S16" s="51"/>
      <c r="T16" s="51"/>
      <c r="U16" s="51"/>
      <c r="V16" s="51"/>
      <c r="W16" s="51"/>
      <c r="X16" s="51"/>
    </row>
    <row r="17" spans="2:24" ht="53.25" customHeight="1" thickBot="1">
      <c r="B17" s="67" t="s">
        <v>11</v>
      </c>
      <c r="C17" s="48"/>
      <c r="D17" s="49"/>
      <c r="E17" s="49"/>
      <c r="F17" s="49"/>
      <c r="G17" s="49"/>
      <c r="H17" s="49"/>
      <c r="I17" s="49"/>
      <c r="J17" s="49"/>
      <c r="K17" s="49"/>
      <c r="L17" s="49"/>
      <c r="M17" s="49"/>
      <c r="N17" s="49"/>
      <c r="O17" s="49"/>
      <c r="P17" s="49"/>
      <c r="Q17" s="49"/>
      <c r="R17" s="49"/>
      <c r="S17" s="49"/>
      <c r="T17" s="49"/>
      <c r="U17" s="49"/>
      <c r="V17" s="49"/>
      <c r="W17" s="49"/>
      <c r="X17" s="49"/>
    </row>
    <row r="18" spans="2:24" ht="12.95" thickBot="1">
      <c r="B18" s="50"/>
      <c r="C18" s="50"/>
      <c r="D18" s="51"/>
      <c r="E18" s="51"/>
      <c r="F18" s="51"/>
      <c r="G18" s="51"/>
      <c r="H18" s="51"/>
      <c r="I18" s="51"/>
      <c r="J18" s="51"/>
      <c r="K18" s="51"/>
      <c r="L18" s="51"/>
      <c r="M18" s="51"/>
      <c r="N18" s="51"/>
      <c r="O18" s="51"/>
      <c r="P18" s="51"/>
      <c r="Q18" s="51"/>
      <c r="R18" s="51"/>
      <c r="S18" s="51"/>
      <c r="T18" s="51"/>
      <c r="U18" s="51"/>
      <c r="V18" s="51"/>
      <c r="W18" s="51"/>
      <c r="X18" s="51"/>
    </row>
    <row r="19" spans="2:24" ht="150" customHeight="1" thickBot="1">
      <c r="B19" s="67" t="s">
        <v>12</v>
      </c>
      <c r="C19" s="48"/>
      <c r="D19" s="49"/>
      <c r="E19" s="49"/>
      <c r="F19" s="49"/>
      <c r="G19" s="49"/>
      <c r="H19" s="49"/>
      <c r="I19" s="49"/>
      <c r="J19" s="49"/>
      <c r="K19" s="49"/>
      <c r="L19" s="49"/>
      <c r="M19" s="49"/>
      <c r="N19" s="49"/>
      <c r="O19" s="49"/>
      <c r="P19" s="49"/>
      <c r="Q19" s="49"/>
      <c r="R19" s="49"/>
      <c r="S19" s="49"/>
      <c r="T19" s="49"/>
      <c r="U19" s="49"/>
      <c r="V19" s="49"/>
      <c r="W19" s="49"/>
      <c r="X19" s="49"/>
    </row>
    <row r="20" spans="2:24" ht="12.95" thickBot="1">
      <c r="B20" s="50"/>
      <c r="C20" s="50"/>
      <c r="D20" s="51"/>
      <c r="E20" s="51"/>
      <c r="F20" s="51"/>
      <c r="G20" s="51"/>
      <c r="H20" s="51"/>
      <c r="I20" s="51"/>
      <c r="J20" s="51"/>
      <c r="K20" s="51"/>
      <c r="L20" s="51"/>
      <c r="M20" s="51"/>
      <c r="N20" s="51"/>
      <c r="O20" s="51"/>
      <c r="P20" s="51"/>
      <c r="Q20" s="51"/>
      <c r="R20" s="51"/>
      <c r="S20" s="51"/>
      <c r="T20" s="51"/>
      <c r="U20" s="51"/>
      <c r="V20" s="51"/>
      <c r="W20" s="51"/>
      <c r="X20" s="51"/>
    </row>
    <row r="21" spans="2:24" ht="146.25" customHeight="1" thickBot="1">
      <c r="B21" s="67" t="s">
        <v>13</v>
      </c>
      <c r="C21" s="48"/>
      <c r="D21" s="49"/>
      <c r="E21" s="49"/>
      <c r="F21" s="49"/>
      <c r="G21" s="49"/>
      <c r="H21" s="49"/>
      <c r="I21" s="49"/>
      <c r="J21" s="49"/>
      <c r="K21" s="49"/>
      <c r="L21" s="49"/>
      <c r="M21" s="49"/>
      <c r="N21" s="49"/>
      <c r="O21" s="49"/>
      <c r="P21" s="49"/>
      <c r="Q21" s="49"/>
      <c r="R21" s="49"/>
      <c r="S21" s="49"/>
      <c r="T21" s="49"/>
      <c r="U21" s="49"/>
      <c r="V21" s="49"/>
      <c r="W21" s="49"/>
      <c r="X21" s="49"/>
    </row>
    <row r="22" spans="2:24">
      <c r="B22" s="42"/>
    </row>
    <row r="23" spans="2:24"/>
    <row r="24" spans="2:24"/>
    <row r="25" spans="2:24"/>
    <row r="26" spans="2:24"/>
    <row r="27" spans="2:24"/>
    <row r="28" spans="2:24"/>
    <row r="29" spans="2:24"/>
    <row r="30" spans="2:24"/>
    <row r="31" spans="2:24"/>
    <row r="32" spans="2:24"/>
    <row r="33"/>
    <row r="34"/>
    <row r="35"/>
    <row r="36"/>
    <row r="37"/>
    <row r="38"/>
    <row r="39"/>
    <row r="40"/>
    <row r="41"/>
    <row r="42"/>
    <row r="43"/>
    <row r="44"/>
    <row r="45"/>
    <row r="46"/>
    <row r="47"/>
  </sheetData>
  <sheetProtection selectLockedCells="1" selectUnlockedCells="1"/>
  <mergeCells count="1">
    <mergeCell ref="A1:C1"/>
  </mergeCells>
  <pageMargins left="0.7" right="0.7" top="0.75" bottom="0.75" header="0.3" footer="0.3"/>
  <pageSetup paperSize="9" scale="99" orientation="portrait" r:id="rId1"/>
  <headerFooter>
    <oddHeader>&amp;L&amp;"Arial,Regular"CSS/0103&amp;C&amp;"Arial,Regular"OFFICIAL SENSITIVE COMMERCIAL
(when complete)&amp;R&amp;"Arial,Regular"&amp;A</oddHeader>
    <oddFooter>&amp;C&amp;"Arial,Regular"OFFICIAL SENSITIVE COMMERCIAL
(when complete)&amp;R&amp;P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D4029-9191-4731-94F1-9A36BAA0D000}">
  <sheetPr codeName="Sheet1">
    <pageSetUpPr fitToPage="1"/>
  </sheetPr>
  <dimension ref="A1:A32"/>
  <sheetViews>
    <sheetView zoomScaleNormal="100" zoomScalePageLayoutView="80" workbookViewId="0">
      <selection activeCell="G11" sqref="G11"/>
    </sheetView>
  </sheetViews>
  <sheetFormatPr defaultColWidth="9.140625" defaultRowHeight="14.1"/>
  <cols>
    <col min="1" max="1" width="166.140625" style="73" customWidth="1"/>
    <col min="2" max="16384" width="9.140625" style="73"/>
  </cols>
  <sheetData>
    <row r="1" spans="1:1" ht="29.25" customHeight="1">
      <c r="A1" s="85" t="s">
        <v>14</v>
      </c>
    </row>
    <row r="2" spans="1:1" ht="14.25" customHeight="1">
      <c r="A2" s="74"/>
    </row>
    <row r="3" spans="1:1" ht="66" customHeight="1">
      <c r="A3" s="75" t="s">
        <v>15</v>
      </c>
    </row>
    <row r="4" spans="1:1">
      <c r="A4" s="76"/>
    </row>
    <row r="5" spans="1:1" ht="24.75" customHeight="1">
      <c r="A5" s="77" t="s">
        <v>16</v>
      </c>
    </row>
    <row r="6" spans="1:1">
      <c r="A6" s="76"/>
    </row>
    <row r="7" spans="1:1" ht="49.5" customHeight="1">
      <c r="A7" s="75" t="s">
        <v>17</v>
      </c>
    </row>
    <row r="8" spans="1:1">
      <c r="A8" s="78"/>
    </row>
    <row r="9" spans="1:1" ht="30.75" customHeight="1">
      <c r="A9" s="75" t="s">
        <v>18</v>
      </c>
    </row>
    <row r="10" spans="1:1">
      <c r="A10" s="68"/>
    </row>
    <row r="11" spans="1:1" ht="24" customHeight="1">
      <c r="A11" s="79" t="s">
        <v>19</v>
      </c>
    </row>
    <row r="12" spans="1:1">
      <c r="A12" s="68"/>
    </row>
    <row r="13" spans="1:1" ht="36" customHeight="1">
      <c r="A13" s="79" t="s">
        <v>20</v>
      </c>
    </row>
    <row r="14" spans="1:1">
      <c r="A14" s="80"/>
    </row>
    <row r="15" spans="1:1" ht="30" customHeight="1">
      <c r="A15" s="79" t="s">
        <v>21</v>
      </c>
    </row>
    <row r="16" spans="1:1">
      <c r="A16" s="68" t="s">
        <v>22</v>
      </c>
    </row>
    <row r="17" spans="1:1" ht="39" customHeight="1">
      <c r="A17" s="79" t="s">
        <v>23</v>
      </c>
    </row>
    <row r="18" spans="1:1">
      <c r="A18" s="68"/>
    </row>
    <row r="19" spans="1:1" ht="36.75" customHeight="1">
      <c r="A19" s="79" t="s">
        <v>24</v>
      </c>
    </row>
    <row r="20" spans="1:1">
      <c r="A20" s="68"/>
    </row>
    <row r="21" spans="1:1" ht="32.25" customHeight="1">
      <c r="A21" s="79" t="s">
        <v>25</v>
      </c>
    </row>
    <row r="22" spans="1:1">
      <c r="A22" s="80"/>
    </row>
    <row r="23" spans="1:1" ht="27" customHeight="1">
      <c r="A23" s="79" t="s">
        <v>26</v>
      </c>
    </row>
    <row r="24" spans="1:1">
      <c r="A24" s="81"/>
    </row>
    <row r="25" spans="1:1" ht="48" customHeight="1">
      <c r="A25" s="79" t="s">
        <v>27</v>
      </c>
    </row>
    <row r="26" spans="1:1">
      <c r="A26" s="82"/>
    </row>
    <row r="27" spans="1:1" ht="35.25" customHeight="1">
      <c r="A27" s="79" t="s">
        <v>28</v>
      </c>
    </row>
    <row r="28" spans="1:1">
      <c r="A28" s="83"/>
    </row>
    <row r="29" spans="1:1" ht="59.25" customHeight="1">
      <c r="A29" s="84" t="s">
        <v>29</v>
      </c>
    </row>
    <row r="32" spans="1:1">
      <c r="A32" s="82"/>
    </row>
  </sheetData>
  <sheetProtection formatCells="0" selectLockedCells="1" selectUnlockedCells="1"/>
  <pageMargins left="0.70866141732283472" right="0.70866141732283472" top="0.74803149606299213" bottom="0.74803149606299213" header="0.31496062992125984" footer="0.31496062992125984"/>
  <pageSetup paperSize="9" scale="97" orientation="portrait" r:id="rId1"/>
  <headerFooter>
    <oddHeader xml:space="preserve">&amp;LCSS/0159 - 2nd Line Training - Babcock&amp;RTable &amp;A
</oddHeader>
    <oddFoote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FD2E3-B668-4DCD-8E25-D0F121B77A05}">
  <dimension ref="A1:I42"/>
  <sheetViews>
    <sheetView zoomScaleNormal="100" workbookViewId="0">
      <selection activeCell="H31" sqref="H31"/>
    </sheetView>
  </sheetViews>
  <sheetFormatPr defaultColWidth="9.140625" defaultRowHeight="14.1"/>
  <cols>
    <col min="1" max="1" width="22.7109375" style="86" customWidth="1"/>
    <col min="2" max="2" width="36.7109375" style="86" customWidth="1"/>
    <col min="3" max="3" width="31.42578125" style="86" customWidth="1"/>
    <col min="4" max="4" width="34.7109375" style="86" customWidth="1"/>
    <col min="5" max="16384" width="9.140625" style="86"/>
  </cols>
  <sheetData>
    <row r="1" spans="1:9" ht="31.5" customHeight="1">
      <c r="A1" s="137" t="s">
        <v>30</v>
      </c>
      <c r="B1" s="137"/>
      <c r="C1" s="137"/>
      <c r="D1" s="137"/>
    </row>
    <row r="2" spans="1:9" ht="10.5" customHeight="1">
      <c r="A2" s="118"/>
      <c r="B2" s="118"/>
      <c r="C2" s="118"/>
      <c r="D2" s="118"/>
      <c r="E2" s="118"/>
      <c r="F2" s="118"/>
      <c r="G2" s="118"/>
      <c r="H2" s="118"/>
      <c r="I2" s="117"/>
    </row>
    <row r="3" spans="1:9" ht="14.25" customHeight="1">
      <c r="A3" s="86" t="s">
        <v>31</v>
      </c>
    </row>
    <row r="4" spans="1:9" ht="14.25" customHeight="1">
      <c r="A4" s="86" t="s">
        <v>32</v>
      </c>
    </row>
    <row r="6" spans="1:9">
      <c r="A6" s="121" t="s">
        <v>33</v>
      </c>
      <c r="B6" s="121" t="s">
        <v>34</v>
      </c>
      <c r="C6" s="121" t="s">
        <v>35</v>
      </c>
      <c r="D6" s="121" t="s">
        <v>36</v>
      </c>
    </row>
    <row r="7" spans="1:9">
      <c r="A7" s="119" t="s">
        <v>37</v>
      </c>
      <c r="B7" s="119" t="s">
        <v>37</v>
      </c>
      <c r="C7" s="119">
        <v>2018</v>
      </c>
      <c r="D7" s="120">
        <v>46841</v>
      </c>
    </row>
    <row r="8" spans="1:9">
      <c r="A8" s="119" t="s">
        <v>38</v>
      </c>
      <c r="B8" s="119" t="s">
        <v>39</v>
      </c>
      <c r="C8" s="119">
        <v>2019</v>
      </c>
      <c r="D8" s="120">
        <v>45372</v>
      </c>
    </row>
    <row r="9" spans="1:9">
      <c r="A9" s="119" t="s">
        <v>38</v>
      </c>
      <c r="B9" s="119" t="s">
        <v>40</v>
      </c>
      <c r="C9" s="119">
        <v>2019</v>
      </c>
      <c r="D9" s="120">
        <v>45477</v>
      </c>
    </row>
    <row r="10" spans="1:9">
      <c r="A10" s="119" t="s">
        <v>38</v>
      </c>
      <c r="B10" s="119" t="s">
        <v>41</v>
      </c>
      <c r="C10" s="119">
        <v>2019</v>
      </c>
      <c r="D10" s="120">
        <v>45457</v>
      </c>
    </row>
    <row r="11" spans="1:9">
      <c r="A11" s="119" t="s">
        <v>38</v>
      </c>
      <c r="B11" s="119" t="s">
        <v>42</v>
      </c>
      <c r="C11" s="119">
        <v>2019</v>
      </c>
      <c r="D11" s="120">
        <v>45504</v>
      </c>
    </row>
    <row r="12" spans="1:9">
      <c r="A12" s="119" t="s">
        <v>38</v>
      </c>
      <c r="B12" s="119" t="s">
        <v>43</v>
      </c>
      <c r="C12" s="119">
        <v>2019</v>
      </c>
      <c r="D12" s="120">
        <v>45478</v>
      </c>
    </row>
    <row r="13" spans="1:9">
      <c r="A13" s="119" t="s">
        <v>38</v>
      </c>
      <c r="B13" s="119" t="s">
        <v>44</v>
      </c>
      <c r="C13" s="119">
        <v>2019</v>
      </c>
      <c r="D13" s="120">
        <v>45579</v>
      </c>
    </row>
    <row r="14" spans="1:9">
      <c r="A14" s="119" t="s">
        <v>38</v>
      </c>
      <c r="B14" s="119" t="s">
        <v>45</v>
      </c>
      <c r="C14" s="119">
        <v>2020</v>
      </c>
      <c r="D14" s="120">
        <v>45617</v>
      </c>
    </row>
    <row r="15" spans="1:9">
      <c r="A15" s="119" t="s">
        <v>38</v>
      </c>
      <c r="B15" s="119" t="s">
        <v>46</v>
      </c>
      <c r="C15" s="119">
        <v>2020</v>
      </c>
      <c r="D15" s="120">
        <v>45677</v>
      </c>
    </row>
    <row r="16" spans="1:9">
      <c r="A16" s="119" t="s">
        <v>38</v>
      </c>
      <c r="B16" s="119" t="s">
        <v>47</v>
      </c>
      <c r="C16" s="119">
        <v>2020</v>
      </c>
      <c r="D16" s="120">
        <v>45683</v>
      </c>
    </row>
    <row r="17" spans="1:4">
      <c r="A17" s="119" t="s">
        <v>38</v>
      </c>
      <c r="B17" s="119" t="s">
        <v>48</v>
      </c>
      <c r="C17" s="119">
        <v>2020</v>
      </c>
      <c r="D17" s="120">
        <v>45713</v>
      </c>
    </row>
    <row r="18" spans="1:4">
      <c r="A18" s="119" t="s">
        <v>49</v>
      </c>
      <c r="B18" s="119" t="s">
        <v>50</v>
      </c>
      <c r="C18" s="119">
        <v>2020</v>
      </c>
      <c r="D18" s="120">
        <v>45746</v>
      </c>
    </row>
    <row r="19" spans="1:4">
      <c r="A19" s="119" t="s">
        <v>51</v>
      </c>
      <c r="B19" s="119" t="s">
        <v>52</v>
      </c>
      <c r="C19" s="119">
        <v>2020</v>
      </c>
      <c r="D19" s="120">
        <v>45943</v>
      </c>
    </row>
    <row r="20" spans="1:4">
      <c r="A20" s="119" t="s">
        <v>51</v>
      </c>
      <c r="B20" s="119" t="s">
        <v>53</v>
      </c>
      <c r="C20" s="119">
        <v>2020</v>
      </c>
      <c r="D20" s="120">
        <v>45979</v>
      </c>
    </row>
    <row r="21" spans="1:4">
      <c r="A21" s="119" t="s">
        <v>51</v>
      </c>
      <c r="B21" s="119" t="s">
        <v>54</v>
      </c>
      <c r="C21" s="119">
        <v>2021</v>
      </c>
      <c r="D21" s="120">
        <v>45993</v>
      </c>
    </row>
    <row r="22" spans="1:4">
      <c r="A22" s="119" t="s">
        <v>51</v>
      </c>
      <c r="B22" s="119" t="s">
        <v>55</v>
      </c>
      <c r="C22" s="119">
        <v>2021</v>
      </c>
      <c r="D22" s="120">
        <v>46063</v>
      </c>
    </row>
    <row r="23" spans="1:4">
      <c r="A23" s="119" t="s">
        <v>51</v>
      </c>
      <c r="B23" s="119" t="s">
        <v>56</v>
      </c>
      <c r="C23" s="119">
        <v>2021</v>
      </c>
      <c r="D23" s="120">
        <v>46118</v>
      </c>
    </row>
    <row r="24" spans="1:4">
      <c r="A24" s="119" t="s">
        <v>51</v>
      </c>
      <c r="B24" s="119" t="s">
        <v>57</v>
      </c>
      <c r="C24" s="119">
        <v>2021</v>
      </c>
      <c r="D24" s="120">
        <v>46161</v>
      </c>
    </row>
    <row r="25" spans="1:4">
      <c r="A25" s="119" t="s">
        <v>51</v>
      </c>
      <c r="B25" s="119" t="s">
        <v>58</v>
      </c>
      <c r="C25" s="119">
        <v>2021</v>
      </c>
      <c r="D25" s="120">
        <v>46202</v>
      </c>
    </row>
    <row r="26" spans="1:4">
      <c r="A26" s="119" t="s">
        <v>51</v>
      </c>
      <c r="B26" s="119" t="s">
        <v>59</v>
      </c>
      <c r="C26" s="119">
        <v>2021</v>
      </c>
      <c r="D26" s="120">
        <v>46258</v>
      </c>
    </row>
    <row r="27" spans="1:4">
      <c r="A27" s="119" t="s">
        <v>60</v>
      </c>
      <c r="B27" s="119" t="s">
        <v>61</v>
      </c>
      <c r="C27" s="119">
        <v>2021</v>
      </c>
      <c r="D27" s="120">
        <v>46321</v>
      </c>
    </row>
    <row r="28" spans="1:4">
      <c r="A28" s="119" t="s">
        <v>60</v>
      </c>
      <c r="B28" s="119" t="s">
        <v>62</v>
      </c>
      <c r="C28" s="119">
        <v>2021</v>
      </c>
      <c r="D28" s="120">
        <v>46321</v>
      </c>
    </row>
    <row r="29" spans="1:4">
      <c r="A29" s="119" t="s">
        <v>60</v>
      </c>
      <c r="B29" s="119" t="s">
        <v>63</v>
      </c>
      <c r="C29" s="119">
        <v>2021</v>
      </c>
      <c r="D29" s="120">
        <v>46321</v>
      </c>
    </row>
    <row r="30" spans="1:4">
      <c r="A30" s="119" t="s">
        <v>64</v>
      </c>
      <c r="B30" s="119" t="s">
        <v>65</v>
      </c>
      <c r="C30" s="119">
        <v>2021</v>
      </c>
      <c r="D30" s="120">
        <v>46312</v>
      </c>
    </row>
    <row r="31" spans="1:4">
      <c r="A31" s="119" t="s">
        <v>64</v>
      </c>
      <c r="B31" s="119" t="s">
        <v>66</v>
      </c>
      <c r="C31" s="119">
        <v>2022</v>
      </c>
      <c r="D31" s="120">
        <v>46364</v>
      </c>
    </row>
    <row r="32" spans="1:4">
      <c r="A32" s="119" t="s">
        <v>64</v>
      </c>
      <c r="B32" s="119" t="s">
        <v>67</v>
      </c>
      <c r="C32" s="119">
        <v>2022</v>
      </c>
      <c r="D32" s="120">
        <v>46420</v>
      </c>
    </row>
    <row r="33" spans="1:4">
      <c r="A33" s="119" t="s">
        <v>64</v>
      </c>
      <c r="B33" s="119" t="s">
        <v>68</v>
      </c>
      <c r="C33" s="119">
        <v>2022</v>
      </c>
      <c r="D33" s="120">
        <v>46469</v>
      </c>
    </row>
    <row r="34" spans="1:4">
      <c r="A34" s="119" t="s">
        <v>64</v>
      </c>
      <c r="B34" s="119" t="s">
        <v>69</v>
      </c>
      <c r="C34" s="119">
        <v>2022</v>
      </c>
      <c r="D34" s="120">
        <v>46517</v>
      </c>
    </row>
    <row r="35" spans="1:4">
      <c r="A35" s="119" t="s">
        <v>64</v>
      </c>
      <c r="B35" s="119" t="s">
        <v>70</v>
      </c>
      <c r="C35" s="119">
        <v>2022</v>
      </c>
      <c r="D35" s="120">
        <v>46594</v>
      </c>
    </row>
    <row r="36" spans="1:4">
      <c r="A36" s="119" t="s">
        <v>71</v>
      </c>
      <c r="B36" s="119" t="s">
        <v>72</v>
      </c>
      <c r="C36" s="119">
        <v>2023</v>
      </c>
      <c r="D36" s="120">
        <v>46755</v>
      </c>
    </row>
    <row r="37" spans="1:4">
      <c r="A37" s="119" t="s">
        <v>71</v>
      </c>
      <c r="B37" s="119" t="s">
        <v>73</v>
      </c>
      <c r="C37" s="119">
        <v>2023</v>
      </c>
      <c r="D37" s="120">
        <v>46809</v>
      </c>
    </row>
    <row r="38" spans="1:4">
      <c r="A38" s="119" t="s">
        <v>71</v>
      </c>
      <c r="B38" s="119" t="s">
        <v>74</v>
      </c>
      <c r="C38" s="119">
        <v>2023</v>
      </c>
      <c r="D38" s="119">
        <f>C38+5</f>
        <v>2028</v>
      </c>
    </row>
    <row r="39" spans="1:4">
      <c r="A39" s="119" t="s">
        <v>75</v>
      </c>
      <c r="B39" s="119" t="s">
        <v>76</v>
      </c>
      <c r="C39" s="119">
        <v>2023</v>
      </c>
      <c r="D39" s="119">
        <f>C39+5</f>
        <v>2028</v>
      </c>
    </row>
    <row r="40" spans="1:4">
      <c r="A40" s="119" t="s">
        <v>75</v>
      </c>
      <c r="B40" s="119" t="s">
        <v>77</v>
      </c>
      <c r="C40" s="119">
        <v>2024</v>
      </c>
      <c r="D40" s="119">
        <f>C40+5</f>
        <v>2029</v>
      </c>
    </row>
    <row r="41" spans="1:4">
      <c r="A41" s="119" t="s">
        <v>75</v>
      </c>
      <c r="B41" s="119" t="s">
        <v>78</v>
      </c>
      <c r="C41" s="119">
        <v>2024</v>
      </c>
      <c r="D41" s="119">
        <f>C41+5</f>
        <v>2029</v>
      </c>
    </row>
    <row r="42" spans="1:4">
      <c r="A42" s="122"/>
      <c r="B42" s="122"/>
      <c r="C42" s="122"/>
      <c r="D42" s="122"/>
    </row>
  </sheetData>
  <mergeCells count="1">
    <mergeCell ref="A1:D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F50F3-DE25-4F63-8BB5-CBC853FF11D6}">
  <dimension ref="A1:D26"/>
  <sheetViews>
    <sheetView tabSelected="1" zoomScale="70" zoomScaleNormal="70" workbookViewId="0">
      <pane ySplit="2" topLeftCell="A3" activePane="bottomLeft" state="frozen"/>
      <selection pane="bottomLeft" activeCell="C15" sqref="C15:D15"/>
    </sheetView>
  </sheetViews>
  <sheetFormatPr defaultRowHeight="14.45"/>
  <cols>
    <col min="2" max="2" width="114" customWidth="1"/>
    <col min="3" max="4" width="18" customWidth="1"/>
  </cols>
  <sheetData>
    <row r="1" spans="1:4" ht="30.75" customHeight="1">
      <c r="A1" s="137" t="s">
        <v>79</v>
      </c>
      <c r="B1" s="137"/>
      <c r="C1" s="137"/>
      <c r="D1" s="137"/>
    </row>
    <row r="2" spans="1:4" ht="56.1">
      <c r="A2" s="59" t="s">
        <v>80</v>
      </c>
      <c r="B2" s="59" t="s">
        <v>81</v>
      </c>
      <c r="C2" s="35" t="s">
        <v>82</v>
      </c>
      <c r="D2" s="35" t="s">
        <v>83</v>
      </c>
    </row>
    <row r="3" spans="1:4" ht="60" customHeight="1">
      <c r="A3" s="127">
        <v>1</v>
      </c>
      <c r="B3" s="139" t="s">
        <v>84</v>
      </c>
      <c r="C3" s="139"/>
      <c r="D3" s="140"/>
    </row>
    <row r="4" spans="1:4" ht="15">
      <c r="A4" s="128">
        <v>1.1000000000000001</v>
      </c>
      <c r="B4" s="129" t="s">
        <v>85</v>
      </c>
      <c r="C4" s="132">
        <v>0</v>
      </c>
      <c r="D4" s="132">
        <v>0</v>
      </c>
    </row>
    <row r="5" spans="1:4" ht="15">
      <c r="A5" s="128">
        <v>1.2</v>
      </c>
      <c r="B5" s="129" t="s">
        <v>86</v>
      </c>
      <c r="C5" s="188">
        <v>0</v>
      </c>
      <c r="D5" s="188">
        <v>0</v>
      </c>
    </row>
    <row r="6" spans="1:4" ht="60" customHeight="1">
      <c r="A6" s="130">
        <v>2</v>
      </c>
      <c r="B6" s="139" t="s">
        <v>87</v>
      </c>
      <c r="C6" s="139"/>
      <c r="D6" s="140"/>
    </row>
    <row r="7" spans="1:4" ht="15">
      <c r="A7" s="128">
        <v>2.1</v>
      </c>
      <c r="B7" s="129" t="s">
        <v>88</v>
      </c>
      <c r="C7" s="132">
        <v>0</v>
      </c>
      <c r="D7" s="132">
        <v>0</v>
      </c>
    </row>
    <row r="8" spans="1:4" ht="15">
      <c r="A8" s="128">
        <v>2.2000000000000002</v>
      </c>
      <c r="B8" s="129" t="s">
        <v>89</v>
      </c>
      <c r="C8" s="132">
        <v>0</v>
      </c>
      <c r="D8" s="132">
        <v>0</v>
      </c>
    </row>
    <row r="9" spans="1:4" ht="15">
      <c r="A9" s="128">
        <v>2.2999999999999998</v>
      </c>
      <c r="B9" s="129" t="s">
        <v>90</v>
      </c>
      <c r="C9" s="132">
        <v>0</v>
      </c>
      <c r="D9" s="132">
        <v>0</v>
      </c>
    </row>
    <row r="10" spans="1:4" ht="58.5" customHeight="1">
      <c r="A10" s="130">
        <v>3</v>
      </c>
      <c r="B10" s="139" t="s">
        <v>91</v>
      </c>
      <c r="C10" s="139"/>
      <c r="D10" s="140"/>
    </row>
    <row r="11" spans="1:4" ht="15">
      <c r="A11" s="128">
        <v>3.1</v>
      </c>
      <c r="B11" s="129" t="s">
        <v>92</v>
      </c>
      <c r="C11" s="132">
        <v>0</v>
      </c>
      <c r="D11" s="132">
        <v>0</v>
      </c>
    </row>
    <row r="12" spans="1:4" ht="44.25" customHeight="1">
      <c r="A12" s="130">
        <v>4</v>
      </c>
      <c r="B12" s="139" t="s">
        <v>93</v>
      </c>
      <c r="C12" s="139"/>
      <c r="D12" s="140"/>
    </row>
    <row r="13" spans="1:4" ht="15">
      <c r="A13" s="128">
        <v>4.0999999999999996</v>
      </c>
      <c r="B13" s="131" t="s">
        <v>94</v>
      </c>
      <c r="C13" s="188">
        <v>0</v>
      </c>
      <c r="D13" s="188">
        <v>0</v>
      </c>
    </row>
    <row r="14" spans="1:4" ht="63.75" customHeight="1">
      <c r="A14" s="130">
        <v>5</v>
      </c>
      <c r="B14" s="139" t="s">
        <v>95</v>
      </c>
      <c r="C14" s="139"/>
      <c r="D14" s="140"/>
    </row>
    <row r="15" spans="1:4" ht="28.5">
      <c r="A15" s="128">
        <v>5.0999999999999996</v>
      </c>
      <c r="B15" s="131" t="s">
        <v>96</v>
      </c>
      <c r="C15" s="188">
        <v>0</v>
      </c>
      <c r="D15" s="188">
        <v>0</v>
      </c>
    </row>
    <row r="16" spans="1:4" ht="37.5" customHeight="1">
      <c r="A16" s="60">
        <v>6</v>
      </c>
      <c r="B16" s="138" t="s">
        <v>97</v>
      </c>
      <c r="C16" s="138"/>
      <c r="D16" s="138"/>
    </row>
    <row r="17" spans="1:4" ht="15">
      <c r="A17" s="61">
        <v>6.1</v>
      </c>
      <c r="B17" s="63" t="s">
        <v>98</v>
      </c>
      <c r="C17" s="132">
        <v>0</v>
      </c>
      <c r="D17" s="132">
        <v>0</v>
      </c>
    </row>
    <row r="18" spans="1:4" ht="15">
      <c r="A18" s="61">
        <v>6.2</v>
      </c>
      <c r="B18" s="63" t="s">
        <v>99</v>
      </c>
      <c r="C18" s="132">
        <v>0</v>
      </c>
      <c r="D18" s="132">
        <v>0</v>
      </c>
    </row>
    <row r="19" spans="1:4" ht="40.5" customHeight="1">
      <c r="A19" s="60">
        <v>7</v>
      </c>
      <c r="B19" s="138" t="s">
        <v>100</v>
      </c>
      <c r="C19" s="138"/>
      <c r="D19" s="138"/>
    </row>
    <row r="20" spans="1:4" ht="15">
      <c r="A20" s="61">
        <v>7.1</v>
      </c>
      <c r="B20" s="64" t="s">
        <v>101</v>
      </c>
      <c r="C20" s="132">
        <v>0</v>
      </c>
      <c r="D20" s="132">
        <v>0</v>
      </c>
    </row>
    <row r="21" spans="1:4" ht="15">
      <c r="A21" s="61">
        <v>7.2</v>
      </c>
      <c r="B21" s="65" t="s">
        <v>102</v>
      </c>
      <c r="C21" s="132">
        <v>0</v>
      </c>
      <c r="D21" s="132">
        <v>0</v>
      </c>
    </row>
    <row r="22" spans="1:4" ht="15">
      <c r="A22" s="61">
        <v>7.3</v>
      </c>
      <c r="B22" s="65" t="s">
        <v>103</v>
      </c>
      <c r="C22" s="132">
        <v>0</v>
      </c>
      <c r="D22" s="132">
        <v>0</v>
      </c>
    </row>
    <row r="23" spans="1:4" ht="15">
      <c r="A23" s="61">
        <v>7.4</v>
      </c>
      <c r="B23" s="65" t="s">
        <v>104</v>
      </c>
      <c r="C23" s="132">
        <v>0</v>
      </c>
      <c r="D23" s="132">
        <v>0</v>
      </c>
    </row>
    <row r="24" spans="1:4" ht="15">
      <c r="A24" s="61">
        <v>7.5</v>
      </c>
      <c r="B24" s="65" t="s">
        <v>105</v>
      </c>
      <c r="C24" s="132">
        <v>0</v>
      </c>
      <c r="D24" s="132">
        <v>0</v>
      </c>
    </row>
    <row r="25" spans="1:4" ht="15">
      <c r="A25" s="61">
        <v>7.6</v>
      </c>
      <c r="B25" s="65" t="s">
        <v>106</v>
      </c>
      <c r="C25" s="132">
        <v>0</v>
      </c>
      <c r="D25" s="132">
        <v>0</v>
      </c>
    </row>
    <row r="26" spans="1:4">
      <c r="A26" s="61">
        <v>7.7</v>
      </c>
      <c r="B26" s="65" t="s">
        <v>107</v>
      </c>
      <c r="C26" s="66" t="s">
        <v>108</v>
      </c>
      <c r="D26" s="66" t="s">
        <v>108</v>
      </c>
    </row>
  </sheetData>
  <sheetProtection selectLockedCells="1"/>
  <mergeCells count="8">
    <mergeCell ref="B19:D19"/>
    <mergeCell ref="A1:D1"/>
    <mergeCell ref="B3:D3"/>
    <mergeCell ref="B12:D12"/>
    <mergeCell ref="B16:D16"/>
    <mergeCell ref="B10:D10"/>
    <mergeCell ref="B6:D6"/>
    <mergeCell ref="B14:D14"/>
  </mergeCells>
  <conditionalFormatting sqref="C4:D4 C7:D9 C11:D11">
    <cfRule type="cellIs" dxfId="8" priority="7" operator="greaterThanOrEqual">
      <formula>0.01</formula>
    </cfRule>
  </conditionalFormatting>
  <conditionalFormatting sqref="C17:D18">
    <cfRule type="cellIs" dxfId="7" priority="5" operator="greaterThanOrEqual">
      <formula>0.01</formula>
    </cfRule>
  </conditionalFormatting>
  <conditionalFormatting sqref="C20:D25">
    <cfRule type="cellIs" dxfId="6" priority="4" operator="greaterThanOrEqual">
      <formula>0.01</formula>
    </cfRule>
  </conditionalFormatting>
  <conditionalFormatting sqref="C5:D5">
    <cfRule type="cellIs" dxfId="5" priority="3" operator="greaterThanOrEqual">
      <formula>0.01</formula>
    </cfRule>
  </conditionalFormatting>
  <conditionalFormatting sqref="C13:D13">
    <cfRule type="cellIs" dxfId="4" priority="2" operator="greaterThanOrEqual">
      <formula>0.01</formula>
    </cfRule>
  </conditionalFormatting>
  <conditionalFormatting sqref="C15:D15">
    <cfRule type="cellIs" dxfId="3" priority="1" operator="greaterThanOrEqual">
      <formula>0.01</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F07E2-8E3F-4064-B674-EF7891766844}">
  <dimension ref="A1:B37"/>
  <sheetViews>
    <sheetView zoomScaleNormal="100" workbookViewId="0">
      <selection activeCell="B14" sqref="B14"/>
    </sheetView>
  </sheetViews>
  <sheetFormatPr defaultColWidth="9.140625" defaultRowHeight="15.6"/>
  <cols>
    <col min="1" max="2" width="73.7109375" style="113" customWidth="1"/>
    <col min="3" max="16384" width="9.140625" style="113"/>
  </cols>
  <sheetData>
    <row r="1" spans="1:2" ht="27.75" customHeight="1" thickBot="1">
      <c r="A1" s="141" t="s">
        <v>109</v>
      </c>
      <c r="B1" s="142"/>
    </row>
    <row r="2" spans="1:2" ht="68.25" customHeight="1" thickBot="1">
      <c r="A2" s="143" t="s">
        <v>110</v>
      </c>
      <c r="B2" s="144"/>
    </row>
    <row r="3" spans="1:2" ht="15.95" thickBot="1">
      <c r="A3" s="114" t="s">
        <v>111</v>
      </c>
      <c r="B3" s="115" t="s">
        <v>112</v>
      </c>
    </row>
    <row r="4" spans="1:2">
      <c r="A4" s="116"/>
      <c r="B4" s="116"/>
    </row>
    <row r="5" spans="1:2">
      <c r="A5" s="116"/>
      <c r="B5" s="116"/>
    </row>
    <row r="6" spans="1:2">
      <c r="A6" s="116"/>
      <c r="B6" s="112"/>
    </row>
    <row r="7" spans="1:2">
      <c r="A7" s="116"/>
      <c r="B7" s="112"/>
    </row>
    <row r="8" spans="1:2">
      <c r="A8" s="116"/>
      <c r="B8" s="116"/>
    </row>
    <row r="9" spans="1:2">
      <c r="A9" s="116"/>
      <c r="B9" s="116"/>
    </row>
    <row r="10" spans="1:2">
      <c r="A10" s="116"/>
      <c r="B10" s="116"/>
    </row>
    <row r="11" spans="1:2">
      <c r="A11" s="116"/>
      <c r="B11" s="116"/>
    </row>
    <row r="12" spans="1:2">
      <c r="A12" s="116"/>
      <c r="B12" s="116"/>
    </row>
    <row r="13" spans="1:2">
      <c r="A13" s="116"/>
      <c r="B13" s="116"/>
    </row>
    <row r="14" spans="1:2">
      <c r="A14" s="116"/>
      <c r="B14" s="116"/>
    </row>
    <row r="15" spans="1:2">
      <c r="A15" s="116"/>
      <c r="B15" s="116"/>
    </row>
    <row r="16" spans="1:2">
      <c r="A16" s="116"/>
      <c r="B16" s="112"/>
    </row>
    <row r="17" spans="1:2">
      <c r="A17" s="116"/>
      <c r="B17" s="116"/>
    </row>
    <row r="18" spans="1:2">
      <c r="A18" s="116"/>
      <c r="B18" s="116"/>
    </row>
    <row r="19" spans="1:2">
      <c r="A19" s="116"/>
      <c r="B19" s="116"/>
    </row>
    <row r="20" spans="1:2">
      <c r="A20" s="116"/>
      <c r="B20" s="116"/>
    </row>
    <row r="21" spans="1:2">
      <c r="A21" s="116"/>
      <c r="B21" s="116"/>
    </row>
    <row r="22" spans="1:2">
      <c r="A22" s="116"/>
      <c r="B22" s="116"/>
    </row>
    <row r="23" spans="1:2">
      <c r="A23" s="116"/>
      <c r="B23" s="116"/>
    </row>
    <row r="24" spans="1:2">
      <c r="A24" s="116"/>
      <c r="B24" s="112"/>
    </row>
    <row r="25" spans="1:2">
      <c r="A25" s="116"/>
      <c r="B25" s="112"/>
    </row>
    <row r="26" spans="1:2">
      <c r="A26" s="116"/>
      <c r="B26" s="112"/>
    </row>
    <row r="27" spans="1:2">
      <c r="A27" s="116"/>
      <c r="B27" s="112"/>
    </row>
    <row r="28" spans="1:2">
      <c r="A28" s="116"/>
      <c r="B28" s="116"/>
    </row>
    <row r="29" spans="1:2">
      <c r="A29" s="116"/>
      <c r="B29" s="116"/>
    </row>
    <row r="30" spans="1:2">
      <c r="A30" s="116"/>
      <c r="B30" s="112"/>
    </row>
    <row r="31" spans="1:2">
      <c r="A31" s="116"/>
      <c r="B31" s="112"/>
    </row>
    <row r="32" spans="1:2">
      <c r="A32" s="116"/>
      <c r="B32" s="112"/>
    </row>
    <row r="33" spans="1:2">
      <c r="A33" s="116"/>
      <c r="B33" s="112"/>
    </row>
    <row r="34" spans="1:2">
      <c r="A34" s="116"/>
      <c r="B34" s="112"/>
    </row>
    <row r="35" spans="1:2">
      <c r="A35" s="116"/>
      <c r="B35" s="112"/>
    </row>
    <row r="36" spans="1:2">
      <c r="A36" s="116"/>
      <c r="B36" s="112"/>
    </row>
    <row r="37" spans="1:2">
      <c r="A37" s="116"/>
      <c r="B37" s="112"/>
    </row>
  </sheetData>
  <mergeCells count="2">
    <mergeCell ref="A1:B1"/>
    <mergeCell ref="A2:B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H41"/>
  <sheetViews>
    <sheetView showZeros="0" zoomScaleNormal="100" zoomScalePageLayoutView="80" workbookViewId="0">
      <selection activeCell="F46" sqref="F46"/>
    </sheetView>
  </sheetViews>
  <sheetFormatPr defaultColWidth="9.140625" defaultRowHeight="14.45"/>
  <cols>
    <col min="1" max="1" width="14.7109375" style="19" customWidth="1"/>
    <col min="2" max="2" width="57.5703125" customWidth="1"/>
    <col min="3" max="3" width="24.5703125" customWidth="1"/>
    <col min="4" max="5" width="19" customWidth="1"/>
    <col min="6" max="6" width="22.28515625" customWidth="1"/>
    <col min="7" max="8" width="19" customWidth="1"/>
  </cols>
  <sheetData>
    <row r="1" spans="1:6" ht="29.25" customHeight="1">
      <c r="A1" s="152" t="s">
        <v>113</v>
      </c>
      <c r="B1" s="153"/>
      <c r="C1" s="153"/>
      <c r="D1" s="153"/>
      <c r="E1" s="153"/>
      <c r="F1" t="s">
        <v>114</v>
      </c>
    </row>
    <row r="2" spans="1:6" ht="10.5" customHeight="1">
      <c r="A2" s="34"/>
      <c r="B2" s="14"/>
      <c r="C2" s="14"/>
      <c r="D2" s="14"/>
      <c r="E2" s="14"/>
    </row>
    <row r="3" spans="1:6" s="16" customFormat="1" ht="56.1">
      <c r="A3" s="15" t="s">
        <v>115</v>
      </c>
      <c r="B3" s="15" t="s">
        <v>116</v>
      </c>
      <c r="C3" s="15" t="s">
        <v>117</v>
      </c>
      <c r="D3" s="35" t="s">
        <v>82</v>
      </c>
      <c r="E3" s="35" t="s">
        <v>83</v>
      </c>
    </row>
    <row r="4" spans="1:6" ht="81.75" customHeight="1">
      <c r="A4" s="148">
        <v>1</v>
      </c>
      <c r="B4" s="154" t="s">
        <v>118</v>
      </c>
      <c r="C4" s="154"/>
      <c r="D4" s="154"/>
      <c r="E4" s="154"/>
    </row>
    <row r="5" spans="1:6">
      <c r="A5" s="149"/>
      <c r="B5" s="155" t="s">
        <v>119</v>
      </c>
      <c r="C5" s="156"/>
      <c r="D5" s="17" cm="1">
        <f t="array" ref="D5">SUM(D$6:D$13*12/IF($C$6:$C$13=0,12,$C$6:$C$13))</f>
        <v>0</v>
      </c>
      <c r="E5" s="17">
        <f t="array" ref="E5">SUM(E$6:E$13*12/IF($C$6:$C$13=0,12,$C$6:$C$13))</f>
        <v>0</v>
      </c>
    </row>
    <row r="6" spans="1:6">
      <c r="A6" s="18" t="s">
        <v>120</v>
      </c>
      <c r="B6" s="107" t="s">
        <v>121</v>
      </c>
      <c r="C6" s="109">
        <v>6</v>
      </c>
      <c r="D6" s="2"/>
      <c r="E6" s="2"/>
    </row>
    <row r="7" spans="1:6">
      <c r="A7" s="18" t="s">
        <v>122</v>
      </c>
      <c r="B7" s="107" t="s">
        <v>123</v>
      </c>
      <c r="C7" s="109">
        <v>6</v>
      </c>
      <c r="D7" s="2"/>
      <c r="E7" s="2"/>
    </row>
    <row r="8" spans="1:6">
      <c r="A8" s="18" t="s">
        <v>124</v>
      </c>
      <c r="B8" s="107" t="s">
        <v>125</v>
      </c>
      <c r="C8" s="109">
        <v>12</v>
      </c>
      <c r="D8" s="2"/>
      <c r="E8" s="2"/>
    </row>
    <row r="9" spans="1:6">
      <c r="A9" s="18" t="s">
        <v>126</v>
      </c>
      <c r="B9" s="107" t="s">
        <v>127</v>
      </c>
      <c r="C9" s="109">
        <v>12</v>
      </c>
      <c r="D9" s="2"/>
      <c r="E9" s="2"/>
    </row>
    <row r="10" spans="1:6">
      <c r="A10" s="18" t="s">
        <v>128</v>
      </c>
      <c r="B10" s="110" t="s">
        <v>129</v>
      </c>
      <c r="C10" s="109">
        <v>24</v>
      </c>
      <c r="D10" s="2"/>
      <c r="E10" s="2"/>
    </row>
    <row r="11" spans="1:6">
      <c r="A11" s="18" t="s">
        <v>130</v>
      </c>
      <c r="B11" s="110" t="s">
        <v>131</v>
      </c>
      <c r="C11" s="109">
        <v>24</v>
      </c>
      <c r="D11" s="2"/>
      <c r="E11" s="2"/>
    </row>
    <row r="12" spans="1:6">
      <c r="A12" s="18" t="s">
        <v>132</v>
      </c>
      <c r="B12" s="110" t="s">
        <v>133</v>
      </c>
      <c r="C12" s="109">
        <v>36</v>
      </c>
      <c r="D12" s="2"/>
      <c r="E12" s="2"/>
    </row>
    <row r="13" spans="1:6">
      <c r="A13" s="18" t="s">
        <v>134</v>
      </c>
      <c r="B13" s="110" t="s">
        <v>135</v>
      </c>
      <c r="C13" s="109">
        <v>96</v>
      </c>
      <c r="D13" s="2"/>
      <c r="E13" s="2"/>
    </row>
    <row r="14" spans="1:6" s="16" customFormat="1" ht="56.1">
      <c r="A14" s="15" t="s">
        <v>115</v>
      </c>
      <c r="B14" s="15" t="s">
        <v>116</v>
      </c>
      <c r="C14" s="15" t="s">
        <v>136</v>
      </c>
      <c r="D14" s="35" t="s">
        <v>82</v>
      </c>
      <c r="E14" s="35" t="s">
        <v>83</v>
      </c>
    </row>
    <row r="15" spans="1:6" ht="110.25" customHeight="1">
      <c r="A15" s="148">
        <v>2</v>
      </c>
      <c r="B15" s="157" t="s">
        <v>137</v>
      </c>
      <c r="C15" s="157"/>
      <c r="D15" s="157"/>
      <c r="E15" s="157"/>
    </row>
    <row r="16" spans="1:6">
      <c r="A16" s="149"/>
      <c r="B16" s="155" t="s">
        <v>138</v>
      </c>
      <c r="C16" s="156"/>
      <c r="D16" s="13" cm="1">
        <f t="array" ref="D16">SUM(D$17:D$26*250/IF($C$17:$C$26=0,12,$C$17:$C$26))</f>
        <v>0</v>
      </c>
      <c r="E16" s="13" cm="1">
        <f t="array" ref="E16">SUM(E$17:E$26*250/IF($C$17:$C$26=0,12,$C$17:$C$26))</f>
        <v>0</v>
      </c>
    </row>
    <row r="17" spans="1:8">
      <c r="A17" s="18" t="s">
        <v>139</v>
      </c>
      <c r="B17" s="110" t="s">
        <v>140</v>
      </c>
      <c r="C17" s="108">
        <v>250</v>
      </c>
      <c r="D17" s="2"/>
      <c r="E17" s="2"/>
    </row>
    <row r="18" spans="1:8">
      <c r="A18" s="18" t="s">
        <v>141</v>
      </c>
      <c r="B18" s="110" t="s">
        <v>142</v>
      </c>
      <c r="C18" s="109">
        <v>2000</v>
      </c>
      <c r="D18" s="2"/>
      <c r="E18" s="2"/>
    </row>
    <row r="19" spans="1:8">
      <c r="A19" s="18" t="s">
        <v>143</v>
      </c>
      <c r="B19" s="110" t="s">
        <v>144</v>
      </c>
      <c r="C19" s="109">
        <v>500</v>
      </c>
      <c r="D19" s="2"/>
      <c r="E19" s="2"/>
    </row>
    <row r="20" spans="1:8">
      <c r="A20" s="18" t="s">
        <v>145</v>
      </c>
      <c r="B20" s="110" t="s">
        <v>146</v>
      </c>
      <c r="C20" s="109">
        <v>1000</v>
      </c>
      <c r="D20" s="2"/>
      <c r="E20" s="2"/>
    </row>
    <row r="21" spans="1:8">
      <c r="A21" s="18" t="s">
        <v>147</v>
      </c>
      <c r="B21" s="110" t="s">
        <v>148</v>
      </c>
      <c r="C21" s="109">
        <v>1500</v>
      </c>
      <c r="D21" s="2"/>
      <c r="E21" s="2"/>
    </row>
    <row r="22" spans="1:8">
      <c r="A22" s="18" t="s">
        <v>149</v>
      </c>
      <c r="B22" s="110" t="s">
        <v>150</v>
      </c>
      <c r="C22" s="109">
        <v>2000</v>
      </c>
      <c r="D22" s="2"/>
      <c r="E22" s="2"/>
    </row>
    <row r="23" spans="1:8">
      <c r="A23" s="18" t="s">
        <v>151</v>
      </c>
      <c r="B23" s="110" t="s">
        <v>152</v>
      </c>
      <c r="C23" s="109">
        <v>2000</v>
      </c>
      <c r="D23" s="2"/>
      <c r="E23" s="2"/>
    </row>
    <row r="24" spans="1:8">
      <c r="A24" s="18" t="s">
        <v>153</v>
      </c>
      <c r="B24" s="110" t="s">
        <v>154</v>
      </c>
      <c r="C24" s="109">
        <v>3000</v>
      </c>
      <c r="D24" s="2"/>
      <c r="E24" s="2"/>
    </row>
    <row r="25" spans="1:8">
      <c r="A25" s="18" t="s">
        <v>155</v>
      </c>
      <c r="B25" s="110" t="s">
        <v>156</v>
      </c>
      <c r="C25" s="109">
        <v>4500</v>
      </c>
      <c r="D25" s="2"/>
      <c r="E25" s="2"/>
    </row>
    <row r="26" spans="1:8">
      <c r="A26" s="18" t="s">
        <v>157</v>
      </c>
      <c r="B26" s="110" t="s">
        <v>158</v>
      </c>
      <c r="C26" s="109">
        <v>5000</v>
      </c>
      <c r="D26" s="2"/>
      <c r="E26" s="2"/>
    </row>
    <row r="27" spans="1:8" s="16" customFormat="1" ht="56.1">
      <c r="A27" s="15" t="s">
        <v>115</v>
      </c>
      <c r="B27" s="150" t="s">
        <v>116</v>
      </c>
      <c r="C27" s="151"/>
      <c r="D27" s="69" t="s">
        <v>159</v>
      </c>
      <c r="E27" s="69" t="s">
        <v>160</v>
      </c>
      <c r="F27" s="69" t="s">
        <v>161</v>
      </c>
      <c r="G27" s="35" t="s">
        <v>82</v>
      </c>
      <c r="H27" s="35" t="s">
        <v>83</v>
      </c>
    </row>
    <row r="28" spans="1:8" ht="84.75" customHeight="1">
      <c r="A28" s="102">
        <v>3</v>
      </c>
      <c r="B28" s="145" t="s">
        <v>162</v>
      </c>
      <c r="C28" s="146"/>
      <c r="D28" s="146"/>
      <c r="E28" s="146"/>
      <c r="F28" s="146"/>
      <c r="G28" s="146"/>
      <c r="H28" s="147"/>
    </row>
    <row r="29" spans="1:8">
      <c r="A29" s="102"/>
      <c r="B29" s="126" t="s">
        <v>163</v>
      </c>
      <c r="C29" s="125"/>
      <c r="D29" s="125"/>
      <c r="E29" s="125"/>
      <c r="F29" s="125"/>
      <c r="G29" s="72">
        <f>SUM(G30:G41)</f>
        <v>0</v>
      </c>
      <c r="H29" s="72">
        <f t="shared" ref="H29" si="0">SUM(H30:H41)</f>
        <v>0</v>
      </c>
    </row>
    <row r="30" spans="1:8">
      <c r="A30" s="18" t="s">
        <v>164</v>
      </c>
      <c r="B30" s="95" t="s">
        <v>165</v>
      </c>
      <c r="C30" s="123"/>
      <c r="D30" s="71"/>
      <c r="E30" s="70"/>
      <c r="F30" s="70"/>
      <c r="G30" s="72">
        <f>SUM(D30*'0) Input Sheet'!$C$4,E30*(1+'0) Input Sheet'!$C$5),F30*(1+'0) Input Sheet'!$C$15))</f>
        <v>0</v>
      </c>
      <c r="H30" s="72">
        <f>SUM(D30*'0) Input Sheet'!$D$4,E30*(1+'0) Input Sheet'!$D$5),F30*(1+'0) Input Sheet'!$D$15))</f>
        <v>0</v>
      </c>
    </row>
    <row r="31" spans="1:8">
      <c r="A31" s="18" t="s">
        <v>166</v>
      </c>
      <c r="B31" s="95" t="s">
        <v>167</v>
      </c>
      <c r="C31" s="123"/>
      <c r="D31" s="71"/>
      <c r="E31" s="70"/>
      <c r="F31" s="70"/>
      <c r="G31" s="72">
        <f>SUM(D31*'0) Input Sheet'!$C$4,E31*(1+'0) Input Sheet'!$C$5),F31*(1+'0) Input Sheet'!$C$15))</f>
        <v>0</v>
      </c>
      <c r="H31" s="72">
        <f>SUM(D31*'0) Input Sheet'!$D$4,E31*(1+'0) Input Sheet'!$D$5),F31*(1+'0) Input Sheet'!$D$15))</f>
        <v>0</v>
      </c>
    </row>
    <row r="32" spans="1:8">
      <c r="A32" s="18" t="s">
        <v>168</v>
      </c>
      <c r="B32" s="95" t="s">
        <v>169</v>
      </c>
      <c r="C32" s="123"/>
      <c r="D32" s="71"/>
      <c r="E32" s="70"/>
      <c r="F32" s="70"/>
      <c r="G32" s="72">
        <f>SUM(D32*'0) Input Sheet'!$C$4,E32*(1+'0) Input Sheet'!$C$5),F32*(1+'0) Input Sheet'!$C$15))</f>
        <v>0</v>
      </c>
      <c r="H32" s="72">
        <f>SUM(D32*'0) Input Sheet'!$D$4,E32*(1+'0) Input Sheet'!$D$5),F32*(1+'0) Input Sheet'!$D$15))</f>
        <v>0</v>
      </c>
    </row>
    <row r="33" spans="1:8">
      <c r="A33" s="18" t="s">
        <v>170</v>
      </c>
      <c r="B33" s="95" t="s">
        <v>171</v>
      </c>
      <c r="C33" s="123"/>
      <c r="D33" s="71"/>
      <c r="E33" s="70"/>
      <c r="F33" s="70"/>
      <c r="G33" s="72">
        <f>SUM(D33*'0) Input Sheet'!$C$4,E33*(1+'0) Input Sheet'!$C$5),F33*(1+'0) Input Sheet'!$C$15))</f>
        <v>0</v>
      </c>
      <c r="H33" s="72">
        <f>SUM(D33*'0) Input Sheet'!$D$4,E33*(1+'0) Input Sheet'!$D$5),F33*(1+'0) Input Sheet'!$D$15))</f>
        <v>0</v>
      </c>
    </row>
    <row r="34" spans="1:8">
      <c r="A34" s="18" t="s">
        <v>172</v>
      </c>
      <c r="B34" s="95" t="s">
        <v>173</v>
      </c>
      <c r="C34" s="123"/>
      <c r="D34" s="71"/>
      <c r="E34" s="70"/>
      <c r="F34" s="70"/>
      <c r="G34" s="72">
        <f>SUM(D34*'0) Input Sheet'!$C$4,E34*(1+'0) Input Sheet'!$C$5),F34*(1+'0) Input Sheet'!$C$15))</f>
        <v>0</v>
      </c>
      <c r="H34" s="72">
        <f>SUM(D34*'0) Input Sheet'!$D$4,E34*(1+'0) Input Sheet'!$D$5),F34*(1+'0) Input Sheet'!$D$15))</f>
        <v>0</v>
      </c>
    </row>
    <row r="35" spans="1:8">
      <c r="A35" s="18" t="s">
        <v>174</v>
      </c>
      <c r="B35" s="95" t="s">
        <v>175</v>
      </c>
      <c r="C35" s="123"/>
      <c r="D35" s="71"/>
      <c r="E35" s="70"/>
      <c r="F35" s="70"/>
      <c r="G35" s="72">
        <f>SUM(D35*'0) Input Sheet'!$C$4,E35*(1+'0) Input Sheet'!$C$5),F35*(1+'0) Input Sheet'!$C$15))</f>
        <v>0</v>
      </c>
      <c r="H35" s="72">
        <f>SUM(D35*'0) Input Sheet'!$D$4,E35*(1+'0) Input Sheet'!$D$5),F35*(1+'0) Input Sheet'!$D$15))</f>
        <v>0</v>
      </c>
    </row>
    <row r="36" spans="1:8">
      <c r="A36" s="18" t="s">
        <v>176</v>
      </c>
      <c r="B36" s="95" t="s">
        <v>177</v>
      </c>
      <c r="C36" s="123"/>
      <c r="D36" s="71"/>
      <c r="E36" s="70"/>
      <c r="F36" s="70"/>
      <c r="G36" s="72">
        <f>SUM(D36*'0) Input Sheet'!$C$4,E36*(1+'0) Input Sheet'!$C$5),F36*(1+'0) Input Sheet'!$C$15))</f>
        <v>0</v>
      </c>
      <c r="H36" s="72">
        <f>SUM(D36*'0) Input Sheet'!$D$4,E36*(1+'0) Input Sheet'!$D$5),F36*(1+'0) Input Sheet'!$D$15))</f>
        <v>0</v>
      </c>
    </row>
    <row r="37" spans="1:8">
      <c r="A37" s="18" t="s">
        <v>178</v>
      </c>
      <c r="B37" s="95" t="s">
        <v>179</v>
      </c>
      <c r="C37" s="123"/>
      <c r="D37" s="71"/>
      <c r="E37" s="70"/>
      <c r="F37" s="70"/>
      <c r="G37" s="72">
        <f>SUM(D37*'0) Input Sheet'!$C$4,E37*(1+'0) Input Sheet'!$C$5),F37*(1+'0) Input Sheet'!$C$15))</f>
        <v>0</v>
      </c>
      <c r="H37" s="72">
        <f>SUM(D37*'0) Input Sheet'!$D$4,E37*(1+'0) Input Sheet'!$D$5),F37*(1+'0) Input Sheet'!$D$15))</f>
        <v>0</v>
      </c>
    </row>
    <row r="38" spans="1:8">
      <c r="A38" s="18" t="s">
        <v>180</v>
      </c>
      <c r="B38" s="95" t="s">
        <v>181</v>
      </c>
      <c r="C38" s="123"/>
      <c r="D38" s="71"/>
      <c r="E38" s="70"/>
      <c r="F38" s="70"/>
      <c r="G38" s="72">
        <f>SUM(D38*'0) Input Sheet'!$C$4,E38*(1+'0) Input Sheet'!$C$5),F38*(1+'0) Input Sheet'!$C$15))</f>
        <v>0</v>
      </c>
      <c r="H38" s="72">
        <f>SUM(D38*'0) Input Sheet'!$D$4,E38*(1+'0) Input Sheet'!$D$5),F38*(1+'0) Input Sheet'!$D$15))</f>
        <v>0</v>
      </c>
    </row>
    <row r="39" spans="1:8">
      <c r="A39" s="18" t="s">
        <v>182</v>
      </c>
      <c r="B39" s="95" t="s">
        <v>183</v>
      </c>
      <c r="C39" s="123"/>
      <c r="D39" s="71"/>
      <c r="E39" s="70"/>
      <c r="F39" s="70"/>
      <c r="G39" s="72">
        <f>SUM(D39*'0) Input Sheet'!$C$4,E39*(1+'0) Input Sheet'!$C$5),F39*(1+'0) Input Sheet'!$C$15))</f>
        <v>0</v>
      </c>
      <c r="H39" s="72">
        <f>SUM(D39*'0) Input Sheet'!$D$4,E39*(1+'0) Input Sheet'!$D$5),F39*(1+'0) Input Sheet'!$D$15))</f>
        <v>0</v>
      </c>
    </row>
    <row r="40" spans="1:8">
      <c r="A40" s="18" t="s">
        <v>184</v>
      </c>
      <c r="B40" s="95" t="s">
        <v>185</v>
      </c>
      <c r="C40" s="123"/>
      <c r="D40" s="71"/>
      <c r="E40" s="70"/>
      <c r="F40" s="70"/>
      <c r="G40" s="72">
        <f>SUM(D40*'0) Input Sheet'!$C$4,E40*(1+'0) Input Sheet'!$C$5),F40*(1+'0) Input Sheet'!$C$15))</f>
        <v>0</v>
      </c>
      <c r="H40" s="72">
        <f>SUM(D40*'0) Input Sheet'!$D$4,E40*(1+'0) Input Sheet'!$D$5),F40*(1+'0) Input Sheet'!$D$15))</f>
        <v>0</v>
      </c>
    </row>
    <row r="41" spans="1:8">
      <c r="A41" s="18" t="s">
        <v>186</v>
      </c>
      <c r="B41" s="95" t="s">
        <v>187</v>
      </c>
      <c r="C41" s="123"/>
      <c r="D41" s="71"/>
      <c r="E41" s="70"/>
      <c r="F41" s="70"/>
      <c r="G41" s="72">
        <f>SUM(D41*'0) Input Sheet'!$C$4,E41*(1+'0) Input Sheet'!$C$5),F41*(1+'0) Input Sheet'!$C$15))</f>
        <v>0</v>
      </c>
      <c r="H41" s="72">
        <f>SUM(D41*'0) Input Sheet'!$D$4,E41*(1+'0) Input Sheet'!$D$5),F41*(1+'0) Input Sheet'!$D$15))</f>
        <v>0</v>
      </c>
    </row>
  </sheetData>
  <sheetProtection selectLockedCells="1"/>
  <mergeCells count="9">
    <mergeCell ref="B28:H28"/>
    <mergeCell ref="A4:A5"/>
    <mergeCell ref="A15:A16"/>
    <mergeCell ref="B27:C27"/>
    <mergeCell ref="A1:E1"/>
    <mergeCell ref="B4:E4"/>
    <mergeCell ref="B5:C5"/>
    <mergeCell ref="B15:E15"/>
    <mergeCell ref="B16:C16"/>
  </mergeCells>
  <phoneticPr fontId="27" type="noConversion"/>
  <conditionalFormatting sqref="D16:E26 D5:E13">
    <cfRule type="cellIs" dxfId="2" priority="7" operator="greaterThanOrEqual">
      <formula>0.01</formula>
    </cfRule>
  </conditionalFormatting>
  <conditionalFormatting sqref="D30:H41 G29:H29">
    <cfRule type="cellIs" dxfId="1" priority="3" operator="greaterThanOrEqual">
      <formula>0.01</formula>
    </cfRule>
  </conditionalFormatting>
  <pageMargins left="0.7" right="0.7" top="0.75" bottom="0.75" header="0.3" footer="0.3"/>
  <pageSetup paperSize="9" scale="54" fitToHeight="0" orientation="landscape" r:id="rId1"/>
  <headerFooter>
    <oddHeader>&amp;L&amp;"Arial,Regular"CSS/0103&amp;C&amp;"Arial,Regular"OFFICIAL-SENSITIVE-COMMERCIAL
(when completed)&amp;R&amp;"Arial,Regular"&amp;A</oddHeader>
    <oddFooter>&amp;C&amp;"Arial,Regular"OFFICIAL-SENSITIVE-COMMERCIAL
(when completed)&amp;R&amp;"Arial,Regular"&amp;P of &amp;N</oddFooter>
  </headerFooter>
  <ignoredErrors>
    <ignoredError sqref="G30:G41 H30:H41 G29:H29"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CD1AE-0100-4BAA-AEB3-4B0C3C11C9EB}">
  <dimension ref="A1:F79"/>
  <sheetViews>
    <sheetView zoomScaleNormal="100" workbookViewId="0">
      <pane ySplit="4" topLeftCell="A5" activePane="bottomLeft" state="frozen"/>
      <selection pane="bottomLeft" activeCell="J7" sqref="J7"/>
    </sheetView>
  </sheetViews>
  <sheetFormatPr defaultColWidth="9.140625" defaultRowHeight="14.1"/>
  <cols>
    <col min="1" max="1" width="14.140625" style="99" customWidth="1"/>
    <col min="2" max="2" width="27.42578125" style="100" customWidth="1"/>
    <col min="3" max="3" width="148.42578125" style="100" bestFit="1" customWidth="1"/>
    <col min="4" max="4" width="1" style="89" customWidth="1"/>
    <col min="5" max="5" width="9.140625" style="89"/>
    <col min="6" max="6" width="12.5703125" style="89" bestFit="1" customWidth="1"/>
    <col min="7" max="16384" width="9.140625" style="89"/>
  </cols>
  <sheetData>
    <row r="1" spans="1:4" s="88" customFormat="1" ht="30" customHeight="1">
      <c r="A1" s="152" t="s">
        <v>188</v>
      </c>
      <c r="B1" s="153"/>
      <c r="C1" s="153"/>
      <c r="D1" s="87"/>
    </row>
    <row r="2" spans="1:4" ht="11.25" customHeight="1">
      <c r="A2" s="158" t="s">
        <v>189</v>
      </c>
      <c r="B2" s="161" t="s">
        <v>190</v>
      </c>
      <c r="C2" s="162"/>
      <c r="D2" s="87"/>
    </row>
    <row r="3" spans="1:4" s="90" customFormat="1" ht="11.25" customHeight="1">
      <c r="A3" s="159"/>
      <c r="B3" s="163"/>
      <c r="C3" s="164"/>
      <c r="D3" s="87"/>
    </row>
    <row r="4" spans="1:4" s="90" customFormat="1" ht="23.25" customHeight="1">
      <c r="A4" s="160"/>
      <c r="B4" s="101" t="s">
        <v>191</v>
      </c>
      <c r="C4" s="101" t="s">
        <v>192</v>
      </c>
      <c r="D4" s="93"/>
    </row>
    <row r="5" spans="1:4" s="94" customFormat="1" ht="21" customHeight="1">
      <c r="A5" s="92" t="s">
        <v>193</v>
      </c>
      <c r="B5" s="165" t="s">
        <v>194</v>
      </c>
      <c r="C5" s="166"/>
      <c r="D5" s="93"/>
    </row>
    <row r="6" spans="1:4" s="94" customFormat="1">
      <c r="A6" s="167" t="s">
        <v>195</v>
      </c>
      <c r="B6" s="168"/>
      <c r="C6" s="169"/>
      <c r="D6" s="93"/>
    </row>
    <row r="7" spans="1:4" s="94" customFormat="1" ht="168">
      <c r="A7" s="12" t="s">
        <v>120</v>
      </c>
      <c r="B7" s="62" t="s">
        <v>121</v>
      </c>
      <c r="C7" s="95" t="s">
        <v>196</v>
      </c>
      <c r="D7" s="93"/>
    </row>
    <row r="8" spans="1:4" s="94" customFormat="1" ht="66.75" customHeight="1">
      <c r="A8" s="12" t="s">
        <v>122</v>
      </c>
      <c r="B8" s="62" t="s">
        <v>123</v>
      </c>
      <c r="C8" s="95" t="s">
        <v>197</v>
      </c>
      <c r="D8" s="93"/>
    </row>
    <row r="9" spans="1:4" s="94" customFormat="1">
      <c r="A9" s="167" t="s">
        <v>198</v>
      </c>
      <c r="B9" s="168"/>
      <c r="C9" s="169"/>
      <c r="D9" s="93"/>
    </row>
    <row r="10" spans="1:4" s="94" customFormat="1" ht="27.95">
      <c r="A10" s="170" t="s">
        <v>124</v>
      </c>
      <c r="B10" s="96" t="s">
        <v>199</v>
      </c>
      <c r="C10" s="95" t="s">
        <v>200</v>
      </c>
      <c r="D10" s="93"/>
    </row>
    <row r="11" spans="1:4" s="94" customFormat="1" ht="69.95">
      <c r="A11" s="171"/>
      <c r="B11" s="62" t="s">
        <v>201</v>
      </c>
      <c r="C11" s="95" t="s">
        <v>202</v>
      </c>
      <c r="D11" s="93"/>
    </row>
    <row r="12" spans="1:4" s="94" customFormat="1" ht="27.95">
      <c r="A12" s="171"/>
      <c r="B12" s="62" t="s">
        <v>203</v>
      </c>
      <c r="C12" s="95" t="s">
        <v>204</v>
      </c>
      <c r="D12" s="93"/>
    </row>
    <row r="13" spans="1:4" s="94" customFormat="1">
      <c r="A13" s="171"/>
      <c r="B13" s="62" t="s">
        <v>205</v>
      </c>
      <c r="C13" s="95" t="s">
        <v>206</v>
      </c>
      <c r="D13" s="93"/>
    </row>
    <row r="14" spans="1:4" s="94" customFormat="1" ht="42">
      <c r="A14" s="171"/>
      <c r="B14" s="62" t="s">
        <v>207</v>
      </c>
      <c r="C14" s="95" t="s">
        <v>208</v>
      </c>
      <c r="D14" s="93"/>
    </row>
    <row r="15" spans="1:4" s="94" customFormat="1" ht="27.95">
      <c r="A15" s="171"/>
      <c r="B15" s="62" t="s">
        <v>209</v>
      </c>
      <c r="C15" s="95" t="s">
        <v>210</v>
      </c>
      <c r="D15" s="93"/>
    </row>
    <row r="16" spans="1:4" s="94" customFormat="1" ht="42">
      <c r="A16" s="171"/>
      <c r="B16" s="62" t="s">
        <v>211</v>
      </c>
      <c r="C16" s="95" t="s">
        <v>212</v>
      </c>
      <c r="D16" s="93"/>
    </row>
    <row r="17" spans="1:6" s="94" customFormat="1" ht="160.5" customHeight="1">
      <c r="A17" s="171"/>
      <c r="B17" s="96" t="s">
        <v>213</v>
      </c>
      <c r="C17" s="95" t="s">
        <v>214</v>
      </c>
      <c r="D17" s="93"/>
    </row>
    <row r="18" spans="1:6" s="94" customFormat="1">
      <c r="A18" s="171"/>
      <c r="B18" s="62" t="s">
        <v>215</v>
      </c>
      <c r="C18" s="95" t="s">
        <v>216</v>
      </c>
      <c r="D18" s="93"/>
    </row>
    <row r="19" spans="1:6" s="94" customFormat="1" ht="27.95">
      <c r="A19" s="171"/>
      <c r="B19" s="62" t="s">
        <v>217</v>
      </c>
      <c r="C19" s="95" t="s">
        <v>218</v>
      </c>
      <c r="D19" s="93"/>
    </row>
    <row r="20" spans="1:6" s="94" customFormat="1" ht="27.95">
      <c r="A20" s="171"/>
      <c r="B20" s="62" t="s">
        <v>219</v>
      </c>
      <c r="C20" s="95" t="s">
        <v>220</v>
      </c>
      <c r="D20" s="93"/>
    </row>
    <row r="21" spans="1:6" s="94" customFormat="1">
      <c r="A21" s="171"/>
      <c r="B21" s="62" t="s">
        <v>221</v>
      </c>
      <c r="C21" s="95" t="s">
        <v>222</v>
      </c>
      <c r="D21" s="93"/>
    </row>
    <row r="22" spans="1:6" s="94" customFormat="1">
      <c r="A22" s="171"/>
      <c r="B22" s="62" t="s">
        <v>223</v>
      </c>
      <c r="C22" s="95" t="s">
        <v>224</v>
      </c>
      <c r="D22" s="93"/>
    </row>
    <row r="23" spans="1:6" s="94" customFormat="1" ht="69.95">
      <c r="A23" s="171"/>
      <c r="B23" s="62" t="s">
        <v>225</v>
      </c>
      <c r="C23" s="95" t="s">
        <v>226</v>
      </c>
      <c r="D23" s="93"/>
    </row>
    <row r="24" spans="1:6" s="94" customFormat="1" ht="27.95">
      <c r="A24" s="171"/>
      <c r="B24" s="62" t="s">
        <v>227</v>
      </c>
      <c r="C24" s="95" t="s">
        <v>228</v>
      </c>
      <c r="D24" s="93"/>
    </row>
    <row r="25" spans="1:6" s="94" customFormat="1" ht="27.95">
      <c r="A25" s="171"/>
      <c r="B25" s="62" t="s">
        <v>229</v>
      </c>
      <c r="C25" s="95" t="s">
        <v>230</v>
      </c>
      <c r="D25" s="93"/>
    </row>
    <row r="26" spans="1:6" s="94" customFormat="1" ht="56.1">
      <c r="A26" s="171"/>
      <c r="B26" s="62" t="s">
        <v>231</v>
      </c>
      <c r="C26" s="95" t="s">
        <v>232</v>
      </c>
      <c r="D26" s="93"/>
    </row>
    <row r="27" spans="1:6" s="94" customFormat="1" ht="42">
      <c r="A27" s="171"/>
      <c r="B27" s="62" t="s">
        <v>233</v>
      </c>
      <c r="C27" s="95" t="s">
        <v>234</v>
      </c>
      <c r="D27" s="93"/>
    </row>
    <row r="28" spans="1:6" s="94" customFormat="1" ht="42">
      <c r="A28" s="171"/>
      <c r="B28" s="62" t="s">
        <v>235</v>
      </c>
      <c r="C28" s="95" t="s">
        <v>236</v>
      </c>
      <c r="D28" s="93"/>
    </row>
    <row r="29" spans="1:6" s="94" customFormat="1" ht="27.95">
      <c r="A29" s="171"/>
      <c r="B29" s="62" t="s">
        <v>237</v>
      </c>
      <c r="C29" s="95" t="s">
        <v>238</v>
      </c>
      <c r="D29" s="93"/>
    </row>
    <row r="30" spans="1:6" s="94" customFormat="1" ht="237.95">
      <c r="A30" s="171"/>
      <c r="B30" s="97" t="s">
        <v>239</v>
      </c>
      <c r="C30" s="95" t="s">
        <v>240</v>
      </c>
      <c r="D30" s="93"/>
    </row>
    <row r="31" spans="1:6" s="94" customFormat="1">
      <c r="A31" s="171"/>
      <c r="B31" s="62" t="s">
        <v>241</v>
      </c>
      <c r="C31" s="95" t="s">
        <v>242</v>
      </c>
      <c r="D31" s="93"/>
    </row>
    <row r="32" spans="1:6" s="94" customFormat="1" ht="27.95">
      <c r="A32" s="171"/>
      <c r="B32" s="62" t="s">
        <v>243</v>
      </c>
      <c r="C32" s="95" t="s">
        <v>244</v>
      </c>
      <c r="D32" s="93"/>
      <c r="F32" s="98"/>
    </row>
    <row r="33" spans="1:4" s="94" customFormat="1">
      <c r="A33" s="171"/>
      <c r="B33" s="62" t="s">
        <v>245</v>
      </c>
      <c r="C33" s="95" t="s">
        <v>246</v>
      </c>
      <c r="D33" s="93"/>
    </row>
    <row r="34" spans="1:4" s="94" customFormat="1" ht="84">
      <c r="A34" s="171"/>
      <c r="B34" s="62" t="s">
        <v>247</v>
      </c>
      <c r="C34" s="95" t="s">
        <v>248</v>
      </c>
      <c r="D34" s="93"/>
    </row>
    <row r="35" spans="1:4" s="94" customFormat="1" ht="69.95">
      <c r="A35" s="171"/>
      <c r="B35" s="95" t="s">
        <v>249</v>
      </c>
      <c r="C35" s="95" t="s">
        <v>250</v>
      </c>
      <c r="D35" s="93"/>
    </row>
    <row r="36" spans="1:4" s="94" customFormat="1" ht="56.1">
      <c r="A36" s="171"/>
      <c r="B36" s="95" t="s">
        <v>251</v>
      </c>
      <c r="C36" s="95" t="s">
        <v>252</v>
      </c>
      <c r="D36" s="93"/>
    </row>
    <row r="37" spans="1:4" s="94" customFormat="1" ht="42">
      <c r="A37" s="171"/>
      <c r="B37" s="62" t="s">
        <v>253</v>
      </c>
      <c r="C37" s="95" t="s">
        <v>254</v>
      </c>
      <c r="D37" s="93"/>
    </row>
    <row r="38" spans="1:4" s="94" customFormat="1">
      <c r="A38" s="171"/>
      <c r="B38" s="62" t="s">
        <v>255</v>
      </c>
      <c r="C38" s="95" t="s">
        <v>256</v>
      </c>
      <c r="D38" s="93"/>
    </row>
    <row r="39" spans="1:4" s="94" customFormat="1" ht="195.95">
      <c r="A39" s="171"/>
      <c r="B39" s="62" t="s">
        <v>257</v>
      </c>
      <c r="C39" s="95" t="s">
        <v>258</v>
      </c>
      <c r="D39" s="93"/>
    </row>
    <row r="40" spans="1:4" s="94" customFormat="1" ht="27.95">
      <c r="A40" s="171"/>
      <c r="B40" s="62" t="s">
        <v>259</v>
      </c>
      <c r="C40" s="95" t="s">
        <v>260</v>
      </c>
      <c r="D40" s="93"/>
    </row>
    <row r="41" spans="1:4" s="94" customFormat="1">
      <c r="A41" s="171"/>
      <c r="B41" s="62" t="s">
        <v>261</v>
      </c>
      <c r="C41" s="95" t="s">
        <v>262</v>
      </c>
      <c r="D41" s="93"/>
    </row>
    <row r="42" spans="1:4" s="94" customFormat="1">
      <c r="A42" s="171"/>
      <c r="B42" s="62" t="s">
        <v>263</v>
      </c>
      <c r="C42" s="95" t="s">
        <v>264</v>
      </c>
      <c r="D42" s="93"/>
    </row>
    <row r="43" spans="1:4" s="94" customFormat="1">
      <c r="A43" s="171"/>
      <c r="B43" s="62" t="s">
        <v>265</v>
      </c>
      <c r="C43" s="95" t="s">
        <v>266</v>
      </c>
      <c r="D43" s="93"/>
    </row>
    <row r="44" spans="1:4" s="94" customFormat="1" ht="27.95">
      <c r="A44" s="171"/>
      <c r="B44" s="62" t="s">
        <v>267</v>
      </c>
      <c r="C44" s="95" t="s">
        <v>268</v>
      </c>
      <c r="D44" s="93"/>
    </row>
    <row r="45" spans="1:4" s="94" customFormat="1">
      <c r="A45" s="171"/>
      <c r="B45" s="62" t="s">
        <v>269</v>
      </c>
      <c r="C45" s="95" t="s">
        <v>270</v>
      </c>
      <c r="D45" s="93"/>
    </row>
    <row r="46" spans="1:4" s="94" customFormat="1" ht="42">
      <c r="A46" s="171"/>
      <c r="B46" s="96" t="s">
        <v>271</v>
      </c>
      <c r="C46" s="95" t="s">
        <v>272</v>
      </c>
      <c r="D46" s="93"/>
    </row>
    <row r="47" spans="1:4" s="94" customFormat="1" ht="27.95">
      <c r="A47" s="171"/>
      <c r="B47" s="62" t="s">
        <v>213</v>
      </c>
      <c r="C47" s="95" t="s">
        <v>273</v>
      </c>
      <c r="D47" s="93"/>
    </row>
    <row r="48" spans="1:4" s="94" customFormat="1" ht="42">
      <c r="A48" s="171"/>
      <c r="B48" s="62" t="s">
        <v>274</v>
      </c>
      <c r="C48" s="95" t="s">
        <v>275</v>
      </c>
      <c r="D48" s="93"/>
    </row>
    <row r="49" spans="1:4" s="94" customFormat="1">
      <c r="A49" s="167" t="s">
        <v>276</v>
      </c>
      <c r="B49" s="168"/>
      <c r="C49" s="169"/>
      <c r="D49" s="93"/>
    </row>
    <row r="50" spans="1:4" s="94" customFormat="1" ht="237.95">
      <c r="A50" s="12" t="s">
        <v>277</v>
      </c>
      <c r="B50" s="62" t="s">
        <v>278</v>
      </c>
      <c r="C50" s="95" t="s">
        <v>279</v>
      </c>
      <c r="D50" s="93"/>
    </row>
    <row r="51" spans="1:4" s="94" customFormat="1">
      <c r="A51" s="167" t="s">
        <v>280</v>
      </c>
      <c r="B51" s="168"/>
      <c r="C51" s="169"/>
      <c r="D51" s="93"/>
    </row>
    <row r="52" spans="1:4" s="94" customFormat="1">
      <c r="A52" s="12" t="s">
        <v>128</v>
      </c>
      <c r="B52" s="62" t="s">
        <v>129</v>
      </c>
      <c r="C52" s="95" t="s">
        <v>281</v>
      </c>
      <c r="D52" s="93"/>
    </row>
    <row r="53" spans="1:4" s="94" customFormat="1" ht="27.95">
      <c r="A53" s="12" t="s">
        <v>130</v>
      </c>
      <c r="B53" s="62" t="s">
        <v>131</v>
      </c>
      <c r="C53" s="95" t="s">
        <v>282</v>
      </c>
      <c r="D53" s="93"/>
    </row>
    <row r="54" spans="1:4" s="94" customFormat="1">
      <c r="A54" s="167" t="s">
        <v>283</v>
      </c>
      <c r="B54" s="168"/>
      <c r="C54" s="169"/>
      <c r="D54" s="93"/>
    </row>
    <row r="55" spans="1:4" s="94" customFormat="1" ht="69.95">
      <c r="A55" s="12" t="s">
        <v>132</v>
      </c>
      <c r="B55" s="62" t="s">
        <v>133</v>
      </c>
      <c r="C55" s="95" t="s">
        <v>284</v>
      </c>
      <c r="D55" s="93"/>
    </row>
    <row r="56" spans="1:4" s="94" customFormat="1">
      <c r="A56" s="167" t="s">
        <v>285</v>
      </c>
      <c r="B56" s="168"/>
      <c r="C56" s="169"/>
      <c r="D56" s="93"/>
    </row>
    <row r="57" spans="1:4" s="94" customFormat="1" ht="84">
      <c r="A57" s="12" t="s">
        <v>286</v>
      </c>
      <c r="B57" s="62" t="s">
        <v>135</v>
      </c>
      <c r="C57" s="95" t="s">
        <v>287</v>
      </c>
      <c r="D57" s="93"/>
    </row>
    <row r="58" spans="1:4" s="94" customFormat="1">
      <c r="A58" s="167" t="s">
        <v>288</v>
      </c>
      <c r="B58" s="168"/>
      <c r="C58" s="169"/>
      <c r="D58" s="93"/>
    </row>
    <row r="59" spans="1:4" s="94" customFormat="1" ht="84">
      <c r="A59" s="12" t="s">
        <v>143</v>
      </c>
      <c r="B59" s="62" t="s">
        <v>144</v>
      </c>
      <c r="C59" s="95" t="s">
        <v>289</v>
      </c>
      <c r="D59" s="93" t="s">
        <v>290</v>
      </c>
    </row>
    <row r="60" spans="1:4" s="94" customFormat="1" ht="84">
      <c r="A60" s="12" t="s">
        <v>145</v>
      </c>
      <c r="B60" s="62" t="s">
        <v>146</v>
      </c>
      <c r="C60" s="95" t="s">
        <v>291</v>
      </c>
      <c r="D60" s="93"/>
    </row>
    <row r="61" spans="1:4" s="94" customFormat="1" ht="69.95">
      <c r="A61" s="12" t="s">
        <v>147</v>
      </c>
      <c r="B61" s="62" t="s">
        <v>292</v>
      </c>
      <c r="C61" s="95" t="s">
        <v>293</v>
      </c>
      <c r="D61" s="93"/>
    </row>
    <row r="62" spans="1:4" s="94" customFormat="1" ht="69.95">
      <c r="A62" s="12" t="s">
        <v>149</v>
      </c>
      <c r="B62" s="62" t="s">
        <v>150</v>
      </c>
      <c r="C62" s="95" t="s">
        <v>294</v>
      </c>
      <c r="D62" s="93"/>
    </row>
    <row r="63" spans="1:4" s="94" customFormat="1" ht="84">
      <c r="A63" s="12" t="s">
        <v>151</v>
      </c>
      <c r="B63" s="62" t="s">
        <v>152</v>
      </c>
      <c r="C63" s="95" t="s">
        <v>295</v>
      </c>
      <c r="D63" s="93"/>
    </row>
    <row r="64" spans="1:4" s="94" customFormat="1" ht="69.95">
      <c r="A64" s="12" t="s">
        <v>153</v>
      </c>
      <c r="B64" s="62" t="s">
        <v>154</v>
      </c>
      <c r="C64" s="95" t="s">
        <v>296</v>
      </c>
      <c r="D64" s="93"/>
    </row>
    <row r="65" spans="1:4" s="94" customFormat="1" ht="98.1">
      <c r="A65" s="12" t="s">
        <v>155</v>
      </c>
      <c r="B65" s="62" t="s">
        <v>297</v>
      </c>
      <c r="C65" s="95" t="s">
        <v>298</v>
      </c>
      <c r="D65" s="93"/>
    </row>
    <row r="66" spans="1:4" s="94" customFormat="1" ht="84">
      <c r="A66" s="12" t="s">
        <v>157</v>
      </c>
      <c r="B66" s="62" t="s">
        <v>158</v>
      </c>
      <c r="C66" s="95" t="s">
        <v>299</v>
      </c>
      <c r="D66" s="93"/>
    </row>
    <row r="67" spans="1:4" s="94" customFormat="1" ht="11.25" customHeight="1">
      <c r="A67" s="92">
        <v>3</v>
      </c>
      <c r="B67" s="165" t="s">
        <v>194</v>
      </c>
      <c r="C67" s="166"/>
      <c r="D67" s="93"/>
    </row>
    <row r="68" spans="1:4" s="94" customFormat="1">
      <c r="A68" s="12" t="s">
        <v>164</v>
      </c>
      <c r="B68" s="95" t="s">
        <v>165</v>
      </c>
      <c r="C68" s="95" t="s">
        <v>300</v>
      </c>
      <c r="D68" s="93"/>
    </row>
    <row r="69" spans="1:4">
      <c r="A69" s="12" t="s">
        <v>166</v>
      </c>
      <c r="B69" s="95" t="s">
        <v>167</v>
      </c>
      <c r="C69" s="95" t="s">
        <v>301</v>
      </c>
      <c r="D69" s="93"/>
    </row>
    <row r="70" spans="1:4">
      <c r="A70" s="12" t="s">
        <v>168</v>
      </c>
      <c r="B70" s="95" t="s">
        <v>169</v>
      </c>
      <c r="C70" s="95" t="s">
        <v>302</v>
      </c>
      <c r="D70" s="93"/>
    </row>
    <row r="71" spans="1:4">
      <c r="A71" s="12" t="s">
        <v>170</v>
      </c>
      <c r="B71" s="95" t="s">
        <v>171</v>
      </c>
      <c r="C71" s="95" t="s">
        <v>303</v>
      </c>
      <c r="D71" s="93"/>
    </row>
    <row r="72" spans="1:4">
      <c r="A72" s="12" t="s">
        <v>172</v>
      </c>
      <c r="B72" s="95" t="s">
        <v>173</v>
      </c>
      <c r="C72" s="95" t="s">
        <v>304</v>
      </c>
      <c r="D72" s="93"/>
    </row>
    <row r="73" spans="1:4">
      <c r="A73" s="12" t="s">
        <v>174</v>
      </c>
      <c r="B73" s="95" t="s">
        <v>175</v>
      </c>
      <c r="C73" s="95" t="s">
        <v>305</v>
      </c>
      <c r="D73" s="93"/>
    </row>
    <row r="74" spans="1:4" ht="237.95">
      <c r="A74" s="12" t="s">
        <v>176</v>
      </c>
      <c r="B74" s="95" t="s">
        <v>177</v>
      </c>
      <c r="C74" s="95" t="s">
        <v>306</v>
      </c>
      <c r="D74" s="93"/>
    </row>
    <row r="75" spans="1:4" ht="56.1">
      <c r="A75" s="12" t="s">
        <v>178</v>
      </c>
      <c r="B75" s="95" t="s">
        <v>179</v>
      </c>
      <c r="C75" s="95" t="s">
        <v>307</v>
      </c>
      <c r="D75" s="93"/>
    </row>
    <row r="76" spans="1:4" ht="254.25" customHeight="1">
      <c r="A76" s="12" t="s">
        <v>180</v>
      </c>
      <c r="B76" s="95" t="s">
        <v>181</v>
      </c>
      <c r="C76" s="95" t="s">
        <v>308</v>
      </c>
      <c r="D76" s="93"/>
    </row>
    <row r="77" spans="1:4" ht="42">
      <c r="A77" s="12" t="s">
        <v>182</v>
      </c>
      <c r="B77" s="95" t="s">
        <v>183</v>
      </c>
      <c r="C77" s="95" t="s">
        <v>309</v>
      </c>
      <c r="D77" s="93"/>
    </row>
    <row r="78" spans="1:4" ht="42">
      <c r="A78" s="12" t="s">
        <v>184</v>
      </c>
      <c r="B78" s="95" t="s">
        <v>185</v>
      </c>
      <c r="C78" s="95" t="s">
        <v>310</v>
      </c>
      <c r="D78" s="93"/>
    </row>
    <row r="79" spans="1:4" ht="42">
      <c r="A79" s="12" t="s">
        <v>186</v>
      </c>
      <c r="B79" s="95" t="s">
        <v>187</v>
      </c>
      <c r="C79" s="95" t="s">
        <v>311</v>
      </c>
      <c r="D79" s="93"/>
    </row>
  </sheetData>
  <mergeCells count="13">
    <mergeCell ref="A2:A4"/>
    <mergeCell ref="A1:C1"/>
    <mergeCell ref="B2:C3"/>
    <mergeCell ref="B5:C5"/>
    <mergeCell ref="B67:C67"/>
    <mergeCell ref="A6:C6"/>
    <mergeCell ref="A9:C9"/>
    <mergeCell ref="A10:A48"/>
    <mergeCell ref="A49:C49"/>
    <mergeCell ref="A51:C51"/>
    <mergeCell ref="A54:C54"/>
    <mergeCell ref="A56:C56"/>
    <mergeCell ref="A58:C58"/>
  </mergeCells>
  <phoneticPr fontId="27"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C18CB-2D79-4E49-9FDB-0F69FAD8DE60}">
  <dimension ref="A1:F127"/>
  <sheetViews>
    <sheetView zoomScaleNormal="100" workbookViewId="0">
      <selection activeCell="C17" sqref="C17"/>
    </sheetView>
  </sheetViews>
  <sheetFormatPr defaultColWidth="9.140625" defaultRowHeight="14.1"/>
  <cols>
    <col min="1" max="1" width="29.42578125" style="99" customWidth="1"/>
    <col min="2" max="2" width="27.28515625" style="100" bestFit="1" customWidth="1"/>
    <col min="3" max="3" width="148.85546875" style="100" customWidth="1"/>
    <col min="4" max="4" width="1" style="89" customWidth="1"/>
    <col min="5" max="5" width="15.7109375" style="103" customWidth="1"/>
    <col min="6" max="6" width="15.7109375" style="89" customWidth="1"/>
    <col min="7" max="16384" width="9.140625" style="89"/>
  </cols>
  <sheetData>
    <row r="1" spans="1:6" customFormat="1" ht="29.25" customHeight="1">
      <c r="A1" s="152" t="s">
        <v>312</v>
      </c>
      <c r="B1" s="153"/>
      <c r="C1" s="153"/>
      <c r="D1" s="153"/>
      <c r="E1" s="153"/>
      <c r="F1" s="153"/>
    </row>
    <row r="2" spans="1:6" ht="45" customHeight="1">
      <c r="A2" s="158" t="s">
        <v>189</v>
      </c>
      <c r="B2" s="176" t="s">
        <v>190</v>
      </c>
      <c r="C2" s="176"/>
      <c r="D2" s="87"/>
      <c r="E2" s="172" t="s">
        <v>82</v>
      </c>
      <c r="F2" s="172" t="s">
        <v>83</v>
      </c>
    </row>
    <row r="3" spans="1:6" s="90" customFormat="1" ht="12" customHeight="1">
      <c r="A3" s="159"/>
      <c r="B3" s="176"/>
      <c r="C3" s="176"/>
      <c r="D3" s="87"/>
      <c r="E3" s="173"/>
      <c r="F3" s="173"/>
    </row>
    <row r="4" spans="1:6" s="90" customFormat="1">
      <c r="A4" s="160"/>
      <c r="B4" s="91" t="s">
        <v>191</v>
      </c>
      <c r="C4" s="91" t="s">
        <v>192</v>
      </c>
      <c r="D4" s="87"/>
      <c r="E4" s="174"/>
      <c r="F4" s="174"/>
    </row>
    <row r="5" spans="1:6" s="88" customFormat="1" ht="30" customHeight="1">
      <c r="A5" s="175" t="s">
        <v>313</v>
      </c>
      <c r="B5" s="175"/>
      <c r="C5" s="175"/>
      <c r="D5" s="175"/>
      <c r="E5" s="175"/>
      <c r="F5" s="175"/>
    </row>
    <row r="6" spans="1:6" s="94" customFormat="1" ht="27.95">
      <c r="A6" s="12" t="s">
        <v>314</v>
      </c>
      <c r="B6" s="63" t="s">
        <v>315</v>
      </c>
      <c r="C6" s="95" t="s">
        <v>316</v>
      </c>
      <c r="D6" s="93"/>
      <c r="E6" s="106"/>
      <c r="F6" s="106"/>
    </row>
    <row r="7" spans="1:6">
      <c r="F7" s="104"/>
    </row>
    <row r="8" spans="1:6">
      <c r="F8" s="104"/>
    </row>
    <row r="9" spans="1:6">
      <c r="F9" s="104"/>
    </row>
    <row r="10" spans="1:6">
      <c r="F10" s="104"/>
    </row>
    <row r="11" spans="1:6">
      <c r="F11" s="104"/>
    </row>
    <row r="12" spans="1:6">
      <c r="F12" s="104"/>
    </row>
    <row r="13" spans="1:6">
      <c r="F13" s="104"/>
    </row>
    <row r="14" spans="1:6" ht="11.25" customHeight="1">
      <c r="F14" s="104"/>
    </row>
    <row r="15" spans="1:6">
      <c r="F15" s="104"/>
    </row>
    <row r="16" spans="1:6">
      <c r="F16" s="104"/>
    </row>
    <row r="17" spans="6:6">
      <c r="F17" s="104"/>
    </row>
    <row r="18" spans="6:6">
      <c r="F18" s="104"/>
    </row>
    <row r="19" spans="6:6">
      <c r="F19" s="104"/>
    </row>
    <row r="20" spans="6:6">
      <c r="F20" s="104"/>
    </row>
    <row r="21" spans="6:6">
      <c r="F21" s="104"/>
    </row>
    <row r="22" spans="6:6">
      <c r="F22" s="104"/>
    </row>
    <row r="23" spans="6:6">
      <c r="F23" s="104"/>
    </row>
    <row r="24" spans="6:6">
      <c r="F24" s="104"/>
    </row>
    <row r="25" spans="6:6">
      <c r="F25" s="104"/>
    </row>
    <row r="26" spans="6:6">
      <c r="F26" s="104"/>
    </row>
    <row r="27" spans="6:6">
      <c r="F27" s="104"/>
    </row>
    <row r="28" spans="6:6">
      <c r="F28" s="104"/>
    </row>
    <row r="29" spans="6:6">
      <c r="F29" s="104"/>
    </row>
    <row r="30" spans="6:6">
      <c r="F30" s="104"/>
    </row>
    <row r="31" spans="6:6">
      <c r="F31" s="104"/>
    </row>
    <row r="32" spans="6:6">
      <c r="F32" s="104"/>
    </row>
    <row r="33" spans="6:6">
      <c r="F33" s="104"/>
    </row>
    <row r="34" spans="6:6">
      <c r="F34" s="104"/>
    </row>
    <row r="35" spans="6:6">
      <c r="F35" s="104"/>
    </row>
    <row r="36" spans="6:6" ht="12" customHeight="1">
      <c r="F36" s="104"/>
    </row>
    <row r="37" spans="6:6">
      <c r="F37" s="104"/>
    </row>
    <row r="38" spans="6:6">
      <c r="F38" s="104"/>
    </row>
    <row r="39" spans="6:6">
      <c r="F39" s="104"/>
    </row>
    <row r="40" spans="6:6">
      <c r="F40" s="104"/>
    </row>
    <row r="41" spans="6:6">
      <c r="F41" s="104"/>
    </row>
    <row r="42" spans="6:6">
      <c r="F42" s="104"/>
    </row>
    <row r="43" spans="6:6">
      <c r="F43" s="104"/>
    </row>
    <row r="44" spans="6:6">
      <c r="F44" s="104"/>
    </row>
    <row r="45" spans="6:6">
      <c r="F45" s="104"/>
    </row>
    <row r="46" spans="6:6">
      <c r="F46" s="104"/>
    </row>
    <row r="47" spans="6:6">
      <c r="F47" s="104"/>
    </row>
    <row r="48" spans="6:6">
      <c r="F48" s="104"/>
    </row>
    <row r="49" spans="6:6">
      <c r="F49" s="104"/>
    </row>
    <row r="50" spans="6:6" ht="24.75" customHeight="1">
      <c r="F50" s="104"/>
    </row>
    <row r="51" spans="6:6">
      <c r="F51" s="104"/>
    </row>
    <row r="52" spans="6:6" ht="36" customHeight="1">
      <c r="F52" s="104"/>
    </row>
    <row r="53" spans="6:6">
      <c r="F53" s="104"/>
    </row>
    <row r="54" spans="6:6">
      <c r="F54" s="104"/>
    </row>
    <row r="55" spans="6:6">
      <c r="F55" s="104"/>
    </row>
    <row r="56" spans="6:6">
      <c r="F56" s="104"/>
    </row>
    <row r="57" spans="6:6">
      <c r="F57" s="104"/>
    </row>
    <row r="58" spans="6:6">
      <c r="F58" s="104"/>
    </row>
    <row r="59" spans="6:6">
      <c r="F59" s="104"/>
    </row>
    <row r="60" spans="6:6">
      <c r="F60" s="104"/>
    </row>
    <row r="61" spans="6:6">
      <c r="F61" s="104"/>
    </row>
    <row r="62" spans="6:6">
      <c r="F62" s="104"/>
    </row>
    <row r="63" spans="6:6">
      <c r="F63" s="104"/>
    </row>
    <row r="64" spans="6:6">
      <c r="F64" s="104"/>
    </row>
    <row r="65" spans="6:6">
      <c r="F65" s="104"/>
    </row>
    <row r="66" spans="6:6">
      <c r="F66" s="104"/>
    </row>
    <row r="67" spans="6:6">
      <c r="F67" s="104"/>
    </row>
    <row r="68" spans="6:6">
      <c r="F68" s="104"/>
    </row>
    <row r="69" spans="6:6">
      <c r="F69" s="104"/>
    </row>
    <row r="70" spans="6:6">
      <c r="F70" s="104"/>
    </row>
    <row r="71" spans="6:6">
      <c r="F71" s="104"/>
    </row>
    <row r="72" spans="6:6">
      <c r="F72" s="104"/>
    </row>
    <row r="73" spans="6:6">
      <c r="F73" s="104"/>
    </row>
    <row r="74" spans="6:6">
      <c r="F74" s="104"/>
    </row>
    <row r="75" spans="6:6">
      <c r="F75" s="104"/>
    </row>
    <row r="76" spans="6:6">
      <c r="F76" s="104"/>
    </row>
    <row r="77" spans="6:6">
      <c r="F77" s="104"/>
    </row>
    <row r="78" spans="6:6">
      <c r="F78" s="104"/>
    </row>
    <row r="79" spans="6:6">
      <c r="F79" s="104"/>
    </row>
    <row r="80" spans="6:6">
      <c r="F80" s="104"/>
    </row>
    <row r="81" spans="6:6">
      <c r="F81" s="104"/>
    </row>
    <row r="82" spans="6:6">
      <c r="F82" s="104"/>
    </row>
    <row r="83" spans="6:6">
      <c r="F83" s="104"/>
    </row>
    <row r="84" spans="6:6">
      <c r="F84" s="104"/>
    </row>
    <row r="85" spans="6:6">
      <c r="F85" s="104"/>
    </row>
    <row r="86" spans="6:6">
      <c r="F86" s="104"/>
    </row>
    <row r="87" spans="6:6">
      <c r="F87" s="104"/>
    </row>
    <row r="88" spans="6:6">
      <c r="F88" s="104"/>
    </row>
    <row r="89" spans="6:6">
      <c r="F89" s="104"/>
    </row>
    <row r="90" spans="6:6">
      <c r="F90" s="104"/>
    </row>
    <row r="91" spans="6:6">
      <c r="F91" s="104"/>
    </row>
    <row r="92" spans="6:6">
      <c r="F92" s="104"/>
    </row>
    <row r="93" spans="6:6">
      <c r="F93" s="104"/>
    </row>
    <row r="94" spans="6:6">
      <c r="F94" s="104"/>
    </row>
    <row r="95" spans="6:6">
      <c r="F95" s="104"/>
    </row>
    <row r="96" spans="6:6">
      <c r="F96" s="104"/>
    </row>
    <row r="97" spans="6:6">
      <c r="F97" s="104"/>
    </row>
    <row r="98" spans="6:6">
      <c r="F98" s="104"/>
    </row>
    <row r="99" spans="6:6">
      <c r="F99" s="104"/>
    </row>
    <row r="100" spans="6:6">
      <c r="F100" s="104"/>
    </row>
    <row r="101" spans="6:6">
      <c r="F101" s="104"/>
    </row>
    <row r="102" spans="6:6">
      <c r="F102" s="104"/>
    </row>
    <row r="103" spans="6:6">
      <c r="F103" s="104"/>
    </row>
    <row r="104" spans="6:6">
      <c r="F104" s="104"/>
    </row>
    <row r="105" spans="6:6">
      <c r="F105" s="104"/>
    </row>
    <row r="106" spans="6:6">
      <c r="F106" s="104"/>
    </row>
    <row r="107" spans="6:6">
      <c r="F107" s="104"/>
    </row>
    <row r="108" spans="6:6">
      <c r="F108" s="104"/>
    </row>
    <row r="109" spans="6:6">
      <c r="F109" s="104"/>
    </row>
    <row r="110" spans="6:6">
      <c r="F110" s="104"/>
    </row>
    <row r="111" spans="6:6">
      <c r="F111" s="104"/>
    </row>
    <row r="112" spans="6:6">
      <c r="F112" s="104"/>
    </row>
    <row r="113" spans="2:6">
      <c r="F113" s="104"/>
    </row>
    <row r="114" spans="2:6">
      <c r="F114" s="104"/>
    </row>
    <row r="115" spans="2:6">
      <c r="F115" s="104"/>
    </row>
    <row r="116" spans="2:6">
      <c r="F116" s="104"/>
    </row>
    <row r="117" spans="2:6">
      <c r="F117" s="104"/>
    </row>
    <row r="118" spans="2:6">
      <c r="F118" s="104"/>
    </row>
    <row r="119" spans="2:6">
      <c r="F119" s="104"/>
    </row>
    <row r="120" spans="2:6">
      <c r="F120" s="104"/>
    </row>
    <row r="121" spans="2:6">
      <c r="F121" s="104"/>
    </row>
    <row r="122" spans="2:6">
      <c r="F122" s="104"/>
    </row>
    <row r="123" spans="2:6">
      <c r="F123" s="104"/>
    </row>
    <row r="124" spans="2:6">
      <c r="F124" s="104"/>
    </row>
    <row r="125" spans="2:6" s="99" customFormat="1" ht="11.25" hidden="1" customHeight="1">
      <c r="B125" s="100"/>
      <c r="C125" s="100"/>
      <c r="E125" s="105" t="e">
        <f>(SUMIF(#REF!,"H",E2:E123))/100*90</f>
        <v>#REF!</v>
      </c>
      <c r="F125" s="105" t="e">
        <f>(SUMIF(#REF!,"H",F2:F123))/100*90</f>
        <v>#REF!</v>
      </c>
    </row>
    <row r="126" spans="2:6" s="99" customFormat="1" ht="34.5" hidden="1" customHeight="1">
      <c r="B126" s="100"/>
      <c r="C126" s="100"/>
      <c r="E126" s="105" t="e">
        <f>((SUMIF(#REF!,"M",E2:E123))/100*50)+(SUMIF(#REF!,"L",E2:E123))/100*10</f>
        <v>#REF!</v>
      </c>
      <c r="F126" s="105" t="e">
        <f>((SUMIF(#REF!,"M",F2:F123))/100*50)+(SUMIF(#REF!,"L",F2:F123))/100*10</f>
        <v>#REF!</v>
      </c>
    </row>
    <row r="127" spans="2:6">
      <c r="F127" s="104"/>
    </row>
  </sheetData>
  <mergeCells count="6">
    <mergeCell ref="E2:E4"/>
    <mergeCell ref="F2:F4"/>
    <mergeCell ref="A1:F1"/>
    <mergeCell ref="A5:F5"/>
    <mergeCell ref="A2:A4"/>
    <mergeCell ref="B2:C3"/>
  </mergeCells>
  <phoneticPr fontId="27" type="noConversion"/>
  <conditionalFormatting sqref="E6:F6">
    <cfRule type="notContainsBlanks" dxfId="0" priority="1">
      <formula>LEN(TRIM(E6))&gt;0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95811CBDFB2C740AA05898918CE5402" ma:contentTypeVersion="14" ma:contentTypeDescription="Create a new document." ma:contentTypeScope="" ma:versionID="1c6f743c4612d13a5964c669948ec9e1">
  <xsd:schema xmlns:xsd="http://www.w3.org/2001/XMLSchema" xmlns:xs="http://www.w3.org/2001/XMLSchema" xmlns:p="http://schemas.microsoft.com/office/2006/metadata/properties" xmlns:ns2="0ff8f390-94c5-47d7-a1c4-726137728f63" xmlns:ns3="fe10c916-c6f5-4854-990c-47866f951d82" targetNamespace="http://schemas.microsoft.com/office/2006/metadata/properties" ma:root="true" ma:fieldsID="bb7038ca4758ed917995a6e4663c9994" ns2:_="" ns3:_="">
    <xsd:import namespace="0ff8f390-94c5-47d7-a1c4-726137728f63"/>
    <xsd:import namespace="fe10c916-c6f5-4854-990c-47866f951d8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f8f390-94c5-47d7-a1c4-726137728f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9ff0b8c-5d72-4038-b2cd-f57bf310c636"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e10c916-c6f5-4854-990c-47866f951d82"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553c200-7b87-44d5-9cac-5e16dfa393de}" ma:internalName="TaxCatchAll" ma:showField="CatchAllData" ma:web="fe10c916-c6f5-4854-990c-47866f951d8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fe10c916-c6f5-4854-990c-47866f951d82" xsi:nil="true"/>
    <lcf76f155ced4ddcb4097134ff3c332f xmlns="0ff8f390-94c5-47d7-a1c4-726137728f6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F5DE472-10E8-4331-8239-F4E3FFF47B4D}"/>
</file>

<file path=customXml/itemProps2.xml><?xml version="1.0" encoding="utf-8"?>
<ds:datastoreItem xmlns:ds="http://schemas.openxmlformats.org/officeDocument/2006/customXml" ds:itemID="{9BB9C2C2-2D47-4EDC-8CF8-22536578DE7A}"/>
</file>

<file path=customXml/itemProps3.xml><?xml version="1.0" encoding="utf-8"?>
<ds:datastoreItem xmlns:ds="http://schemas.openxmlformats.org/officeDocument/2006/customXml" ds:itemID="{B41BE8B8-7446-4A97-BCEE-9A0C6E3A5F3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Murray, Emily D (DES Ships Comrcl-CSS-2a1)</dc:creator>
  <cp:keywords/>
  <dc:description/>
  <cp:lastModifiedBy>Brice-Taylor, Darren B2 (DES Ships Boats-Comrcl-GL)</cp:lastModifiedBy>
  <cp:revision/>
  <dcterms:created xsi:type="dcterms:W3CDTF">2018-08-10T07:50:15Z</dcterms:created>
  <dcterms:modified xsi:type="dcterms:W3CDTF">2023-11-27T15:24:44Z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policyId">
    <vt:lpwstr/>
  </property>
  <property fmtid="{D5CDD505-2E9C-101B-9397-08002B2CF9AE}" pid="3" name="ContentTypeId">
    <vt:lpwstr>0x010100795811CBDFB2C740AA05898918CE5402</vt:lpwstr>
  </property>
  <property fmtid="{D5CDD505-2E9C-101B-9397-08002B2CF9AE}" pid="4" name="ItemRetentionFormula">
    <vt:lpwstr/>
  </property>
  <property fmtid="{D5CDD505-2E9C-101B-9397-08002B2CF9AE}" pid="5" name="TaxKeyword">
    <vt:lpwstr/>
  </property>
  <property fmtid="{D5CDD505-2E9C-101B-9397-08002B2CF9AE}" pid="6" name="Subject Category">
    <vt:lpwstr>6;#Procurement|6628c55f-21f9-4760-89a5-49bc7bc0738e</vt:lpwstr>
  </property>
  <property fmtid="{D5CDD505-2E9C-101B-9397-08002B2CF9AE}" pid="7" name="Subject Keywords">
    <vt:lpwstr>7;#Procurement|74892954-1b5b-4963-ba60-2610e239dbcf</vt:lpwstr>
  </property>
  <property fmtid="{D5CDD505-2E9C-101B-9397-08002B2CF9AE}" pid="8" name="Business Owner">
    <vt:lpwstr>11;#DES Ships CSS|48c51400-e5e1-4773-815e-9b74edcb3a65</vt:lpwstr>
  </property>
  <property fmtid="{D5CDD505-2E9C-101B-9397-08002B2CF9AE}" pid="9" name="fileplanid">
    <vt:lpwstr>19;#03 Support the delivery of the Unit's objectives|5ab00cf9-9d4b-4d13-b1ba-b069d28c2f77</vt:lpwstr>
  </property>
  <property fmtid="{D5CDD505-2E9C-101B-9397-08002B2CF9AE}" pid="10" name="AuthorIds_UIVersion_2048">
    <vt:lpwstr>34</vt:lpwstr>
  </property>
  <property fmtid="{D5CDD505-2E9C-101B-9397-08002B2CF9AE}" pid="11" name="AuthorIds_UIVersion_2560">
    <vt:lpwstr>34</vt:lpwstr>
  </property>
  <property fmtid="{D5CDD505-2E9C-101B-9397-08002B2CF9AE}" pid="12" name="AuthorIds_UIVersion_3072">
    <vt:lpwstr>22</vt:lpwstr>
  </property>
  <property fmtid="{D5CDD505-2E9C-101B-9397-08002B2CF9AE}" pid="13" name="AuthorIds_UIVersion_3584">
    <vt:lpwstr>23</vt:lpwstr>
  </property>
  <property fmtid="{D5CDD505-2E9C-101B-9397-08002B2CF9AE}" pid="14" name="AuthorIds_UIVersion_4608">
    <vt:lpwstr>23</vt:lpwstr>
  </property>
  <property fmtid="{D5CDD505-2E9C-101B-9397-08002B2CF9AE}" pid="15" name="AuthorIds_UIVersion_1024">
    <vt:lpwstr>22</vt:lpwstr>
  </property>
  <property fmtid="{D5CDD505-2E9C-101B-9397-08002B2CF9AE}" pid="16" name="AuthorIds_UIVersion_1536">
    <vt:lpwstr>23</vt:lpwstr>
  </property>
  <property fmtid="{D5CDD505-2E9C-101B-9397-08002B2CF9AE}" pid="17" name="_dlc_DocIdItemGuid">
    <vt:lpwstr>1a384720-070d-4936-9bcb-6c5f49fc4ffd</vt:lpwstr>
  </property>
  <property fmtid="{D5CDD505-2E9C-101B-9397-08002B2CF9AE}" pid="18" name="BoatsKeywords">
    <vt:lpwstr/>
  </property>
  <property fmtid="{D5CDD505-2E9C-101B-9397-08002B2CF9AE}" pid="19" name="MSIP_Label_d8a60473-494b-4586-a1bb-b0e663054676_Enabled">
    <vt:lpwstr>true</vt:lpwstr>
  </property>
  <property fmtid="{D5CDD505-2E9C-101B-9397-08002B2CF9AE}" pid="20" name="MSIP_Label_d8a60473-494b-4586-a1bb-b0e663054676_SetDate">
    <vt:lpwstr>2022-06-16T12:30:00Z</vt:lpwstr>
  </property>
  <property fmtid="{D5CDD505-2E9C-101B-9397-08002B2CF9AE}" pid="21" name="MSIP_Label_d8a60473-494b-4586-a1bb-b0e663054676_Method">
    <vt:lpwstr>Privileged</vt:lpwstr>
  </property>
  <property fmtid="{D5CDD505-2E9C-101B-9397-08002B2CF9AE}" pid="22" name="MSIP_Label_d8a60473-494b-4586-a1bb-b0e663054676_Name">
    <vt:lpwstr>MOD-1-O-‘UNMARKED’</vt:lpwstr>
  </property>
  <property fmtid="{D5CDD505-2E9C-101B-9397-08002B2CF9AE}" pid="23" name="MSIP_Label_d8a60473-494b-4586-a1bb-b0e663054676_SiteId">
    <vt:lpwstr>be7760ed-5953-484b-ae95-d0a16dfa09e5</vt:lpwstr>
  </property>
  <property fmtid="{D5CDD505-2E9C-101B-9397-08002B2CF9AE}" pid="24" name="MSIP_Label_d8a60473-494b-4586-a1bb-b0e663054676_ActionId">
    <vt:lpwstr>fc3d6907-17cd-43f1-97bf-dcbf9865678e</vt:lpwstr>
  </property>
  <property fmtid="{D5CDD505-2E9C-101B-9397-08002B2CF9AE}" pid="25" name="MSIP_Label_d8a60473-494b-4586-a1bb-b0e663054676_ContentBits">
    <vt:lpwstr>0</vt:lpwstr>
  </property>
  <property fmtid="{D5CDD505-2E9C-101B-9397-08002B2CF9AE}" pid="26" name="MediaServiceImageTags">
    <vt:lpwstr/>
  </property>
</Properties>
</file>