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Studio Winter Ltd/Job Files/15_1395, Liskeard Public Hall, 3-5 West Street, Liskeard PL14 6BW/Job Folder/"/>
    </mc:Choice>
  </mc:AlternateContent>
  <xr:revisionPtr revIDLastSave="0" documentId="13_ncr:1_{52513F6B-D338-B141-98B4-CA8301231914}" xr6:coauthVersionLast="47" xr6:coauthVersionMax="47" xr10:uidLastSave="{00000000-0000-0000-0000-000000000000}"/>
  <bookViews>
    <workbookView xWindow="15800" yWindow="500" windowWidth="22940" windowHeight="23240" tabRatio="543" xr2:uid="{00000000-000D-0000-FFFF-FFFF00000000}"/>
  </bookViews>
  <sheets>
    <sheet name="Schedule of Work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6" i="1" l="1"/>
  <c r="C29" i="1"/>
  <c r="H29" i="1" s="1"/>
  <c r="C27" i="1"/>
  <c r="H27" i="1" s="1"/>
  <c r="C26" i="1"/>
  <c r="C28" i="1"/>
  <c r="H28" i="1" s="1"/>
  <c r="H44" i="1"/>
  <c r="H47" i="1"/>
  <c r="H45" i="1"/>
  <c r="H43" i="1"/>
  <c r="H42" i="1"/>
  <c r="H41" i="1"/>
  <c r="H40" i="1"/>
  <c r="H39" i="1"/>
  <c r="H38" i="1"/>
  <c r="H37" i="1"/>
  <c r="H36" i="1"/>
  <c r="H35" i="1"/>
  <c r="H34" i="1"/>
  <c r="H33" i="1"/>
  <c r="H57" i="1"/>
  <c r="H58" i="1"/>
  <c r="H60" i="1"/>
  <c r="H61" i="1"/>
  <c r="H62" i="1"/>
  <c r="H55" i="1"/>
  <c r="H54" i="1"/>
  <c r="H52" i="1"/>
  <c r="H51" i="1"/>
  <c r="D65" i="1"/>
  <c r="E65" i="1"/>
  <c r="H32" i="1"/>
  <c r="H31" i="1"/>
  <c r="H26" i="1"/>
  <c r="H25" i="1"/>
  <c r="H22" i="1"/>
  <c r="H21" i="1"/>
  <c r="H20" i="1"/>
  <c r="H19" i="1"/>
  <c r="H18" i="1"/>
  <c r="H17" i="1"/>
  <c r="H16" i="1"/>
  <c r="H15" i="1"/>
  <c r="H14" i="1"/>
  <c r="H13" i="1"/>
  <c r="H12" i="1"/>
  <c r="C49" i="1" l="1"/>
  <c r="H49" i="1" s="1"/>
  <c r="F65" i="1"/>
  <c r="H23" i="1" l="1"/>
  <c r="H65" i="1" s="1"/>
  <c r="C65" i="1"/>
</calcChain>
</file>

<file path=xl/sharedStrings.xml><?xml version="1.0" encoding="utf-8"?>
<sst xmlns="http://schemas.openxmlformats.org/spreadsheetml/2006/main" count="94" uniqueCount="74">
  <si>
    <t>Dayworks</t>
  </si>
  <si>
    <t>Rate</t>
  </si>
  <si>
    <t>Foreman</t>
  </si>
  <si>
    <t>Tradesman</t>
  </si>
  <si>
    <t>Groundworker</t>
  </si>
  <si>
    <t>Unskilled</t>
  </si>
  <si>
    <t>Plant</t>
  </si>
  <si>
    <t>Materials</t>
  </si>
  <si>
    <t>(All figures are exclusive of VAT)</t>
  </si>
  <si>
    <t>Sub Contract</t>
  </si>
  <si>
    <t>Element</t>
  </si>
  <si>
    <t>Weeks</t>
  </si>
  <si>
    <t>Progress</t>
  </si>
  <si>
    <t>Valuation</t>
  </si>
  <si>
    <t>AI 1</t>
  </si>
  <si>
    <t>NOTES</t>
  </si>
  <si>
    <t>OMIT</t>
  </si>
  <si>
    <t>ADD</t>
  </si>
  <si>
    <t>Daywork Sheets</t>
  </si>
  <si>
    <t>Contract Sum</t>
  </si>
  <si>
    <t>Variation</t>
  </si>
  <si>
    <t>Updated This Valuation?</t>
  </si>
  <si>
    <t>Valuation no.:</t>
  </si>
  <si>
    <t>Valuation Date:</t>
  </si>
  <si>
    <t>Valuation Issue Date:</t>
  </si>
  <si>
    <t>Provisional Sums</t>
  </si>
  <si>
    <t>Element Total</t>
  </si>
  <si>
    <t>(Allow to make good for all works)</t>
  </si>
  <si>
    <t>Totals (All figures are exclusive of VAT):</t>
  </si>
  <si>
    <t>AI 2</t>
  </si>
  <si>
    <t>Notes</t>
  </si>
  <si>
    <t>Materials On Site Not Yet Fixed</t>
  </si>
  <si>
    <t>AI 1.01</t>
  </si>
  <si>
    <t>AI 1.02</t>
  </si>
  <si>
    <t>AI 2.01</t>
  </si>
  <si>
    <t>AI 2.02</t>
  </si>
  <si>
    <t>Prelims</t>
  </si>
  <si>
    <t>Works</t>
  </si>
  <si>
    <t xml:space="preserve">Supervision </t>
  </si>
  <si>
    <t xml:space="preserve">Fuel </t>
  </si>
  <si>
    <t xml:space="preserve">Phone </t>
  </si>
  <si>
    <t xml:space="preserve">Toilet </t>
  </si>
  <si>
    <t xml:space="preserve">Deliveries </t>
  </si>
  <si>
    <t xml:space="preserve">Clean </t>
  </si>
  <si>
    <t xml:space="preserve">Site labourer </t>
  </si>
  <si>
    <t xml:space="preserve">Office overheads </t>
  </si>
  <si>
    <t xml:space="preserve">Contingencies </t>
  </si>
  <si>
    <t>Contractor Profit</t>
  </si>
  <si>
    <t xml:space="preserve">Small Plant / access equipment </t>
  </si>
  <si>
    <t xml:space="preserve">Waste / Skips </t>
  </si>
  <si>
    <t>Joint names insurance</t>
  </si>
  <si>
    <t>Cost + 0%</t>
  </si>
  <si>
    <t>Light fitting supply (4 @ £100 ea.)</t>
  </si>
  <si>
    <t xml:space="preserve">Floor finish supply (40m2  @ £50/m2) </t>
  </si>
  <si>
    <t>Scaffold / access</t>
  </si>
  <si>
    <t>Rehang existing internal door in new doorway &amp; adjust to suit</t>
  </si>
  <si>
    <t>Door/window ironmongery supply</t>
  </si>
  <si>
    <t>Strip wallpaper, make good, prep, hang lining paper &amp; decorate</t>
  </si>
  <si>
    <t>Remove redundant cables ouside east window</t>
  </si>
  <si>
    <t>Remove &amp; reinstate radiators</t>
  </si>
  <si>
    <t>15/1395 The Public Hall, Liskeard (revision 2)</t>
  </si>
  <si>
    <t>Replace double glazed units in 3no. Vertical sash windows with clear safety glass (6 panes)</t>
  </si>
  <si>
    <t>Plasterboard/plastering</t>
  </si>
  <si>
    <t xml:space="preserve">BWIC with M&amp;E </t>
  </si>
  <si>
    <t>Intruder alarm changes by Waldon Fire &amp; Security to their design</t>
  </si>
  <si>
    <t>Fire alarm system changes by Waldon Fire &amp; Security to their design</t>
  </si>
  <si>
    <t>Strip polystyrene detailing from Mayor's Parlor ceiling</t>
  </si>
  <si>
    <t>Decoration including lining paper to walls</t>
  </si>
  <si>
    <t>Demolition (client to confirm if keeping Members' Room door for future use elsewhere)</t>
  </si>
  <si>
    <t>New SW cupboard to NE alcove below existing wall cupboard</t>
  </si>
  <si>
    <t>New SW boxing to cable at head of door in NE corner, decorated</t>
  </si>
  <si>
    <t>Supply &amp; fit blackout roller blinds with pelmet to windows, design TBA by supplier (3 @ £300 ea.)</t>
  </si>
  <si>
    <t>Fit 4 new pendent lights in positions TBA with 2-way switches adjacent 2 entrance doors, disconnect redundant electrics, works to data by others direct to employer, emergency lighting/sign changes to regs, fit 5no. New recessed double sockets (white MK with outside rockers) &amp; chase walls for cables with recessed conduit runs (1 on north wall west of radiator, 1 on east wall just south of new cupboard, 1 on east wall in SE corner, 2 on south wall each between windows)</t>
  </si>
  <si>
    <t>Fit new carpet, supply / fit premium underlay / perimeter grippers / threshold trim to match existing in building to suit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</si>
</sst>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£-809]#,##0.00;[Red]\-[$£-809]#,##0.00"/>
    <numFmt numFmtId="165" formatCode="\£#,##0.00;[Red]\£#,##0.00"/>
    <numFmt numFmtId="166" formatCode="\£#,##0.00"/>
    <numFmt numFmtId="167" formatCode="_-\£* #,##0.00_-;&quot;-£&quot;* #,##0.00_-;_-\£* \-??_-;_-@_-"/>
    <numFmt numFmtId="168" formatCode="0.0%"/>
  </numFmts>
  <fonts count="11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Verdana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7" fontId="7" fillId="0" borderId="0" applyFill="0" applyBorder="0" applyAlignment="0" applyProtection="0"/>
    <xf numFmtId="0" fontId="3" fillId="0" borderId="0"/>
    <xf numFmtId="9" fontId="1" fillId="0" borderId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vertical="top"/>
    </xf>
    <xf numFmtId="0" fontId="2" fillId="0" borderId="0" xfId="2" applyFont="1" applyAlignment="1">
      <alignment vertical="top"/>
    </xf>
    <xf numFmtId="0" fontId="2" fillId="0" borderId="0" xfId="2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0" xfId="2" applyFont="1" applyAlignment="1">
      <alignment vertical="top"/>
    </xf>
    <xf numFmtId="164" fontId="2" fillId="0" borderId="0" xfId="2" applyNumberFormat="1" applyFont="1" applyAlignment="1">
      <alignment vertical="top"/>
    </xf>
    <xf numFmtId="167" fontId="6" fillId="0" borderId="0" xfId="1" applyFont="1" applyFill="1" applyBorder="1" applyAlignment="1" applyProtection="1">
      <alignment horizontal="center" vertical="top"/>
    </xf>
    <xf numFmtId="164" fontId="2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166" fontId="5" fillId="0" borderId="0" xfId="0" applyNumberFormat="1" applyFont="1" applyAlignment="1">
      <alignment vertical="top" wrapText="1"/>
    </xf>
    <xf numFmtId="10" fontId="2" fillId="0" borderId="0" xfId="2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  <xf numFmtId="166" fontId="2" fillId="0" borderId="0" xfId="0" applyNumberFormat="1" applyFont="1" applyAlignment="1">
      <alignment vertical="top" wrapText="1"/>
    </xf>
    <xf numFmtId="0" fontId="2" fillId="0" borderId="0" xfId="2" applyFont="1" applyAlignment="1">
      <alignment vertical="top" wrapText="1"/>
    </xf>
    <xf numFmtId="9" fontId="2" fillId="0" borderId="0" xfId="0" applyNumberFormat="1" applyFont="1" applyAlignment="1">
      <alignment horizontal="right" vertical="top"/>
    </xf>
    <xf numFmtId="0" fontId="2" fillId="0" borderId="1" xfId="0" applyFont="1" applyBorder="1" applyAlignment="1" applyProtection="1">
      <alignment horizontal="center" vertical="top"/>
      <protection locked="0"/>
    </xf>
    <xf numFmtId="2" fontId="2" fillId="0" borderId="1" xfId="0" applyNumberFormat="1" applyFont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center" vertical="top"/>
    </xf>
    <xf numFmtId="167" fontId="9" fillId="3" borderId="3" xfId="1" applyFont="1" applyFill="1" applyBorder="1" applyAlignment="1" applyProtection="1">
      <alignment horizontal="center" vertical="top"/>
    </xf>
    <xf numFmtId="167" fontId="9" fillId="3" borderId="3" xfId="0" applyNumberFormat="1" applyFont="1" applyFill="1" applyBorder="1" applyAlignment="1">
      <alignment horizontal="center" vertical="top"/>
    </xf>
    <xf numFmtId="9" fontId="9" fillId="3" borderId="3" xfId="0" applyNumberFormat="1" applyFont="1" applyFill="1" applyBorder="1" applyAlignment="1">
      <alignment horizontal="center" vertical="top"/>
    </xf>
    <xf numFmtId="167" fontId="9" fillId="3" borderId="4" xfId="0" applyNumberFormat="1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left" vertical="top"/>
    </xf>
    <xf numFmtId="0" fontId="10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top"/>
    </xf>
    <xf numFmtId="167" fontId="9" fillId="3" borderId="0" xfId="1" applyFont="1" applyFill="1" applyBorder="1" applyAlignment="1" applyProtection="1">
      <alignment horizontal="center" vertical="top"/>
    </xf>
    <xf numFmtId="167" fontId="9" fillId="3" borderId="0" xfId="0" applyNumberFormat="1" applyFont="1" applyFill="1" applyAlignment="1">
      <alignment horizontal="center" vertical="top"/>
    </xf>
    <xf numFmtId="9" fontId="9" fillId="3" borderId="0" xfId="0" applyNumberFormat="1" applyFont="1" applyFill="1" applyAlignment="1">
      <alignment horizontal="center" vertical="top"/>
    </xf>
    <xf numFmtId="167" fontId="9" fillId="3" borderId="6" xfId="0" applyNumberFormat="1" applyFont="1" applyFill="1" applyBorder="1" applyAlignment="1">
      <alignment horizontal="center" vertical="top"/>
    </xf>
    <xf numFmtId="0" fontId="2" fillId="4" borderId="0" xfId="0" applyFont="1" applyFill="1" applyAlignment="1">
      <alignment horizontal="center" vertical="top"/>
    </xf>
    <xf numFmtId="0" fontId="4" fillId="4" borderId="0" xfId="2" applyFont="1" applyFill="1" applyAlignment="1">
      <alignment vertical="top"/>
    </xf>
    <xf numFmtId="0" fontId="2" fillId="4" borderId="0" xfId="0" applyFont="1" applyFill="1" applyAlignment="1">
      <alignment vertical="top"/>
    </xf>
    <xf numFmtId="0" fontId="2" fillId="4" borderId="0" xfId="2" applyFont="1" applyFill="1" applyAlignment="1">
      <alignment vertical="top"/>
    </xf>
    <xf numFmtId="0" fontId="5" fillId="4" borderId="7" xfId="2" applyFont="1" applyFill="1" applyBorder="1" applyAlignment="1">
      <alignment vertical="top"/>
    </xf>
    <xf numFmtId="0" fontId="2" fillId="4" borderId="8" xfId="0" applyFont="1" applyFill="1" applyBorder="1" applyAlignment="1">
      <alignment vertical="top"/>
    </xf>
    <xf numFmtId="0" fontId="2" fillId="4" borderId="8" xfId="0" applyFont="1" applyFill="1" applyBorder="1" applyAlignment="1">
      <alignment horizontal="center" vertical="top"/>
    </xf>
    <xf numFmtId="0" fontId="5" fillId="4" borderId="9" xfId="2" applyFont="1" applyFill="1" applyBorder="1" applyAlignment="1">
      <alignment horizontal="center" vertical="top"/>
    </xf>
    <xf numFmtId="0" fontId="2" fillId="4" borderId="7" xfId="2" applyFont="1" applyFill="1" applyBorder="1" applyAlignment="1">
      <alignment vertical="top"/>
    </xf>
    <xf numFmtId="164" fontId="2" fillId="4" borderId="9" xfId="2" applyNumberFormat="1" applyFont="1" applyFill="1" applyBorder="1" applyAlignment="1">
      <alignment horizontal="center" vertical="top"/>
    </xf>
    <xf numFmtId="165" fontId="2" fillId="4" borderId="9" xfId="2" applyNumberFormat="1" applyFont="1" applyFill="1" applyBorder="1" applyAlignment="1">
      <alignment horizontal="center" vertical="top"/>
    </xf>
    <xf numFmtId="0" fontId="5" fillId="4" borderId="0" xfId="0" applyFont="1" applyFill="1" applyAlignment="1">
      <alignment horizontal="right" vertical="top"/>
    </xf>
    <xf numFmtId="14" fontId="5" fillId="4" borderId="0" xfId="2" applyNumberFormat="1" applyFont="1" applyFill="1" applyAlignment="1">
      <alignment vertical="top"/>
    </xf>
    <xf numFmtId="0" fontId="5" fillId="4" borderId="0" xfId="2" applyFont="1" applyFill="1" applyAlignment="1">
      <alignment horizontal="right" vertical="top"/>
    </xf>
    <xf numFmtId="14" fontId="2" fillId="4" borderId="0" xfId="2" applyNumberFormat="1" applyFont="1" applyFill="1" applyAlignment="1">
      <alignment horizontal="center" vertical="top"/>
    </xf>
    <xf numFmtId="0" fontId="5" fillId="4" borderId="0" xfId="2" applyFont="1" applyFill="1" applyAlignment="1">
      <alignment horizontal="center" vertical="top"/>
    </xf>
    <xf numFmtId="0" fontId="2" fillId="4" borderId="8" xfId="2" applyFont="1" applyFill="1" applyBorder="1" applyAlignment="1">
      <alignment horizontal="center" vertical="top"/>
    </xf>
    <xf numFmtId="0" fontId="2" fillId="4" borderId="0" xfId="2" applyFont="1" applyFill="1" applyAlignment="1">
      <alignment horizontal="center" vertical="top"/>
    </xf>
    <xf numFmtId="165" fontId="2" fillId="4" borderId="0" xfId="2" applyNumberFormat="1" applyFont="1" applyFill="1" applyAlignment="1">
      <alignment horizontal="center" vertical="top"/>
    </xf>
    <xf numFmtId="0" fontId="5" fillId="4" borderId="0" xfId="2" applyFont="1" applyFill="1" applyAlignment="1">
      <alignment vertical="top"/>
    </xf>
    <xf numFmtId="0" fontId="2" fillId="4" borderId="0" xfId="0" applyFont="1" applyFill="1" applyAlignment="1" applyProtection="1">
      <alignment horizontal="center" vertical="top"/>
      <protection locked="0"/>
    </xf>
    <xf numFmtId="0" fontId="2" fillId="4" borderId="0" xfId="0" applyFont="1" applyFill="1" applyAlignment="1">
      <alignment horizontal="justify" vertical="top" wrapText="1"/>
    </xf>
    <xf numFmtId="0" fontId="2" fillId="4" borderId="0" xfId="0" applyFont="1" applyFill="1" applyAlignment="1">
      <alignment horizontal="right" vertical="top"/>
    </xf>
    <xf numFmtId="167" fontId="2" fillId="4" borderId="0" xfId="0" applyNumberFormat="1" applyFont="1" applyFill="1" applyAlignment="1">
      <alignment horizontal="right" vertical="top"/>
    </xf>
    <xf numFmtId="9" fontId="2" fillId="4" borderId="0" xfId="0" applyNumberFormat="1" applyFont="1" applyFill="1" applyAlignment="1">
      <alignment vertical="top"/>
    </xf>
    <xf numFmtId="164" fontId="2" fillId="4" borderId="0" xfId="0" applyNumberFormat="1" applyFont="1" applyFill="1" applyAlignment="1">
      <alignment vertical="top"/>
    </xf>
    <xf numFmtId="0" fontId="5" fillId="4" borderId="1" xfId="0" applyFont="1" applyFill="1" applyBorder="1" applyAlignment="1">
      <alignment horizontal="center" vertical="top"/>
    </xf>
    <xf numFmtId="0" fontId="5" fillId="4" borderId="1" xfId="2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10" fillId="3" borderId="7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textRotation="90" wrapText="1"/>
    </xf>
    <xf numFmtId="0" fontId="9" fillId="3" borderId="1" xfId="2" applyFont="1" applyFill="1" applyBorder="1" applyAlignment="1">
      <alignment horizontal="center" vertical="top" wrapText="1"/>
    </xf>
    <xf numFmtId="14" fontId="2" fillId="4" borderId="0" xfId="0" applyNumberFormat="1" applyFont="1" applyFill="1" applyAlignment="1">
      <alignment horizontal="center" vertical="top"/>
    </xf>
    <xf numFmtId="0" fontId="2" fillId="0" borderId="7" xfId="0" applyFont="1" applyBorder="1" applyAlignment="1" applyProtection="1">
      <alignment horizontal="justify" vertical="top" wrapText="1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167" fontId="2" fillId="2" borderId="1" xfId="1" applyFont="1" applyFill="1" applyBorder="1" applyAlignment="1">
      <alignment vertical="top"/>
    </xf>
    <xf numFmtId="9" fontId="2" fillId="2" borderId="1" xfId="3" applyFont="1" applyFill="1" applyBorder="1" applyAlignment="1">
      <alignment vertical="top"/>
    </xf>
    <xf numFmtId="167" fontId="2" fillId="0" borderId="1" xfId="1" applyFont="1" applyBorder="1" applyAlignment="1">
      <alignment vertical="top"/>
    </xf>
    <xf numFmtId="9" fontId="2" fillId="0" borderId="1" xfId="3" applyFont="1" applyFill="1" applyBorder="1" applyAlignment="1">
      <alignment vertical="top"/>
    </xf>
    <xf numFmtId="167" fontId="2" fillId="0" borderId="1" xfId="1" applyFont="1" applyFill="1" applyBorder="1" applyAlignment="1">
      <alignment vertical="top"/>
    </xf>
    <xf numFmtId="168" fontId="2" fillId="0" borderId="7" xfId="3" applyNumberFormat="1" applyFont="1" applyBorder="1" applyAlignment="1">
      <alignment horizontal="left" vertical="top" wrapText="1"/>
    </xf>
    <xf numFmtId="43" fontId="2" fillId="0" borderId="1" xfId="1" applyNumberFormat="1" applyFont="1" applyBorder="1" applyAlignment="1">
      <alignment vertical="top"/>
    </xf>
    <xf numFmtId="167" fontId="2" fillId="0" borderId="1" xfId="1" applyFont="1" applyFill="1" applyBorder="1" applyAlignment="1" applyProtection="1">
      <alignment horizontal="right" vertical="top"/>
      <protection locked="0"/>
    </xf>
    <xf numFmtId="9" fontId="2" fillId="0" borderId="1" xfId="3" applyFont="1" applyBorder="1" applyAlignment="1">
      <alignment vertical="top"/>
    </xf>
    <xf numFmtId="167" fontId="2" fillId="4" borderId="1" xfId="1" applyFont="1" applyFill="1" applyBorder="1" applyAlignment="1">
      <alignment vertical="top"/>
    </xf>
    <xf numFmtId="168" fontId="2" fillId="0" borderId="1" xfId="3" applyNumberFormat="1" applyFont="1" applyFill="1" applyBorder="1" applyAlignment="1">
      <alignment vertical="top"/>
    </xf>
    <xf numFmtId="0" fontId="2" fillId="0" borderId="7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</cellXfs>
  <cellStyles count="4">
    <cellStyle name="Currency" xfId="1" builtinId="4"/>
    <cellStyle name="Excel Built-in Normal" xfId="2" xr:uid="{00000000-0005-0000-0000-000001000000}"/>
    <cellStyle name="Normal" xfId="0" builtinId="0"/>
    <cellStyle name="Per cent" xfId="3" builtinId="5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R121"/>
  <sheetViews>
    <sheetView tabSelected="1" topLeftCell="A29" zoomScale="125" zoomScaleNormal="125" zoomScalePageLayoutView="125" workbookViewId="0">
      <selection activeCell="B47" sqref="B47"/>
    </sheetView>
  </sheetViews>
  <sheetFormatPr baseColWidth="10" defaultColWidth="11.5" defaultRowHeight="14" x14ac:dyDescent="0.15"/>
  <cols>
    <col min="1" max="1" width="7.1640625" style="4" customWidth="1"/>
    <col min="2" max="2" width="44.83203125" style="2" customWidth="1"/>
    <col min="3" max="3" width="15.33203125" style="2" customWidth="1"/>
    <col min="4" max="4" width="13" style="2" customWidth="1"/>
    <col min="5" max="5" width="15.33203125" style="2" customWidth="1"/>
    <col min="6" max="6" width="12.6640625" style="2" bestFit="1" customWidth="1"/>
    <col min="7" max="7" width="7" style="3" customWidth="1"/>
    <col min="8" max="8" width="15.33203125" style="2" customWidth="1"/>
    <col min="9" max="226" width="12" style="2" customWidth="1"/>
    <col min="227" max="16384" width="11.5" style="1"/>
  </cols>
  <sheetData>
    <row r="1" spans="1:8" x14ac:dyDescent="0.15">
      <c r="A1" s="41"/>
      <c r="B1" s="42" t="s">
        <v>60</v>
      </c>
      <c r="C1" s="43"/>
      <c r="D1" s="44"/>
      <c r="E1" s="45" t="s">
        <v>0</v>
      </c>
      <c r="F1" s="46"/>
      <c r="G1" s="47"/>
      <c r="H1" s="48" t="s">
        <v>1</v>
      </c>
    </row>
    <row r="2" spans="1:8" x14ac:dyDescent="0.15">
      <c r="A2" s="41"/>
      <c r="B2" s="42"/>
      <c r="C2" s="43"/>
      <c r="D2" s="44"/>
      <c r="E2" s="49" t="s">
        <v>2</v>
      </c>
      <c r="F2" s="46"/>
      <c r="G2" s="47"/>
      <c r="H2" s="50">
        <v>0</v>
      </c>
    </row>
    <row r="3" spans="1:8" x14ac:dyDescent="0.15">
      <c r="A3" s="41"/>
      <c r="B3" s="42"/>
      <c r="C3" s="43"/>
      <c r="D3" s="44"/>
      <c r="E3" s="49" t="s">
        <v>3</v>
      </c>
      <c r="F3" s="46"/>
      <c r="G3" s="47"/>
      <c r="H3" s="51">
        <v>0</v>
      </c>
    </row>
    <row r="4" spans="1:8" x14ac:dyDescent="0.15">
      <c r="A4" s="41"/>
      <c r="B4" s="52" t="s">
        <v>22</v>
      </c>
      <c r="C4" s="41">
        <v>1</v>
      </c>
      <c r="D4" s="53"/>
      <c r="E4" s="49" t="s">
        <v>4</v>
      </c>
      <c r="F4" s="46"/>
      <c r="G4" s="47"/>
      <c r="H4" s="51">
        <v>0</v>
      </c>
    </row>
    <row r="5" spans="1:8" x14ac:dyDescent="0.15">
      <c r="A5" s="41"/>
      <c r="B5" s="52" t="s">
        <v>23</v>
      </c>
      <c r="C5" s="75">
        <v>43894</v>
      </c>
      <c r="D5" s="53"/>
      <c r="E5" s="49" t="s">
        <v>5</v>
      </c>
      <c r="F5" s="46"/>
      <c r="G5" s="47"/>
      <c r="H5" s="51">
        <v>0</v>
      </c>
    </row>
    <row r="6" spans="1:8" x14ac:dyDescent="0.15">
      <c r="A6" s="41"/>
      <c r="B6" s="54" t="s">
        <v>24</v>
      </c>
      <c r="C6" s="75">
        <v>43894</v>
      </c>
      <c r="D6" s="56"/>
      <c r="E6" s="49" t="s">
        <v>6</v>
      </c>
      <c r="F6" s="46"/>
      <c r="G6" s="57"/>
      <c r="H6" s="51" t="s">
        <v>51</v>
      </c>
    </row>
    <row r="7" spans="1:8" x14ac:dyDescent="0.15">
      <c r="A7" s="41"/>
      <c r="B7" s="54"/>
      <c r="C7" s="55"/>
      <c r="D7" s="56"/>
      <c r="E7" s="49" t="s">
        <v>7</v>
      </c>
      <c r="F7" s="46"/>
      <c r="G7" s="57"/>
      <c r="H7" s="51" t="s">
        <v>51</v>
      </c>
    </row>
    <row r="8" spans="1:8" x14ac:dyDescent="0.15">
      <c r="A8" s="41"/>
      <c r="B8" s="54"/>
      <c r="C8" s="55"/>
      <c r="D8" s="56"/>
      <c r="E8" s="49" t="s">
        <v>9</v>
      </c>
      <c r="F8" s="46"/>
      <c r="G8" s="57"/>
      <c r="H8" s="51" t="s">
        <v>51</v>
      </c>
    </row>
    <row r="9" spans="1:8" x14ac:dyDescent="0.15">
      <c r="A9" s="41"/>
      <c r="B9" s="44" t="s">
        <v>8</v>
      </c>
      <c r="C9" s="43"/>
      <c r="D9" s="59"/>
      <c r="E9" s="44"/>
      <c r="F9" s="43"/>
      <c r="G9" s="58"/>
      <c r="H9" s="59"/>
    </row>
    <row r="10" spans="1:8" x14ac:dyDescent="0.15">
      <c r="A10" s="41"/>
      <c r="B10" s="60" t="s">
        <v>27</v>
      </c>
      <c r="C10" s="44"/>
      <c r="D10" s="44"/>
      <c r="E10" s="44"/>
      <c r="F10" s="44"/>
      <c r="G10" s="58"/>
      <c r="H10" s="44"/>
    </row>
    <row r="11" spans="1:8" ht="61" customHeight="1" x14ac:dyDescent="0.15">
      <c r="A11" s="70"/>
      <c r="B11" s="71" t="s">
        <v>10</v>
      </c>
      <c r="C11" s="72" t="s">
        <v>26</v>
      </c>
      <c r="D11" s="72" t="s">
        <v>30</v>
      </c>
      <c r="E11" s="72" t="s">
        <v>11</v>
      </c>
      <c r="F11" s="72" t="s">
        <v>12</v>
      </c>
      <c r="G11" s="73" t="s">
        <v>21</v>
      </c>
      <c r="H11" s="74" t="s">
        <v>13</v>
      </c>
    </row>
    <row r="12" spans="1:8" ht="15" x14ac:dyDescent="0.15">
      <c r="A12" s="23">
        <v>1</v>
      </c>
      <c r="B12" s="24" t="s">
        <v>36</v>
      </c>
      <c r="C12" s="79"/>
      <c r="D12" s="25"/>
      <c r="E12" s="25"/>
      <c r="F12" s="80"/>
      <c r="G12" s="26"/>
      <c r="H12" s="79">
        <f>ROUND(C12*F12,2)</f>
        <v>0</v>
      </c>
    </row>
    <row r="13" spans="1:8" x14ac:dyDescent="0.15">
      <c r="A13" s="22">
        <v>1.01</v>
      </c>
      <c r="B13" s="78" t="s">
        <v>38</v>
      </c>
      <c r="C13" s="81">
        <v>0</v>
      </c>
      <c r="D13" s="9"/>
      <c r="E13" s="9"/>
      <c r="F13" s="82">
        <v>0</v>
      </c>
      <c r="G13" s="10"/>
      <c r="H13" s="81">
        <f>ROUND(C13*F13,2)</f>
        <v>0</v>
      </c>
    </row>
    <row r="14" spans="1:8" x14ac:dyDescent="0.15">
      <c r="A14" s="22">
        <v>1.02</v>
      </c>
      <c r="B14" s="78" t="s">
        <v>39</v>
      </c>
      <c r="C14" s="81">
        <v>0</v>
      </c>
      <c r="D14" s="13"/>
      <c r="E14" s="9"/>
      <c r="F14" s="82">
        <v>0</v>
      </c>
      <c r="G14" s="10"/>
      <c r="H14" s="81">
        <f t="shared" ref="H14:H23" si="0">ROUND(C14*F14,2)</f>
        <v>0</v>
      </c>
    </row>
    <row r="15" spans="1:8" x14ac:dyDescent="0.15">
      <c r="A15" s="22">
        <v>1.03</v>
      </c>
      <c r="B15" s="78" t="s">
        <v>40</v>
      </c>
      <c r="C15" s="81">
        <v>0</v>
      </c>
      <c r="D15" s="9"/>
      <c r="E15" s="9"/>
      <c r="F15" s="82">
        <v>0</v>
      </c>
      <c r="G15" s="10"/>
      <c r="H15" s="81">
        <f t="shared" si="0"/>
        <v>0</v>
      </c>
    </row>
    <row r="16" spans="1:8" x14ac:dyDescent="0.15">
      <c r="A16" s="22">
        <v>1.04</v>
      </c>
      <c r="B16" s="78" t="s">
        <v>41</v>
      </c>
      <c r="C16" s="81">
        <v>0</v>
      </c>
      <c r="D16" s="9"/>
      <c r="E16" s="9"/>
      <c r="F16" s="82">
        <v>0</v>
      </c>
      <c r="G16" s="10"/>
      <c r="H16" s="81">
        <f t="shared" si="0"/>
        <v>0</v>
      </c>
    </row>
    <row r="17" spans="1:8" ht="15" x14ac:dyDescent="0.15">
      <c r="A17" s="22">
        <v>1.05</v>
      </c>
      <c r="B17" s="77" t="s">
        <v>48</v>
      </c>
      <c r="C17" s="81">
        <v>0</v>
      </c>
      <c r="D17" s="9"/>
      <c r="E17" s="9"/>
      <c r="F17" s="82">
        <v>0</v>
      </c>
      <c r="G17" s="10"/>
      <c r="H17" s="81">
        <f t="shared" si="0"/>
        <v>0</v>
      </c>
    </row>
    <row r="18" spans="1:8" x14ac:dyDescent="0.15">
      <c r="A18" s="22">
        <v>1.06</v>
      </c>
      <c r="B18" s="78" t="s">
        <v>42</v>
      </c>
      <c r="C18" s="81">
        <v>0</v>
      </c>
      <c r="D18" s="9"/>
      <c r="E18" s="9"/>
      <c r="F18" s="82">
        <v>0</v>
      </c>
      <c r="G18" s="10"/>
      <c r="H18" s="81">
        <f t="shared" si="0"/>
        <v>0</v>
      </c>
    </row>
    <row r="19" spans="1:8" x14ac:dyDescent="0.15">
      <c r="A19" s="22">
        <v>1.07</v>
      </c>
      <c r="B19" s="78" t="s">
        <v>49</v>
      </c>
      <c r="C19" s="81">
        <v>0</v>
      </c>
      <c r="D19" s="9"/>
      <c r="E19" s="9"/>
      <c r="F19" s="82">
        <v>0</v>
      </c>
      <c r="G19" s="10"/>
      <c r="H19" s="81">
        <f t="shared" si="0"/>
        <v>0</v>
      </c>
    </row>
    <row r="20" spans="1:8" x14ac:dyDescent="0.15">
      <c r="A20" s="22">
        <v>1.08</v>
      </c>
      <c r="B20" s="78" t="s">
        <v>43</v>
      </c>
      <c r="C20" s="81">
        <v>0</v>
      </c>
      <c r="D20" s="9"/>
      <c r="E20" s="9"/>
      <c r="F20" s="82">
        <v>0</v>
      </c>
      <c r="G20" s="10"/>
      <c r="H20" s="81">
        <f t="shared" si="0"/>
        <v>0</v>
      </c>
    </row>
    <row r="21" spans="1:8" x14ac:dyDescent="0.15">
      <c r="A21" s="22">
        <v>1.0900000000000001</v>
      </c>
      <c r="B21" s="78" t="s">
        <v>44</v>
      </c>
      <c r="C21" s="81">
        <v>0</v>
      </c>
      <c r="D21" s="9"/>
      <c r="E21" s="9"/>
      <c r="F21" s="82">
        <v>0</v>
      </c>
      <c r="G21" s="10"/>
      <c r="H21" s="81">
        <f t="shared" si="0"/>
        <v>0</v>
      </c>
    </row>
    <row r="22" spans="1:8" x14ac:dyDescent="0.15">
      <c r="A22" s="22">
        <v>1.1000000000000001</v>
      </c>
      <c r="B22" s="78" t="s">
        <v>50</v>
      </c>
      <c r="C22" s="81">
        <v>0</v>
      </c>
      <c r="D22" s="9"/>
      <c r="E22" s="9"/>
      <c r="F22" s="82">
        <v>0</v>
      </c>
      <c r="G22" s="10"/>
      <c r="H22" s="81">
        <f t="shared" si="0"/>
        <v>0</v>
      </c>
    </row>
    <row r="23" spans="1:8" ht="15" x14ac:dyDescent="0.15">
      <c r="A23" s="22">
        <v>1.1100000000000001</v>
      </c>
      <c r="B23" s="77" t="s">
        <v>45</v>
      </c>
      <c r="C23" s="83">
        <v>0</v>
      </c>
      <c r="D23" s="9"/>
      <c r="E23" s="9"/>
      <c r="F23" s="82">
        <v>0</v>
      </c>
      <c r="G23" s="10"/>
      <c r="H23" s="81">
        <f t="shared" si="0"/>
        <v>0</v>
      </c>
    </row>
    <row r="24" spans="1:8" ht="15" x14ac:dyDescent="0.15">
      <c r="A24" s="23">
        <v>2</v>
      </c>
      <c r="B24" s="24" t="s">
        <v>25</v>
      </c>
      <c r="C24" s="79"/>
      <c r="D24" s="25"/>
      <c r="E24" s="25"/>
      <c r="F24" s="80"/>
      <c r="G24" s="26"/>
      <c r="H24" s="79"/>
    </row>
    <row r="25" spans="1:8" x14ac:dyDescent="0.15">
      <c r="A25" s="22">
        <v>2.0099999999999998</v>
      </c>
      <c r="B25" s="90" t="s">
        <v>46</v>
      </c>
      <c r="C25" s="83">
        <v>1000</v>
      </c>
      <c r="D25" s="9"/>
      <c r="E25" s="9"/>
      <c r="F25" s="82">
        <v>0</v>
      </c>
      <c r="G25" s="10"/>
      <c r="H25" s="81">
        <f t="shared" ref="H25:H29" si="1">ROUND(C25*F25,2)</f>
        <v>0</v>
      </c>
    </row>
    <row r="26" spans="1:8" x14ac:dyDescent="0.15">
      <c r="A26" s="22">
        <v>2.02</v>
      </c>
      <c r="B26" s="78" t="s">
        <v>52</v>
      </c>
      <c r="C26" s="83">
        <f>4*100</f>
        <v>400</v>
      </c>
      <c r="D26" s="9"/>
      <c r="E26" s="9"/>
      <c r="F26" s="82">
        <v>0</v>
      </c>
      <c r="G26" s="10"/>
      <c r="H26" s="81">
        <f t="shared" si="1"/>
        <v>0</v>
      </c>
    </row>
    <row r="27" spans="1:8" x14ac:dyDescent="0.15">
      <c r="A27" s="22">
        <v>2.0299999999999998</v>
      </c>
      <c r="B27" s="78" t="s">
        <v>56</v>
      </c>
      <c r="C27" s="83">
        <f>2*250</f>
        <v>500</v>
      </c>
      <c r="D27" s="9"/>
      <c r="E27" s="9"/>
      <c r="F27" s="82">
        <v>0</v>
      </c>
      <c r="G27" s="10"/>
      <c r="H27" s="81">
        <f t="shared" ref="H27" si="2">ROUND(C27*F27,2)</f>
        <v>0</v>
      </c>
    </row>
    <row r="28" spans="1:8" ht="15" x14ac:dyDescent="0.15">
      <c r="A28" s="22">
        <v>2.04</v>
      </c>
      <c r="B28" s="77" t="s">
        <v>53</v>
      </c>
      <c r="C28" s="83">
        <f>40*50</f>
        <v>2000</v>
      </c>
      <c r="D28" s="9"/>
      <c r="E28" s="9"/>
      <c r="F28" s="82">
        <v>0</v>
      </c>
      <c r="G28" s="10"/>
      <c r="H28" s="81">
        <f t="shared" si="1"/>
        <v>0</v>
      </c>
    </row>
    <row r="29" spans="1:8" ht="30" x14ac:dyDescent="0.15">
      <c r="A29" s="22">
        <v>2.0499999999999998</v>
      </c>
      <c r="B29" s="77" t="s">
        <v>71</v>
      </c>
      <c r="C29" s="83">
        <f>3*300</f>
        <v>900</v>
      </c>
      <c r="D29" s="9"/>
      <c r="E29" s="9"/>
      <c r="F29" s="82">
        <v>0</v>
      </c>
      <c r="G29" s="10"/>
      <c r="H29" s="81">
        <f t="shared" si="1"/>
        <v>0</v>
      </c>
    </row>
    <row r="30" spans="1:8" ht="15" x14ac:dyDescent="0.15">
      <c r="A30" s="23">
        <v>3</v>
      </c>
      <c r="B30" s="24" t="s">
        <v>37</v>
      </c>
      <c r="C30" s="79"/>
      <c r="D30" s="25"/>
      <c r="E30" s="25"/>
      <c r="F30" s="80"/>
      <c r="G30" s="26"/>
      <c r="H30" s="79"/>
    </row>
    <row r="31" spans="1:8" ht="15" x14ac:dyDescent="0.15">
      <c r="A31" s="22">
        <v>3.01</v>
      </c>
      <c r="B31" s="77" t="s">
        <v>54</v>
      </c>
      <c r="C31" s="81">
        <v>0</v>
      </c>
      <c r="D31" s="9"/>
      <c r="E31" s="9"/>
      <c r="F31" s="82">
        <v>0</v>
      </c>
      <c r="G31" s="10"/>
      <c r="H31" s="81">
        <f>ROUND(C31*F31,2)</f>
        <v>0</v>
      </c>
    </row>
    <row r="32" spans="1:8" ht="30" x14ac:dyDescent="0.15">
      <c r="A32" s="22">
        <v>3.02</v>
      </c>
      <c r="B32" s="77" t="s">
        <v>68</v>
      </c>
      <c r="C32" s="81">
        <v>0</v>
      </c>
      <c r="D32" s="9"/>
      <c r="E32" s="9"/>
      <c r="F32" s="82">
        <v>0</v>
      </c>
      <c r="G32" s="10"/>
      <c r="H32" s="81">
        <f>ROUND(C32*F32,2)</f>
        <v>0</v>
      </c>
    </row>
    <row r="33" spans="1:8" ht="150" x14ac:dyDescent="0.15">
      <c r="A33" s="22">
        <v>3.03</v>
      </c>
      <c r="B33" s="77" t="s">
        <v>72</v>
      </c>
      <c r="C33" s="81">
        <v>0</v>
      </c>
      <c r="D33" s="9"/>
      <c r="E33" s="9"/>
      <c r="F33" s="82">
        <v>0</v>
      </c>
      <c r="G33" s="10"/>
      <c r="H33" s="81">
        <f t="shared" ref="H33:H47" si="3">ROUND(C33*F33,2)</f>
        <v>0</v>
      </c>
    </row>
    <row r="34" spans="1:8" ht="30" x14ac:dyDescent="0.15">
      <c r="A34" s="22">
        <v>3.04</v>
      </c>
      <c r="B34" s="77" t="s">
        <v>64</v>
      </c>
      <c r="C34" s="81">
        <v>0</v>
      </c>
      <c r="D34" s="9"/>
      <c r="E34" s="9"/>
      <c r="F34" s="82">
        <v>0</v>
      </c>
      <c r="G34" s="10"/>
      <c r="H34" s="81">
        <f t="shared" si="3"/>
        <v>0</v>
      </c>
    </row>
    <row r="35" spans="1:8" ht="30" x14ac:dyDescent="0.15">
      <c r="A35" s="22">
        <v>3.05</v>
      </c>
      <c r="B35" s="77" t="s">
        <v>65</v>
      </c>
      <c r="C35" s="81">
        <v>0</v>
      </c>
      <c r="D35" s="9"/>
      <c r="E35" s="9"/>
      <c r="F35" s="82">
        <v>0</v>
      </c>
      <c r="G35" s="10"/>
      <c r="H35" s="81">
        <f t="shared" si="3"/>
        <v>0</v>
      </c>
    </row>
    <row r="36" spans="1:8" ht="15" x14ac:dyDescent="0.15">
      <c r="A36" s="22">
        <v>3.06</v>
      </c>
      <c r="B36" s="77" t="s">
        <v>58</v>
      </c>
      <c r="C36" s="81">
        <v>0</v>
      </c>
      <c r="D36" s="9"/>
      <c r="E36" s="9"/>
      <c r="F36" s="82">
        <v>0</v>
      </c>
      <c r="G36" s="10"/>
      <c r="H36" s="81">
        <f t="shared" si="3"/>
        <v>0</v>
      </c>
    </row>
    <row r="37" spans="1:8" ht="30" customHeight="1" x14ac:dyDescent="0.15">
      <c r="A37" s="22">
        <v>3.07</v>
      </c>
      <c r="B37" s="77" t="s">
        <v>57</v>
      </c>
      <c r="C37" s="81">
        <v>0</v>
      </c>
      <c r="D37" s="9"/>
      <c r="E37" s="9"/>
      <c r="F37" s="82">
        <v>0</v>
      </c>
      <c r="G37" s="10"/>
      <c r="H37" s="81">
        <f t="shared" si="3"/>
        <v>0</v>
      </c>
    </row>
    <row r="38" spans="1:8" ht="31" customHeight="1" x14ac:dyDescent="0.15">
      <c r="A38" s="22">
        <v>3.08</v>
      </c>
      <c r="B38" s="77" t="s">
        <v>66</v>
      </c>
      <c r="C38" s="81">
        <v>0</v>
      </c>
      <c r="D38" s="9"/>
      <c r="E38" s="9"/>
      <c r="F38" s="82">
        <v>0</v>
      </c>
      <c r="G38" s="10"/>
      <c r="H38" s="81">
        <f t="shared" si="3"/>
        <v>0</v>
      </c>
    </row>
    <row r="39" spans="1:8" ht="15" x14ac:dyDescent="0.15">
      <c r="A39" s="22">
        <v>3.09</v>
      </c>
      <c r="B39" s="77" t="s">
        <v>59</v>
      </c>
      <c r="C39" s="81">
        <v>0</v>
      </c>
      <c r="D39" s="9"/>
      <c r="E39" s="9"/>
      <c r="F39" s="82">
        <v>0</v>
      </c>
      <c r="G39" s="10"/>
      <c r="H39" s="81">
        <f t="shared" si="3"/>
        <v>0</v>
      </c>
    </row>
    <row r="40" spans="1:8" ht="15" x14ac:dyDescent="0.15">
      <c r="A40" s="22">
        <v>3.1</v>
      </c>
      <c r="B40" s="77" t="s">
        <v>63</v>
      </c>
      <c r="C40" s="81">
        <v>0</v>
      </c>
      <c r="D40" s="9"/>
      <c r="E40" s="9"/>
      <c r="F40" s="82">
        <v>0</v>
      </c>
      <c r="G40" s="10"/>
      <c r="H40" s="81">
        <f t="shared" si="3"/>
        <v>0</v>
      </c>
    </row>
    <row r="41" spans="1:8" ht="30" x14ac:dyDescent="0.15">
      <c r="A41" s="22">
        <v>3.11</v>
      </c>
      <c r="B41" s="77" t="s">
        <v>61</v>
      </c>
      <c r="C41" s="81">
        <v>0</v>
      </c>
      <c r="D41" s="9"/>
      <c r="E41" s="9"/>
      <c r="F41" s="82">
        <v>0</v>
      </c>
      <c r="G41" s="10"/>
      <c r="H41" s="81">
        <f t="shared" si="3"/>
        <v>0</v>
      </c>
    </row>
    <row r="42" spans="1:8" ht="30" x14ac:dyDescent="0.15">
      <c r="A42" s="22">
        <v>3.12</v>
      </c>
      <c r="B42" s="77" t="s">
        <v>55</v>
      </c>
      <c r="C42" s="81">
        <v>0</v>
      </c>
      <c r="D42" s="9"/>
      <c r="E42" s="9"/>
      <c r="F42" s="82">
        <v>0</v>
      </c>
      <c r="G42" s="10"/>
      <c r="H42" s="81">
        <f t="shared" si="3"/>
        <v>0</v>
      </c>
    </row>
    <row r="43" spans="1:8" ht="30" x14ac:dyDescent="0.15">
      <c r="A43" s="22">
        <v>3.13</v>
      </c>
      <c r="B43" s="77" t="s">
        <v>70</v>
      </c>
      <c r="C43" s="81">
        <v>0</v>
      </c>
      <c r="D43" s="9"/>
      <c r="E43" s="9"/>
      <c r="F43" s="82">
        <v>0</v>
      </c>
      <c r="G43" s="10"/>
      <c r="H43" s="81">
        <f t="shared" si="3"/>
        <v>0</v>
      </c>
    </row>
    <row r="44" spans="1:8" ht="30" x14ac:dyDescent="0.15">
      <c r="A44" s="22">
        <v>3.14</v>
      </c>
      <c r="B44" s="77" t="s">
        <v>69</v>
      </c>
      <c r="C44" s="81">
        <v>0</v>
      </c>
      <c r="D44" s="9"/>
      <c r="E44" s="9"/>
      <c r="F44" s="82">
        <v>0</v>
      </c>
      <c r="G44" s="10"/>
      <c r="H44" s="81">
        <f t="shared" ref="H44" si="4">ROUND(C44*F44,2)</f>
        <v>0</v>
      </c>
    </row>
    <row r="45" spans="1:8" ht="15" x14ac:dyDescent="0.15">
      <c r="A45" s="22">
        <v>3.15</v>
      </c>
      <c r="B45" s="77" t="s">
        <v>62</v>
      </c>
      <c r="C45" s="81">
        <v>0</v>
      </c>
      <c r="D45" s="9"/>
      <c r="E45" s="9"/>
      <c r="F45" s="82">
        <v>0</v>
      </c>
      <c r="G45" s="10"/>
      <c r="H45" s="81">
        <f t="shared" si="3"/>
        <v>0</v>
      </c>
    </row>
    <row r="46" spans="1:8" ht="45" x14ac:dyDescent="0.15">
      <c r="A46" s="22">
        <v>3.16</v>
      </c>
      <c r="B46" s="77" t="s">
        <v>73</v>
      </c>
      <c r="C46" s="81">
        <v>0</v>
      </c>
      <c r="D46" s="9"/>
      <c r="E46" s="9"/>
      <c r="F46" s="82">
        <v>0</v>
      </c>
      <c r="G46" s="10"/>
      <c r="H46" s="81">
        <f t="shared" ref="H46" si="5">ROUND(C46*F46,2)</f>
        <v>0</v>
      </c>
    </row>
    <row r="47" spans="1:8" ht="15" x14ac:dyDescent="0.15">
      <c r="A47" s="22">
        <v>3.17</v>
      </c>
      <c r="B47" s="77" t="s">
        <v>67</v>
      </c>
      <c r="C47" s="81">
        <v>0</v>
      </c>
      <c r="D47" s="9"/>
      <c r="E47" s="9"/>
      <c r="F47" s="82">
        <v>0</v>
      </c>
      <c r="G47" s="10"/>
      <c r="H47" s="81">
        <f t="shared" si="3"/>
        <v>0</v>
      </c>
    </row>
    <row r="48" spans="1:8" ht="15" x14ac:dyDescent="0.15">
      <c r="A48" s="23">
        <v>4</v>
      </c>
      <c r="B48" s="24" t="s">
        <v>47</v>
      </c>
      <c r="C48" s="79"/>
      <c r="D48" s="25"/>
      <c r="E48" s="25"/>
      <c r="F48" s="80"/>
      <c r="G48" s="26"/>
      <c r="H48" s="79"/>
    </row>
    <row r="49" spans="1:8" x14ac:dyDescent="0.15">
      <c r="A49" s="22">
        <v>4.01</v>
      </c>
      <c r="B49" s="84">
        <v>0</v>
      </c>
      <c r="C49" s="85">
        <f>ROUND(B49*SUM(C13:C47),2)</f>
        <v>0</v>
      </c>
      <c r="D49" s="9"/>
      <c r="E49" s="9"/>
      <c r="F49" s="89">
        <v>0</v>
      </c>
      <c r="G49" s="10"/>
      <c r="H49" s="81">
        <f>ROUND(C49*F49,2)</f>
        <v>0</v>
      </c>
    </row>
    <row r="50" spans="1:8" x14ac:dyDescent="0.15">
      <c r="A50" s="27" t="s">
        <v>14</v>
      </c>
      <c r="B50" s="28"/>
      <c r="C50" s="29" t="s">
        <v>15</v>
      </c>
      <c r="D50" s="30" t="s">
        <v>16</v>
      </c>
      <c r="E50" s="31" t="s">
        <v>17</v>
      </c>
      <c r="F50" s="32" t="s">
        <v>12</v>
      </c>
      <c r="G50" s="29"/>
      <c r="H50" s="33" t="s">
        <v>13</v>
      </c>
    </row>
    <row r="51" spans="1:8" x14ac:dyDescent="0.15">
      <c r="A51" s="21" t="s">
        <v>32</v>
      </c>
      <c r="B51" s="11"/>
      <c r="C51" s="13"/>
      <c r="D51" s="86">
        <v>0</v>
      </c>
      <c r="E51" s="86">
        <v>0</v>
      </c>
      <c r="F51" s="87">
        <v>0</v>
      </c>
      <c r="G51" s="10"/>
      <c r="H51" s="81">
        <f>ROUND((0-D51+E51)*F51,2)</f>
        <v>0</v>
      </c>
    </row>
    <row r="52" spans="1:8" x14ac:dyDescent="0.15">
      <c r="A52" s="21" t="s">
        <v>33</v>
      </c>
      <c r="B52" s="76"/>
      <c r="C52" s="13"/>
      <c r="D52" s="86">
        <v>0</v>
      </c>
      <c r="E52" s="83">
        <v>0</v>
      </c>
      <c r="F52" s="87">
        <v>0</v>
      </c>
      <c r="G52" s="10"/>
      <c r="H52" s="81">
        <f>ROUND((0-D52+E52)*F52,2)</f>
        <v>0</v>
      </c>
    </row>
    <row r="53" spans="1:8" x14ac:dyDescent="0.15">
      <c r="A53" s="27" t="s">
        <v>29</v>
      </c>
      <c r="B53" s="28"/>
      <c r="C53" s="29" t="s">
        <v>15</v>
      </c>
      <c r="D53" s="30" t="s">
        <v>16</v>
      </c>
      <c r="E53" s="31" t="s">
        <v>17</v>
      </c>
      <c r="F53" s="32" t="s">
        <v>12</v>
      </c>
      <c r="G53" s="29"/>
      <c r="H53" s="33" t="s">
        <v>13</v>
      </c>
    </row>
    <row r="54" spans="1:8" x14ac:dyDescent="0.15">
      <c r="A54" s="21" t="s">
        <v>34</v>
      </c>
      <c r="B54" s="11"/>
      <c r="C54" s="13"/>
      <c r="D54" s="86">
        <v>0</v>
      </c>
      <c r="E54" s="86">
        <v>0</v>
      </c>
      <c r="F54" s="87">
        <v>0</v>
      </c>
      <c r="G54" s="10"/>
      <c r="H54" s="81">
        <f>ROUND((0-D54+E54)*F54,2)</f>
        <v>0</v>
      </c>
    </row>
    <row r="55" spans="1:8" x14ac:dyDescent="0.15">
      <c r="A55" s="21" t="s">
        <v>35</v>
      </c>
      <c r="B55" s="11"/>
      <c r="C55" s="13"/>
      <c r="D55" s="86">
        <v>0</v>
      </c>
      <c r="E55" s="86">
        <v>0</v>
      </c>
      <c r="F55" s="87">
        <v>0</v>
      </c>
      <c r="G55" s="10"/>
      <c r="H55" s="81">
        <f>ROUND((0-D55+E55)*F55,2)</f>
        <v>0</v>
      </c>
    </row>
    <row r="56" spans="1:8" x14ac:dyDescent="0.15">
      <c r="A56" s="34" t="s">
        <v>18</v>
      </c>
      <c r="B56" s="35"/>
      <c r="C56" s="36" t="s">
        <v>15</v>
      </c>
      <c r="D56" s="37"/>
      <c r="E56" s="38" t="s">
        <v>17</v>
      </c>
      <c r="F56" s="39" t="s">
        <v>12</v>
      </c>
      <c r="G56" s="36"/>
      <c r="H56" s="40" t="s">
        <v>13</v>
      </c>
    </row>
    <row r="57" spans="1:8" x14ac:dyDescent="0.15">
      <c r="A57" s="21">
        <v>1</v>
      </c>
      <c r="B57" s="12"/>
      <c r="C57" s="91"/>
      <c r="D57" s="91"/>
      <c r="E57" s="86">
        <v>0</v>
      </c>
      <c r="F57" s="87">
        <v>0</v>
      </c>
      <c r="G57" s="10"/>
      <c r="H57" s="81">
        <f>ROUND(E57*F57,2)</f>
        <v>0</v>
      </c>
    </row>
    <row r="58" spans="1:8" x14ac:dyDescent="0.15">
      <c r="A58" s="21">
        <v>2</v>
      </c>
      <c r="B58" s="12"/>
      <c r="C58" s="91"/>
      <c r="D58" s="91"/>
      <c r="E58" s="86">
        <v>0</v>
      </c>
      <c r="F58" s="87">
        <v>0</v>
      </c>
      <c r="G58" s="10"/>
      <c r="H58" s="81">
        <f>ROUND(E58*F58,2)</f>
        <v>0</v>
      </c>
    </row>
    <row r="59" spans="1:8" x14ac:dyDescent="0.15">
      <c r="A59" s="34" t="s">
        <v>31</v>
      </c>
      <c r="B59" s="35"/>
      <c r="C59" s="36" t="s">
        <v>15</v>
      </c>
      <c r="D59" s="37"/>
      <c r="E59" s="38" t="s">
        <v>17</v>
      </c>
      <c r="F59" s="39" t="s">
        <v>12</v>
      </c>
      <c r="G59" s="36"/>
      <c r="H59" s="40" t="s">
        <v>13</v>
      </c>
    </row>
    <row r="60" spans="1:8" x14ac:dyDescent="0.15">
      <c r="A60" s="21">
        <v>1</v>
      </c>
      <c r="B60" s="12"/>
      <c r="C60" s="91"/>
      <c r="D60" s="91"/>
      <c r="E60" s="86">
        <v>0</v>
      </c>
      <c r="F60" s="87">
        <v>0</v>
      </c>
      <c r="G60" s="10"/>
      <c r="H60" s="81">
        <f>ROUND(E60*F60,2)</f>
        <v>0</v>
      </c>
    </row>
    <row r="61" spans="1:8" x14ac:dyDescent="0.15">
      <c r="A61" s="21">
        <v>2</v>
      </c>
      <c r="B61" s="12"/>
      <c r="C61" s="91"/>
      <c r="D61" s="91"/>
      <c r="E61" s="86">
        <v>0</v>
      </c>
      <c r="F61" s="87">
        <v>0</v>
      </c>
      <c r="G61" s="10"/>
      <c r="H61" s="81">
        <f>ROUND(E61*F61,2)</f>
        <v>0</v>
      </c>
    </row>
    <row r="62" spans="1:8" x14ac:dyDescent="0.15">
      <c r="A62" s="21">
        <v>3</v>
      </c>
      <c r="B62" s="12"/>
      <c r="C62" s="91"/>
      <c r="D62" s="91"/>
      <c r="E62" s="86">
        <v>0</v>
      </c>
      <c r="F62" s="87">
        <v>0</v>
      </c>
      <c r="G62" s="10"/>
      <c r="H62" s="81">
        <f>ROUND(E62*F62,2)</f>
        <v>0</v>
      </c>
    </row>
    <row r="63" spans="1:8" x14ac:dyDescent="0.15">
      <c r="A63" s="61"/>
      <c r="B63" s="62"/>
      <c r="C63" s="43"/>
      <c r="D63" s="63"/>
      <c r="E63" s="64"/>
      <c r="F63" s="65"/>
      <c r="G63" s="41"/>
      <c r="H63" s="66"/>
    </row>
    <row r="64" spans="1:8" x14ac:dyDescent="0.15">
      <c r="A64" s="41"/>
      <c r="B64" s="44"/>
      <c r="C64" s="67" t="s">
        <v>19</v>
      </c>
      <c r="D64" s="67" t="s">
        <v>16</v>
      </c>
      <c r="E64" s="67" t="s">
        <v>17</v>
      </c>
      <c r="F64" s="68" t="s">
        <v>20</v>
      </c>
      <c r="G64" s="69"/>
      <c r="H64" s="68" t="s">
        <v>13</v>
      </c>
    </row>
    <row r="65" spans="1:8" x14ac:dyDescent="0.15">
      <c r="A65" s="41"/>
      <c r="B65" s="52" t="s">
        <v>28</v>
      </c>
      <c r="C65" s="88">
        <f>SUM(C12:C49)</f>
        <v>4800</v>
      </c>
      <c r="D65" s="83">
        <f>SUM(D51:D64)</f>
        <v>0</v>
      </c>
      <c r="E65" s="83">
        <f>SUM(E51:E64)</f>
        <v>0</v>
      </c>
      <c r="F65" s="83">
        <f>E65+D65</f>
        <v>0</v>
      </c>
      <c r="G65" s="69"/>
      <c r="H65" s="88">
        <f>SUM(H12:H64)</f>
        <v>0</v>
      </c>
    </row>
    <row r="66" spans="1:8" x14ac:dyDescent="0.15">
      <c r="F66" s="5"/>
      <c r="H66" s="6"/>
    </row>
    <row r="67" spans="1:8" x14ac:dyDescent="0.15">
      <c r="F67" s="5"/>
      <c r="H67" s="6"/>
    </row>
    <row r="68" spans="1:8" x14ac:dyDescent="0.15">
      <c r="F68" s="5"/>
      <c r="H68" s="6"/>
    </row>
    <row r="69" spans="1:8" x14ac:dyDescent="0.15">
      <c r="F69" s="5"/>
      <c r="H69" s="6"/>
    </row>
    <row r="70" spans="1:8" x14ac:dyDescent="0.15">
      <c r="F70" s="5"/>
      <c r="H70" s="6"/>
    </row>
    <row r="71" spans="1:8" x14ac:dyDescent="0.15">
      <c r="F71" s="5"/>
      <c r="H71" s="6"/>
    </row>
    <row r="72" spans="1:8" x14ac:dyDescent="0.15">
      <c r="F72" s="5"/>
      <c r="H72" s="6"/>
    </row>
    <row r="73" spans="1:8" x14ac:dyDescent="0.15">
      <c r="B73" s="14"/>
      <c r="C73" s="15"/>
      <c r="F73" s="5"/>
      <c r="H73" s="6"/>
    </row>
    <row r="74" spans="1:8" x14ac:dyDescent="0.15">
      <c r="B74" s="1"/>
      <c r="C74" s="16"/>
      <c r="F74" s="5"/>
      <c r="H74" s="6"/>
    </row>
    <row r="75" spans="1:8" x14ac:dyDescent="0.15">
      <c r="B75" s="1"/>
      <c r="C75" s="16"/>
      <c r="H75" s="6"/>
    </row>
    <row r="76" spans="1:8" x14ac:dyDescent="0.15">
      <c r="C76" s="17"/>
      <c r="D76" s="1"/>
      <c r="E76" s="1"/>
      <c r="F76" s="1"/>
      <c r="G76" s="7"/>
      <c r="H76" s="6"/>
    </row>
    <row r="77" spans="1:8" x14ac:dyDescent="0.15">
      <c r="C77" s="8"/>
      <c r="D77" s="1"/>
      <c r="E77" s="1"/>
      <c r="F77" s="1"/>
      <c r="G77" s="7"/>
      <c r="H77" s="6"/>
    </row>
    <row r="78" spans="1:8" x14ac:dyDescent="0.15">
      <c r="C78" s="8"/>
      <c r="D78" s="1"/>
      <c r="E78" s="1"/>
      <c r="F78" s="1"/>
      <c r="H78" s="6"/>
    </row>
    <row r="79" spans="1:8" x14ac:dyDescent="0.15">
      <c r="C79" s="8"/>
      <c r="D79" s="1"/>
      <c r="E79" s="1"/>
      <c r="F79" s="1"/>
      <c r="H79" s="6"/>
    </row>
    <row r="80" spans="1:8" x14ac:dyDescent="0.15">
      <c r="C80" s="8"/>
      <c r="D80" s="1"/>
      <c r="E80" s="1"/>
      <c r="F80" s="1"/>
      <c r="H80" s="6"/>
    </row>
    <row r="81" spans="2:8" x14ac:dyDescent="0.15">
      <c r="B81" s="14"/>
      <c r="C81" s="8"/>
      <c r="D81" s="1"/>
      <c r="E81" s="1"/>
      <c r="F81" s="1"/>
      <c r="H81" s="6"/>
    </row>
    <row r="82" spans="2:8" x14ac:dyDescent="0.15">
      <c r="B82" s="18"/>
      <c r="C82" s="16"/>
      <c r="D82" s="1"/>
      <c r="E82" s="1"/>
      <c r="F82" s="1"/>
      <c r="G82" s="7"/>
      <c r="H82" s="6"/>
    </row>
    <row r="83" spans="2:8" x14ac:dyDescent="0.15">
      <c r="B83" s="1"/>
      <c r="C83" s="16"/>
      <c r="D83" s="1"/>
      <c r="E83" s="1"/>
      <c r="F83" s="1"/>
      <c r="H83" s="6"/>
    </row>
    <row r="84" spans="2:8" x14ac:dyDescent="0.15">
      <c r="B84" s="1"/>
      <c r="C84" s="17"/>
      <c r="D84" s="1"/>
      <c r="E84" s="1"/>
      <c r="F84" s="1"/>
      <c r="H84" s="6"/>
    </row>
    <row r="85" spans="2:8" x14ac:dyDescent="0.15">
      <c r="B85" s="16"/>
      <c r="C85" s="8"/>
      <c r="D85" s="1"/>
      <c r="E85" s="1"/>
      <c r="F85" s="1"/>
      <c r="G85" s="7"/>
      <c r="H85" s="6"/>
    </row>
    <row r="86" spans="2:8" x14ac:dyDescent="0.15">
      <c r="B86" s="19"/>
      <c r="C86" s="8"/>
      <c r="D86" s="1"/>
      <c r="E86" s="1"/>
    </row>
    <row r="87" spans="2:8" x14ac:dyDescent="0.15">
      <c r="C87" s="8"/>
      <c r="D87" s="1"/>
      <c r="E87" s="1"/>
    </row>
    <row r="88" spans="2:8" x14ac:dyDescent="0.15">
      <c r="B88" s="1"/>
      <c r="C88" s="20"/>
      <c r="D88" s="1"/>
      <c r="E88" s="1"/>
    </row>
    <row r="89" spans="2:8" x14ac:dyDescent="0.15">
      <c r="B89" s="1"/>
      <c r="C89" s="1"/>
      <c r="D89" s="1"/>
      <c r="E89" s="1"/>
    </row>
    <row r="90" spans="2:8" x14ac:dyDescent="0.15">
      <c r="B90" s="1"/>
      <c r="C90" s="1"/>
      <c r="D90" s="1"/>
      <c r="E90" s="1"/>
    </row>
    <row r="91" spans="2:8" x14ac:dyDescent="0.15">
      <c r="B91" s="1"/>
      <c r="C91" s="1"/>
      <c r="D91" s="1"/>
      <c r="E91" s="1"/>
    </row>
    <row r="92" spans="2:8" x14ac:dyDescent="0.15">
      <c r="B92" s="1"/>
      <c r="C92" s="1"/>
      <c r="D92" s="1"/>
      <c r="E92" s="1"/>
    </row>
    <row r="93" spans="2:8" x14ac:dyDescent="0.15">
      <c r="B93" s="1"/>
      <c r="C93" s="1"/>
      <c r="D93" s="1"/>
      <c r="E93" s="1"/>
    </row>
    <row r="94" spans="2:8" x14ac:dyDescent="0.15">
      <c r="B94" s="1"/>
      <c r="C94" s="1"/>
      <c r="D94" s="1"/>
      <c r="E94" s="1"/>
    </row>
    <row r="95" spans="2:8" x14ac:dyDescent="0.15">
      <c r="B95" s="1"/>
      <c r="C95" s="1"/>
      <c r="D95" s="1"/>
      <c r="E95" s="1"/>
    </row>
    <row r="96" spans="2:8" x14ac:dyDescent="0.15">
      <c r="B96" s="1"/>
      <c r="C96" s="1"/>
      <c r="D96" s="1"/>
      <c r="E96" s="1"/>
    </row>
    <row r="97" spans="2:5" x14ac:dyDescent="0.15">
      <c r="B97" s="1"/>
      <c r="C97" s="1"/>
      <c r="D97" s="1"/>
      <c r="E97" s="1"/>
    </row>
    <row r="98" spans="2:5" x14ac:dyDescent="0.15">
      <c r="B98" s="1"/>
      <c r="C98" s="1"/>
      <c r="D98" s="1"/>
      <c r="E98" s="1"/>
    </row>
    <row r="99" spans="2:5" x14ac:dyDescent="0.15">
      <c r="B99" s="1"/>
      <c r="C99" s="1"/>
      <c r="D99" s="1"/>
      <c r="E99" s="1"/>
    </row>
    <row r="100" spans="2:5" x14ac:dyDescent="0.15">
      <c r="B100" s="1"/>
      <c r="C100" s="1"/>
      <c r="D100" s="1"/>
      <c r="E100" s="1"/>
    </row>
    <row r="101" spans="2:5" x14ac:dyDescent="0.15">
      <c r="B101" s="1"/>
      <c r="C101" s="1"/>
      <c r="D101" s="1"/>
      <c r="E101" s="1"/>
    </row>
    <row r="102" spans="2:5" x14ac:dyDescent="0.15">
      <c r="B102" s="1"/>
      <c r="C102" s="1"/>
      <c r="D102" s="1"/>
      <c r="E102" s="1"/>
    </row>
    <row r="103" spans="2:5" x14ac:dyDescent="0.15">
      <c r="C103" s="8"/>
      <c r="D103" s="1"/>
      <c r="E103" s="1"/>
    </row>
    <row r="104" spans="2:5" x14ac:dyDescent="0.15">
      <c r="C104" s="8"/>
      <c r="D104" s="1"/>
      <c r="E104" s="1"/>
    </row>
    <row r="105" spans="2:5" x14ac:dyDescent="0.15">
      <c r="C105" s="8"/>
    </row>
    <row r="106" spans="2:5" x14ac:dyDescent="0.15">
      <c r="C106" s="8"/>
    </row>
    <row r="107" spans="2:5" x14ac:dyDescent="0.15">
      <c r="C107" s="8"/>
    </row>
    <row r="108" spans="2:5" x14ac:dyDescent="0.15">
      <c r="C108" s="6"/>
    </row>
    <row r="109" spans="2:5" x14ac:dyDescent="0.15">
      <c r="C109" s="6"/>
    </row>
    <row r="110" spans="2:5" x14ac:dyDescent="0.15">
      <c r="C110" s="6"/>
    </row>
    <row r="111" spans="2:5" x14ac:dyDescent="0.15">
      <c r="C111" s="6"/>
    </row>
    <row r="114" spans="2:3" x14ac:dyDescent="0.15">
      <c r="C114" s="6"/>
    </row>
    <row r="115" spans="2:3" x14ac:dyDescent="0.15">
      <c r="C115" s="6"/>
    </row>
    <row r="116" spans="2:3" x14ac:dyDescent="0.15">
      <c r="B116" s="1"/>
      <c r="C116" s="1"/>
    </row>
    <row r="119" spans="2:3" x14ac:dyDescent="0.15">
      <c r="B119" s="1"/>
      <c r="C119" s="1"/>
    </row>
    <row r="120" spans="2:3" x14ac:dyDescent="0.15">
      <c r="B120" s="1"/>
      <c r="C120" s="1"/>
    </row>
    <row r="121" spans="2:3" x14ac:dyDescent="0.15">
      <c r="B121" s="1"/>
      <c r="C121" s="1"/>
    </row>
  </sheetData>
  <sheetProtection selectLockedCells="1" selectUnlockedCells="1"/>
  <mergeCells count="5">
    <mergeCell ref="C61:D61"/>
    <mergeCell ref="C62:D62"/>
    <mergeCell ref="C57:D57"/>
    <mergeCell ref="C58:D58"/>
    <mergeCell ref="C60:D60"/>
  </mergeCells>
  <phoneticPr fontId="8" type="noConversion"/>
  <pageMargins left="0.39" right="0.39" top="0.79" bottom="0.79" header="0.51" footer="0.39370078740157499"/>
  <pageSetup paperSize="8" firstPageNumber="0" orientation="portrait" horizontalDpi="300" verticalDpi="300"/>
  <headerFooter>
    <oddFooter>&amp;L&amp;K000000&amp;P of &amp;N_x000D_&amp;Z&amp;F</oddFooter>
  </headerFooter>
  <ignoredErrors>
    <ignoredError sqref="D65:E65 H65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of Works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 Munson</cp:lastModifiedBy>
  <cp:lastPrinted>2023-04-05T13:49:04Z</cp:lastPrinted>
  <dcterms:created xsi:type="dcterms:W3CDTF">2018-04-16T17:18:47Z</dcterms:created>
  <dcterms:modified xsi:type="dcterms:W3CDTF">2024-03-06T10:27:10Z</dcterms:modified>
</cp:coreProperties>
</file>