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sal.tempera\Documents\RM6290\"/>
    </mc:Choice>
  </mc:AlternateContent>
  <workbookProtection workbookAlgorithmName="SHA-512" workbookHashValue="Z803+H6GXgQPXZ1fTv4GljuSBEdQLl53jYID+Hpo/YwMLGi3Ykkwx2r+3ek8DmV8+WeBOS1P9zzfm4zV13tcdA==" workbookSaltValue="qO8/c/RYsKjVSO58w+I3bg==" workbookSpinCount="100000" lockStructure="1"/>
  <bookViews>
    <workbookView xWindow="0" yWindow="0" windowWidth="23040" windowHeight="940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Assmt'!$C$10:$R$27</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62913"/>
</workbook>
</file>

<file path=xl/calcChain.xml><?xml version="1.0" encoding="utf-8"?>
<calcChain xmlns="http://schemas.openxmlformats.org/spreadsheetml/2006/main">
  <c r="X18" i="27" l="1"/>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4" i="41" s="1"/>
  <c r="F173" i="40"/>
  <c r="I24" i="41" s="1"/>
  <c r="E173" i="40"/>
  <c r="H24"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O61" i="27" s="1"/>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G111" i="27" s="1"/>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T113"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J136" i="27" s="1"/>
  <c r="K134" i="27"/>
  <c r="L134" i="27"/>
  <c r="L136" i="27" s="1"/>
  <c r="T134" i="27"/>
  <c r="T136" i="27" s="1"/>
  <c r="U134" i="27"/>
  <c r="U136" i="27" s="1"/>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P147" i="27" s="1"/>
  <c r="Q145" i="27"/>
  <c r="Y145" i="27"/>
  <c r="Y147" i="27" s="1"/>
  <c r="Z145" i="27"/>
  <c r="AA145" i="27"/>
  <c r="O146" i="27"/>
  <c r="P146" i="27"/>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Z109" i="27" l="1"/>
  <c r="Y91" i="27"/>
  <c r="Z34" i="27"/>
  <c r="Z43" i="27" s="1"/>
  <c r="Z47" i="27" s="1"/>
  <c r="Z50" i="27" s="1"/>
  <c r="AA61" i="27"/>
  <c r="Y129" i="27"/>
  <c r="V113" i="27"/>
  <c r="AA134" i="27"/>
  <c r="O147" i="27"/>
  <c r="G136" i="27"/>
  <c r="F136" i="27"/>
  <c r="O151" i="27"/>
  <c r="V136" i="27"/>
  <c r="AA173" i="27"/>
  <c r="Y28" i="27"/>
  <c r="Y34" i="27" s="1"/>
  <c r="Y43" i="27" s="1"/>
  <c r="Y47" i="27" s="1"/>
  <c r="Y50" i="27" s="1"/>
  <c r="I90" i="48"/>
  <c r="H90" i="48"/>
  <c r="K136" i="27"/>
  <c r="AA129" i="27"/>
  <c r="O91" i="27"/>
  <c r="Z91" i="27"/>
  <c r="Z111" i="27" s="1"/>
  <c r="F142" i="27"/>
  <c r="Y73" i="27"/>
  <c r="Q151" i="27"/>
  <c r="Y151" i="27"/>
  <c r="Z147" i="27"/>
  <c r="Q147" i="27"/>
  <c r="T142" i="27"/>
  <c r="O134" i="27"/>
  <c r="Q134" i="27"/>
  <c r="Z134" i="27"/>
  <c r="Z129" i="27"/>
  <c r="Z136" i="27" s="1"/>
  <c r="Q129" i="27"/>
  <c r="Y109" i="27"/>
  <c r="P109" i="27"/>
  <c r="AA109" i="27"/>
  <c r="J113" i="27"/>
  <c r="P91" i="27"/>
  <c r="P111" i="27" s="1"/>
  <c r="AA91" i="27"/>
  <c r="V142" i="27"/>
  <c r="Z151" i="27"/>
  <c r="O129" i="27"/>
  <c r="P134" i="27"/>
  <c r="Y134" i="27"/>
  <c r="Y136" i="27" s="1"/>
  <c r="E111" i="27"/>
  <c r="Q109" i="27"/>
  <c r="Q142" i="27" s="1"/>
  <c r="O109" i="27"/>
  <c r="O113" i="27" s="1"/>
  <c r="Q91" i="27"/>
  <c r="U113" i="27"/>
  <c r="J142" i="27"/>
  <c r="AA73" i="27"/>
  <c r="Q61" i="27"/>
  <c r="Z61" i="27"/>
  <c r="Z173" i="27"/>
  <c r="O173" i="27"/>
  <c r="AA28" i="27"/>
  <c r="AA34" i="27" s="1"/>
  <c r="AA43" i="27" s="1"/>
  <c r="AA47" i="27" s="1"/>
  <c r="AA50" i="27" s="1"/>
  <c r="P28" i="27"/>
  <c r="P34" i="27" s="1"/>
  <c r="P43" i="27" s="1"/>
  <c r="P47" i="27" s="1"/>
  <c r="G113" i="27"/>
  <c r="Z73" i="27"/>
  <c r="O73" i="27"/>
  <c r="Q73" i="27"/>
  <c r="L142" i="27"/>
  <c r="P61" i="27"/>
  <c r="Y61" i="27"/>
  <c r="Y173" i="27"/>
  <c r="Q34" i="27"/>
  <c r="Q43" i="27" s="1"/>
  <c r="Q47" i="27" s="1"/>
  <c r="Q50" i="27" s="1"/>
  <c r="O34" i="27"/>
  <c r="O43" i="27" s="1"/>
  <c r="O47" i="27" s="1"/>
  <c r="O50" i="27" s="1"/>
  <c r="P73" i="27"/>
  <c r="F113" i="27"/>
  <c r="E142" i="27"/>
  <c r="P50" i="27"/>
  <c r="P129" i="27"/>
  <c r="P136" i="27" s="1"/>
  <c r="K142" i="27"/>
  <c r="AA113" i="27"/>
  <c r="Y111" i="27"/>
  <c r="Y144" i="27"/>
  <c r="U142" i="27"/>
  <c r="G142" i="27"/>
  <c r="E113" i="27"/>
  <c r="L113" i="27"/>
  <c r="K111" i="27"/>
  <c r="P151" i="27"/>
  <c r="AA142" i="27"/>
  <c r="K113" i="27"/>
  <c r="V111" i="27"/>
  <c r="J111" i="27"/>
  <c r="AA151" i="27"/>
  <c r="Z144" i="27"/>
  <c r="B8" i="61"/>
  <c r="I25" i="58" s="1"/>
  <c r="A8" i="61"/>
  <c r="H25" i="58" s="1"/>
  <c r="C6" i="61"/>
  <c r="C4" i="61"/>
  <c r="C3" i="61"/>
  <c r="C2" i="61"/>
  <c r="Y142" i="27" l="1"/>
  <c r="Q111" i="27"/>
  <c r="Q136" i="27"/>
  <c r="O111" i="27"/>
  <c r="P113" i="27"/>
  <c r="O142" i="27"/>
  <c r="Q113" i="27"/>
  <c r="AA136"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20" i="41" s="1"/>
  <c r="F20" i="41"/>
  <c r="G169" i="40"/>
  <c r="J20" i="41" s="1"/>
  <c r="G20"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H14" i="41" l="1"/>
  <c r="H10" i="41"/>
  <c r="G152" i="40"/>
  <c r="G156" i="40" s="1"/>
  <c r="F152" i="40"/>
  <c r="F156" i="40" s="1"/>
  <c r="E152" i="40"/>
  <c r="G168" i="40" l="1"/>
  <c r="J19" i="41" s="1"/>
  <c r="G19" i="41"/>
  <c r="F168" i="40"/>
  <c r="I19" i="41" s="1"/>
  <c r="F19" i="41"/>
  <c r="E157" i="40"/>
  <c r="E20"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20"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6" i="41" s="1"/>
  <c r="F26" i="41"/>
  <c r="G175" i="40"/>
  <c r="J26" i="41" s="1"/>
  <c r="G26" i="41"/>
  <c r="E176" i="40"/>
  <c r="H27" i="41" s="1"/>
  <c r="E27" i="41"/>
  <c r="F176" i="40"/>
  <c r="I27" i="41" s="1"/>
  <c r="F27" i="41"/>
  <c r="G176" i="40"/>
  <c r="J27" i="41" s="1"/>
  <c r="G27" i="41"/>
  <c r="E175" i="40"/>
  <c r="H26" i="41" s="1"/>
  <c r="E26"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9" i="41" s="1"/>
  <c r="E19" i="41"/>
  <c r="F19" i="37"/>
  <c r="G19" i="37"/>
  <c r="F19" i="38"/>
  <c r="E19" i="38"/>
  <c r="G19" i="38"/>
  <c r="E156" i="27" l="1"/>
  <c r="E19" i="3" l="1"/>
  <c r="E168" i="27"/>
  <c r="H19" i="3" s="1"/>
  <c r="E19" i="37" l="1"/>
  <c r="G19" i="3"/>
  <c r="E158" i="27" l="1"/>
  <c r="E170" i="27" s="1"/>
  <c r="H21" i="3" l="1"/>
  <c r="E21" i="3"/>
  <c r="E163" i="27"/>
  <c r="H12" i="41"/>
  <c r="H13" i="41"/>
  <c r="H11" i="41"/>
  <c r="H12" i="38"/>
  <c r="H13" i="38"/>
  <c r="H11" i="38"/>
  <c r="H12" i="37"/>
  <c r="H13" i="37"/>
  <c r="H11" i="37"/>
  <c r="G147" i="40"/>
  <c r="G158" i="40" s="1"/>
  <c r="G21" i="41" s="1"/>
  <c r="F147" i="40"/>
  <c r="F158" i="40" s="1"/>
  <c r="F21" i="41" s="1"/>
  <c r="E147" i="40"/>
  <c r="E158" i="40" s="1"/>
  <c r="E21"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4" i="41" s="1"/>
  <c r="E160" i="40"/>
  <c r="F161" i="40"/>
  <c r="F24" i="41" s="1"/>
  <c r="F160" i="40"/>
  <c r="F159" i="40"/>
  <c r="G161" i="40"/>
  <c r="G24" i="41" s="1"/>
  <c r="G160" i="40"/>
  <c r="G159" i="40"/>
  <c r="E162" i="40"/>
  <c r="E25" i="41" s="1"/>
  <c r="E142" i="40"/>
  <c r="F162" i="40"/>
  <c r="F25" i="41" s="1"/>
  <c r="F142" i="40"/>
  <c r="G162" i="40"/>
  <c r="G25" i="41" s="1"/>
  <c r="G142" i="40"/>
  <c r="E170" i="40"/>
  <c r="H21" i="41" s="1"/>
  <c r="F170" i="40"/>
  <c r="I21" i="41" s="1"/>
  <c r="G170" i="40"/>
  <c r="J21"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3" i="41" s="1"/>
  <c r="G23" i="41"/>
  <c r="E171" i="40"/>
  <c r="H22" i="41" s="1"/>
  <c r="E22" i="41"/>
  <c r="E172" i="40"/>
  <c r="H23" i="41" s="1"/>
  <c r="E23" i="41"/>
  <c r="F171" i="40"/>
  <c r="I22" i="41" s="1"/>
  <c r="F22" i="41"/>
  <c r="G171" i="40"/>
  <c r="J22" i="41" s="1"/>
  <c r="G22" i="41"/>
  <c r="F172" i="40"/>
  <c r="I23" i="41" s="1"/>
  <c r="F23" i="41"/>
  <c r="E174" i="40"/>
  <c r="H25" i="41" s="1"/>
  <c r="G174" i="40"/>
  <c r="J25" i="41" s="1"/>
  <c r="F174" i="40"/>
  <c r="I25"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text>
        <r>
          <rPr>
            <sz val="9"/>
            <color indexed="81"/>
            <rFont val="Tahoma"/>
            <family val="2"/>
          </rPr>
          <t>Please note adjusting this line item will not pro-rate the ratios below.</t>
        </r>
      </text>
    </comment>
    <comment ref="F22" authorId="1" shapeId="0">
      <text>
        <r>
          <rPr>
            <sz val="9"/>
            <color rgb="FF000000"/>
            <rFont val="Tahoma"/>
            <family val="2"/>
          </rPr>
          <t>Please note adjusting this line item will not pro-rate the ratios below.</t>
        </r>
      </text>
    </comment>
    <comment ref="G22" authorId="1" shapeId="0">
      <text>
        <r>
          <rPr>
            <sz val="9"/>
            <color indexed="81"/>
            <rFont val="Tahoma"/>
            <family val="2"/>
          </rPr>
          <t>Please note adjusting this line item will not pro-rate the ratios below.</t>
        </r>
      </text>
    </comment>
    <comment ref="D23" authorId="0" shapeId="0">
      <text>
        <r>
          <rPr>
            <sz val="9"/>
            <color indexed="81"/>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text>
        <r>
          <rPr>
            <sz val="9"/>
            <color rgb="FF000000"/>
            <rFont val="Tahoma"/>
            <family val="2"/>
          </rPr>
          <t>Must enter all liabilities as a positive</t>
        </r>
      </text>
    </comment>
    <comment ref="D138" authorId="0" shapeId="0">
      <text>
        <r>
          <rPr>
            <sz val="9"/>
            <color indexed="81"/>
            <rFont val="Tahoma"/>
            <family val="2"/>
          </rPr>
          <t>Enter as positive value</t>
        </r>
      </text>
    </comment>
    <comment ref="D146" authorId="0" shapeId="0">
      <text>
        <r>
          <rPr>
            <b/>
            <sz val="9"/>
            <color indexed="81"/>
            <rFont val="Tahoma"/>
            <family val="2"/>
          </rPr>
          <t>Enter figure as a negative</t>
        </r>
        <r>
          <rPr>
            <sz val="9"/>
            <color indexed="81"/>
            <rFont val="Tahoma"/>
            <family val="2"/>
          </rPr>
          <t xml:space="preserve">
</t>
        </r>
      </text>
    </comment>
    <comment ref="D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<sst xmlns="http://schemas.openxmlformats.org/spreadsheetml/2006/main" count="1943" uniqueCount="472">
  <si>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</si>
  <si>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</si>
  <si>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</si>
  <si>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</si>
  <si>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</si>
  <si>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</si>
  <si>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</si>
  <si>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</si>
  <si>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</si>
  <si>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</si>
  <si>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</si>
  <si>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</si>
  <si>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</si>
  <si>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</si>
  <si>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</si>
  <si>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</si>
  <si>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</si>
  <si>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</si>
  <si>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</si>
  <si>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</si>
  <si>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</si>
  <si>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</si>
  <si>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</si>
  <si>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</si>
  <si>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</si>
  <si>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</si>
  <si>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</si>
  <si>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</si>
  <si>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</si>
  <si>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</si>
  <si>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</si>
  <si>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</si>
  <si>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</si>
  <si>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</si>
  <si>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</si>
  <si>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</si>
  <si>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</si>
  <si>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</si>
  <si>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</si>
  <si>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</si>
  <si>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</si>
  <si>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</si>
  <si>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</si>
  <si>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</si>
  <si>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</si>
  <si>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</si>
  <si>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</si>
  <si>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</si>
  <si>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</si>
  <si>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</si>
  <si>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</si>
  <si>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</si>
  <si>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</si>
  <si>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</si>
  <si>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</si>
  <si>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</si>
  <si>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</si>
  <si>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</si>
  <si>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</si>
  <si>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</si>
  <si>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</si>
  <si>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</si>
  <si>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</si>
  <si>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</si>
  <si>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</si>
  <si>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</si>
  <si>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</si>
  <si>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</si>
  <si>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</si>
  <si>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</si>
  <si>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</si>
  <si>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</si>
  <si>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</si>
  <si>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</si>
  <si>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</si>
  <si>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</si>
  <si>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</si>
  <si>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</si>
  <si>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</si>
  <si>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</si>
  <si>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</si>
  <si>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</si>
  <si>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</si>
  <si>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</si>
  <si>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</si>
  <si>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</si>
  <si>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</si>
  <si>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</si>
  <si>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</si>
  <si>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</si>
  <si>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</si>
  <si>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</si>
  <si>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</si>
  <si>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</si>
  <si>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</si>
  <si>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</si>
  <si>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</si>
  <si>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</si>
  <si>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</si>
  <si>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</si>
  <si>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</si>
  <si>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</si>
  <si>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</si>
  <si>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</si>
  <si>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</si>
  <si>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</si>
  <si>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</si>
  <si>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</si>
  <si>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</si>
  <si>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</si>
  <si>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</si>
  <si>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</si>
  <si>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</si>
  <si>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</si>
  <si>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</si>
  <si>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</si>
  <si>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</si>
  <si>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</si>
  <si>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</si>
  <si>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</si>
  <si>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</si>
  <si>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</si>
  <si>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</si>
  <si>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</si>
  <si>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</si>
  <si>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</si>
  <si>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</si>
  <si>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</si>
  <si>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</si>
  <si>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</si>
  <si>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</si>
  <si>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</si>
  <si>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</si>
  <si>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</si>
  <si>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</si>
  <si>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</si>
  <si>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</si>
  <si>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</si>
  <si>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</si>
  <si>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</si>
  <si>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</si>
  <si>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</si>
  <si>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</si>
  <si>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</si>
  <si>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</si>
  <si>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</si>
  <si>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</si>
  <si>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</si>
  <si>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</si>
  <si>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</si>
  <si>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</si>
  <si>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</si>
  <si>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</si>
  <si>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</si>
  <si>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</si>
  <si>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</si>
  <si>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</si>
  <si>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</si>
  <si>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</si>
  <si>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</si>
  <si>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</si>
  <si>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</si>
  <si>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</si>
  <si>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</si>
  <si>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</si>
  <si>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</si>
  <si>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</si>
  <si>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</si>
  <si>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</si>
  <si>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</si>
  <si>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</si>
  <si>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</si>
  <si>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</si>
  <si>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</si>
  <si>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</si>
  <si>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</si>
  <si>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</si>
  <si>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</si>
  <si>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</si>
  <si>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</si>
  <si>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</si>
  <si>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</si>
  <si>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</si>
  <si>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</si>
  <si>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</si>
  <si>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</si>
  <si>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</si>
  <si>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</si>
  <si>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</si>
  <si>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</si>
  <si>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</si>
  <si>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</si>
  <si>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</si>
  <si>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</si>
  <si>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</si>
  <si>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</si>
  <si>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</si>
  <si>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</si>
  <si>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</si>
  <si>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</si>
  <si>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</si>
  <si>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</si>
  <si>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</si>
  <si>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</si>
  <si>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</si>
  <si>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</si>
  <si>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</si>
  <si>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</si>
  <si>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</si>
  <si>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</si>
  <si>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</si>
  <si>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</si>
  <si>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</si>
  <si>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</si>
  <si>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</si>
  <si>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</si>
  <si>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</si>
  <si>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</si>
  <si>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</si>
  <si>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</si>
  <si>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</si>
  <si>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</si>
  <si>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</si>
  <si>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</si>
  <si>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</si>
  <si>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</si>
  <si>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</si>
  <si>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</si>
  <si>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</si>
  <si>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</si>
  <si>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</si>
  <si>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</si>
  <si>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</si>
  <si>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</si>
  <si>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</si>
  <si>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</si>
  <si>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</si>
  <si>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</si>
  <si>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</si>
  <si>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</si>
  <si>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</si>
  <si>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</si>
  <si>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</si>
  <si>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</si>
  <si>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</si>
  <si>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</si>
  <si>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</si>
  <si>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</si>
  <si>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</si>
  <si>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</si>
  <si>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</si>
  <si>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</si>
  <si>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</si>
  <si>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</si>
  <si>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</si>
  <si>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</si>
  <si>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</si>
  <si>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</si>
  <si>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</si>
  <si>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</si>
  <si>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</si>
  <si>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</si>
  <si>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</si>
  <si>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</si>
  <si>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</si>
  <si>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</si>
  <si>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</si>
  <si>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</si>
  <si>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</si>
  <si>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</si>
  <si>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</si>
  <si>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</si>
  <si>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</si>
  <si>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</si>
  <si>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</si>
  <si>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</si>
  <si>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</si>
  <si>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</si>
  <si>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</si>
  <si>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</si>
  <si>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</si>
  <si>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</si>
  <si>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</si>
  <si>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</si>
  <si>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</si>
  <si>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</si>
  <si>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</si>
  <si>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</si>
  <si>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</si>
  <si>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</si>
  <si>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</si>
  <si>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</si>
  <si>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</si>
  <si>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</si>
  <si>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</si>
  <si>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</si>
  <si>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</si>
  <si>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</si>
  <si>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</si>
  <si>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</si>
  <si>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</si>
  <si>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</si>
  <si>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</si>
  <si>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</si>
  <si>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</si>
  <si>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</si>
  <si>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</si>
  <si>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</si>
  <si>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</si>
  <si>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</si>
  <si>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</si>
  <si>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</si>
  <si>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</si>
  <si>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</si>
  <si>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</si>
  <si>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</si>
  <si>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</si>
  <si>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</si>
  <si>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</si>
  <si>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</si>
  <si>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</si>
  <si>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</si>
  <si>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</si>
  <si>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</si>
  <si>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</si>
  <si>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</si>
  <si>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</si>
  <si>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</si>
  <si>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</si>
  <si>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</si>
  <si>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</si>
  <si>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</si>
  <si>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</si>
  <si>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</si>
  <si>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</si>
  <si>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</si>
  <si>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</si>
  <si>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</si>
  <si>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</si>
  <si>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</si>
  <si>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</si>
  <si>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</si>
  <si>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</si>
  <si>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</si>
  <si>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</si>
  <si>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</si>
  <si>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</si>
  <si>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</si>
  <si>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</si>
  <si>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</si>
  <si>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</si>
  <si>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</si>
  <si>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</si>
  <si>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</si>
  <si>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</si>
  <si>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</si>
  <si>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</si>
  <si>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</si>
  <si>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</si>
  <si>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</si>
  <si>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</si>
  <si>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</si>
  <si>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</si>
  <si>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</si>
  <si>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</si>
  <si>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</si>
  <si>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</si>
  <si>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</si>
  <si>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</si>
  <si>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</si>
  <si>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</si>
  <si>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</si>
  <si>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</si>
  <si>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</si>
  <si>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</si>
  <si>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</si>
  <si>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</si>
  <si>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</si>
  <si>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</si>
  <si>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</si>
  <si>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</si>
  <si>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</si>
  <si>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</si>
  <si>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</si>
  <si>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</si>
  <si>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</si>
  <si>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</si>
  <si>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</si>
  <si>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</si>
  <si>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</si>
  <si>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</si>
  <si>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</si>
  <si>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</si>
  <si>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</si>
  <si>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</si>
  <si>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</si>
  <si>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</si>
  <si>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</si>
  <si>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</si>
  <si>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</si>
  <si>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</si>
  <si>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</si>
  <si>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</si>
  <si>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</si>
  <si>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</si>
  <si>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</si>
  <si>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</si>
  <si>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</si>
  <si>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</si>
  <si>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</si>
  <si>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</si>
  <si>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</si>
  <si>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</si>
  <si>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</si>
  <si>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</si>
  <si>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</si>
  <si>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</si>
  <si>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</si>
  <si>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</si>
  <si>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</si>
  <si>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</si>
  <si>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</si>
  <si>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</si>
  <si>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</si>
  <si>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</si>
  <si>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</si>
  <si>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</si>
  <si>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</si>
  <si>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</si>
  <si>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</si>
  <si>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</si>
  <si>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</si>
  <si>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</si>
  <si>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</si>
  <si>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</si>
  <si>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</si>
  <si>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</si>
  <si>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</si>
  <si>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</si>
  <si>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</si>
  <si>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</si>
  <si>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</si>
  <si>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</si>
  <si>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</si>
  <si>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</si>
  <si>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</si>
  <si>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</si>
  <si>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</si>
  <si>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</si>
  <si>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</si>
  <si>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</si>
  <si>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</si>
  <si>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</si>
  <si>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</si>
  <si>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</si>
  <si>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</si>
  <si>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</si>
  <si>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</si>
  <si>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</si>
  <si>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</si>
  <si>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</si>
  <si>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</si>
  <si>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</si>
  <si>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</si>
  <si>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</si>
  <si>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</si>
  <si>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</si>
  <si>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</si>
  <si>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</si>
  <si>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</si>
  <si>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</si>
  <si>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RM 6290 Financial Viability Risk Assessment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</si>
</sst>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8" x14ac:knownFonts="1">
    <font>
      <sz val="9"/>
      <color theme="1"/>
      <name val="Arial"/>
      <family val="2"/>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0">
    <xf numFmtId="0" fontId="0" fillId="0" borderId="0"/>
    <xf numFmtId="9" fontId="2" fillId="0" borderId="0" applyFont="0" applyFill="0" applyBorder="0" applyAlignment="0" applyProtection="0"/>
    <xf numFmtId="9" fontId="19" fillId="0" borderId="0" applyFont="0" applyFill="0" applyBorder="0" applyAlignment="0" applyProtection="0"/>
    <xf numFmtId="0" fontId="50" fillId="15" borderId="0">
      <alignment horizontal="left"/>
    </xf>
    <xf numFmtId="0" fontId="54" fillId="0" borderId="25">
      <alignment horizontal="left" vertical="center"/>
    </xf>
    <xf numFmtId="0" fontId="43" fillId="0" borderId="0">
      <alignment horizontal="left" vertical="center"/>
    </xf>
    <xf numFmtId="0" fontId="40" fillId="0" borderId="0">
      <alignment vertical="center"/>
    </xf>
    <xf numFmtId="0" fontId="52" fillId="0" borderId="0">
      <alignment vertical="center"/>
    </xf>
    <xf numFmtId="0" fontId="18" fillId="0" borderId="0"/>
    <xf numFmtId="0" fontId="47" fillId="0" borderId="0" applyNumberFormat="0" applyFill="0" applyBorder="0" applyAlignment="0" applyProtection="0"/>
    <xf numFmtId="0" fontId="53" fillId="0" borderId="0" applyNumberFormat="0" applyFill="0" applyBorder="0" applyAlignment="0" applyProtection="0"/>
    <xf numFmtId="168" fontId="42" fillId="0" borderId="12">
      <alignment horizontal="center"/>
    </xf>
    <xf numFmtId="0" fontId="43" fillId="0" borderId="0">
      <alignment horizontal="left" vertical="center"/>
    </xf>
    <xf numFmtId="0" fontId="47" fillId="0" borderId="0" applyNumberFormat="0" applyFill="0" applyBorder="0" applyAlignment="0" applyProtection="0"/>
    <xf numFmtId="169" fontId="42" fillId="0" borderId="12">
      <alignment horizontal="center"/>
    </xf>
    <xf numFmtId="0" fontId="40" fillId="0" borderId="0">
      <alignment vertical="center"/>
    </xf>
    <xf numFmtId="0" fontId="50" fillId="15" borderId="0">
      <alignment horizontal="left"/>
    </xf>
    <xf numFmtId="0" fontId="18" fillId="0" borderId="0">
      <alignment vertical="center"/>
    </xf>
    <xf numFmtId="0" fontId="11" fillId="9" borderId="13">
      <alignment horizontal="left" vertical="center"/>
      <protection locked="0"/>
    </xf>
    <xf numFmtId="0" fontId="11" fillId="16" borderId="13">
      <alignment horizontal="left" vertical="center"/>
      <protection locked="0"/>
    </xf>
    <xf numFmtId="15" fontId="11" fillId="9" borderId="13">
      <alignment horizontal="right" vertical="center"/>
      <protection locked="0"/>
    </xf>
    <xf numFmtId="0" fontId="52" fillId="0" borderId="0">
      <alignment vertical="center"/>
    </xf>
    <xf numFmtId="170" fontId="11" fillId="9" borderId="13">
      <alignment vertical="center"/>
      <protection locked="0"/>
    </xf>
    <xf numFmtId="171" fontId="11" fillId="9" borderId="13">
      <alignment vertical="center"/>
      <protection locked="0"/>
    </xf>
    <xf numFmtId="0" fontId="11" fillId="17" borderId="13">
      <alignment vertical="center"/>
    </xf>
    <xf numFmtId="0" fontId="18" fillId="13" borderId="0"/>
    <xf numFmtId="172" fontId="11" fillId="0" borderId="13">
      <alignment vertical="center"/>
    </xf>
    <xf numFmtId="173" fontId="11" fillId="0" borderId="13">
      <alignment vertical="center"/>
    </xf>
    <xf numFmtId="174" fontId="11" fillId="0" borderId="13">
      <alignment vertical="center"/>
    </xf>
    <xf numFmtId="15" fontId="11" fillId="0" borderId="13">
      <alignment horizontal="right" vertical="center"/>
    </xf>
    <xf numFmtId="175" fontId="11" fillId="0" borderId="13">
      <alignment vertical="center"/>
    </xf>
    <xf numFmtId="0" fontId="11" fillId="18" borderId="13">
      <alignment horizontal="left" vertical="center"/>
      <protection locked="0"/>
    </xf>
    <xf numFmtId="176" fontId="11" fillId="9" borderId="13">
      <alignment vertical="center"/>
      <protection locked="0"/>
    </xf>
    <xf numFmtId="177" fontId="11" fillId="9" borderId="13">
      <alignment vertical="center"/>
      <protection locked="0"/>
    </xf>
    <xf numFmtId="0" fontId="55" fillId="0" borderId="0">
      <alignment horizontal="right" vertical="center"/>
    </xf>
    <xf numFmtId="172" fontId="56" fillId="0" borderId="13">
      <alignment vertical="center"/>
    </xf>
    <xf numFmtId="173" fontId="56" fillId="0" borderId="13">
      <alignment vertical="center"/>
    </xf>
    <xf numFmtId="0" fontId="56" fillId="0" borderId="13">
      <alignment horizontal="left" vertical="center"/>
    </xf>
    <xf numFmtId="174" fontId="56" fillId="0" borderId="13">
      <alignment vertical="center"/>
    </xf>
    <xf numFmtId="15" fontId="56" fillId="0" borderId="13">
      <alignment horizontal="right" vertical="center"/>
    </xf>
    <xf numFmtId="175" fontId="56" fillId="0" borderId="13">
      <alignment vertical="center"/>
    </xf>
    <xf numFmtId="172" fontId="11" fillId="0" borderId="0">
      <alignment vertical="center"/>
    </xf>
    <xf numFmtId="173" fontId="11" fillId="0" borderId="0">
      <alignment vertical="center"/>
    </xf>
    <xf numFmtId="174" fontId="11" fillId="0" borderId="0">
      <alignment vertical="center"/>
    </xf>
    <xf numFmtId="15" fontId="11" fillId="0" borderId="0">
      <alignment horizontal="right" vertical="center"/>
    </xf>
    <xf numFmtId="175" fontId="11" fillId="0" borderId="0">
      <alignment vertical="center"/>
    </xf>
    <xf numFmtId="0" fontId="11" fillId="19" borderId="0">
      <alignment vertical="center"/>
    </xf>
    <xf numFmtId="0" fontId="18" fillId="0" borderId="0">
      <alignment vertical="center"/>
    </xf>
    <xf numFmtId="0" fontId="62" fillId="10" borderId="0" applyNumberFormat="0">
      <alignment horizontal="left" vertical="center"/>
    </xf>
    <xf numFmtId="9" fontId="1" fillId="0" borderId="0" applyFont="0" applyFill="0" applyBorder="0" applyAlignment="0" applyProtection="0"/>
  </cellStyleXfs>
  <cellXfs count="304">
    <xf numFmtId="0" fontId="0" fillId="0" borderId="0" xfId="0"/>
    <xf numFmtId="0" fontId="15" fillId="5" borderId="0" xfId="0" applyFont="1" applyFill="1"/>
    <xf numFmtId="0" fontId="15" fillId="5" borderId="0" xfId="0" applyFont="1" applyFill="1" applyProtection="1"/>
    <xf numFmtId="0" fontId="15" fillId="0" borderId="0" xfId="0" applyFont="1" applyProtection="1"/>
    <xf numFmtId="0" fontId="15" fillId="2" borderId="0" xfId="0" applyFont="1" applyFill="1" applyProtection="1"/>
    <xf numFmtId="0" fontId="6" fillId="2" borderId="0" xfId="0" applyFont="1" applyFill="1" applyBorder="1" applyProtection="1"/>
    <xf numFmtId="0" fontId="15" fillId="2" borderId="0" xfId="0" applyFont="1" applyFill="1" applyBorder="1" applyProtection="1"/>
    <xf numFmtId="0" fontId="6" fillId="3" borderId="2" xfId="0" applyFont="1" applyFill="1" applyBorder="1" applyProtection="1"/>
    <xf numFmtId="0" fontId="6" fillId="0" borderId="0" xfId="0" applyFont="1" applyProtection="1"/>
    <xf numFmtId="0" fontId="15" fillId="2" borderId="3" xfId="0" applyFont="1" applyFill="1" applyBorder="1" applyAlignment="1" applyProtection="1">
      <alignment horizontal="center" vertical="center"/>
    </xf>
    <xf numFmtId="0" fontId="15" fillId="2" borderId="2" xfId="0" applyFont="1" applyFill="1" applyBorder="1" applyAlignment="1" applyProtection="1">
      <alignment horizontal="center" vertical="center"/>
    </xf>
    <xf numFmtId="0" fontId="7" fillId="0" borderId="0" xfId="0" applyFont="1" applyAlignment="1">
      <alignment horizontal="left"/>
    </xf>
    <xf numFmtId="0" fontId="8" fillId="0" borderId="0" xfId="0" applyFont="1" applyAlignment="1">
      <alignment horizontal="left"/>
    </xf>
    <xf numFmtId="0" fontId="11" fillId="0" borderId="1" xfId="0" applyFont="1" applyBorder="1"/>
    <xf numFmtId="0" fontId="10" fillId="3" borderId="1" xfId="0" applyFont="1" applyFill="1" applyBorder="1"/>
    <xf numFmtId="0" fontId="0" fillId="0" borderId="0" xfId="0" applyAlignment="1">
      <alignment horizontal="right"/>
    </xf>
    <xf numFmtId="0" fontId="11" fillId="0" borderId="0" xfId="0" applyFont="1" applyBorder="1"/>
    <xf numFmtId="3" fontId="0" fillId="0" borderId="0" xfId="0" applyNumberFormat="1" applyAlignment="1">
      <alignment horizontal="right"/>
    </xf>
    <xf numFmtId="0" fontId="11" fillId="0" borderId="1" xfId="0" applyNumberFormat="1" applyFont="1" applyFill="1" applyBorder="1" applyAlignment="1">
      <alignment horizontal="left"/>
    </xf>
    <xf numFmtId="0" fontId="11" fillId="0" borderId="1" xfId="0" applyFont="1" applyBorder="1" applyAlignment="1">
      <alignment wrapText="1"/>
    </xf>
    <xf numFmtId="0" fontId="11" fillId="0" borderId="1" xfId="0" applyFont="1" applyBorder="1" applyAlignment="1"/>
    <xf numFmtId="164" fontId="11" fillId="0" borderId="1" xfId="0" applyNumberFormat="1" applyFont="1" applyBorder="1" applyAlignment="1">
      <alignment horizontal="left" wrapText="1"/>
    </xf>
    <xf numFmtId="0" fontId="12" fillId="4" borderId="1" xfId="0" applyFont="1" applyFill="1" applyBorder="1"/>
    <xf numFmtId="0" fontId="13" fillId="0" borderId="0" xfId="0" applyFont="1"/>
    <xf numFmtId="0" fontId="13" fillId="0" borderId="0" xfId="0" applyFont="1" applyFill="1"/>
    <xf numFmtId="0" fontId="14" fillId="0" borderId="0" xfId="0" applyFont="1"/>
    <xf numFmtId="0" fontId="0" fillId="0" borderId="0" xfId="0" applyFont="1"/>
    <xf numFmtId="0" fontId="0" fillId="0" borderId="0" xfId="0"/>
    <xf numFmtId="0" fontId="9" fillId="7" borderId="1" xfId="0" applyFont="1" applyFill="1" applyBorder="1"/>
    <xf numFmtId="0" fontId="20" fillId="0" borderId="0" xfId="0" applyFont="1"/>
    <xf numFmtId="0" fontId="14"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7" fillId="5" borderId="0" xfId="0" applyFont="1" applyFill="1" applyBorder="1" applyAlignment="1">
      <alignment vertical="center"/>
    </xf>
    <xf numFmtId="0" fontId="15" fillId="5" borderId="0" xfId="0" applyFont="1" applyFill="1" applyBorder="1"/>
    <xf numFmtId="0" fontId="15" fillId="5" borderId="0" xfId="0" applyFont="1" applyFill="1" applyBorder="1" applyAlignment="1">
      <alignment vertical="center"/>
    </xf>
    <xf numFmtId="0" fontId="23" fillId="0" borderId="0" xfId="0" applyFont="1" applyBorder="1"/>
    <xf numFmtId="0" fontId="24" fillId="0" borderId="0" xfId="0" applyFont="1"/>
    <xf numFmtId="0" fontId="0" fillId="0" borderId="0" xfId="0" applyFont="1" applyAlignment="1">
      <alignment horizontal="center"/>
    </xf>
    <xf numFmtId="0" fontId="21" fillId="6" borderId="2" xfId="0" applyFont="1" applyFill="1" applyBorder="1" applyAlignment="1">
      <alignment horizontal="center" vertical="center"/>
    </xf>
    <xf numFmtId="0" fontId="21"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2" fillId="5" borderId="0" xfId="0" applyFont="1" applyFill="1" applyBorder="1"/>
    <xf numFmtId="3" fontId="12" fillId="5" borderId="0" xfId="0" applyNumberFormat="1" applyFont="1" applyFill="1" applyBorder="1" applyAlignment="1">
      <alignment horizontal="right"/>
    </xf>
    <xf numFmtId="166" fontId="0" fillId="0" borderId="0" xfId="1" applyNumberFormat="1" applyFont="1" applyFill="1" applyBorder="1"/>
    <xf numFmtId="3" fontId="10" fillId="3" borderId="1" xfId="0" applyNumberFormat="1" applyFont="1" applyFill="1" applyBorder="1" applyAlignment="1" applyProtection="1">
      <alignment horizontal="right"/>
      <protection hidden="1"/>
    </xf>
    <xf numFmtId="3" fontId="12" fillId="4" borderId="1" xfId="0" applyNumberFormat="1" applyFont="1" applyFill="1" applyBorder="1" applyAlignment="1" applyProtection="1">
      <alignment horizontal="right"/>
      <protection hidden="1"/>
    </xf>
    <xf numFmtId="14" fontId="10"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8" fillId="0" borderId="0" xfId="0" applyFont="1"/>
    <xf numFmtId="0" fontId="30" fillId="0" borderId="0" xfId="0" applyFont="1"/>
    <xf numFmtId="0" fontId="31" fillId="0" borderId="0" xfId="0" applyFont="1" applyAlignment="1">
      <alignment horizontal="left"/>
    </xf>
    <xf numFmtId="0" fontId="0" fillId="0" borderId="0" xfId="0" applyBorder="1" applyAlignment="1">
      <alignment vertical="center" wrapText="1"/>
    </xf>
    <xf numFmtId="0" fontId="11" fillId="0" borderId="1" xfId="0" applyFont="1" applyBorder="1" applyAlignment="1">
      <alignment horizontal="center" vertical="center"/>
    </xf>
    <xf numFmtId="0" fontId="36" fillId="5" borderId="0" xfId="0" applyFont="1" applyFill="1" applyBorder="1"/>
    <xf numFmtId="0" fontId="35" fillId="11" borderId="0" xfId="0" applyFont="1" applyFill="1" applyBorder="1" applyAlignment="1">
      <alignment horizontal="center" vertical="center" wrapText="1"/>
    </xf>
    <xf numFmtId="0" fontId="35" fillId="10" borderId="0" xfId="0" applyFont="1" applyFill="1" applyBorder="1" applyAlignment="1">
      <alignment horizontal="center" vertical="center" wrapText="1"/>
    </xf>
    <xf numFmtId="0" fontId="38" fillId="0" borderId="0" xfId="0" applyFont="1"/>
    <xf numFmtId="0" fontId="16" fillId="5" borderId="0" xfId="0" applyFont="1" applyFill="1" applyBorder="1"/>
    <xf numFmtId="0" fontId="11" fillId="0" borderId="1" xfId="0" applyFont="1" applyFill="1" applyBorder="1"/>
    <xf numFmtId="0" fontId="11" fillId="0" borderId="1" xfId="0" applyFont="1" applyFill="1" applyBorder="1" applyAlignment="1">
      <alignment wrapText="1"/>
    </xf>
    <xf numFmtId="164" fontId="11" fillId="0" borderId="1" xfId="0" applyNumberFormat="1" applyFont="1" applyFill="1" applyBorder="1" applyAlignment="1">
      <alignment horizontal="left" wrapText="1"/>
    </xf>
    <xf numFmtId="0" fontId="0" fillId="0" borderId="0" xfId="0" applyFill="1"/>
    <xf numFmtId="0" fontId="9" fillId="3" borderId="1" xfId="0" applyFont="1" applyFill="1" applyBorder="1" applyProtection="1"/>
    <xf numFmtId="0" fontId="0" fillId="0" borderId="0" xfId="0" applyProtection="1"/>
    <xf numFmtId="0" fontId="28" fillId="0" borderId="0" xfId="0" applyFont="1" applyProtection="1"/>
    <xf numFmtId="0" fontId="14" fillId="0" borderId="0" xfId="0" applyFont="1" applyProtection="1"/>
    <xf numFmtId="0" fontId="7" fillId="0" borderId="0" xfId="0" applyFont="1" applyAlignment="1" applyProtection="1">
      <alignment horizontal="left"/>
    </xf>
    <xf numFmtId="3" fontId="23" fillId="0" borderId="0" xfId="0" applyNumberFormat="1" applyFont="1" applyFill="1" applyBorder="1" applyAlignment="1" applyProtection="1">
      <alignment horizontal="right"/>
    </xf>
    <xf numFmtId="3" fontId="12" fillId="5" borderId="0" xfId="0" applyNumberFormat="1" applyFont="1" applyFill="1" applyBorder="1" applyAlignment="1" applyProtection="1">
      <alignment horizontal="right"/>
    </xf>
    <xf numFmtId="3" fontId="13"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8" fillId="0" borderId="0" xfId="8"/>
    <xf numFmtId="0" fontId="18" fillId="13" borderId="0" xfId="8" applyFill="1"/>
    <xf numFmtId="0" fontId="41" fillId="13" borderId="0" xfId="8" applyFont="1" applyFill="1"/>
    <xf numFmtId="168" fontId="42" fillId="13" borderId="12" xfId="11" applyFill="1">
      <alignment horizontal="center"/>
    </xf>
    <xf numFmtId="0" fontId="44" fillId="13" borderId="0" xfId="12" applyFont="1" applyFill="1">
      <alignment horizontal="left" vertical="center"/>
    </xf>
    <xf numFmtId="0" fontId="45" fillId="13" borderId="0" xfId="12" applyFont="1" applyFill="1">
      <alignment horizontal="left" vertical="center"/>
    </xf>
    <xf numFmtId="0" fontId="46" fillId="13" borderId="0" xfId="8" applyFont="1" applyFill="1"/>
    <xf numFmtId="0" fontId="48" fillId="13" borderId="0" xfId="13" quotePrefix="1" applyFont="1" applyFill="1"/>
    <xf numFmtId="169" fontId="42" fillId="14" borderId="12" xfId="14" applyFill="1">
      <alignment horizontal="center"/>
    </xf>
    <xf numFmtId="0" fontId="46" fillId="13" borderId="0" xfId="15" applyFont="1" applyFill="1" applyAlignment="1">
      <alignment horizontal="center" vertical="center"/>
    </xf>
    <xf numFmtId="0" fontId="50" fillId="15" borderId="0" xfId="16">
      <alignment horizontal="left"/>
    </xf>
    <xf numFmtId="0" fontId="18" fillId="0" borderId="0" xfId="17">
      <alignment vertical="center"/>
    </xf>
    <xf numFmtId="0" fontId="18" fillId="0" borderId="0" xfId="8" applyAlignment="1">
      <alignment vertical="center"/>
    </xf>
    <xf numFmtId="0" fontId="0" fillId="0" borderId="0" xfId="17" applyFont="1">
      <alignment vertical="center"/>
    </xf>
    <xf numFmtId="0" fontId="11" fillId="16" borderId="13" xfId="19">
      <alignment horizontal="left" vertical="center"/>
      <protection locked="0"/>
    </xf>
    <xf numFmtId="0" fontId="11" fillId="9" borderId="13" xfId="18">
      <alignment horizontal="left" vertical="center"/>
      <protection locked="0"/>
    </xf>
    <xf numFmtId="15" fontId="11" fillId="9" borderId="13" xfId="20">
      <alignment horizontal="right" vertical="center"/>
      <protection locked="0"/>
    </xf>
    <xf numFmtId="0" fontId="52" fillId="0" borderId="0" xfId="21">
      <alignment vertical="center"/>
    </xf>
    <xf numFmtId="169" fontId="42" fillId="0" borderId="12" xfId="14">
      <alignment horizontal="center"/>
    </xf>
    <xf numFmtId="0" fontId="51" fillId="0" borderId="0" xfId="8" applyFont="1"/>
    <xf numFmtId="0" fontId="11" fillId="17" borderId="14" xfId="24" applyBorder="1">
      <alignment vertical="center"/>
    </xf>
    <xf numFmtId="0" fontId="40" fillId="0" borderId="17" xfId="8" applyFont="1" applyBorder="1"/>
    <xf numFmtId="0" fontId="40" fillId="0" borderId="18" xfId="8" applyFont="1" applyBorder="1"/>
    <xf numFmtId="0" fontId="40" fillId="0" borderId="19" xfId="8" applyFont="1" applyBorder="1"/>
    <xf numFmtId="0" fontId="18" fillId="0" borderId="20" xfId="17" applyBorder="1">
      <alignment vertical="center"/>
    </xf>
    <xf numFmtId="0" fontId="11" fillId="9" borderId="13" xfId="18" quotePrefix="1">
      <alignment horizontal="left" vertical="center"/>
      <protection locked="0"/>
    </xf>
    <xf numFmtId="0" fontId="10" fillId="17" borderId="22" xfId="24" applyFont="1" applyBorder="1">
      <alignment vertical="center"/>
    </xf>
    <xf numFmtId="0" fontId="10" fillId="17" borderId="23" xfId="24" applyFont="1" applyBorder="1">
      <alignment vertical="center"/>
    </xf>
    <xf numFmtId="0" fontId="10" fillId="17" borderId="24" xfId="24" applyFont="1" applyBorder="1">
      <alignment vertical="center"/>
    </xf>
    <xf numFmtId="0" fontId="0" fillId="13" borderId="0" xfId="0" applyFill="1"/>
    <xf numFmtId="0" fontId="41" fillId="13" borderId="0" xfId="0" applyFont="1" applyFill="1"/>
    <xf numFmtId="0" fontId="44" fillId="13" borderId="0" xfId="5" applyFont="1" applyFill="1">
      <alignment horizontal="left" vertical="center"/>
    </xf>
    <xf numFmtId="0" fontId="45" fillId="13" borderId="0" xfId="5" applyFont="1" applyFill="1">
      <alignment horizontal="left" vertical="center"/>
    </xf>
    <xf numFmtId="0" fontId="46" fillId="13" borderId="0" xfId="0" applyFont="1" applyFill="1"/>
    <xf numFmtId="0" fontId="48" fillId="13" borderId="0" xfId="9" quotePrefix="1" applyFont="1" applyFill="1"/>
    <xf numFmtId="169" fontId="42" fillId="13" borderId="12" xfId="14" applyFill="1">
      <alignment horizontal="center"/>
    </xf>
    <xf numFmtId="0" fontId="46" fillId="13" borderId="0" xfId="6" applyFont="1" applyFill="1" applyAlignment="1">
      <alignment horizontal="center" vertical="center"/>
    </xf>
    <xf numFmtId="0" fontId="50" fillId="15" borderId="0" xfId="3">
      <alignment horizontal="left"/>
    </xf>
    <xf numFmtId="0" fontId="40" fillId="0" borderId="0" xfId="0" applyFont="1"/>
    <xf numFmtId="0" fontId="40" fillId="0" borderId="0" xfId="0" applyFont="1" applyAlignment="1">
      <alignment horizontal="center"/>
    </xf>
    <xf numFmtId="0" fontId="47" fillId="0" borderId="0" xfId="9" quotePrefix="1"/>
    <xf numFmtId="168" fontId="42" fillId="0" borderId="12" xfId="11">
      <alignment horizontal="center"/>
    </xf>
    <xf numFmtId="0" fontId="10" fillId="17" borderId="15" xfId="24" applyFont="1" applyBorder="1">
      <alignment vertical="center"/>
    </xf>
    <xf numFmtId="0" fontId="11" fillId="17" borderId="15" xfId="24" applyBorder="1">
      <alignment vertical="center"/>
    </xf>
    <xf numFmtId="0" fontId="40" fillId="0" borderId="0" xfId="17" applyFont="1">
      <alignment vertical="center"/>
    </xf>
    <xf numFmtId="0" fontId="52" fillId="0" borderId="0" xfId="7">
      <alignment vertical="center"/>
    </xf>
    <xf numFmtId="0" fontId="43" fillId="0" borderId="0" xfId="12">
      <alignment horizontal="left" vertical="center"/>
    </xf>
    <xf numFmtId="170" fontId="11" fillId="9" borderId="16" xfId="22" applyBorder="1" applyProtection="1">
      <alignment vertical="center"/>
    </xf>
    <xf numFmtId="0" fontId="36" fillId="20" borderId="0" xfId="0" applyFont="1" applyFill="1" applyBorder="1" applyAlignment="1">
      <alignment horizontal="center" vertical="center" wrapText="1"/>
    </xf>
    <xf numFmtId="0" fontId="54" fillId="0" borderId="25" xfId="4">
      <alignment horizontal="left" vertical="center"/>
    </xf>
    <xf numFmtId="0" fontId="11" fillId="17" borderId="13" xfId="24">
      <alignment vertical="center"/>
    </xf>
    <xf numFmtId="0" fontId="43" fillId="0" borderId="0" xfId="5">
      <alignment horizontal="left" vertical="center"/>
    </xf>
    <xf numFmtId="177" fontId="11" fillId="9" borderId="13" xfId="33">
      <alignment vertical="center"/>
      <protection locked="0"/>
    </xf>
    <xf numFmtId="0" fontId="54" fillId="0" borderId="25" xfId="4" applyAlignment="1">
      <alignment horizontal="center" vertical="center"/>
    </xf>
    <xf numFmtId="0" fontId="21" fillId="0" borderId="0" xfId="0" applyFont="1" applyBorder="1" applyAlignment="1"/>
    <xf numFmtId="0" fontId="15" fillId="6" borderId="2" xfId="0" applyFont="1" applyFill="1" applyBorder="1" applyAlignment="1">
      <alignment horizontal="center" vertical="center"/>
    </xf>
    <xf numFmtId="0" fontId="15" fillId="8" borderId="2" xfId="0" applyFont="1" applyFill="1" applyBorder="1" applyAlignment="1">
      <alignment horizontal="center" vertical="center"/>
    </xf>
    <xf numFmtId="9" fontId="15" fillId="6" borderId="2" xfId="0" applyNumberFormat="1" applyFont="1" applyFill="1" applyBorder="1" applyAlignment="1">
      <alignment horizontal="center" vertical="center"/>
    </xf>
    <xf numFmtId="9" fontId="15" fillId="8" borderId="2" xfId="0" applyNumberFormat="1" applyFont="1" applyFill="1" applyBorder="1" applyAlignment="1">
      <alignment horizontal="center" vertical="center"/>
    </xf>
    <xf numFmtId="0" fontId="15" fillId="0" borderId="0" xfId="8" applyFont="1" applyAlignment="1">
      <alignment horizontal="center"/>
    </xf>
    <xf numFmtId="177" fontId="36" fillId="9" borderId="13" xfId="33" applyFont="1" applyAlignment="1">
      <alignment horizontal="center" vertical="center"/>
      <protection locked="0"/>
    </xf>
    <xf numFmtId="0" fontId="36" fillId="19" borderId="0" xfId="46" applyFont="1" applyAlignment="1">
      <alignment horizontal="center" vertical="center"/>
    </xf>
    <xf numFmtId="0" fontId="15" fillId="0" borderId="0" xfId="0" applyFont="1" applyAlignment="1">
      <alignment horizontal="center"/>
    </xf>
    <xf numFmtId="171" fontId="36" fillId="9" borderId="13" xfId="23" applyFont="1" applyAlignment="1">
      <alignment horizontal="center" vertical="center"/>
      <protection locked="0"/>
    </xf>
    <xf numFmtId="169" fontId="42" fillId="0" borderId="0" xfId="14" applyBorder="1">
      <alignment horizontal="center"/>
    </xf>
    <xf numFmtId="0" fontId="40" fillId="0" borderId="0" xfId="15">
      <alignment vertical="center"/>
    </xf>
    <xf numFmtId="0" fontId="40" fillId="0" borderId="0" xfId="6">
      <alignment vertical="center"/>
    </xf>
    <xf numFmtId="0" fontId="56" fillId="0" borderId="13" xfId="37">
      <alignment horizontal="left" vertical="center"/>
    </xf>
    <xf numFmtId="15" fontId="56" fillId="0" borderId="13" xfId="39">
      <alignment horizontal="right" vertical="center"/>
    </xf>
    <xf numFmtId="175" fontId="11" fillId="0" borderId="13" xfId="30">
      <alignment vertical="center"/>
    </xf>
    <xf numFmtId="175" fontId="11" fillId="0" borderId="13" xfId="30" applyAlignment="1">
      <alignment horizontal="center" vertical="center"/>
    </xf>
    <xf numFmtId="173" fontId="11" fillId="0" borderId="13" xfId="27" applyAlignment="1">
      <alignment horizontal="center" vertical="center"/>
    </xf>
    <xf numFmtId="174" fontId="11" fillId="0" borderId="13" xfId="28" applyAlignment="1">
      <alignment horizontal="center" vertical="center"/>
    </xf>
    <xf numFmtId="174" fontId="56" fillId="0" borderId="13" xfId="38">
      <alignment vertical="center"/>
    </xf>
    <xf numFmtId="0" fontId="11" fillId="19" borderId="0" xfId="46">
      <alignment vertical="center"/>
    </xf>
    <xf numFmtId="0" fontId="6"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4" fillId="0" borderId="0" xfId="0" applyFont="1" applyBorder="1"/>
    <xf numFmtId="0" fontId="0" fillId="2" borderId="0" xfId="0" applyFont="1" applyFill="1" applyBorder="1" applyAlignment="1" applyProtection="1">
      <alignment horizontal="center" vertical="center"/>
      <protection hidden="1"/>
    </xf>
    <xf numFmtId="0" fontId="36" fillId="0" borderId="1" xfId="0" applyFont="1" applyBorder="1" applyAlignment="1">
      <alignment horizontal="center" vertical="center"/>
    </xf>
    <xf numFmtId="175" fontId="57" fillId="0" borderId="13" xfId="40" applyFont="1" applyAlignment="1">
      <alignment horizontal="center" vertical="center"/>
    </xf>
    <xf numFmtId="173" fontId="57" fillId="0" borderId="13" xfId="36" applyFont="1" applyAlignment="1">
      <alignment horizontal="center" vertical="center"/>
    </xf>
    <xf numFmtId="0" fontId="57" fillId="0" borderId="13" xfId="37" applyFont="1" applyAlignment="1">
      <alignment horizontal="center" vertical="center"/>
    </xf>
    <xf numFmtId="0" fontId="15" fillId="2" borderId="29" xfId="0" applyFont="1" applyFill="1" applyBorder="1" applyAlignment="1" applyProtection="1">
      <alignment horizontal="center" vertical="center"/>
    </xf>
    <xf numFmtId="0" fontId="57" fillId="0" borderId="13" xfId="37" applyFont="1" applyBorder="1" applyAlignment="1">
      <alignment horizontal="center" vertical="center"/>
    </xf>
    <xf numFmtId="0" fontId="15" fillId="2" borderId="30" xfId="0" applyFont="1" applyFill="1" applyBorder="1" applyAlignment="1" applyProtection="1">
      <alignment horizontal="center" vertical="center"/>
    </xf>
    <xf numFmtId="0" fontId="50" fillId="15" borderId="0" xfId="3" applyAlignment="1">
      <alignment horizontal="center"/>
    </xf>
    <xf numFmtId="0" fontId="15" fillId="0" borderId="11" xfId="0" applyFont="1" applyBorder="1" applyAlignment="1">
      <alignment horizontal="center" vertical="center"/>
    </xf>
    <xf numFmtId="0" fontId="15" fillId="0" borderId="11" xfId="0" applyFont="1" applyBorder="1" applyAlignment="1">
      <alignment horizontal="center" vertical="center" wrapText="1"/>
    </xf>
    <xf numFmtId="0" fontId="15" fillId="0" borderId="11" xfId="0" applyFont="1" applyBorder="1" applyAlignment="1">
      <alignment horizontal="left" vertical="center" wrapText="1"/>
    </xf>
    <xf numFmtId="0" fontId="15" fillId="0" borderId="0" xfId="0" applyFont="1" applyAlignment="1">
      <alignment vertical="top" wrapText="1"/>
    </xf>
    <xf numFmtId="0" fontId="58" fillId="0" borderId="0" xfId="21" applyFont="1">
      <alignment vertical="center"/>
    </xf>
    <xf numFmtId="0" fontId="59" fillId="0" borderId="0" xfId="9" applyFont="1" applyAlignment="1">
      <alignment vertical="top" wrapText="1"/>
    </xf>
    <xf numFmtId="0" fontId="58" fillId="0" borderId="0" xfId="21" applyFont="1" applyAlignment="1">
      <alignment vertical="center"/>
    </xf>
    <xf numFmtId="49" fontId="15" fillId="5" borderId="0" xfId="0" applyNumberFormat="1" applyFont="1" applyFill="1" applyBorder="1" applyAlignment="1">
      <alignment horizontal="right"/>
    </xf>
    <xf numFmtId="49" fontId="15" fillId="5" borderId="31" xfId="0" applyNumberFormat="1" applyFont="1" applyFill="1" applyBorder="1" applyAlignment="1">
      <alignment horizontal="right" vertical="center"/>
    </xf>
    <xf numFmtId="49" fontId="15" fillId="5" borderId="0" xfId="0" applyNumberFormat="1" applyFont="1" applyFill="1" applyBorder="1" applyAlignment="1">
      <alignment horizontal="right" vertical="center"/>
    </xf>
    <xf numFmtId="49" fontId="15" fillId="5" borderId="0" xfId="0" applyNumberFormat="1" applyFont="1" applyFill="1" applyBorder="1" applyAlignment="1">
      <alignment horizontal="right" vertical="top"/>
    </xf>
    <xf numFmtId="49" fontId="15" fillId="5" borderId="31" xfId="0" applyNumberFormat="1" applyFont="1" applyFill="1" applyBorder="1" applyAlignment="1">
      <alignment horizontal="right"/>
    </xf>
    <xf numFmtId="168" fontId="42" fillId="13" borderId="0" xfId="11" applyFill="1" applyBorder="1">
      <alignment horizontal="center"/>
    </xf>
    <xf numFmtId="0" fontId="6" fillId="3" borderId="2" xfId="0" applyFont="1" applyFill="1" applyBorder="1" applyAlignment="1" applyProtection="1"/>
    <xf numFmtId="0" fontId="15" fillId="0" borderId="0" xfId="0" applyFont="1" applyAlignment="1">
      <alignment horizontal="left" vertical="top" wrapText="1"/>
    </xf>
    <xf numFmtId="0" fontId="11" fillId="9" borderId="13" xfId="18">
      <alignment horizontal="left" vertical="center"/>
      <protection locked="0"/>
    </xf>
    <xf numFmtId="0" fontId="15" fillId="0" borderId="0" xfId="0" applyFont="1"/>
    <xf numFmtId="0" fontId="11"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6" fillId="13" borderId="0" xfId="0" applyFont="1" applyFill="1" applyAlignment="1">
      <alignment wrapText="1"/>
    </xf>
    <xf numFmtId="0" fontId="46" fillId="13" borderId="0" xfId="6" applyFont="1" applyFill="1" applyAlignment="1">
      <alignment horizontal="center" vertical="center" wrapText="1"/>
    </xf>
    <xf numFmtId="0" fontId="0" fillId="5" borderId="0" xfId="0" applyFont="1" applyFill="1" applyAlignment="1">
      <alignment wrapText="1"/>
    </xf>
    <xf numFmtId="0" fontId="40" fillId="0" borderId="0" xfId="15" applyAlignment="1">
      <alignment vertical="center" wrapText="1"/>
    </xf>
    <xf numFmtId="0" fontId="14" fillId="5" borderId="0" xfId="0" applyFont="1" applyFill="1" applyAlignment="1">
      <alignment wrapText="1"/>
    </xf>
    <xf numFmtId="0" fontId="11" fillId="9" borderId="13" xfId="18" applyAlignment="1">
      <alignment horizontal="left" vertical="center" wrapText="1"/>
      <protection locked="0"/>
    </xf>
    <xf numFmtId="0" fontId="50" fillId="15" borderId="0" xfId="3" applyAlignment="1">
      <alignment horizontal="left" wrapText="1"/>
    </xf>
    <xf numFmtId="0" fontId="21" fillId="21" borderId="7" xfId="0" applyFont="1" applyFill="1" applyBorder="1" applyAlignment="1">
      <alignment horizontal="center" vertical="center"/>
    </xf>
    <xf numFmtId="0" fontId="15" fillId="21" borderId="7" xfId="0" applyFont="1" applyFill="1" applyBorder="1" applyAlignment="1">
      <alignment horizontal="center" vertical="center"/>
    </xf>
    <xf numFmtId="9" fontId="15" fillId="21" borderId="7" xfId="0" applyNumberFormat="1" applyFont="1" applyFill="1" applyBorder="1" applyAlignment="1">
      <alignment horizontal="center" vertical="center"/>
    </xf>
    <xf numFmtId="0" fontId="11" fillId="9" borderId="13" xfId="18" applyAlignment="1">
      <alignment horizontal="left" vertical="center" wrapText="1"/>
      <protection locked="0"/>
    </xf>
    <xf numFmtId="178" fontId="11" fillId="9" borderId="13" xfId="33" applyNumberFormat="1">
      <alignment vertical="center"/>
      <protection locked="0"/>
    </xf>
    <xf numFmtId="0" fontId="11" fillId="9" borderId="14" xfId="18" applyBorder="1" applyProtection="1">
      <alignment horizontal="left" vertical="center"/>
    </xf>
    <xf numFmtId="0" fontId="11" fillId="9" borderId="15" xfId="18" applyBorder="1" applyProtection="1">
      <alignment horizontal="left" vertical="center"/>
    </xf>
    <xf numFmtId="0" fontId="11" fillId="9" borderId="13" xfId="18" applyProtection="1">
      <alignment horizontal="left" vertical="center"/>
    </xf>
    <xf numFmtId="0" fontId="47" fillId="9" borderId="13" xfId="13" applyFill="1" applyBorder="1" applyAlignment="1" applyProtection="1">
      <alignment horizontal="left" vertical="center"/>
    </xf>
    <xf numFmtId="0" fontId="52" fillId="0" borderId="0" xfId="7" applyProtection="1">
      <alignment vertical="center"/>
    </xf>
    <xf numFmtId="0" fontId="52" fillId="0" borderId="0" xfId="21" applyAlignment="1">
      <alignment horizontal="left" vertical="center" wrapText="1"/>
    </xf>
    <xf numFmtId="0" fontId="11" fillId="16" borderId="13" xfId="19" applyProtection="1">
      <alignment horizontal="left" vertical="center"/>
    </xf>
    <xf numFmtId="170" fontId="11" fillId="9" borderId="13" xfId="22" applyProtection="1">
      <alignment vertical="center"/>
    </xf>
    <xf numFmtId="0" fontId="29" fillId="0" borderId="0" xfId="0" applyFont="1" applyProtection="1"/>
    <xf numFmtId="0" fontId="30" fillId="0" borderId="0" xfId="0" applyFont="1" applyProtection="1"/>
    <xf numFmtId="3" fontId="11" fillId="0" borderId="10" xfId="0" applyNumberFormat="1" applyFont="1" applyFill="1" applyBorder="1" applyAlignment="1" applyProtection="1">
      <alignment horizontal="right"/>
    </xf>
    <xf numFmtId="0" fontId="0" fillId="0" borderId="0" xfId="0"/>
    <xf numFmtId="49" fontId="15" fillId="5" borderId="0" xfId="0" applyNumberFormat="1" applyFont="1" applyFill="1" applyBorder="1" applyAlignment="1">
      <alignment horizontal="right"/>
    </xf>
    <xf numFmtId="0" fontId="15" fillId="5" borderId="0" xfId="0" applyFont="1" applyFill="1" applyBorder="1" applyAlignment="1">
      <alignment horizontal="left" vertical="center" wrapText="1"/>
    </xf>
    <xf numFmtId="0" fontId="0" fillId="0" borderId="0" xfId="0"/>
    <xf numFmtId="49" fontId="15" fillId="5" borderId="0" xfId="0" applyNumberFormat="1" applyFont="1" applyFill="1" applyBorder="1" applyAlignment="1">
      <alignment horizontal="right"/>
    </xf>
    <xf numFmtId="0" fontId="60" fillId="5" borderId="0" xfId="0" applyFont="1" applyFill="1" applyBorder="1" applyAlignment="1">
      <alignment vertical="center" wrapText="1"/>
    </xf>
    <xf numFmtId="0" fontId="63" fillId="0" borderId="0" xfId="0" applyFont="1" applyAlignment="1">
      <alignment vertical="center" wrapText="1"/>
    </xf>
    <xf numFmtId="0" fontId="57" fillId="0" borderId="13" xfId="37" applyFont="1" applyAlignment="1">
      <alignment horizontal="center" vertical="center"/>
    </xf>
    <xf numFmtId="0" fontId="64" fillId="0" borderId="0" xfId="21" applyFont="1">
      <alignment vertical="center"/>
    </xf>
    <xf numFmtId="15" fontId="11" fillId="9" borderId="13" xfId="20" applyAlignment="1">
      <alignment horizontal="center" vertical="center"/>
      <protection locked="0"/>
    </xf>
    <xf numFmtId="0" fontId="11" fillId="9" borderId="13" xfId="18" applyAlignment="1">
      <alignment horizontal="left" vertical="center"/>
      <protection locked="0"/>
    </xf>
    <xf numFmtId="0" fontId="11" fillId="16" borderId="13" xfId="19" applyAlignment="1">
      <alignment horizontal="left" vertical="center"/>
      <protection locked="0"/>
    </xf>
    <xf numFmtId="0" fontId="36" fillId="5" borderId="0" xfId="0" applyFont="1" applyFill="1" applyBorder="1" applyAlignment="1">
      <alignment vertical="center" wrapText="1"/>
    </xf>
    <xf numFmtId="15" fontId="11" fillId="9" borderId="13" xfId="20" applyProtection="1">
      <alignment horizontal="right" vertical="center"/>
    </xf>
    <xf numFmtId="177" fontId="11" fillId="9" borderId="13" xfId="33" quotePrefix="1" applyProtection="1">
      <alignment vertical="center"/>
    </xf>
    <xf numFmtId="0" fontId="11" fillId="9" borderId="21" xfId="18" applyBorder="1" applyProtection="1">
      <alignment horizontal="left" vertical="center"/>
    </xf>
    <xf numFmtId="0" fontId="11" fillId="9" borderId="13" xfId="18" quotePrefix="1" applyProtection="1">
      <alignment horizontal="left" vertical="center"/>
    </xf>
    <xf numFmtId="0" fontId="0" fillId="0" borderId="0" xfId="8" applyFont="1"/>
    <xf numFmtId="0" fontId="0" fillId="0" borderId="0" xfId="0" applyAlignment="1">
      <alignment vertical="center" wrapText="1"/>
    </xf>
    <xf numFmtId="0" fontId="57" fillId="0" borderId="13" xfId="37" applyFont="1" applyAlignment="1">
      <alignment horizontal="center" vertical="center"/>
    </xf>
    <xf numFmtId="0" fontId="0" fillId="5" borderId="0" xfId="0" applyFont="1" applyFill="1" applyAlignment="1">
      <alignment horizontal="right"/>
    </xf>
    <xf numFmtId="0" fontId="11" fillId="9" borderId="38" xfId="18" quotePrefix="1" applyBorder="1" applyAlignment="1">
      <alignment horizontal="center" vertical="center"/>
      <protection locked="0"/>
    </xf>
    <xf numFmtId="0" fontId="11" fillId="9" borderId="38" xfId="18" applyBorder="1" applyAlignment="1">
      <alignment horizontal="center" vertical="center"/>
      <protection locked="0"/>
    </xf>
    <xf numFmtId="0" fontId="49" fillId="13" borderId="0" xfId="13" applyFont="1" applyFill="1" applyBorder="1" applyAlignment="1"/>
    <xf numFmtId="170" fontId="36" fillId="9" borderId="37" xfId="22" applyFont="1" applyBorder="1" applyAlignment="1">
      <alignment horizontal="center" vertical="center"/>
      <protection locked="0"/>
    </xf>
    <xf numFmtId="0" fontId="49" fillId="13" borderId="0" xfId="13" applyFont="1" applyFill="1" applyBorder="1" applyAlignment="1">
      <alignment horizontal="left"/>
    </xf>
    <xf numFmtId="0" fontId="46" fillId="13" borderId="0" xfId="0" applyFont="1" applyFill="1" applyAlignment="1">
      <alignment horizontal="left"/>
    </xf>
    <xf numFmtId="0" fontId="15" fillId="5" borderId="0" xfId="0" applyFont="1" applyFill="1" applyBorder="1" applyAlignment="1">
      <alignment vertical="center" wrapText="1"/>
    </xf>
    <xf numFmtId="0" fontId="0" fillId="0" borderId="0" xfId="0" applyFont="1" applyAlignment="1">
      <alignment vertical="center" wrapText="1"/>
    </xf>
    <xf numFmtId="0" fontId="15" fillId="5" borderId="0" xfId="0" applyFont="1" applyFill="1" applyBorder="1" applyAlignment="1">
      <alignment horizontal="left" vertical="center" wrapText="1"/>
    </xf>
    <xf numFmtId="0" fontId="36" fillId="5" borderId="0" xfId="0" applyFont="1" applyFill="1" applyBorder="1" applyAlignment="1">
      <alignment horizontal="left" vertical="center" wrapText="1" indent="1"/>
    </xf>
    <xf numFmtId="0" fontId="22" fillId="0" borderId="0" xfId="0" applyFont="1" applyAlignment="1">
      <alignment horizontal="left" vertical="center" wrapText="1" indent="1"/>
    </xf>
    <xf numFmtId="0" fontId="0" fillId="0" borderId="0" xfId="0" applyAlignment="1">
      <alignment vertical="center" wrapText="1"/>
    </xf>
    <xf numFmtId="0" fontId="15" fillId="0" borderId="0" xfId="0" applyFont="1" applyAlignment="1">
      <alignment wrapText="1"/>
    </xf>
    <xf numFmtId="0" fontId="0" fillId="0" borderId="0" xfId="0" applyAlignment="1">
      <alignment wrapText="1"/>
    </xf>
    <xf numFmtId="0" fontId="0" fillId="0" borderId="0" xfId="0" applyFont="1" applyAlignment="1">
      <alignment wrapText="1"/>
    </xf>
    <xf numFmtId="0" fontId="34" fillId="11" borderId="0" xfId="0" applyFont="1" applyFill="1" applyBorder="1" applyAlignment="1">
      <alignment vertical="center" wrapText="1"/>
    </xf>
    <xf numFmtId="0" fontId="0" fillId="0" borderId="0" xfId="0" applyBorder="1" applyAlignment="1">
      <alignment wrapText="1"/>
    </xf>
    <xf numFmtId="0" fontId="33" fillId="20" borderId="0" xfId="0" applyFont="1" applyFill="1" applyBorder="1" applyAlignment="1">
      <alignment vertical="center" wrapText="1"/>
    </xf>
    <xf numFmtId="0" fontId="0" fillId="20" borderId="0" xfId="0" applyFill="1" applyBorder="1" applyAlignment="1">
      <alignment wrapText="1"/>
    </xf>
    <xf numFmtId="0" fontId="34" fillId="10" borderId="0" xfId="0" applyFont="1" applyFill="1" applyBorder="1" applyAlignment="1">
      <alignment vertical="center" wrapText="1"/>
    </xf>
    <xf numFmtId="0" fontId="36" fillId="5" borderId="0" xfId="0" applyFont="1" applyFill="1" applyBorder="1" applyAlignment="1">
      <alignment horizontal="left" vertical="center" wrapText="1"/>
    </xf>
    <xf numFmtId="0" fontId="22" fillId="0" borderId="0" xfId="0" applyFont="1" applyAlignment="1">
      <alignment horizontal="left" wrapText="1"/>
    </xf>
    <xf numFmtId="0" fontId="15" fillId="5" borderId="0" xfId="0" applyFont="1" applyFill="1" applyBorder="1" applyAlignment="1">
      <alignment horizontal="left" vertical="center" wrapText="1" indent="1"/>
    </xf>
    <xf numFmtId="0" fontId="0" fillId="0" borderId="0" xfId="0" applyAlignment="1">
      <alignment horizontal="left" wrapText="1" indent="1"/>
    </xf>
    <xf numFmtId="0" fontId="15" fillId="12" borderId="8" xfId="0" applyFont="1" applyFill="1" applyBorder="1" applyAlignment="1">
      <alignment vertical="center" wrapText="1"/>
    </xf>
    <xf numFmtId="0" fontId="0" fillId="0" borderId="9" xfId="0" applyBorder="1" applyAlignment="1">
      <alignment vertical="center" wrapText="1"/>
    </xf>
    <xf numFmtId="0" fontId="16" fillId="5" borderId="0" xfId="0" applyFont="1" applyFill="1" applyAlignment="1">
      <alignment vertical="top" wrapText="1"/>
    </xf>
    <xf numFmtId="0" fontId="0" fillId="0" borderId="0" xfId="0" applyAlignment="1">
      <alignment vertical="top" wrapText="1"/>
    </xf>
    <xf numFmtId="0" fontId="15" fillId="0" borderId="0" xfId="0" applyFont="1" applyAlignment="1">
      <alignment horizontal="left" wrapText="1" indent="1"/>
    </xf>
    <xf numFmtId="0" fontId="36" fillId="5" borderId="0" xfId="0" applyFont="1" applyFill="1" applyBorder="1" applyAlignment="1">
      <alignment vertical="center" wrapText="1"/>
    </xf>
    <xf numFmtId="0" fontId="22" fillId="0" borderId="0" xfId="0" applyFont="1" applyAlignment="1">
      <alignment vertical="center" wrapText="1"/>
    </xf>
    <xf numFmtId="0" fontId="66" fillId="0" borderId="0" xfId="0" applyFont="1" applyAlignment="1">
      <alignment horizontal="left" vertical="center" wrapText="1" indent="1"/>
    </xf>
    <xf numFmtId="0" fontId="51" fillId="0" borderId="0" xfId="21" applyFont="1" applyAlignment="1">
      <alignment horizontal="left" vertical="center" wrapText="1"/>
    </xf>
    <xf numFmtId="0" fontId="11" fillId="9" borderId="39" xfId="18" applyBorder="1" applyAlignment="1">
      <alignment horizontal="left" vertical="center"/>
      <protection locked="0"/>
    </xf>
    <xf numFmtId="0" fontId="11" fillId="9" borderId="40" xfId="18" applyBorder="1" applyAlignment="1">
      <alignment horizontal="left" vertical="center"/>
      <protection locked="0"/>
    </xf>
    <xf numFmtId="0" fontId="11" fillId="9" borderId="41" xfId="18" applyBorder="1" applyAlignment="1">
      <alignment horizontal="left" vertical="center"/>
      <protection locked="0"/>
    </xf>
    <xf numFmtId="0" fontId="16" fillId="0" borderId="0" xfId="6" applyFont="1" applyAlignment="1">
      <alignment horizontal="left" vertical="center"/>
    </xf>
    <xf numFmtId="0" fontId="16" fillId="0" borderId="36" xfId="6" applyFont="1" applyBorder="1" applyAlignment="1">
      <alignment horizontal="left" vertical="center"/>
    </xf>
    <xf numFmtId="0" fontId="6" fillId="3" borderId="5" xfId="0" applyFont="1" applyFill="1" applyBorder="1" applyAlignment="1" applyProtection="1">
      <alignment horizontal="center"/>
    </xf>
    <xf numFmtId="0" fontId="6" fillId="3" borderId="4" xfId="0" applyFont="1" applyFill="1" applyBorder="1" applyAlignment="1" applyProtection="1">
      <alignment horizontal="center"/>
    </xf>
    <xf numFmtId="0" fontId="11" fillId="9" borderId="26" xfId="18" applyBorder="1" applyAlignment="1">
      <alignment horizontal="left" vertical="center" wrapText="1"/>
      <protection locked="0"/>
    </xf>
    <xf numFmtId="0" fontId="11" fillId="9" borderId="27" xfId="18" applyBorder="1" applyAlignment="1">
      <alignment horizontal="left" vertical="center" wrapText="1"/>
      <protection locked="0"/>
    </xf>
    <xf numFmtId="0" fontId="11" fillId="9" borderId="28" xfId="18" applyBorder="1" applyAlignment="1">
      <alignment horizontal="left" vertical="center" wrapText="1"/>
      <protection locked="0"/>
    </xf>
    <xf numFmtId="0" fontId="6" fillId="3" borderId="5" xfId="0" applyFont="1" applyFill="1" applyBorder="1" applyAlignment="1" applyProtection="1">
      <alignment wrapText="1"/>
    </xf>
    <xf numFmtId="0" fontId="6" fillId="3" borderId="6" xfId="0" applyFont="1" applyFill="1" applyBorder="1" applyAlignment="1" applyProtection="1">
      <alignment wrapText="1"/>
    </xf>
    <xf numFmtId="0" fontId="6" fillId="3" borderId="4" xfId="0" applyFont="1" applyFill="1" applyBorder="1" applyAlignment="1" applyProtection="1">
      <alignment wrapText="1"/>
    </xf>
    <xf numFmtId="0" fontId="11" fillId="9" borderId="33" xfId="18" applyBorder="1" applyAlignment="1">
      <alignment horizontal="left" vertical="center" wrapText="1"/>
      <protection locked="0"/>
    </xf>
    <xf numFmtId="0" fontId="11" fillId="9" borderId="34" xfId="18" applyBorder="1" applyAlignment="1">
      <alignment horizontal="left" vertical="center" wrapText="1"/>
      <protection locked="0"/>
    </xf>
    <xf numFmtId="0" fontId="11" fillId="9" borderId="35" xfId="18" applyBorder="1" applyAlignment="1">
      <alignment horizontal="left" vertical="center" wrapText="1"/>
      <protection locked="0"/>
    </xf>
    <xf numFmtId="0" fontId="57" fillId="0" borderId="32" xfId="37" applyFont="1" applyBorder="1" applyAlignment="1">
      <alignment horizontal="center" vertical="center"/>
    </xf>
    <xf numFmtId="0" fontId="57" fillId="0" borderId="27" xfId="37" applyFont="1" applyBorder="1" applyAlignment="1">
      <alignment horizontal="center" vertical="center"/>
    </xf>
    <xf numFmtId="0" fontId="57" fillId="0" borderId="28" xfId="37" applyFont="1" applyBorder="1" applyAlignment="1">
      <alignment horizontal="center" vertical="center"/>
    </xf>
    <xf numFmtId="15" fontId="57" fillId="0" borderId="32" xfId="39" applyFont="1" applyBorder="1" applyAlignment="1">
      <alignment horizontal="center" vertical="center"/>
    </xf>
    <xf numFmtId="15" fontId="57" fillId="0" borderId="27" xfId="39" applyFont="1" applyBorder="1" applyAlignment="1">
      <alignment horizontal="center" vertical="center"/>
    </xf>
    <xf numFmtId="15" fontId="57" fillId="0" borderId="28" xfId="39" applyFont="1" applyBorder="1" applyAlignment="1">
      <alignment horizontal="center" vertical="center"/>
    </xf>
    <xf numFmtId="0" fontId="11" fillId="9" borderId="26" xfId="18" applyBorder="1" applyAlignment="1">
      <alignment horizontal="center" vertical="center" wrapText="1"/>
      <protection locked="0"/>
    </xf>
    <xf numFmtId="0" fontId="11" fillId="9" borderId="27" xfId="18" applyBorder="1" applyAlignment="1">
      <alignment horizontal="center" vertical="center" wrapText="1"/>
      <protection locked="0"/>
    </xf>
    <xf numFmtId="0" fontId="11" fillId="9" borderId="28" xfId="18" applyBorder="1" applyAlignment="1">
      <alignment horizontal="center" vertical="center" wrapText="1"/>
      <protection locked="0"/>
    </xf>
    <xf numFmtId="0" fontId="6" fillId="3" borderId="2" xfId="0" applyFont="1" applyFill="1" applyBorder="1" applyAlignment="1" applyProtection="1">
      <alignment wrapText="1"/>
    </xf>
    <xf numFmtId="0" fontId="11" fillId="9" borderId="13" xfId="18" applyAlignment="1">
      <alignment horizontal="left" vertical="center" wrapText="1"/>
      <protection locked="0"/>
    </xf>
    <xf numFmtId="0" fontId="57" fillId="0" borderId="13" xfId="37" applyFont="1" applyAlignment="1">
      <alignment horizontal="center" vertical="center"/>
    </xf>
    <xf numFmtId="15" fontId="57" fillId="0" borderId="13" xfId="39" applyFont="1" applyAlignment="1">
      <alignment horizontal="center" vertical="center"/>
    </xf>
    <xf numFmtId="0" fontId="6" fillId="3" borderId="2" xfId="0" applyFont="1" applyFill="1" applyBorder="1" applyAlignment="1" applyProtection="1">
      <alignment horizontal="center"/>
    </xf>
    <xf numFmtId="0" fontId="16" fillId="0" borderId="0" xfId="6" applyFont="1">
      <alignment vertical="center"/>
    </xf>
    <xf numFmtId="0" fontId="50" fillId="15" borderId="0" xfId="3" applyAlignment="1">
      <alignment horizontal="center"/>
    </xf>
    <xf numFmtId="0" fontId="15" fillId="0" borderId="0" xfId="8" applyFont="1" applyAlignment="1">
      <alignment horizontal="left" wrapText="1"/>
    </xf>
    <xf numFmtId="0" fontId="60" fillId="0" borderId="0" xfId="8" applyFont="1" applyAlignment="1">
      <alignment horizontal="left" wrapText="1"/>
    </xf>
  </cellXfs>
  <cellStyles count="50">
    <cellStyle name="Banner" xfId="25"/>
    <cellStyle name="Calc % 0dp" xfId="26"/>
    <cellStyle name="Calc % 2dp" xfId="27"/>
    <cellStyle name="Calc Amount" xfId="28"/>
    <cellStyle name="Calc Date" xfId="29"/>
    <cellStyle name="Calc Dec 2dp" xfId="30"/>
    <cellStyle name="Check" xfId="11"/>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399429904"/>
        <c:axId val="-1399433168"/>
      </c:barChart>
      <c:catAx>
        <c:axId val="-139942990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9433168"/>
        <c:crosses val="autoZero"/>
        <c:auto val="1"/>
        <c:lblAlgn val="ctr"/>
        <c:lblOffset val="100"/>
        <c:noMultiLvlLbl val="0"/>
      </c:catAx>
      <c:valAx>
        <c:axId val="-1399433168"/>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9429904"/>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sheetProtection algorithmName="SHA-512" hashValue="JKiEI9VKbXJwpYv6XiHl5n7tjw/0OaBaiqqBT2cnlwmGBVPfC90tvkGXr9wBxU/ctannBwvtjSzUt/bnzNU2YQ==" saltValue="Vwx8yXBn6uWxMNzJgQst2w==" spinCount="100000" content="1" objects="1"/>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9344D2C0-555E-4847-BC6B-5157C7C1A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DC0E4E8A-B1F7-4AC1-8A7A-319591DC88F7}"/>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7CF6EEC2-497A-4E87-8A41-90410692CF56}"/>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BBB4FC73-ECAD-4115-91C9-154879D440AA}"/>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A60816D4-5008-4E06-B323-E267F2A6A1B3}"/>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D082336F-F168-481E-9674-965D1D75FE53}"/>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B0AF5728-3A29-49F5-9D11-8D12F76FC199}"/>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FAE85A4C-F5BC-4FFA-B61A-A6096881F6D4}"/>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CC047EBC-72F7-430A-A9D6-09DE06D0DEF8}"/>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E6BE32E5-37B5-4DE1-88F2-F1788C185525}"/>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8243E143-DB4E-45C6-8B6A-481E107FF794}"/>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9F3E57D2-C8F7-43F2-A31E-C839ADC18A7B}"/>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63A5FC2B-4A61-441E-A55F-F1E59CE9741F}"/>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C621C808-B892-41F8-9636-9E03544799B3}"/>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C1A4801D-9F72-4A7D-AADB-692CCB632216}"/>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AE6ECD97-1909-4634-B090-2158D26AFE32}"/>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C7223FA9-E591-4064-8A1A-57B3B05D5AB4}"/>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DB5B72D9-C12A-434A-8704-FFA68B192367}"/>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2B596180-1F1A-4EB6-B475-F9A276685613}"/>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536F481A-2F69-4C38-9703-8882D2CB82A3}"/>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D94A046-CF11-4F4E-B605-6EF63E16020C}"/>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22D55C61-5B72-4AD5-AC89-88B3047B4A1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1BDE3CF9-BB6E-4D86-A164-4520178B0E65}"/>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CB2DA09B-8EE4-44A3-9BBE-02F2C4C52F9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7C0F38F-B9E5-45E5-BB13-043D88628AE5}"/>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2655395A-D34B-074A-908F-ECA2B8E586D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107E81EB-593F-494C-AC0E-EC2934E53BDE}"/>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5E45923-A093-4911-8641-D57898A2F914}"/>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CC003930-2DA9-4772-B43B-1417A11E040D}"/>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994004BE-DF73-4AC4-A76A-1915A76D808B}"/>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D68EE7BA-5941-487F-A4CB-AFEE33711445}"/>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5A9B6C2A-11F5-4EB8-9A56-16F759D79788}"/>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9942B07F-0F83-4792-ABFD-B72B5AFDAFFD}"/>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4793BF12-757C-4FC5-AA65-6A0F544C4889}"/>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27C23A48-784A-4CB5-AB1F-9B37932F63B4}"/>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12BB1B21-A836-4E8F-AAF7-9243C9FEBD13}"/>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29" sqref="G29"/>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6290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2" t="str">
        <f>HYPERLINK("#'Contents'!A1",sysChkWord)</f>
        <v>All Checks OK</v>
      </c>
      <c r="D5" s="242"/>
      <c r="E5" s="242"/>
      <c r="F5" s="109"/>
      <c r="G5" s="109"/>
      <c r="H5" s="109"/>
      <c r="I5" s="109"/>
      <c r="J5" s="109"/>
      <c r="K5" s="109"/>
    </row>
    <row r="6" spans="1:11" ht="12.5" x14ac:dyDescent="0.25">
      <c r="A6" s="109"/>
      <c r="B6" s="114"/>
      <c r="C6" s="241" t="str">
        <f>HYPERLINK("#'Contents'!A1","Click for Contents")</f>
        <v>Click for Contents</v>
      </c>
      <c r="D6" s="241"/>
      <c r="E6" s="241"/>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468</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x14ac:dyDescent="0.25">
      <c r="A18" s="91"/>
      <c r="B18" s="91"/>
      <c r="C18" s="91"/>
      <c r="D18" s="91"/>
      <c r="E18" s="93" t="s">
        <v>447</v>
      </c>
      <c r="F18" s="120" t="s">
        <v>286</v>
      </c>
      <c r="G18" s="93" t="s">
        <v>460</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x14ac:dyDescent="0.25">
      <c r="A23" s="91"/>
      <c r="B23" s="91"/>
      <c r="C23" s="91"/>
      <c r="D23" s="91"/>
      <c r="E23" s="93" t="s">
        <v>448</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sheetProtection algorithmName="SHA-512" hashValue="RbnM0j6e0lREL6issIaWegRgeJqmTy6WXeYjT3OQcT5kxgd/mM+02eDIgrKMJmQWEKTN79BLkWsX6JXDN9qE7g==" saltValue="UJE1VQvw9f+N0DRtQGfbEg=="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6290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1" t="str">
        <f>HYPERLINK("#'Contents'!A1","Click for Contents")</f>
        <v>Click for Contents</v>
      </c>
      <c r="D6" s="24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3" t="s">
        <v>1</v>
      </c>
      <c r="D10" s="273"/>
      <c r="E10" s="273"/>
      <c r="F10" s="273"/>
      <c r="G10" s="274"/>
      <c r="H10" s="297" t="str">
        <f>CHOOSE('Bidder Instructions'!$E$39,'1.1b Lead Financial Input'!AP$18,'1.1a Lead Financial Input'!X$18)</f>
        <v>Ultimate Parent Name</v>
      </c>
      <c r="I10" s="297"/>
      <c r="J10" s="297"/>
      <c r="K10" s="297"/>
      <c r="L10" s="297"/>
      <c r="M10" s="297"/>
      <c r="N10" s="297"/>
      <c r="O10" s="297"/>
      <c r="P10" s="297"/>
      <c r="Q10" s="297"/>
      <c r="R10" s="297"/>
    </row>
    <row r="11" spans="1:19" ht="15.5" x14ac:dyDescent="0.35">
      <c r="A11" s="3"/>
      <c r="B11" s="3"/>
      <c r="C11" s="273" t="s">
        <v>0</v>
      </c>
      <c r="D11" s="273"/>
      <c r="E11" s="273"/>
      <c r="F11" s="273"/>
      <c r="G11" s="274"/>
      <c r="H11" s="297">
        <f>'2.1 Lead Ancillary Input '!D60</f>
        <v>0</v>
      </c>
      <c r="I11" s="297"/>
      <c r="J11" s="297"/>
      <c r="K11" s="297"/>
      <c r="L11" s="297"/>
      <c r="M11" s="297"/>
      <c r="N11" s="297"/>
      <c r="O11" s="297"/>
      <c r="P11" s="297"/>
      <c r="Q11" s="297"/>
      <c r="R11" s="297"/>
    </row>
    <row r="12" spans="1:19" ht="15.5" x14ac:dyDescent="0.35">
      <c r="A12" s="3"/>
      <c r="B12" s="3"/>
      <c r="C12" s="273" t="s">
        <v>46</v>
      </c>
      <c r="D12" s="273"/>
      <c r="E12" s="273"/>
      <c r="F12" s="273"/>
      <c r="G12" s="274"/>
      <c r="H12" s="297">
        <f>'2.1 Lead Ancillary Input '!D61</f>
        <v>0</v>
      </c>
      <c r="I12" s="297"/>
      <c r="J12" s="297"/>
      <c r="K12" s="297"/>
      <c r="L12" s="297"/>
      <c r="M12" s="297"/>
      <c r="N12" s="297"/>
      <c r="O12" s="297"/>
      <c r="P12" s="297"/>
      <c r="Q12" s="297"/>
      <c r="R12" s="297"/>
    </row>
    <row r="13" spans="1:19" ht="15.5" x14ac:dyDescent="0.35">
      <c r="A13" s="3"/>
      <c r="B13" s="3"/>
      <c r="C13" s="273" t="s">
        <v>47</v>
      </c>
      <c r="D13" s="273"/>
      <c r="E13" s="273"/>
      <c r="F13" s="273"/>
      <c r="G13" s="274"/>
      <c r="H13" s="297">
        <f>'2.1 Lead Ancillary Input '!D62</f>
        <v>0</v>
      </c>
      <c r="I13" s="297"/>
      <c r="J13" s="297"/>
      <c r="K13" s="297"/>
      <c r="L13" s="297"/>
      <c r="M13" s="297"/>
      <c r="N13" s="297"/>
      <c r="O13" s="297"/>
      <c r="P13" s="297"/>
      <c r="Q13" s="297"/>
      <c r="R13" s="297"/>
    </row>
    <row r="14" spans="1:19" ht="15.5" x14ac:dyDescent="0.35">
      <c r="A14" s="3"/>
      <c r="B14" s="3"/>
      <c r="C14" s="273" t="s">
        <v>64</v>
      </c>
      <c r="D14" s="273"/>
      <c r="E14" s="273"/>
      <c r="F14" s="273"/>
      <c r="G14" s="274"/>
      <c r="H14" s="298" t="str">
        <f>CHOOSE('Bidder Instructions'!$E$39,'1.1b Lead Financial Input'!AS$21,'1.1a Lead Financial Input'!AA$21)</f>
        <v>31/XX/20XX</v>
      </c>
      <c r="I14" s="298"/>
      <c r="J14" s="298"/>
      <c r="K14" s="298"/>
      <c r="L14" s="298"/>
      <c r="M14" s="298"/>
      <c r="N14" s="298"/>
      <c r="O14" s="298"/>
      <c r="P14" s="298"/>
      <c r="Q14" s="298"/>
      <c r="R14" s="29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295" t="s">
        <v>400</v>
      </c>
      <c r="O18" s="295"/>
      <c r="P18" s="295"/>
      <c r="Q18" s="295"/>
      <c r="R18" s="295"/>
    </row>
    <row r="19" spans="1:18" ht="141" customHeight="1" x14ac:dyDescent="0.35">
      <c r="A19" s="3"/>
      <c r="B19" s="3"/>
      <c r="C19" s="165">
        <v>1</v>
      </c>
      <c r="D19" s="165" t="s">
        <v>163</v>
      </c>
      <c r="E19" s="166">
        <f>CHOOSE('Bidder Instructions'!$E$39,'1.1b Lead Financial Input'!AQ134,'1.1a Lead Financial Input'!Y156)</f>
        <v>0</v>
      </c>
      <c r="F19" s="166">
        <f>CHOOSE('Bidder Instructions'!$E$39,'1.1b Lead Financial Input'!AR134,'1.1a Lead Financial Input'!Z156)</f>
        <v>0</v>
      </c>
      <c r="G19" s="166">
        <f>CHOOSE('Bidder Instructions'!$E$39,'1.1b Lead Financial Input'!AS134,'1.1a Lead Financial Input'!AA156)</f>
        <v>0</v>
      </c>
      <c r="H19" s="168" t="str">
        <f>CHOOSE('Bidder Instructions'!$E$39,'1.1b Lead Financial Input'!AQ146,'1.1a Lead Financial Input'!Y168)</f>
        <v>R</v>
      </c>
      <c r="I19" s="168" t="str">
        <f>CHOOSE('Bidder Instructions'!$E$39,'1.1b Lead Financial Input'!AR146,'1.1a Lead Financial Input'!Z168)</f>
        <v>R</v>
      </c>
      <c r="J19" s="168" t="str">
        <f>CHOOSE('Bidder Instructions'!$E$39,'1.1b Lead Financial Input'!AS146,'1.1a Lead Financial Input'!AA168)</f>
        <v>R</v>
      </c>
      <c r="K19" s="9"/>
      <c r="L19" s="9"/>
      <c r="M19" s="9"/>
      <c r="N19" s="296"/>
      <c r="O19" s="296"/>
      <c r="P19" s="296"/>
      <c r="Q19" s="296"/>
      <c r="R19" s="296"/>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296"/>
      <c r="O20" s="296"/>
      <c r="P20" s="296"/>
      <c r="Q20" s="296"/>
      <c r="R20" s="296"/>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296"/>
      <c r="O21" s="296"/>
      <c r="P21" s="296"/>
      <c r="Q21" s="296"/>
      <c r="R21" s="296"/>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296"/>
      <c r="O22" s="296"/>
      <c r="P22" s="296"/>
      <c r="Q22" s="296"/>
      <c r="R22" s="296"/>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293"/>
      <c r="O23" s="293"/>
      <c r="P23" s="293"/>
      <c r="Q23" s="293"/>
      <c r="R23" s="294"/>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293"/>
      <c r="O24" s="293"/>
      <c r="P24" s="293"/>
      <c r="Q24" s="293"/>
      <c r="R24" s="294"/>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293"/>
      <c r="O25" s="293"/>
      <c r="P25" s="293"/>
      <c r="Q25" s="293"/>
      <c r="R25" s="294"/>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296"/>
      <c r="O26" s="296"/>
      <c r="P26" s="296"/>
      <c r="Q26" s="296"/>
      <c r="R26" s="296"/>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296"/>
      <c r="O27" s="296"/>
      <c r="P27" s="296"/>
      <c r="Q27" s="296"/>
      <c r="R27" s="29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nriFS7ccTIpxwNjXhMCQWfMTsU8EXufvqsZKwTtnpAGyTCOFbvUpUJV7UOg7v4zyzjxCcYMso+hQqg58FSVWrw==" saltValue="A1Ub1yuubNGb6mPWDVSJjA==" spinCount="100000" sheet="1" objects="1" scenarios="1"/>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20" sqref="E20"/>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6290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1" t="str">
        <f>HYPERLINK("#'Contents'!A1","Click for Contents")</f>
        <v>Click for Contents</v>
      </c>
      <c r="D6" s="24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0" t="s">
        <v>1</v>
      </c>
      <c r="D10" s="300"/>
      <c r="E10" s="300"/>
      <c r="F10" s="300"/>
      <c r="G10" s="300"/>
      <c r="H10" s="297" t="e">
        <f>CHOOSE('Bidder Instructions'!$H$39,'1.2a Alternative Guarantor'!E$15,#REF!,"No sub-contractor selected")</f>
        <v>#VALUE!</v>
      </c>
      <c r="I10" s="297"/>
      <c r="J10" s="297"/>
      <c r="K10" s="297"/>
      <c r="L10" s="297"/>
      <c r="M10" s="297"/>
      <c r="N10" s="297"/>
      <c r="O10" s="297"/>
      <c r="P10" s="297"/>
      <c r="Q10" s="297"/>
      <c r="R10" s="297"/>
    </row>
    <row r="11" spans="1:19" ht="15.5" x14ac:dyDescent="0.35">
      <c r="A11" s="3"/>
      <c r="B11" s="3"/>
      <c r="C11" s="300" t="s">
        <v>0</v>
      </c>
      <c r="D11" s="300"/>
      <c r="E11" s="300"/>
      <c r="F11" s="300"/>
      <c r="G11" s="300"/>
      <c r="H11" s="297" t="e">
        <f>#REF!</f>
        <v>#REF!</v>
      </c>
      <c r="I11" s="297"/>
      <c r="J11" s="297"/>
      <c r="K11" s="297"/>
      <c r="L11" s="297"/>
      <c r="M11" s="297"/>
      <c r="N11" s="297"/>
      <c r="O11" s="297"/>
      <c r="P11" s="297"/>
      <c r="Q11" s="297"/>
      <c r="R11" s="297"/>
    </row>
    <row r="12" spans="1:19" ht="15.5" x14ac:dyDescent="0.35">
      <c r="A12" s="3"/>
      <c r="B12" s="3"/>
      <c r="C12" s="300" t="s">
        <v>46</v>
      </c>
      <c r="D12" s="300"/>
      <c r="E12" s="300"/>
      <c r="F12" s="300"/>
      <c r="G12" s="300"/>
      <c r="H12" s="297" t="e">
        <f>#REF!</f>
        <v>#REF!</v>
      </c>
      <c r="I12" s="297"/>
      <c r="J12" s="297"/>
      <c r="K12" s="297"/>
      <c r="L12" s="297"/>
      <c r="M12" s="297"/>
      <c r="N12" s="297"/>
      <c r="O12" s="297"/>
      <c r="P12" s="297"/>
      <c r="Q12" s="297"/>
      <c r="R12" s="297"/>
    </row>
    <row r="13" spans="1:19" ht="15.5" x14ac:dyDescent="0.35">
      <c r="A13" s="3"/>
      <c r="B13" s="3"/>
      <c r="C13" s="300" t="s">
        <v>47</v>
      </c>
      <c r="D13" s="300"/>
      <c r="E13" s="300"/>
      <c r="F13" s="300"/>
      <c r="G13" s="300"/>
      <c r="H13" s="297" t="e">
        <f>#REF!</f>
        <v>#REF!</v>
      </c>
      <c r="I13" s="297"/>
      <c r="J13" s="297"/>
      <c r="K13" s="297"/>
      <c r="L13" s="297"/>
      <c r="M13" s="297"/>
      <c r="N13" s="297"/>
      <c r="O13" s="297"/>
      <c r="P13" s="297"/>
      <c r="Q13" s="297"/>
      <c r="R13" s="297"/>
    </row>
    <row r="14" spans="1:19" ht="15.5" x14ac:dyDescent="0.35">
      <c r="A14" s="3"/>
      <c r="B14" s="3"/>
      <c r="C14" s="300" t="s">
        <v>64</v>
      </c>
      <c r="D14" s="300"/>
      <c r="E14" s="300"/>
      <c r="F14" s="300"/>
      <c r="G14" s="300"/>
      <c r="H14" s="298" t="e">
        <f>CHOOSE('Bidder Instructions'!$H$39,'1.2a Alternative Guarantor'!G$21,#REF!,"No sub-contractor selected")</f>
        <v>#VALUE!</v>
      </c>
      <c r="I14" s="298"/>
      <c r="J14" s="298"/>
      <c r="K14" s="298"/>
      <c r="L14" s="298"/>
      <c r="M14" s="298"/>
      <c r="N14" s="298"/>
      <c r="O14" s="298"/>
      <c r="P14" s="298"/>
      <c r="Q14" s="298"/>
      <c r="R14" s="29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9" t="s">
        <v>3</v>
      </c>
      <c r="D18" s="299"/>
      <c r="E18" s="7" t="s">
        <v>58</v>
      </c>
      <c r="F18" s="7"/>
      <c r="G18" s="7" t="s">
        <v>57</v>
      </c>
      <c r="H18" s="155" t="s">
        <v>59</v>
      </c>
      <c r="I18" s="155"/>
      <c r="J18" s="155" t="s">
        <v>60</v>
      </c>
      <c r="K18" s="155" t="s">
        <v>61</v>
      </c>
      <c r="L18" s="155"/>
      <c r="M18" s="155" t="s">
        <v>62</v>
      </c>
      <c r="N18" s="295" t="s">
        <v>400</v>
      </c>
      <c r="O18" s="295"/>
      <c r="P18" s="295"/>
      <c r="Q18" s="295"/>
      <c r="R18" s="295"/>
    </row>
    <row r="19" spans="1:18" ht="141" customHeight="1" x14ac:dyDescent="0.35">
      <c r="A19" s="3"/>
      <c r="B19" s="3"/>
      <c r="C19" s="165">
        <v>1</v>
      </c>
      <c r="D19" s="165" t="s">
        <v>163</v>
      </c>
      <c r="E19" s="166">
        <f>'1.2a Alternative Guarantor'!E156</f>
        <v>0</v>
      </c>
      <c r="F19" s="166">
        <f>'1.2a Alternative Guarantor'!F156</f>
        <v>0</v>
      </c>
      <c r="G19" s="166">
        <f>'1.2a Alternative Guarantor'!G156</f>
        <v>0</v>
      </c>
      <c r="H19" s="223" t="str">
        <f>'1.2a Alternative Guarantor'!E168</f>
        <v>R</v>
      </c>
      <c r="I19" s="235" t="str">
        <f>'1.2a Alternative Guarantor'!F168</f>
        <v>R</v>
      </c>
      <c r="J19" s="235" t="str">
        <f>'1.2a Alternative Guarantor'!G168</f>
        <v>R</v>
      </c>
      <c r="K19" s="9"/>
      <c r="L19" s="9"/>
      <c r="M19" s="9"/>
      <c r="N19" s="296"/>
      <c r="O19" s="296"/>
      <c r="P19" s="296"/>
      <c r="Q19" s="296"/>
      <c r="R19" s="296"/>
    </row>
    <row r="20" spans="1:18" ht="141" customHeight="1" x14ac:dyDescent="0.35">
      <c r="A20" s="3"/>
      <c r="B20" s="3"/>
      <c r="C20" s="165">
        <v>2</v>
      </c>
      <c r="D20" s="165" t="s">
        <v>67</v>
      </c>
      <c r="E20" s="166">
        <f>'1.2a Alternative Guarantor'!E157</f>
        <v>0</v>
      </c>
      <c r="F20" s="166">
        <f>'1.2a Alternative Guarantor'!F157</f>
        <v>0</v>
      </c>
      <c r="G20" s="166">
        <f>'1.2a Alternative Guarantor'!G157</f>
        <v>0</v>
      </c>
      <c r="H20" s="235" t="str">
        <f>'1.2a Alternative Guarantor'!E169</f>
        <v>R</v>
      </c>
      <c r="I20" s="235" t="str">
        <f>'1.2a Alternative Guarantor'!F169</f>
        <v>R</v>
      </c>
      <c r="J20" s="235" t="str">
        <f>'1.2a Alternative Guarantor'!G169</f>
        <v>R</v>
      </c>
      <c r="K20" s="9"/>
      <c r="L20" s="9"/>
      <c r="M20" s="9"/>
      <c r="N20" s="296"/>
      <c r="O20" s="296"/>
      <c r="P20" s="296"/>
      <c r="Q20" s="296"/>
      <c r="R20" s="296"/>
    </row>
    <row r="21" spans="1:18" ht="141" customHeight="1" x14ac:dyDescent="0.35">
      <c r="A21" s="3"/>
      <c r="B21" s="3"/>
      <c r="C21" s="165" t="s">
        <v>68</v>
      </c>
      <c r="D21" s="165" t="s">
        <v>249</v>
      </c>
      <c r="E21" s="166" t="str">
        <f>'1.2a Alternative Guarantor'!E158</f>
        <v>N/A</v>
      </c>
      <c r="F21" s="166" t="str">
        <f>'1.2a Alternative Guarantor'!F158</f>
        <v>N/A</v>
      </c>
      <c r="G21" s="166" t="str">
        <f>'1.2a Alternative Guarantor'!G158</f>
        <v>N/A</v>
      </c>
      <c r="H21" s="235" t="str">
        <f>'1.2a Alternative Guarantor'!E170</f>
        <v>N/A</v>
      </c>
      <c r="I21" s="235" t="str">
        <f>'1.2a Alternative Guarantor'!F170</f>
        <v>N/A</v>
      </c>
      <c r="J21" s="235" t="str">
        <f>'1.2a Alternative Guarantor'!G170</f>
        <v>N/A</v>
      </c>
      <c r="K21" s="9"/>
      <c r="L21" s="9"/>
      <c r="M21" s="9"/>
      <c r="N21" s="296"/>
      <c r="O21" s="296"/>
      <c r="P21" s="296"/>
      <c r="Q21" s="296"/>
      <c r="R21" s="296"/>
    </row>
    <row r="22" spans="1:18" ht="141" customHeight="1" x14ac:dyDescent="0.35">
      <c r="A22" s="3"/>
      <c r="B22" s="3"/>
      <c r="C22" s="165" t="s">
        <v>71</v>
      </c>
      <c r="D22" s="165" t="s">
        <v>72</v>
      </c>
      <c r="E22" s="166" t="e">
        <f>'1.2a Alternative Guarantor'!E159</f>
        <v>#DIV/0!</v>
      </c>
      <c r="F22" s="166" t="e">
        <f>'1.2a Alternative Guarantor'!F159</f>
        <v>#DIV/0!</v>
      </c>
      <c r="G22" s="166" t="e">
        <f>'1.2a Alternative Guarantor'!G159</f>
        <v>#DIV/0!</v>
      </c>
      <c r="H22" s="235" t="e">
        <f>'1.2a Alternative Guarantor'!E171</f>
        <v>#DIV/0!</v>
      </c>
      <c r="I22" s="235" t="e">
        <f>'1.2a Alternative Guarantor'!F171</f>
        <v>#DIV/0!</v>
      </c>
      <c r="J22" s="235" t="e">
        <f>'1.2a Alternative Guarantor'!G171</f>
        <v>#DIV/0!</v>
      </c>
      <c r="K22" s="9"/>
      <c r="L22" s="9"/>
      <c r="M22" s="9"/>
      <c r="N22" s="296"/>
      <c r="O22" s="296"/>
      <c r="P22" s="296"/>
      <c r="Q22" s="296"/>
      <c r="R22" s="296"/>
    </row>
    <row r="23" spans="1:18" ht="141" customHeight="1" x14ac:dyDescent="0.35">
      <c r="A23" s="3"/>
      <c r="B23" s="3"/>
      <c r="C23" s="165">
        <v>4</v>
      </c>
      <c r="D23" s="165" t="s">
        <v>80</v>
      </c>
      <c r="E23" s="166" t="e">
        <f>'1.2a Alternative Guarantor'!E160</f>
        <v>#DIV/0!</v>
      </c>
      <c r="F23" s="166" t="e">
        <f>'1.2a Alternative Guarantor'!F160</f>
        <v>#DIV/0!</v>
      </c>
      <c r="G23" s="166" t="e">
        <f>'1.2a Alternative Guarantor'!G160</f>
        <v>#DIV/0!</v>
      </c>
      <c r="H23" s="235" t="e">
        <f>'1.2a Alternative Guarantor'!E172</f>
        <v>#DIV/0!</v>
      </c>
      <c r="I23" s="235" t="e">
        <f>'1.2a Alternative Guarantor'!F172</f>
        <v>#DIV/0!</v>
      </c>
      <c r="J23" s="235" t="e">
        <f>'1.2a Alternative Guarantor'!G172</f>
        <v>#DIV/0!</v>
      </c>
      <c r="K23" s="169"/>
      <c r="L23" s="9"/>
      <c r="M23" s="171"/>
      <c r="N23" s="293"/>
      <c r="O23" s="293"/>
      <c r="P23" s="293"/>
      <c r="Q23" s="293"/>
      <c r="R23" s="294"/>
    </row>
    <row r="24" spans="1:18" ht="141" customHeight="1" x14ac:dyDescent="0.35">
      <c r="A24" s="3"/>
      <c r="B24" s="3"/>
      <c r="C24" s="165">
        <v>5</v>
      </c>
      <c r="D24" s="165" t="s">
        <v>74</v>
      </c>
      <c r="E24" s="166" t="e">
        <f>'1.2a Alternative Guarantor'!E161</f>
        <v>#DIV/0!</v>
      </c>
      <c r="F24" s="166" t="e">
        <f>'1.2a Alternative Guarantor'!F161</f>
        <v>#DIV/0!</v>
      </c>
      <c r="G24" s="166" t="e">
        <f>'1.2a Alternative Guarantor'!G161</f>
        <v>#DIV/0!</v>
      </c>
      <c r="H24" s="235" t="str">
        <f>'1.2a Alternative Guarantor'!E173</f>
        <v>G</v>
      </c>
      <c r="I24" s="235" t="str">
        <f>'1.2a Alternative Guarantor'!F173</f>
        <v>G</v>
      </c>
      <c r="J24" s="235" t="str">
        <f>'1.2a Alternative Guarantor'!G173</f>
        <v>G</v>
      </c>
      <c r="K24" s="169"/>
      <c r="L24" s="9"/>
      <c r="M24" s="171"/>
      <c r="N24" s="293"/>
      <c r="O24" s="293"/>
      <c r="P24" s="293"/>
      <c r="Q24" s="293"/>
      <c r="R24" s="294"/>
    </row>
    <row r="25" spans="1:18" ht="141" customHeight="1" x14ac:dyDescent="0.35">
      <c r="A25" s="3"/>
      <c r="B25" s="3"/>
      <c r="C25" s="165">
        <v>6</v>
      </c>
      <c r="D25" s="165" t="s">
        <v>77</v>
      </c>
      <c r="E25" s="166" t="e">
        <f>'1.2a Alternative Guarantor'!E162</f>
        <v>#DIV/0!</v>
      </c>
      <c r="F25" s="166" t="e">
        <f>'1.2a Alternative Guarantor'!F162</f>
        <v>#DIV/0!</v>
      </c>
      <c r="G25" s="166" t="e">
        <f>'1.2a Alternative Guarantor'!G162</f>
        <v>#DIV/0!</v>
      </c>
      <c r="H25" s="235" t="e">
        <f>'1.2a Alternative Guarantor'!E174</f>
        <v>#DIV/0!</v>
      </c>
      <c r="I25" s="235" t="e">
        <f>'1.2a Alternative Guarantor'!F174</f>
        <v>#DIV/0!</v>
      </c>
      <c r="J25" s="235" t="e">
        <f>'1.2a Alternative Guarantor'!G174</f>
        <v>#DIV/0!</v>
      </c>
      <c r="K25" s="169"/>
      <c r="L25" s="9"/>
      <c r="M25" s="171"/>
      <c r="N25" s="293"/>
      <c r="O25" s="293"/>
      <c r="P25" s="293"/>
      <c r="Q25" s="293"/>
      <c r="R25" s="294"/>
    </row>
    <row r="26" spans="1:18" ht="141" customHeight="1" x14ac:dyDescent="0.35">
      <c r="A26" s="3"/>
      <c r="B26" s="3"/>
      <c r="C26" s="165">
        <v>7</v>
      </c>
      <c r="D26" s="165" t="s">
        <v>78</v>
      </c>
      <c r="E26" s="166">
        <f>'1.2a Alternative Guarantor'!E163</f>
        <v>0</v>
      </c>
      <c r="F26" s="166">
        <f>'1.2a Alternative Guarantor'!F163</f>
        <v>0</v>
      </c>
      <c r="G26" s="166">
        <f>'1.2a Alternative Guarantor'!G163</f>
        <v>0</v>
      </c>
      <c r="H26" s="235" t="str">
        <f>'1.2a Alternative Guarantor'!E175</f>
        <v>R</v>
      </c>
      <c r="I26" s="235" t="str">
        <f>'1.2a Alternative Guarantor'!F175</f>
        <v>R</v>
      </c>
      <c r="J26" s="235" t="str">
        <f>'1.2a Alternative Guarantor'!G175</f>
        <v>R</v>
      </c>
      <c r="K26" s="9"/>
      <c r="L26" s="9"/>
      <c r="M26" s="9"/>
      <c r="N26" s="296"/>
      <c r="O26" s="296"/>
      <c r="P26" s="296"/>
      <c r="Q26" s="296"/>
      <c r="R26" s="296"/>
    </row>
    <row r="27" spans="1:18" ht="141" customHeight="1" x14ac:dyDescent="0.35">
      <c r="A27" s="3"/>
      <c r="B27" s="3"/>
      <c r="C27" s="165">
        <v>8</v>
      </c>
      <c r="D27" s="165" t="s">
        <v>79</v>
      </c>
      <c r="E27" s="166" t="e">
        <f>'1.2a Alternative Guarantor'!E164</f>
        <v>#DIV/0!</v>
      </c>
      <c r="F27" s="166" t="e">
        <f>'1.2a Alternative Guarantor'!F164</f>
        <v>#DIV/0!</v>
      </c>
      <c r="G27" s="166" t="e">
        <f>'1.2a Alternative Guarantor'!G164</f>
        <v>#DIV/0!</v>
      </c>
      <c r="H27" s="235" t="e">
        <f>'1.2a Alternative Guarantor'!E176</f>
        <v>#DIV/0!</v>
      </c>
      <c r="I27" s="235" t="e">
        <f>'1.2a Alternative Guarantor'!F176</f>
        <v>#DIV/0!</v>
      </c>
      <c r="J27" s="235" t="e">
        <f>'1.2a Alternative Guarantor'!G176</f>
        <v>#DIV/0!</v>
      </c>
      <c r="K27" s="10"/>
      <c r="L27" s="10"/>
      <c r="M27" s="10"/>
      <c r="N27" s="296"/>
      <c r="O27" s="296"/>
      <c r="P27" s="296"/>
      <c r="Q27" s="296"/>
      <c r="R27" s="29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Sub Supplier Assessment 1"/>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K19:M27">
    <cfRule type="expression" dxfId="17" priority="14" stopIfTrue="1">
      <formula>K19="R"</formula>
    </cfRule>
    <cfRule type="expression" dxfId="16" priority="15" stopIfTrue="1">
      <formula>K19="A"</formula>
    </cfRule>
    <cfRule type="expression" dxfId="15" priority="16" stopIfTrue="1">
      <formula>K19="G"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9:J27">
    <cfRule type="expression" dxfId="11" priority="1" stopIfTrue="1">
      <formula>H19="R"</formula>
    </cfRule>
    <cfRule type="expression" dxfId="10" priority="2" stopIfTrue="1">
      <formula>H19="A"</formula>
    </cfRule>
    <cfRule type="expression" dxfId="9" priority="3"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6290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1" t="s">
        <v>161</v>
      </c>
      <c r="I18" s="301"/>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MFOxpqTPC8J4r+h6BUh/VA+S77umwalV4uBnWYZWhJNTgZtC8VMaM9hDknW/uWj9hGWBkX6eWRUldRvuwhA3bA==" saltValue="tQp8jnQHWp6EJRYZhnWHhA=="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19" sqref="F19"/>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6290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1" t="str">
        <f>HYPERLINK("#'Contents'!A1","Click for Contents")</f>
        <v>Click for Contents</v>
      </c>
      <c r="D6" s="241"/>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02" t="s">
        <v>404</v>
      </c>
      <c r="E13" s="302"/>
      <c r="F13" s="302"/>
      <c r="G13" s="302"/>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471</v>
      </c>
      <c r="G17" s="97" t="s">
        <v>340</v>
      </c>
      <c r="H17"/>
    </row>
    <row r="18" spans="1:8" ht="12" x14ac:dyDescent="0.25">
      <c r="A18" s="80"/>
      <c r="B18" s="80"/>
      <c r="C18" s="80"/>
      <c r="D18" s="80"/>
      <c r="E18" s="93" t="s">
        <v>252</v>
      </c>
      <c r="F18" s="206" t="s">
        <v>465</v>
      </c>
      <c r="G18" s="97" t="s">
        <v>394</v>
      </c>
      <c r="H18"/>
    </row>
    <row r="19" spans="1:8" ht="12" x14ac:dyDescent="0.25">
      <c r="A19" s="80"/>
      <c r="B19" s="80"/>
      <c r="C19" s="80"/>
      <c r="D19" s="80"/>
      <c r="E19" s="93" t="s">
        <v>322</v>
      </c>
      <c r="F19" s="207" t="s">
        <v>466</v>
      </c>
      <c r="G19" s="125" t="s">
        <v>440</v>
      </c>
      <c r="H19"/>
    </row>
    <row r="20" spans="1:8" ht="12" x14ac:dyDescent="0.25">
      <c r="A20" s="80"/>
      <c r="B20" s="80"/>
      <c r="C20" s="80"/>
      <c r="D20" s="80"/>
      <c r="E20" s="93" t="s">
        <v>253</v>
      </c>
      <c r="F20" s="208"/>
      <c r="G20" s="125" t="s">
        <v>441</v>
      </c>
      <c r="H20"/>
    </row>
    <row r="21" spans="1:8" ht="12" x14ac:dyDescent="0.25">
      <c r="A21" s="80"/>
      <c r="B21" s="80"/>
      <c r="C21" s="80"/>
      <c r="D21" s="80"/>
      <c r="E21" s="91" t="s">
        <v>323</v>
      </c>
      <c r="F21" s="207" t="s">
        <v>467</v>
      </c>
      <c r="G21" s="125" t="s">
        <v>442</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44287</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 6290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1" t="str">
        <f>HYPERLINK("#'Contents'!A1","Click for Contents")</f>
        <v>Click for Contents</v>
      </c>
      <c r="D6" s="241"/>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3" t="s">
        <v>414</v>
      </c>
      <c r="E13" s="303"/>
      <c r="F13" s="303"/>
      <c r="G13" s="303"/>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443</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36" activePane="bottomLeft" state="frozen"/>
      <selection activeCell="A9" sqref="A9"/>
      <selection pane="bottomLeft" activeCell="I32" sqref="I32"/>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6290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1" t="str">
        <f>HYPERLINK("#'Contents'!A1","Click for Contents")</f>
        <v>Click for Contents</v>
      </c>
      <c r="D6" s="241"/>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45" t="s">
        <v>453</v>
      </c>
      <c r="E12" s="245"/>
      <c r="F12" s="245"/>
      <c r="G12" s="245"/>
      <c r="H12" s="245"/>
      <c r="I12" s="245"/>
      <c r="J12" s="245"/>
      <c r="K12" s="245"/>
    </row>
    <row r="13" spans="1:12" ht="56" customHeight="1" x14ac:dyDescent="0.35">
      <c r="C13" s="180"/>
      <c r="D13" s="243" t="s">
        <v>452</v>
      </c>
      <c r="E13" s="251"/>
      <c r="F13" s="251"/>
      <c r="G13" s="251"/>
      <c r="H13" s="251"/>
      <c r="I13" s="251"/>
      <c r="J13" s="251"/>
      <c r="K13" s="251"/>
    </row>
    <row r="14" spans="1:12" ht="51" customHeight="1" x14ac:dyDescent="0.35">
      <c r="C14" s="180"/>
      <c r="D14" s="243" t="s">
        <v>389</v>
      </c>
      <c r="E14" s="243"/>
      <c r="F14" s="243"/>
      <c r="G14" s="243"/>
      <c r="H14" s="243"/>
      <c r="I14" s="243"/>
      <c r="J14" s="243"/>
      <c r="K14" s="243"/>
    </row>
    <row r="15" spans="1:12" ht="48" customHeight="1" x14ac:dyDescent="0.35">
      <c r="C15" s="180"/>
      <c r="D15" s="245" t="s">
        <v>371</v>
      </c>
      <c r="E15" s="245"/>
      <c r="F15" s="245"/>
      <c r="G15" s="245"/>
      <c r="H15" s="245"/>
      <c r="I15" s="245"/>
      <c r="J15" s="245"/>
      <c r="K15" s="245"/>
    </row>
    <row r="16" spans="1:12" s="219" customFormat="1" ht="48" customHeight="1" x14ac:dyDescent="0.35">
      <c r="C16" s="220"/>
      <c r="D16" s="245" t="s">
        <v>454</v>
      </c>
      <c r="E16" s="245"/>
      <c r="F16" s="245"/>
      <c r="G16" s="245"/>
      <c r="H16" s="245"/>
      <c r="I16" s="245"/>
      <c r="J16" s="245"/>
      <c r="K16" s="245"/>
    </row>
    <row r="17" spans="3:11" s="216" customFormat="1" ht="15.5"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43" t="s">
        <v>456</v>
      </c>
      <c r="E21" s="249"/>
      <c r="F21" s="249"/>
      <c r="G21" s="249"/>
      <c r="H21" s="249"/>
      <c r="I21" s="249"/>
      <c r="J21" s="249"/>
      <c r="K21" s="249"/>
    </row>
    <row r="22" spans="3:11" ht="83" customHeight="1" outlineLevel="1" x14ac:dyDescent="0.25">
      <c r="C22" s="182" t="s">
        <v>92</v>
      </c>
      <c r="D22" s="243" t="s">
        <v>457</v>
      </c>
      <c r="E22" s="250"/>
      <c r="F22" s="250"/>
      <c r="G22" s="250"/>
      <c r="H22" s="250"/>
      <c r="I22" s="250"/>
      <c r="J22" s="250"/>
      <c r="K22" s="250"/>
    </row>
    <row r="23" spans="3:11" s="27" customFormat="1" ht="31" customHeight="1" outlineLevel="1" x14ac:dyDescent="0.25">
      <c r="C23" s="182" t="s">
        <v>93</v>
      </c>
      <c r="D23" s="245" t="s">
        <v>436</v>
      </c>
      <c r="E23" s="245"/>
      <c r="F23" s="245"/>
      <c r="G23" s="245"/>
      <c r="H23" s="245"/>
      <c r="I23" s="245"/>
      <c r="J23" s="57" t="s">
        <v>146</v>
      </c>
      <c r="K23" s="211" t="s">
        <v>105</v>
      </c>
    </row>
    <row r="24" spans="3:11" ht="39.5" customHeight="1" outlineLevel="1" x14ac:dyDescent="0.35">
      <c r="C24" s="180"/>
      <c r="D24" s="257" t="s">
        <v>458</v>
      </c>
      <c r="E24" s="258"/>
      <c r="F24" s="258"/>
      <c r="G24" s="258"/>
      <c r="H24" s="258"/>
      <c r="I24" s="258"/>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3" t="s">
        <v>326</v>
      </c>
      <c r="E28" s="264"/>
      <c r="F28" s="264"/>
      <c r="G28" s="264"/>
      <c r="H28" s="264"/>
      <c r="I28" s="264"/>
      <c r="J28" s="264"/>
      <c r="K28" s="264"/>
    </row>
    <row r="29" spans="3:11" ht="76.75" customHeight="1" outlineLevel="1" x14ac:dyDescent="0.35">
      <c r="C29" s="180" t="s">
        <v>94</v>
      </c>
      <c r="D29" s="59" t="s">
        <v>327</v>
      </c>
      <c r="E29" s="259" t="s">
        <v>459</v>
      </c>
      <c r="F29" s="265"/>
      <c r="G29" s="265"/>
      <c r="H29" s="265"/>
      <c r="I29" s="265"/>
      <c r="J29" s="265"/>
      <c r="K29" s="265"/>
    </row>
    <row r="30" spans="3:11" ht="76.75" customHeight="1" outlineLevel="1" x14ac:dyDescent="0.35">
      <c r="C30" s="180" t="s">
        <v>95</v>
      </c>
      <c r="D30" s="128" t="s">
        <v>463</v>
      </c>
      <c r="E30" s="259" t="s">
        <v>464</v>
      </c>
      <c r="F30" s="260"/>
      <c r="G30" s="260"/>
      <c r="H30" s="260"/>
      <c r="I30" s="260"/>
      <c r="J30" s="260"/>
      <c r="K30" s="260"/>
    </row>
    <row r="31" spans="3:11" ht="76.75" customHeight="1" outlineLevel="1" x14ac:dyDescent="0.35">
      <c r="C31" s="180" t="s">
        <v>96</v>
      </c>
      <c r="D31" s="60" t="s">
        <v>462</v>
      </c>
      <c r="E31" s="259" t="s">
        <v>461</v>
      </c>
      <c r="F31" s="260"/>
      <c r="G31" s="260"/>
      <c r="H31" s="260"/>
      <c r="I31" s="260"/>
      <c r="J31" s="260"/>
      <c r="K31" s="260"/>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52" t="s">
        <v>328</v>
      </c>
      <c r="E43" s="253"/>
      <c r="F43" s="35"/>
      <c r="G43" s="35"/>
      <c r="H43" s="35"/>
      <c r="I43" s="35"/>
      <c r="J43" s="35"/>
      <c r="K43" s="35"/>
    </row>
    <row r="44" spans="3:11" ht="93" customHeight="1" outlineLevel="1" x14ac:dyDescent="0.35">
      <c r="C44" s="180"/>
      <c r="D44" s="266" t="s">
        <v>390</v>
      </c>
      <c r="E44" s="267"/>
      <c r="F44" s="267"/>
      <c r="G44" s="267"/>
      <c r="H44" s="267"/>
      <c r="I44" s="267"/>
      <c r="J44" s="267"/>
      <c r="K44" s="267"/>
    </row>
    <row r="45" spans="3:11" ht="27.5" customHeight="1" outlineLevel="1" x14ac:dyDescent="0.35">
      <c r="C45" s="180"/>
      <c r="D45" s="261" t="s">
        <v>98</v>
      </c>
      <c r="E45" s="246" t="s">
        <v>385</v>
      </c>
      <c r="F45" s="247"/>
      <c r="G45" s="247"/>
      <c r="H45" s="247"/>
      <c r="I45" s="247"/>
      <c r="J45" s="247"/>
      <c r="K45" s="247"/>
    </row>
    <row r="46" spans="3:11" ht="50.5" customHeight="1" outlineLevel="1" x14ac:dyDescent="0.35">
      <c r="C46" s="180"/>
      <c r="D46" s="262"/>
      <c r="E46" s="246" t="s">
        <v>437</v>
      </c>
      <c r="F46" s="268"/>
      <c r="G46" s="268"/>
      <c r="H46" s="268"/>
      <c r="I46" s="268"/>
      <c r="J46" s="268"/>
      <c r="K46" s="268"/>
    </row>
    <row r="47" spans="3:11" ht="15.5" outlineLevel="1" x14ac:dyDescent="0.35">
      <c r="C47" s="180"/>
      <c r="D47" s="1"/>
      <c r="E47" s="58"/>
      <c r="F47" s="58"/>
      <c r="G47" s="58"/>
      <c r="H47" s="58"/>
      <c r="I47" s="58"/>
      <c r="J47" s="58"/>
      <c r="K47" s="58"/>
    </row>
    <row r="48" spans="3:11" ht="34.5" customHeight="1" outlineLevel="1" x14ac:dyDescent="0.35">
      <c r="C48" s="180"/>
      <c r="D48" s="261" t="s">
        <v>99</v>
      </c>
      <c r="E48" s="246" t="s">
        <v>470</v>
      </c>
      <c r="F48" s="247"/>
      <c r="G48" s="247"/>
      <c r="H48" s="247"/>
      <c r="I48" s="247"/>
      <c r="J48" s="247"/>
      <c r="K48" s="247"/>
    </row>
    <row r="49" spans="3:11" ht="98" customHeight="1" outlineLevel="1" x14ac:dyDescent="0.35">
      <c r="C49" s="180"/>
      <c r="D49" s="262"/>
      <c r="E49" s="246" t="s">
        <v>446</v>
      </c>
      <c r="F49" s="247"/>
      <c r="G49" s="247"/>
      <c r="H49" s="247"/>
      <c r="I49" s="247"/>
      <c r="J49" s="247"/>
      <c r="K49" s="247"/>
    </row>
    <row r="50" spans="3:11" ht="7" customHeight="1" outlineLevel="1" x14ac:dyDescent="0.35">
      <c r="C50" s="180"/>
      <c r="D50" s="56"/>
      <c r="E50" s="58"/>
      <c r="F50" s="58"/>
      <c r="G50" s="58"/>
      <c r="H50" s="58"/>
      <c r="I50" s="58"/>
      <c r="J50" s="58"/>
      <c r="K50" s="58"/>
    </row>
    <row r="51" spans="3:11" ht="48.5" customHeight="1" outlineLevel="1" x14ac:dyDescent="0.35">
      <c r="C51" s="180"/>
      <c r="D51" s="261" t="s">
        <v>438</v>
      </c>
      <c r="E51" s="246" t="s">
        <v>444</v>
      </c>
      <c r="F51" s="247"/>
      <c r="G51" s="247"/>
      <c r="H51" s="247"/>
      <c r="I51" s="247"/>
      <c r="J51" s="247"/>
      <c r="K51" s="247"/>
    </row>
    <row r="52" spans="3:11" ht="27.5" customHeight="1" outlineLevel="1" x14ac:dyDescent="0.35">
      <c r="C52" s="180"/>
      <c r="D52" s="262"/>
      <c r="E52" s="246" t="s">
        <v>386</v>
      </c>
      <c r="F52" s="247"/>
      <c r="G52" s="247"/>
      <c r="H52" s="247"/>
      <c r="I52" s="247"/>
      <c r="J52" s="247"/>
      <c r="K52" s="247"/>
    </row>
    <row r="53" spans="3:11" ht="34.5" customHeight="1" outlineLevel="1" x14ac:dyDescent="0.35">
      <c r="C53" s="180"/>
      <c r="D53" s="266" t="s">
        <v>439</v>
      </c>
      <c r="E53" s="267"/>
      <c r="F53" s="267"/>
      <c r="G53" s="267"/>
      <c r="H53" s="267"/>
      <c r="I53" s="267"/>
      <c r="J53" s="267"/>
      <c r="K53" s="267"/>
    </row>
    <row r="54" spans="3:11" ht="15.5" outlineLevel="1" x14ac:dyDescent="0.35">
      <c r="C54" s="180"/>
      <c r="D54" s="34"/>
      <c r="E54" s="35"/>
      <c r="F54" s="35"/>
      <c r="G54" s="35"/>
      <c r="H54" s="228"/>
      <c r="I54" s="35"/>
      <c r="J54" s="35"/>
      <c r="K54" s="35"/>
    </row>
    <row r="55" spans="3:11" ht="23.5" customHeight="1" outlineLevel="1" x14ac:dyDescent="0.35">
      <c r="C55" s="180"/>
      <c r="D55" s="254" t="s">
        <v>329</v>
      </c>
      <c r="E55" s="255"/>
      <c r="F55" s="35"/>
      <c r="G55" s="35"/>
      <c r="H55" s="35"/>
      <c r="I55" s="35"/>
      <c r="J55" s="35"/>
      <c r="K55" s="35"/>
    </row>
    <row r="56" spans="3:11" ht="31.5" customHeight="1" outlineLevel="1" x14ac:dyDescent="0.35">
      <c r="C56" s="180"/>
      <c r="D56" s="243" t="s">
        <v>382</v>
      </c>
      <c r="E56" s="248"/>
      <c r="F56" s="248"/>
      <c r="G56" s="248"/>
      <c r="H56" s="248"/>
      <c r="I56" s="248"/>
      <c r="J56" s="248"/>
      <c r="K56" s="248"/>
    </row>
    <row r="57" spans="3:11" ht="31.5" customHeight="1" outlineLevel="1" x14ac:dyDescent="0.35">
      <c r="C57" s="180"/>
      <c r="D57" s="243" t="s">
        <v>331</v>
      </c>
      <c r="E57" s="248"/>
      <c r="F57" s="248"/>
      <c r="G57" s="248"/>
      <c r="H57" s="248"/>
      <c r="I57" s="248"/>
      <c r="J57" s="248"/>
      <c r="K57" s="248"/>
    </row>
    <row r="58" spans="3:11" s="219" customFormat="1" ht="31.5" customHeight="1" outlineLevel="1" x14ac:dyDescent="0.35">
      <c r="C58" s="220"/>
      <c r="D58" s="36" t="s">
        <v>469</v>
      </c>
      <c r="E58" s="234"/>
      <c r="F58" s="234"/>
      <c r="G58" s="234"/>
      <c r="H58" s="234"/>
      <c r="I58" s="234"/>
      <c r="J58" s="234"/>
      <c r="K58" s="234"/>
    </row>
    <row r="59" spans="3:11" ht="31.5" customHeight="1" outlineLevel="1" x14ac:dyDescent="0.35">
      <c r="C59" s="180"/>
      <c r="D59" s="243" t="s">
        <v>308</v>
      </c>
      <c r="E59" s="248"/>
      <c r="F59" s="248"/>
      <c r="G59" s="248"/>
      <c r="H59" s="248"/>
      <c r="I59" s="248"/>
      <c r="J59" s="248"/>
      <c r="K59" s="248"/>
    </row>
    <row r="60" spans="3:11" ht="15.5" outlineLevel="1" x14ac:dyDescent="0.35">
      <c r="C60" s="180"/>
      <c r="D60" s="34"/>
      <c r="E60" s="35"/>
      <c r="F60" s="35"/>
      <c r="G60" s="35"/>
      <c r="H60" s="35"/>
      <c r="I60" s="35"/>
      <c r="J60" s="35"/>
      <c r="K60" s="35"/>
    </row>
    <row r="61" spans="3:11" ht="23.5" customHeight="1" outlineLevel="1" x14ac:dyDescent="0.35">
      <c r="C61" s="180"/>
      <c r="D61" s="256" t="s">
        <v>330</v>
      </c>
      <c r="E61" s="253"/>
      <c r="F61" s="35"/>
      <c r="G61" s="35"/>
      <c r="H61" s="35"/>
      <c r="I61" s="35"/>
      <c r="J61" s="35"/>
      <c r="K61" s="35"/>
    </row>
    <row r="62" spans="3:11" ht="8.5" customHeight="1" outlineLevel="1" x14ac:dyDescent="0.35">
      <c r="C62" s="180"/>
      <c r="D62" s="243"/>
      <c r="E62" s="248"/>
      <c r="F62" s="248"/>
      <c r="G62" s="248"/>
      <c r="H62" s="248"/>
      <c r="I62" s="248"/>
      <c r="J62" s="248"/>
      <c r="K62" s="248"/>
    </row>
    <row r="63" spans="3:11" ht="31.5" customHeight="1" outlineLevel="1" x14ac:dyDescent="0.35">
      <c r="C63" s="180"/>
      <c r="D63" s="243" t="s">
        <v>312</v>
      </c>
      <c r="E63" s="248"/>
      <c r="F63" s="248"/>
      <c r="G63" s="248"/>
      <c r="H63" s="248"/>
      <c r="I63" s="248"/>
      <c r="J63" s="248"/>
      <c r="K63" s="248"/>
    </row>
    <row r="64" spans="3:11" ht="89.5" customHeight="1" outlineLevel="1" x14ac:dyDescent="0.35">
      <c r="C64" s="180"/>
      <c r="D64" s="266" t="s">
        <v>313</v>
      </c>
      <c r="E64" s="267"/>
      <c r="F64" s="267"/>
      <c r="G64" s="267"/>
      <c r="H64" s="267"/>
      <c r="I64" s="267"/>
      <c r="J64" s="267"/>
      <c r="K64" s="267"/>
    </row>
    <row r="65" spans="1:12" ht="49" customHeight="1" outlineLevel="1" x14ac:dyDescent="0.35">
      <c r="C65" s="180"/>
      <c r="D65" s="243" t="s">
        <v>387</v>
      </c>
      <c r="E65" s="251"/>
      <c r="F65" s="251"/>
      <c r="G65" s="251"/>
      <c r="H65" s="251"/>
      <c r="I65" s="251"/>
      <c r="J65" s="251"/>
      <c r="K65" s="251"/>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43" t="s">
        <v>381</v>
      </c>
      <c r="E68" s="244"/>
      <c r="F68" s="244"/>
      <c r="G68" s="244"/>
      <c r="H68" s="244"/>
      <c r="I68" s="244"/>
      <c r="J68" s="244"/>
      <c r="K68" s="244"/>
    </row>
    <row r="69" spans="1:12" s="27" customFormat="1" ht="90.5" hidden="1" customHeight="1" x14ac:dyDescent="0.35">
      <c r="C69" s="180"/>
      <c r="D69" s="243" t="s">
        <v>398</v>
      </c>
      <c r="E69" s="244"/>
      <c r="F69" s="244"/>
      <c r="G69" s="244"/>
      <c r="H69" s="244"/>
      <c r="I69" s="244"/>
      <c r="J69" s="244"/>
      <c r="K69" s="244"/>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sheetProtection algorithmName="SHA-512" hashValue="3igVSTz5VrSxFr92V+cToXvwuQQKFt3m5vp1lptw3Y7QnOzUOsT6UF5bIL7SphaNC+avSKY/LIgdobczqSB7gg==" saltValue="8ti0sV1yEgWqGSZW36v/5w==" spinCount="100000" sheet="1" objects="1" scenarios="1"/>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45"/>
  <sheetViews>
    <sheetView showGridLines="0" zoomScale="80" zoomScaleNormal="80" workbookViewId="0">
      <pane ySplit="8" topLeftCell="A9" activePane="bottomLeft" state="frozen"/>
      <selection activeCell="A9" sqref="A9"/>
      <selection pane="bottomLeft" activeCell="F26" sqref="F26"/>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6290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SUM(A9:A32)</f>
        <v>0</v>
      </c>
      <c r="B8" s="185">
        <f>SUM(B9:B32)</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143">
        <v>0.01</v>
      </c>
      <c r="F16" s="141"/>
      <c r="G16" s="143">
        <v>2.5000000000000001E-2</v>
      </c>
      <c r="H16" s="142" t="s">
        <v>49</v>
      </c>
      <c r="I16" s="26"/>
      <c r="J16" s="202" t="str">
        <f>"x"&amp;" &lt; "&amp;TEXT(E16,"0.0%")</f>
        <v>x &lt; 1.0%</v>
      </c>
      <c r="K16" s="137" t="str">
        <f>TEXT(E16,"0.0%")&amp;" ≤ "&amp;" x "&amp;" ≤ "&amp;TEXT(G16,"0.0%")</f>
        <v>1.0% ≤  x  ≤ 2.5%</v>
      </c>
      <c r="L16" s="138" t="str">
        <f>"x"&amp;" &gt; "&amp;TEXT(G16,"0.0%")</f>
        <v>x &gt; 2.5%</v>
      </c>
      <c r="M16" s="26"/>
      <c r="N16" s="26"/>
      <c r="O16" s="26"/>
      <c r="P16" s="26"/>
      <c r="Q16" s="26"/>
      <c r="R16" s="26"/>
      <c r="S16" s="26"/>
      <c r="T16" s="26"/>
      <c r="U16" s="26"/>
      <c r="V16" s="26"/>
    </row>
    <row r="17" spans="1:22" ht="15.5" x14ac:dyDescent="0.35">
      <c r="B17" s="27"/>
      <c r="C17" s="139" t="s">
        <v>68</v>
      </c>
      <c r="D17" s="139" t="s">
        <v>383</v>
      </c>
      <c r="E17" s="143">
        <v>0.05</v>
      </c>
      <c r="F17" s="141"/>
      <c r="G17" s="143">
        <v>0.15</v>
      </c>
      <c r="H17" s="142" t="s">
        <v>49</v>
      </c>
      <c r="I17" s="26"/>
      <c r="J17" s="201"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1: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1: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1: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1: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1: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1: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1:22" ht="11.5" x14ac:dyDescent="0.25">
      <c r="B24" s="27"/>
      <c r="C24" s="39"/>
      <c r="D24" s="26"/>
      <c r="E24" s="26"/>
      <c r="F24" s="26"/>
      <c r="G24" s="26"/>
      <c r="H24" s="26"/>
      <c r="I24" s="26"/>
      <c r="J24" s="26"/>
      <c r="K24" s="26"/>
      <c r="L24" s="26"/>
      <c r="M24" s="26"/>
      <c r="N24" s="26"/>
      <c r="O24" s="26"/>
      <c r="P24" s="26"/>
      <c r="Q24" s="26"/>
      <c r="R24" s="26"/>
      <c r="S24" s="26"/>
      <c r="T24" s="26"/>
      <c r="U24" s="26"/>
      <c r="V24" s="26"/>
    </row>
    <row r="25" spans="1:22" ht="11.5" x14ac:dyDescent="0.25">
      <c r="B25" s="27"/>
      <c r="C25" s="39"/>
      <c r="D25" s="26"/>
      <c r="E25" s="26"/>
      <c r="F25" s="26"/>
      <c r="G25" s="26"/>
      <c r="H25" s="26"/>
      <c r="I25" s="26"/>
      <c r="J25" s="26"/>
      <c r="K25" s="26"/>
      <c r="L25" s="26"/>
      <c r="M25" s="26"/>
      <c r="N25" s="26"/>
      <c r="O25" s="26"/>
      <c r="P25" s="26"/>
      <c r="Q25" s="26"/>
      <c r="R25" s="26"/>
      <c r="S25" s="26"/>
      <c r="T25" s="26"/>
      <c r="U25" s="26"/>
      <c r="V25" s="26"/>
    </row>
    <row r="26" spans="1:22" ht="15.5" x14ac:dyDescent="0.35">
      <c r="B26" s="27"/>
      <c r="D26" s="139" t="s">
        <v>384</v>
      </c>
      <c r="H26" s="26"/>
      <c r="I26" s="26"/>
      <c r="J26" s="26"/>
      <c r="K26" s="26"/>
      <c r="L26" s="26"/>
      <c r="M26" s="26"/>
      <c r="N26" s="26"/>
      <c r="O26" s="26"/>
      <c r="P26" s="26"/>
      <c r="Q26" s="26"/>
      <c r="R26" s="26"/>
      <c r="S26" s="26"/>
      <c r="T26" s="26"/>
      <c r="U26" s="26"/>
      <c r="V26" s="26"/>
    </row>
    <row r="27" spans="1:22" ht="15.5" x14ac:dyDescent="0.25">
      <c r="B27" s="27"/>
      <c r="C27" s="39"/>
      <c r="D27" s="240">
        <v>50</v>
      </c>
      <c r="E27" s="219"/>
      <c r="F27" s="219"/>
      <c r="G27" s="26"/>
      <c r="H27" s="26"/>
      <c r="I27" s="26"/>
      <c r="J27" s="26"/>
      <c r="K27" s="26"/>
      <c r="L27" s="26"/>
      <c r="M27" s="26"/>
      <c r="N27" s="26"/>
      <c r="O27" s="26"/>
      <c r="P27" s="26"/>
      <c r="Q27" s="26"/>
      <c r="R27" s="26"/>
      <c r="S27" s="26"/>
      <c r="T27" s="26"/>
      <c r="U27" s="26"/>
      <c r="V27" s="26"/>
    </row>
    <row r="28" spans="1: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1: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1:22" s="219" customFormat="1" ht="25" customHeight="1" x14ac:dyDescent="0.25">
      <c r="C30" s="269"/>
      <c r="D30" s="269"/>
      <c r="E30" s="269"/>
      <c r="F30" s="269"/>
      <c r="G30" s="269"/>
      <c r="H30" s="269"/>
      <c r="I30" s="269"/>
      <c r="J30" s="269"/>
      <c r="K30" s="269"/>
      <c r="L30" s="269"/>
      <c r="M30" s="26"/>
      <c r="N30" s="26"/>
      <c r="O30" s="26"/>
      <c r="P30" s="26"/>
      <c r="Q30" s="26"/>
      <c r="R30" s="26"/>
      <c r="S30" s="26"/>
      <c r="T30" s="26"/>
      <c r="U30" s="26"/>
      <c r="V30" s="26"/>
    </row>
    <row r="31" spans="1:22" ht="12" x14ac:dyDescent="0.25">
      <c r="A31" s="27"/>
      <c r="B31" s="27"/>
      <c r="C31" s="39"/>
      <c r="D31" s="97"/>
      <c r="E31" s="26"/>
      <c r="F31" s="26"/>
      <c r="G31" s="26"/>
      <c r="H31" s="26"/>
      <c r="I31" s="26"/>
      <c r="J31" s="26"/>
      <c r="K31" s="26"/>
      <c r="L31" s="26"/>
      <c r="M31" s="26"/>
      <c r="N31" s="26"/>
      <c r="O31" s="26"/>
      <c r="P31" s="26"/>
      <c r="Q31" s="26"/>
      <c r="R31" s="26"/>
      <c r="S31" s="26"/>
      <c r="T31" s="26"/>
      <c r="U31" s="26"/>
      <c r="V31" s="26"/>
    </row>
    <row r="32" spans="1:22" ht="15.5" x14ac:dyDescent="0.35">
      <c r="A32" s="117" t="s">
        <v>154</v>
      </c>
      <c r="B32" s="117"/>
      <c r="C32" s="117"/>
      <c r="D32" s="117"/>
      <c r="E32" s="117"/>
      <c r="F32" s="117"/>
      <c r="G32" s="117"/>
      <c r="H32" s="117"/>
      <c r="I32" s="117"/>
      <c r="J32" s="117"/>
      <c r="K32" s="117"/>
      <c r="L32" s="117"/>
      <c r="M32" s="117"/>
      <c r="N32" s="117"/>
      <c r="O32" s="117"/>
      <c r="P32" s="117"/>
      <c r="Q32" s="117"/>
      <c r="R32" s="117"/>
      <c r="S32" s="117"/>
      <c r="T32" s="117"/>
      <c r="U32" s="117"/>
      <c r="V32" s="117"/>
    </row>
    <row r="33" spans="22:22" ht="14.5" customHeight="1" x14ac:dyDescent="0.25">
      <c r="V33" s="27"/>
    </row>
    <row r="34" spans="22:22" ht="14.5" hidden="1" customHeight="1" x14ac:dyDescent="0.25"/>
    <row r="35" spans="22:22" ht="14.5" hidden="1" customHeight="1" x14ac:dyDescent="0.25"/>
    <row r="36" spans="22:22" ht="14.5" hidden="1" customHeight="1" x14ac:dyDescent="0.25"/>
    <row r="37" spans="22:22" ht="14.5" hidden="1" customHeight="1" x14ac:dyDescent="0.25"/>
    <row r="38" spans="22:22" ht="14.5" hidden="1" customHeight="1" x14ac:dyDescent="0.25"/>
    <row r="39" spans="22:22" ht="14.5" hidden="1" customHeight="1" x14ac:dyDescent="0.25"/>
    <row r="40" spans="22:22" ht="14.5" hidden="1" customHeight="1" x14ac:dyDescent="0.25"/>
    <row r="41" spans="22:22" ht="14.5" hidden="1" customHeight="1" x14ac:dyDescent="0.25"/>
    <row r="42" spans="22:22" ht="14.5" hidden="1" customHeight="1" x14ac:dyDescent="0.25"/>
    <row r="43" spans="22:22" ht="14.5" hidden="1" customHeight="1" x14ac:dyDescent="0.25"/>
    <row r="44" spans="22:22" ht="14.5" hidden="1" customHeight="1" x14ac:dyDescent="0.25"/>
    <row r="45" spans="22:22" ht="14.5" hidden="1" customHeight="1" x14ac:dyDescent="0.25"/>
  </sheetData>
  <sheetProtection algorithmName="SHA-512" hashValue="WcFKfCwxwb5aig/M4Lp5zqkpRcVm0fvjEoupEDa7wm0uMIDf+cKwz1zZs7dTHz35t48ArTxAc5RcrGMbVKWlmw==" saltValue="Zx27mcj0S7Jsx3raMN4jHg==" spinCount="100000" sheet="1" objects="1" scenarios="1"/>
  <mergeCells count="1">
    <mergeCell ref="C30:L30"/>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70" zoomScaleNormal="70" zoomScaleSheetLayoutView="80" workbookViewId="0">
      <pane ySplit="8" topLeftCell="A49" activePane="bottomLeft" state="frozen"/>
      <selection activeCell="A9" sqref="A9"/>
      <selection pane="bottomLeft" activeCell="A16" sqref="A16"/>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6290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1" t="str">
        <f>HYPERLINK("#'Contents'!A1","Click for Contents")</f>
        <v>Click for Contents</v>
      </c>
      <c r="E6" s="241"/>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50</v>
      </c>
      <c r="F152" s="49">
        <f>'RAG Thresholds'!$D$27</f>
        <v>50</v>
      </c>
      <c r="G152" s="49">
        <f>'RAG Thresholds'!$D$27</f>
        <v>50</v>
      </c>
      <c r="H152" s="68"/>
      <c r="I152" s="67" t="s">
        <v>318</v>
      </c>
      <c r="J152" s="49">
        <f>'RAG Thresholds'!$D$27</f>
        <v>50</v>
      </c>
      <c r="K152" s="49">
        <f>'RAG Thresholds'!$D$27</f>
        <v>50</v>
      </c>
      <c r="L152" s="49">
        <f>'RAG Thresholds'!$D$27</f>
        <v>50</v>
      </c>
      <c r="M152" s="68"/>
      <c r="N152" s="67" t="s">
        <v>318</v>
      </c>
      <c r="O152" s="49">
        <f>'RAG Thresholds'!$D$27</f>
        <v>50</v>
      </c>
      <c r="P152" s="49">
        <f>'RAG Thresholds'!$D$27</f>
        <v>50</v>
      </c>
      <c r="Q152" s="49">
        <f>'RAG Thresholds'!$D$27</f>
        <v>50</v>
      </c>
      <c r="R152" s="68"/>
      <c r="S152" s="67" t="s">
        <v>318</v>
      </c>
      <c r="T152" s="49">
        <f>'RAG Thresholds'!$D$27</f>
        <v>50</v>
      </c>
      <c r="U152" s="49">
        <f>'RAG Thresholds'!$D$27</f>
        <v>50</v>
      </c>
      <c r="V152" s="49">
        <f>'RAG Thresholds'!$D$27</f>
        <v>50</v>
      </c>
      <c r="W152" s="68"/>
      <c r="X152" s="67" t="s">
        <v>318</v>
      </c>
      <c r="Y152" s="49">
        <f>'RAG Thresholds'!$D$27</f>
        <v>50</v>
      </c>
      <c r="Z152" s="49">
        <f>'RAG Thresholds'!$D$27</f>
        <v>50</v>
      </c>
      <c r="AA152" s="49">
        <f>'RAG Thresholds'!$D$27</f>
        <v>50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f>E26/E152</f>
        <v>0</v>
      </c>
      <c r="F156" s="150">
        <f>F26/F152</f>
        <v>0</v>
      </c>
      <c r="G156" s="150">
        <f>G26/G152</f>
        <v>0</v>
      </c>
      <c r="H156" s="27"/>
      <c r="I156" s="146"/>
      <c r="J156" s="27"/>
      <c r="K156" s="27"/>
      <c r="L156" s="27"/>
      <c r="M156" s="27"/>
      <c r="N156" s="91" t="s">
        <v>163</v>
      </c>
      <c r="O156" s="150">
        <f t="shared" ref="O156:Q156" si="142">O26/O152</f>
        <v>0</v>
      </c>
      <c r="P156" s="150">
        <f t="shared" si="142"/>
        <v>0</v>
      </c>
      <c r="Q156" s="150">
        <f t="shared" si="142"/>
        <v>0</v>
      </c>
      <c r="R156" s="27"/>
      <c r="S156" s="146"/>
      <c r="T156" s="27"/>
      <c r="U156" s="27"/>
      <c r="V156" s="27"/>
      <c r="W156" s="27"/>
      <c r="X156" s="91" t="s">
        <v>163</v>
      </c>
      <c r="Y156" s="150">
        <f t="shared" ref="Y156:AA156" si="143">Y26/Y152</f>
        <v>0</v>
      </c>
      <c r="Z156" s="150">
        <f t="shared" si="143"/>
        <v>0</v>
      </c>
      <c r="AA156" s="150">
        <f t="shared" si="143"/>
        <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c r="I168" s="146"/>
      <c r="J168" s="27"/>
      <c r="K168" s="27"/>
      <c r="L168" s="27"/>
      <c r="M168" s="27"/>
      <c r="N168" s="91" t="s">
        <v>163</v>
      </c>
      <c r="O168" s="152" t="str">
        <f>IF(O156&gt;'RAG Thresholds'!$G$15,"G",IF(O156&lt;'RAG Thresholds'!$E$15,"R","A"))</f>
        <v>R</v>
      </c>
      <c r="P168" s="152" t="str">
        <f>IF(P156&gt;'RAG Thresholds'!$G$15,"G",IF(P156&lt;'RAG Thresholds'!$E$15,"R","A"))</f>
        <v>R</v>
      </c>
      <c r="Q168" s="152" t="str">
        <f>IF(Q156&gt;'RAG Thresholds'!$G$15,"G",IF(Q156&lt;'RAG Thresholds'!$E$15,"R","A"))</f>
        <v>R</v>
      </c>
      <c r="R168" s="27"/>
      <c r="S168" s="146"/>
      <c r="T168" s="27"/>
      <c r="U168" s="27"/>
      <c r="V168" s="27"/>
      <c r="W168" s="27"/>
      <c r="X168" s="91" t="s">
        <v>163</v>
      </c>
      <c r="Y168" s="152" t="str">
        <f>IF(Y156&gt;'RAG Thresholds'!$G$15,"G",IF(Y156&lt;'RAG Thresholds'!$E$15,"R","A"))</f>
        <v>R</v>
      </c>
      <c r="Z168" s="152" t="str">
        <f>IF(Z156&gt;'RAG Thresholds'!$G$15,"G",IF(Z156&lt;'RAG Thresholds'!$E$15,"R","A"))</f>
        <v>R</v>
      </c>
      <c r="AA168" s="152" t="str">
        <f>IF(AA156&gt;'RAG Thresholds'!$G$15,"G",IF(AA156&lt;'RAG Thresholds'!$E$15,"R","A"))</f>
        <v>R</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algorithmName="SHA-512" hashValue="zwj6xaWt/I2KYfqlWyhpJQfmqAL7G48ufXZvofmPZ7QnSi/W4w+UIHSVkUowLEGF+1OQbQUvmINREeGsCzZrZw==" saltValue="TuBdn6RHTvr28+PVvr5EKQ=="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87"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6290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1" t="str">
        <f>HYPERLINK("#'Contents'!A1","Click for Contents")</f>
        <v>Click for Contents</v>
      </c>
      <c r="E7" s="241"/>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50</v>
      </c>
      <c r="H130" s="27"/>
      <c r="I130" s="27"/>
      <c r="J130" s="49">
        <f>'RAG Thresholds'!$D$27</f>
        <v>50</v>
      </c>
      <c r="K130" s="27"/>
      <c r="L130" s="27"/>
      <c r="M130" s="49">
        <f>'RAG Thresholds'!$D$27</f>
        <v>50</v>
      </c>
      <c r="N130" s="27"/>
      <c r="O130" s="67" t="s">
        <v>318</v>
      </c>
      <c r="P130" s="68"/>
      <c r="Q130" s="68"/>
      <c r="R130" s="49">
        <f>'RAG Thresholds'!$D$27</f>
        <v>50</v>
      </c>
      <c r="S130" s="68"/>
      <c r="T130" s="68"/>
      <c r="U130" s="49">
        <f>'RAG Thresholds'!$D$27</f>
        <v>50</v>
      </c>
      <c r="V130" s="68"/>
      <c r="W130" s="68"/>
      <c r="X130" s="49">
        <f>'RAG Thresholds'!$D$27</f>
        <v>50</v>
      </c>
      <c r="Y130" s="27"/>
      <c r="Z130" s="67" t="s">
        <v>318</v>
      </c>
      <c r="AA130" s="49">
        <f>'RAG Thresholds'!$D$27</f>
        <v>50</v>
      </c>
      <c r="AB130" s="49">
        <f>'RAG Thresholds'!$D$27</f>
        <v>50</v>
      </c>
      <c r="AC130" s="49">
        <f>'RAG Thresholds'!$D$27</f>
        <v>50</v>
      </c>
      <c r="AD130" s="68"/>
      <c r="AE130" s="67" t="s">
        <v>318</v>
      </c>
      <c r="AF130" s="68"/>
      <c r="AG130" s="68"/>
      <c r="AH130" s="49">
        <f>'RAG Thresholds'!$D$27</f>
        <v>50</v>
      </c>
      <c r="AI130" s="68"/>
      <c r="AJ130" s="68"/>
      <c r="AK130" s="49">
        <f>'RAG Thresholds'!$D$27</f>
        <v>50</v>
      </c>
      <c r="AL130" s="68"/>
      <c r="AM130" s="68"/>
      <c r="AN130" s="49">
        <f>'RAG Thresholds'!$D$27</f>
        <v>50</v>
      </c>
      <c r="AO130" s="68"/>
      <c r="AP130" s="67" t="s">
        <v>318</v>
      </c>
      <c r="AQ130" s="49">
        <f>$G$130</f>
        <v>50</v>
      </c>
      <c r="AR130" s="49">
        <f>$J$130</f>
        <v>50</v>
      </c>
      <c r="AS130" s="49">
        <f>$M$130</f>
        <v>50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f>G32/G130</f>
        <v>0</v>
      </c>
      <c r="H134" s="45"/>
      <c r="I134" s="45"/>
      <c r="J134" s="150">
        <f>J32/J130</f>
        <v>0</v>
      </c>
      <c r="K134" s="45"/>
      <c r="L134" s="45"/>
      <c r="M134" s="150">
        <f>M32/M130</f>
        <v>0</v>
      </c>
      <c r="N134" s="27"/>
      <c r="O134" s="42"/>
      <c r="P134" s="79"/>
      <c r="Q134" s="79"/>
      <c r="R134" s="156"/>
      <c r="S134" s="157"/>
      <c r="T134" s="157"/>
      <c r="U134" s="156"/>
      <c r="V134" s="157"/>
      <c r="W134" s="157"/>
      <c r="X134" s="156"/>
      <c r="Y134" s="27"/>
      <c r="Z134" s="91" t="s">
        <v>163</v>
      </c>
      <c r="AA134" s="150">
        <f t="shared" ref="AA134:AC134" si="377">AA32/AA130</f>
        <v>0</v>
      </c>
      <c r="AB134" s="150">
        <f t="shared" si="377"/>
        <v>0</v>
      </c>
      <c r="AC134" s="150">
        <f t="shared" si="377"/>
        <v>0</v>
      </c>
      <c r="AD134" s="27"/>
      <c r="AE134" s="27"/>
      <c r="AF134" s="27"/>
      <c r="AG134" s="27"/>
      <c r="AH134" s="27"/>
      <c r="AI134" s="27"/>
      <c r="AJ134" s="27"/>
      <c r="AK134" s="27"/>
      <c r="AL134" s="27"/>
      <c r="AM134" s="27"/>
      <c r="AN134" s="27"/>
      <c r="AO134" s="27"/>
      <c r="AP134" s="91" t="s">
        <v>163</v>
      </c>
      <c r="AQ134" s="150">
        <f t="shared" ref="AQ134:AS134" si="378">AQ32/AQ130</f>
        <v>0</v>
      </c>
      <c r="AR134" s="150">
        <f t="shared" si="378"/>
        <v>0</v>
      </c>
      <c r="AS134" s="150">
        <f t="shared" si="378"/>
        <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str">
        <f>IF(G134&gt;'RAG Thresholds'!$G$15,"G",IF(G134&lt;'RAG Thresholds'!$E$15,"R","A"))</f>
        <v>R</v>
      </c>
      <c r="H146" s="45"/>
      <c r="I146" s="45"/>
      <c r="J146" s="152" t="str">
        <f>IF(J134&gt;'RAG Thresholds'!$G$15,"G",IF(J134&lt;'RAG Thresholds'!$E$15,"R","A"))</f>
        <v>R</v>
      </c>
      <c r="K146" s="45"/>
      <c r="L146" s="45"/>
      <c r="M146" s="152" t="str">
        <f>IF(M134&gt;'RAG Thresholds'!$G$15,"G",IF(M134&lt;'RAG Thresholds'!$E$15,"R","A"))</f>
        <v>R</v>
      </c>
      <c r="N146" s="27"/>
      <c r="O146" s="42"/>
      <c r="P146" s="79"/>
      <c r="Q146" s="79"/>
      <c r="R146" s="164"/>
      <c r="S146" s="157"/>
      <c r="T146" s="157"/>
      <c r="U146" s="164"/>
      <c r="V146" s="157"/>
      <c r="W146" s="157"/>
      <c r="X146" s="164"/>
      <c r="Y146" s="27"/>
      <c r="Z146" s="91" t="s">
        <v>163</v>
      </c>
      <c r="AA146" s="152" t="str">
        <f>IF(AA134&gt;'RAG Thresholds'!$G$15,"G",IF(AA134&lt;'RAG Thresholds'!$E$15,"R","A"))</f>
        <v>R</v>
      </c>
      <c r="AB146" s="152" t="str">
        <f>IF(AB134&gt;'RAG Thresholds'!$G$15,"G",IF(AB134&lt;'RAG Thresholds'!$E$15,"R","A"))</f>
        <v>R</v>
      </c>
      <c r="AC146" s="152" t="str">
        <f>IF(AC134&gt;'RAG Thresholds'!$G$15,"G",IF(AC134&lt;'RAG Thresholds'!$E$15,"R","A"))</f>
        <v>R</v>
      </c>
      <c r="AD146" s="27"/>
      <c r="AE146" s="27"/>
      <c r="AF146" s="27"/>
      <c r="AG146" s="27"/>
      <c r="AH146" s="27"/>
      <c r="AI146" s="27"/>
      <c r="AJ146" s="27"/>
      <c r="AK146" s="27"/>
      <c r="AL146" s="27"/>
      <c r="AM146" s="27"/>
      <c r="AN146" s="27"/>
      <c r="AO146" s="27"/>
      <c r="AP146" s="91" t="s">
        <v>163</v>
      </c>
      <c r="AQ146" s="152" t="str">
        <f>IF(AQ134&gt;'RAG Thresholds'!$G$15,"G",IF(AQ134&lt;'RAG Thresholds'!$E$15,"R","A"))</f>
        <v>R</v>
      </c>
      <c r="AR146" s="152" t="str">
        <f>IF(AR134&gt;'RAG Thresholds'!$G$15,"G",IF(AR134&lt;'RAG Thresholds'!$E$15,"R","A"))</f>
        <v>R</v>
      </c>
      <c r="AS146" s="152" t="str">
        <f>IF(AS134&gt;'RAG Thresholds'!$G$15,"G",IF(AS134&lt;'RAG Thresholds'!$E$15,"R","A"))</f>
        <v>R</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algorithmName="SHA-512" hashValue="3NJvBEfyPn8NoUM4vLdT7F8ltpliavYKqPCKS8Ut6DsO4szJn98IxNQaoYFXs1pvGOR8O+LEcJt9TZff2hN/Eg==" saltValue="MIf6eSsqyYcDm03ehCPs4A=="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80" zoomScaleNormal="80" zoomScaleSheetLayoutView="80" workbookViewId="0">
      <pane ySplit="8" topLeftCell="A48" activePane="bottomLeft" state="frozen"/>
      <selection activeCell="A9" sqref="A9"/>
      <selection pane="bottomLeft" activeCell="D15" sqref="D15"/>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6290 Financial Viability Risk Assessment Template</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41" t="str">
        <f>HYPERLINK("#'Contents'!A1","Click for Contents")</f>
        <v>Click for Contents</v>
      </c>
      <c r="E6" s="241"/>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455</v>
      </c>
      <c r="E13" s="25"/>
      <c r="F13" s="25"/>
      <c r="G13" s="25"/>
      <c r="H13" s="25"/>
      <c r="I13" s="25"/>
    </row>
    <row r="14" spans="1:9" x14ac:dyDescent="0.35">
      <c r="A14" s="97"/>
      <c r="B14" s="25"/>
      <c r="C14" s="25"/>
      <c r="D14" s="146" t="s">
        <v>449</v>
      </c>
      <c r="E14" s="146"/>
      <c r="F14" s="146"/>
      <c r="G14" s="146"/>
      <c r="H14" s="146"/>
      <c r="I14" s="25"/>
    </row>
    <row r="15" spans="1:9" s="27" customFormat="1" x14ac:dyDescent="0.35">
      <c r="A15" s="97"/>
      <c r="B15" s="25"/>
      <c r="C15" s="25"/>
      <c r="D15" s="15" t="s">
        <v>265</v>
      </c>
      <c r="E15" s="270" t="s">
        <v>451</v>
      </c>
      <c r="F15" s="271"/>
      <c r="G15" s="272"/>
      <c r="H15" s="146"/>
      <c r="I15" s="25"/>
    </row>
    <row r="16" spans="1:9" x14ac:dyDescent="0.35">
      <c r="A16" s="97"/>
      <c r="B16" s="25"/>
      <c r="C16" s="25"/>
      <c r="D16" s="236" t="s">
        <v>46</v>
      </c>
      <c r="E16" s="237"/>
      <c r="H16" s="25"/>
      <c r="I16" s="25"/>
    </row>
    <row r="17" spans="1:9" ht="14" customHeight="1" x14ac:dyDescent="0.5">
      <c r="A17" s="53"/>
      <c r="B17" s="144"/>
      <c r="C17" s="27"/>
      <c r="D17" s="236" t="s">
        <v>47</v>
      </c>
      <c r="E17" s="238"/>
      <c r="H17" s="27"/>
    </row>
    <row r="18" spans="1:9" ht="14" customHeight="1" x14ac:dyDescent="0.5">
      <c r="A18" s="53"/>
      <c r="B18" s="144"/>
      <c r="C18" s="27"/>
      <c r="D18" s="236" t="s">
        <v>450</v>
      </c>
      <c r="E18" s="270"/>
      <c r="F18" s="271"/>
      <c r="G18" s="272"/>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445</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50</v>
      </c>
      <c r="F152" s="49">
        <f>'RAG Thresholds'!$D$27</f>
        <v>50</v>
      </c>
      <c r="G152" s="49">
        <f>'RAG Thresholds'!$D$27</f>
        <v>50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f>E26/E152</f>
        <v>0</v>
      </c>
      <c r="F156" s="150">
        <f t="shared" ref="F156:G156" si="12">F26/F152</f>
        <v>0</v>
      </c>
      <c r="G156" s="150">
        <f t="shared" si="12"/>
        <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20">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AND($G$39=SysConfig!#REF!,E138&gt;=0)</xm:f>
          </x14:formula1>
          <xm:sqref>E138:G138</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AND($G$39=SysConfig!#REF!,E115&gt;=0)</xm:f>
          </x14:formula1>
          <xm:sqref>E115:G128</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AND($G$39=SysConfig!#REF!,E93&gt;=0)</xm:f>
          </x14:formula1>
          <xm:sqref>E93:G108</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AND($G$39=SysConfig!#REF!,E75&gt;=0)</xm:f>
          </x14:formula1>
          <xm:sqref>E75:G90</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AND($G$39=SysConfig!#REF!,E63&gt;=0)</xm:f>
          </x14:formula1>
          <xm:sqref>E63:G72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E21:G23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E145:G146</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E25:G27</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E149:G149</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E56:G56</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E131:G133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E48:G49</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E45:G46</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E29:G33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$G$39=SysConfig!#REF!</xm:f>
          </x14:formula1>
          <xm:sqref>E36:G42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E22" sqref="E22"/>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9.19921875" customWidth="1"/>
    <col min="8" max="10" width="0" hidden="1" customWidth="1"/>
    <col min="11" max="16384" width="9.19921875" hidden="1"/>
  </cols>
  <sheetData>
    <row r="1" spans="1:7" x14ac:dyDescent="0.25">
      <c r="A1" s="109"/>
      <c r="B1" s="109"/>
      <c r="C1" s="110"/>
      <c r="D1" s="109"/>
      <c r="E1" s="192"/>
      <c r="F1" s="109"/>
      <c r="G1" s="109"/>
    </row>
    <row r="2" spans="1:7" ht="13" x14ac:dyDescent="0.25">
      <c r="A2" s="109"/>
      <c r="B2" s="109"/>
      <c r="C2" s="111" t="str">
        <f>cstProjectName</f>
        <v>RM 6290 Financial Viability Risk Assessment Template</v>
      </c>
      <c r="D2" s="109"/>
      <c r="E2" s="192"/>
      <c r="F2" s="109"/>
      <c r="G2" s="109"/>
    </row>
    <row r="3" spans="1:7" ht="12.5" x14ac:dyDescent="0.25">
      <c r="A3" s="109"/>
      <c r="B3" s="109"/>
      <c r="C3" s="112" t="str">
        <f ca="1">MID(CELL("filename",A1),FIND("]",CELL("filename",A1))+1,256)&amp;" Sheet"</f>
        <v>2.1 Lead Ancillary Input  Sheet</v>
      </c>
      <c r="D3" s="109"/>
      <c r="E3" s="192"/>
      <c r="F3" s="109"/>
      <c r="G3" s="109"/>
    </row>
    <row r="4" spans="1:7" x14ac:dyDescent="0.25">
      <c r="A4" s="109"/>
      <c r="B4" s="109"/>
      <c r="C4" s="110" t="str">
        <f>IF(ISBLANK(cstProtectiveMarking),"",cstProtectiveMarking)</f>
        <v>OFFICIAL</v>
      </c>
      <c r="D4" s="109"/>
      <c r="E4" s="192"/>
      <c r="F4" s="109"/>
      <c r="G4" s="109"/>
    </row>
    <row r="5" spans="1:7" x14ac:dyDescent="0.25">
      <c r="A5" s="109"/>
      <c r="B5" s="109"/>
      <c r="C5" s="113" t="str">
        <f>HYPERLINK("#'Contents'!A1",sysChkWord)</f>
        <v>All Checks OK</v>
      </c>
      <c r="D5" s="109"/>
      <c r="E5" s="192"/>
      <c r="F5" s="109"/>
      <c r="G5" s="109"/>
    </row>
    <row r="6" spans="1:7" ht="12.5" x14ac:dyDescent="0.25">
      <c r="A6" s="109"/>
      <c r="B6" s="114"/>
      <c r="C6" s="241" t="str">
        <f>HYPERLINK("#'Contents'!A1","Click for Contents")</f>
        <v>Click for Contents</v>
      </c>
      <c r="D6" s="241"/>
      <c r="E6" s="193"/>
      <c r="F6" s="113"/>
      <c r="G6" s="113"/>
    </row>
    <row r="7" spans="1:7" x14ac:dyDescent="0.25">
      <c r="A7" s="109"/>
      <c r="B7" s="109"/>
      <c r="C7" s="109"/>
      <c r="D7" s="109"/>
      <c r="E7" s="192"/>
      <c r="F7" s="109"/>
      <c r="G7" s="109"/>
    </row>
    <row r="8" spans="1:7" x14ac:dyDescent="0.25">
      <c r="A8" s="83">
        <f>SUM(A9:A85)</f>
        <v>0</v>
      </c>
      <c r="B8" s="83">
        <f>SUM(B9:B85)</f>
        <v>0</v>
      </c>
      <c r="C8" s="116"/>
      <c r="D8" s="116"/>
      <c r="E8" s="194"/>
      <c r="F8" s="116"/>
      <c r="G8" s="116"/>
    </row>
    <row r="9" spans="1:7" x14ac:dyDescent="0.25">
      <c r="A9" s="31"/>
      <c r="B9" s="31"/>
      <c r="C9" s="31"/>
      <c r="D9" s="31"/>
      <c r="E9" s="195"/>
    </row>
    <row r="10" spans="1:7" x14ac:dyDescent="0.25">
      <c r="A10" s="31"/>
      <c r="B10" s="31"/>
      <c r="C10" s="145" t="s">
        <v>89</v>
      </c>
      <c r="D10" s="145"/>
      <c r="E10" s="196"/>
    </row>
    <row r="11" spans="1:7" x14ac:dyDescent="0.25">
      <c r="A11" s="31"/>
      <c r="B11" s="31"/>
      <c r="C11" s="145" t="str">
        <f>CHOOSE('Bidder Instructions'!$E$39,'1.1b Lead Financial Input'!D$18,'1.1a Lead Financial Input'!D$18)</f>
        <v>Lead Bidder Name</v>
      </c>
      <c r="D11" s="145" t="s">
        <v>51</v>
      </c>
      <c r="E11" s="196" t="s">
        <v>52</v>
      </c>
    </row>
    <row r="12" spans="1:7" ht="14.5" x14ac:dyDescent="0.35">
      <c r="A12" s="31"/>
      <c r="B12" s="31"/>
      <c r="C12" s="31" t="s">
        <v>0</v>
      </c>
      <c r="D12" s="95"/>
      <c r="E12" s="197"/>
    </row>
    <row r="13" spans="1:7" ht="14.5" x14ac:dyDescent="0.35">
      <c r="A13" s="31"/>
      <c r="B13" s="31"/>
      <c r="C13" s="31" t="s">
        <v>46</v>
      </c>
      <c r="D13" s="105"/>
      <c r="E13" s="197"/>
    </row>
    <row r="14" spans="1:7" ht="14.5" x14ac:dyDescent="0.35">
      <c r="A14" s="31"/>
      <c r="B14" s="31"/>
      <c r="C14" s="31" t="s">
        <v>47</v>
      </c>
      <c r="D14" s="95"/>
      <c r="E14" s="197"/>
    </row>
    <row r="15" spans="1:7" x14ac:dyDescent="0.25">
      <c r="A15" s="31"/>
      <c r="B15" s="31"/>
      <c r="C15" s="31" t="s">
        <v>53</v>
      </c>
      <c r="D15" s="95"/>
      <c r="E15" s="198"/>
    </row>
    <row r="16" spans="1:7" x14ac:dyDescent="0.25">
      <c r="A16" s="31"/>
      <c r="B16" s="31"/>
      <c r="C16" s="31" t="s">
        <v>45</v>
      </c>
      <c r="D16" s="132"/>
      <c r="E16" s="198"/>
    </row>
    <row r="17" spans="1:6" x14ac:dyDescent="0.25">
      <c r="A17" s="31"/>
      <c r="B17" s="31"/>
      <c r="C17" s="31" t="s">
        <v>54</v>
      </c>
      <c r="D17" s="96"/>
      <c r="E17" s="198"/>
    </row>
    <row r="18" spans="1:6" x14ac:dyDescent="0.25">
      <c r="A18" s="31"/>
      <c r="B18" s="31"/>
      <c r="C18" s="31" t="s">
        <v>90</v>
      </c>
      <c r="D18" s="31"/>
      <c r="E18" s="195"/>
    </row>
    <row r="19" spans="1:6" x14ac:dyDescent="0.25">
      <c r="A19" s="31"/>
      <c r="B19" s="31"/>
      <c r="C19" s="32">
        <v>1</v>
      </c>
      <c r="D19" s="95"/>
      <c r="E19" s="198"/>
    </row>
    <row r="20" spans="1:6" x14ac:dyDescent="0.25">
      <c r="A20" s="31"/>
      <c r="B20" s="31"/>
      <c r="C20" s="32">
        <v>2</v>
      </c>
      <c r="D20" s="95"/>
      <c r="E20" s="198"/>
    </row>
    <row r="21" spans="1:6" x14ac:dyDescent="0.25">
      <c r="A21" s="31"/>
      <c r="B21" s="31"/>
      <c r="C21" s="32">
        <v>3</v>
      </c>
      <c r="D21" s="95"/>
      <c r="E21" s="198"/>
    </row>
    <row r="22" spans="1:6" x14ac:dyDescent="0.25">
      <c r="A22" s="31"/>
      <c r="B22" s="31"/>
      <c r="C22" s="32">
        <v>4</v>
      </c>
      <c r="D22" s="95"/>
      <c r="E22" s="198"/>
    </row>
    <row r="23" spans="1:6" x14ac:dyDescent="0.25">
      <c r="A23" s="31"/>
      <c r="B23" s="31"/>
      <c r="C23" s="32">
        <v>5</v>
      </c>
      <c r="D23" s="95"/>
      <c r="E23" s="198"/>
    </row>
    <row r="24" spans="1:6" x14ac:dyDescent="0.25">
      <c r="A24" s="31"/>
      <c r="B24" s="31"/>
      <c r="C24" s="31" t="s">
        <v>55</v>
      </c>
      <c r="D24" s="95"/>
      <c r="E24" s="198"/>
    </row>
    <row r="25" spans="1:6" s="27" customFormat="1" x14ac:dyDescent="0.25">
      <c r="A25" s="31"/>
      <c r="B25" s="31"/>
      <c r="C25" s="31" t="s">
        <v>132</v>
      </c>
      <c r="D25" s="190"/>
      <c r="E25" s="203"/>
      <c r="F25" s="219"/>
    </row>
    <row r="26" spans="1:6" x14ac:dyDescent="0.25">
      <c r="A26" s="31"/>
      <c r="B26" s="31"/>
      <c r="C26" s="31" t="s">
        <v>56</v>
      </c>
      <c r="D26" s="31"/>
      <c r="E26" s="195"/>
    </row>
    <row r="27" spans="1:6" x14ac:dyDescent="0.25">
      <c r="A27" s="31"/>
      <c r="B27" s="31"/>
      <c r="C27" s="32">
        <v>1</v>
      </c>
      <c r="D27" s="95"/>
      <c r="E27" s="198"/>
    </row>
    <row r="28" spans="1:6" x14ac:dyDescent="0.25">
      <c r="A28" s="31"/>
      <c r="B28" s="31"/>
      <c r="C28" s="33">
        <v>2</v>
      </c>
      <c r="D28" s="95"/>
      <c r="E28" s="198"/>
    </row>
    <row r="29" spans="1:6" x14ac:dyDescent="0.25">
      <c r="A29" s="31"/>
      <c r="B29" s="31"/>
      <c r="C29" s="33">
        <v>3</v>
      </c>
      <c r="D29" s="95"/>
      <c r="E29" s="198"/>
    </row>
    <row r="30" spans="1:6" x14ac:dyDescent="0.25">
      <c r="A30" s="31"/>
      <c r="B30" s="31"/>
      <c r="C30" s="33">
        <v>4</v>
      </c>
      <c r="D30" s="95"/>
      <c r="E30" s="198"/>
    </row>
    <row r="31" spans="1:6" x14ac:dyDescent="0.25">
      <c r="A31" s="31"/>
      <c r="B31" s="31"/>
      <c r="C31" s="33">
        <v>5</v>
      </c>
      <c r="D31" s="95"/>
      <c r="E31" s="198"/>
    </row>
    <row r="32" spans="1:6"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7" ht="14.5" x14ac:dyDescent="0.35">
      <c r="A81" s="31"/>
      <c r="B81" s="31"/>
      <c r="C81" s="31" t="s">
        <v>133</v>
      </c>
      <c r="D81" s="30"/>
      <c r="E81" s="198"/>
    </row>
    <row r="82" spans="1:7" x14ac:dyDescent="0.25">
      <c r="A82" s="31"/>
      <c r="B82" s="31"/>
      <c r="C82" s="31"/>
      <c r="D82" s="31"/>
      <c r="E82" s="195"/>
    </row>
    <row r="83" spans="1:7" x14ac:dyDescent="0.25">
      <c r="A83" s="31"/>
      <c r="B83" s="31"/>
      <c r="C83" s="31"/>
      <c r="D83" s="31"/>
      <c r="E83" s="195"/>
    </row>
    <row r="84" spans="1:7" x14ac:dyDescent="0.25">
      <c r="A84" s="31"/>
      <c r="B84" s="31"/>
      <c r="C84" s="31"/>
      <c r="D84" s="31"/>
      <c r="E84" s="195"/>
    </row>
    <row r="85" spans="1:7" ht="15.5" x14ac:dyDescent="0.35">
      <c r="A85" s="117" t="s">
        <v>154</v>
      </c>
      <c r="B85" s="117"/>
      <c r="C85" s="117"/>
      <c r="D85" s="117"/>
      <c r="E85" s="199"/>
      <c r="F85" s="117"/>
      <c r="G85" s="117"/>
    </row>
  </sheetData>
  <sheetProtection algorithmName="SHA-512" hashValue="CP4H9BwkM4JmEJfqb0sifGSwBr/AurOSnt5MdsMlFTaSlNoT/VLJVaMrs3TnNwjWKCeWV9ZJysj02Ek06gLQPA==" saltValue="BRyPHADNcGlvZYHpUWesrg==" spinCount="100000" sheet="1" objects="1" scenarios="1"/>
  <protectedRanges>
    <protectedRange sqref="D12:D17 D36:D41 D60:D65 E15:E17 D43:E49 D27:E31 E39:E41 D51:E55 E63:E65 D75:E79 E33 E57 E81 D67:E73 D19:E25 F16 G16" name="Ancillary Inputs"/>
  </protectedRanges>
  <mergeCells count="1">
    <mergeCell ref="C6:D6"/>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21" activePane="bottomLeft" state="frozen"/>
      <selection activeCell="A9" sqref="A9"/>
      <selection pane="bottomLeft" activeCell="N20" sqref="N20:R20"/>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6290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1" t="str">
        <f>HYPERLINK("#'Contents'!A1","Click for Contents")</f>
        <v>Click for Contents</v>
      </c>
      <c r="D6" s="24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3" t="s">
        <v>1</v>
      </c>
      <c r="D10" s="273"/>
      <c r="E10" s="273"/>
      <c r="F10" s="273"/>
      <c r="G10" s="274"/>
      <c r="H10" s="286" t="str">
        <f>CHOOSE('Bidder Instructions'!$E$39,'1.1b Lead Financial Input'!D$18,'1.1a Lead Financial Input'!D$18)</f>
        <v>Lead Bidder Name</v>
      </c>
      <c r="I10" s="287"/>
      <c r="J10" s="287"/>
      <c r="K10" s="287"/>
      <c r="L10" s="287"/>
      <c r="M10" s="287"/>
      <c r="N10" s="287"/>
      <c r="O10" s="287"/>
      <c r="P10" s="287"/>
      <c r="Q10" s="287"/>
      <c r="R10" s="288"/>
    </row>
    <row r="11" spans="1:19" ht="15.5" x14ac:dyDescent="0.35">
      <c r="A11" s="3"/>
      <c r="B11" s="3"/>
      <c r="C11" s="273" t="s">
        <v>0</v>
      </c>
      <c r="D11" s="273"/>
      <c r="E11" s="273"/>
      <c r="F11" s="273"/>
      <c r="G11" s="274"/>
      <c r="H11" s="286">
        <f>'2.1 Lead Ancillary Input '!D12</f>
        <v>0</v>
      </c>
      <c r="I11" s="287"/>
      <c r="J11" s="287"/>
      <c r="K11" s="287"/>
      <c r="L11" s="287"/>
      <c r="M11" s="287"/>
      <c r="N11" s="287"/>
      <c r="O11" s="287"/>
      <c r="P11" s="287"/>
      <c r="Q11" s="287"/>
      <c r="R11" s="288"/>
    </row>
    <row r="12" spans="1:19" ht="15.5" x14ac:dyDescent="0.35">
      <c r="A12" s="3"/>
      <c r="B12" s="3"/>
      <c r="C12" s="273" t="s">
        <v>46</v>
      </c>
      <c r="D12" s="273"/>
      <c r="E12" s="273"/>
      <c r="F12" s="273"/>
      <c r="G12" s="274"/>
      <c r="H12" s="286">
        <f>'2.1 Lead Ancillary Input '!D13</f>
        <v>0</v>
      </c>
      <c r="I12" s="287"/>
      <c r="J12" s="287"/>
      <c r="K12" s="287"/>
      <c r="L12" s="287"/>
      <c r="M12" s="287"/>
      <c r="N12" s="287"/>
      <c r="O12" s="287"/>
      <c r="P12" s="287"/>
      <c r="Q12" s="287"/>
      <c r="R12" s="288"/>
    </row>
    <row r="13" spans="1:19" ht="15.5" x14ac:dyDescent="0.35">
      <c r="A13" s="3"/>
      <c r="B13" s="3"/>
      <c r="C13" s="273" t="s">
        <v>47</v>
      </c>
      <c r="D13" s="273"/>
      <c r="E13" s="273"/>
      <c r="F13" s="273"/>
      <c r="G13" s="274"/>
      <c r="H13" s="286">
        <f>'2.1 Lead Ancillary Input '!D14</f>
        <v>0</v>
      </c>
      <c r="I13" s="287"/>
      <c r="J13" s="287"/>
      <c r="K13" s="287"/>
      <c r="L13" s="287"/>
      <c r="M13" s="287"/>
      <c r="N13" s="287"/>
      <c r="O13" s="287"/>
      <c r="P13" s="287"/>
      <c r="Q13" s="287"/>
      <c r="R13" s="288"/>
    </row>
    <row r="14" spans="1:19" ht="15.5" x14ac:dyDescent="0.35">
      <c r="A14" s="3"/>
      <c r="B14" s="3"/>
      <c r="C14" s="273" t="s">
        <v>64</v>
      </c>
      <c r="D14" s="273"/>
      <c r="E14" s="273"/>
      <c r="F14" s="273"/>
      <c r="G14" s="274"/>
      <c r="H14" s="289" t="str">
        <f>CHOOSE('Bidder Instructions'!$E$39,'1.1b Lead Financial Input'!M$21,'1.1a Lead Financial Input'!G$21)</f>
        <v>31/XX/20XX</v>
      </c>
      <c r="I14" s="290"/>
      <c r="J14" s="290"/>
      <c r="K14" s="290"/>
      <c r="L14" s="290"/>
      <c r="M14" s="290"/>
      <c r="N14" s="290"/>
      <c r="O14" s="290"/>
      <c r="P14" s="290"/>
      <c r="Q14" s="290"/>
      <c r="R14" s="291"/>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75" t="s">
        <v>3</v>
      </c>
      <c r="D18" s="276"/>
      <c r="E18" s="7" t="s">
        <v>58</v>
      </c>
      <c r="F18" s="7"/>
      <c r="G18" s="7" t="s">
        <v>57</v>
      </c>
      <c r="H18" s="155" t="s">
        <v>59</v>
      </c>
      <c r="I18" s="155"/>
      <c r="J18" s="155" t="s">
        <v>60</v>
      </c>
      <c r="K18" s="155" t="s">
        <v>61</v>
      </c>
      <c r="L18" s="155"/>
      <c r="M18" s="155" t="s">
        <v>62</v>
      </c>
      <c r="N18" s="280" t="s">
        <v>400</v>
      </c>
      <c r="O18" s="281"/>
      <c r="P18" s="281"/>
      <c r="Q18" s="281"/>
      <c r="R18" s="282"/>
    </row>
    <row r="19" spans="1:18" ht="141" customHeight="1" x14ac:dyDescent="0.35">
      <c r="A19" s="3"/>
      <c r="B19" s="3"/>
      <c r="C19" s="165">
        <v>1</v>
      </c>
      <c r="D19" s="165" t="s">
        <v>163</v>
      </c>
      <c r="E19" s="166">
        <f>CHOOSE('Bidder Instructions'!$E$39,'1.1b Lead Financial Input'!G134,'1.1a Lead Financial Input'!E156)</f>
        <v>0</v>
      </c>
      <c r="F19" s="166">
        <f>CHOOSE('Bidder Instructions'!$E$39,'1.1b Lead Financial Input'!J134,'1.1a Lead Financial Input'!F156)</f>
        <v>0</v>
      </c>
      <c r="G19" s="166">
        <f>CHOOSE('Bidder Instructions'!$E$39,'1.1b Lead Financial Input'!M134,'1.1a Lead Financial Input'!G156)</f>
        <v>0</v>
      </c>
      <c r="H19" s="223" t="str">
        <f>CHOOSE('Bidder Instructions'!$E$39,'1.1b Lead Financial Input'!G146,'1.1a Lead Financial Input'!E168)</f>
        <v>R</v>
      </c>
      <c r="I19" s="223" t="str">
        <f>CHOOSE('Bidder Instructions'!$E$39,'1.1b Lead Financial Input'!J146,'1.1a Lead Financial Input'!F168)</f>
        <v>R</v>
      </c>
      <c r="J19" s="223" t="str">
        <f>CHOOSE('Bidder Instructions'!$E$39,'1.1b Lead Financial Input'!M146,'1.1a Lead Financial Input'!G168)</f>
        <v>R</v>
      </c>
      <c r="K19" s="9"/>
      <c r="L19" s="9"/>
      <c r="M19" s="9"/>
      <c r="N19" s="283"/>
      <c r="O19" s="284"/>
      <c r="P19" s="284"/>
      <c r="Q19" s="284"/>
      <c r="R19" s="285"/>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77"/>
      <c r="O20" s="278"/>
      <c r="P20" s="278"/>
      <c r="Q20" s="278"/>
      <c r="R20" s="279"/>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77"/>
      <c r="O21" s="278"/>
      <c r="P21" s="278"/>
      <c r="Q21" s="278"/>
      <c r="R21" s="279"/>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77"/>
      <c r="O22" s="278"/>
      <c r="P22" s="278"/>
      <c r="Q22" s="278"/>
      <c r="R22" s="279"/>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292"/>
      <c r="O23" s="293"/>
      <c r="P23" s="293"/>
      <c r="Q23" s="293"/>
      <c r="R23" s="294"/>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292"/>
      <c r="O24" s="293"/>
      <c r="P24" s="293"/>
      <c r="Q24" s="293"/>
      <c r="R24" s="294"/>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292"/>
      <c r="O25" s="293"/>
      <c r="P25" s="293"/>
      <c r="Q25" s="293"/>
      <c r="R25" s="294"/>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77"/>
      <c r="O26" s="278"/>
      <c r="P26" s="278"/>
      <c r="Q26" s="278"/>
      <c r="R26" s="279"/>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77"/>
      <c r="O27" s="278"/>
      <c r="P27" s="278"/>
      <c r="Q27" s="278"/>
      <c r="R27" s="279"/>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sheetProtection algorithmName="SHA-512" hashValue="h5wfWp8nyZxqkAFaYD6xOGK2v4zX0HPXaB46wAVbduUfkdrtq9KjGhey12HLZMG95Ul9xOZ02z4oc/zZix8QsQ==" saltValue="CdcfSLaCtLrxuXNZpeo8Iw==" spinCount="100000" sheet="1" objects="1" scenarios="1"/>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3"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6290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1" t="str">
        <f>HYPERLINK("#'Contents'!A1","Click for Contents")</f>
        <v>Click for Contents</v>
      </c>
      <c r="D6" s="24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73" t="s">
        <v>1</v>
      </c>
      <c r="D10" s="273"/>
      <c r="E10" s="273"/>
      <c r="F10" s="273"/>
      <c r="G10" s="274"/>
      <c r="H10" s="297" t="str">
        <f>CHOOSE('Bidder Instructions'!$E$39,'1.1b Lead Financial Input'!Z$18,'1.1a Lead Financial Input'!N$18)</f>
        <v>Immediate Parent Name</v>
      </c>
      <c r="I10" s="297"/>
      <c r="J10" s="297"/>
      <c r="K10" s="297"/>
      <c r="L10" s="297"/>
      <c r="M10" s="297"/>
      <c r="N10" s="297"/>
      <c r="O10" s="297"/>
      <c r="P10" s="297"/>
      <c r="Q10" s="297"/>
      <c r="R10" s="297"/>
    </row>
    <row r="11" spans="1:19" ht="15.5" x14ac:dyDescent="0.35">
      <c r="A11" s="3"/>
      <c r="B11" s="3"/>
      <c r="C11" s="273" t="s">
        <v>0</v>
      </c>
      <c r="D11" s="273"/>
      <c r="E11" s="273"/>
      <c r="F11" s="273"/>
      <c r="G11" s="274"/>
      <c r="H11" s="297">
        <f>'2.1 Lead Ancillary Input '!D36</f>
        <v>0</v>
      </c>
      <c r="I11" s="297"/>
      <c r="J11" s="297"/>
      <c r="K11" s="297"/>
      <c r="L11" s="297"/>
      <c r="M11" s="297"/>
      <c r="N11" s="297"/>
      <c r="O11" s="297"/>
      <c r="P11" s="297"/>
      <c r="Q11" s="297"/>
      <c r="R11" s="297"/>
    </row>
    <row r="12" spans="1:19" ht="15.5" x14ac:dyDescent="0.35">
      <c r="A12" s="3"/>
      <c r="B12" s="3"/>
      <c r="C12" s="273" t="s">
        <v>46</v>
      </c>
      <c r="D12" s="273"/>
      <c r="E12" s="273"/>
      <c r="F12" s="273"/>
      <c r="G12" s="274"/>
      <c r="H12" s="297">
        <f>'2.1 Lead Ancillary Input '!D37</f>
        <v>0</v>
      </c>
      <c r="I12" s="297"/>
      <c r="J12" s="297"/>
      <c r="K12" s="297"/>
      <c r="L12" s="297"/>
      <c r="M12" s="297"/>
      <c r="N12" s="297"/>
      <c r="O12" s="297"/>
      <c r="P12" s="297"/>
      <c r="Q12" s="297"/>
      <c r="R12" s="297"/>
    </row>
    <row r="13" spans="1:19" ht="15.5" x14ac:dyDescent="0.35">
      <c r="A13" s="3"/>
      <c r="B13" s="3"/>
      <c r="C13" s="273" t="s">
        <v>47</v>
      </c>
      <c r="D13" s="273"/>
      <c r="E13" s="273"/>
      <c r="F13" s="273"/>
      <c r="G13" s="274"/>
      <c r="H13" s="297">
        <f>'2.1 Lead Ancillary Input '!D38</f>
        <v>0</v>
      </c>
      <c r="I13" s="297"/>
      <c r="J13" s="297"/>
      <c r="K13" s="297"/>
      <c r="L13" s="297"/>
      <c r="M13" s="297"/>
      <c r="N13" s="297"/>
      <c r="O13" s="297"/>
      <c r="P13" s="297"/>
      <c r="Q13" s="297"/>
      <c r="R13" s="297"/>
    </row>
    <row r="14" spans="1:19" ht="15.5" x14ac:dyDescent="0.35">
      <c r="A14" s="3"/>
      <c r="B14" s="3"/>
      <c r="C14" s="273" t="s">
        <v>64</v>
      </c>
      <c r="D14" s="273"/>
      <c r="E14" s="273"/>
      <c r="F14" s="273"/>
      <c r="G14" s="274"/>
      <c r="H14" s="298" t="str">
        <f>CHOOSE('Bidder Instructions'!$E$39,'1.1b Lead Financial Input'!AC$21,'1.1a Lead Financial Input'!Q$21)</f>
        <v>31/XX/20XX</v>
      </c>
      <c r="I14" s="298"/>
      <c r="J14" s="298"/>
      <c r="K14" s="298"/>
      <c r="L14" s="298"/>
      <c r="M14" s="298"/>
      <c r="N14" s="298"/>
      <c r="O14" s="298"/>
      <c r="P14" s="298"/>
      <c r="Q14" s="298"/>
      <c r="R14" s="298"/>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75" t="s">
        <v>3</v>
      </c>
      <c r="D18" s="276"/>
      <c r="E18" s="7" t="s">
        <v>58</v>
      </c>
      <c r="F18" s="7"/>
      <c r="G18" s="7" t="s">
        <v>57</v>
      </c>
      <c r="H18" s="155" t="s">
        <v>59</v>
      </c>
      <c r="I18" s="155"/>
      <c r="J18" s="155" t="s">
        <v>60</v>
      </c>
      <c r="K18" s="155" t="s">
        <v>61</v>
      </c>
      <c r="L18" s="155"/>
      <c r="M18" s="155" t="s">
        <v>62</v>
      </c>
      <c r="N18" s="295" t="s">
        <v>400</v>
      </c>
      <c r="O18" s="295"/>
      <c r="P18" s="295"/>
      <c r="Q18" s="295"/>
      <c r="R18" s="295"/>
    </row>
    <row r="19" spans="1:18" ht="141" customHeight="1" x14ac:dyDescent="0.35">
      <c r="A19" s="3"/>
      <c r="B19" s="3"/>
      <c r="C19" s="165">
        <v>1</v>
      </c>
      <c r="D19" s="165" t="s">
        <v>163</v>
      </c>
      <c r="E19" s="166">
        <f>CHOOSE('Bidder Instructions'!$E$39,'1.1b Lead Financial Input'!AA134,'1.1a Lead Financial Input'!O156)</f>
        <v>0</v>
      </c>
      <c r="F19" s="166">
        <f>CHOOSE('Bidder Instructions'!$E$39,'1.1b Lead Financial Input'!AB134,'1.1a Lead Financial Input'!P156)</f>
        <v>0</v>
      </c>
      <c r="G19" s="166">
        <f>CHOOSE('Bidder Instructions'!$E$39,'1.1b Lead Financial Input'!AC134,'1.1a Lead Financial Input'!Q156)</f>
        <v>0</v>
      </c>
      <c r="H19" s="223" t="str">
        <f>CHOOSE('Bidder Instructions'!$E$39,'1.1b Lead Financial Input'!AA146,'1.1a Lead Financial Input'!O168)</f>
        <v>R</v>
      </c>
      <c r="I19" s="223" t="str">
        <f>CHOOSE('Bidder Instructions'!$E$39,'1.1b Lead Financial Input'!AB146,'1.1a Lead Financial Input'!P168)</f>
        <v>R</v>
      </c>
      <c r="J19" s="223" t="str">
        <f>CHOOSE('Bidder Instructions'!$E$39,'1.1b Lead Financial Input'!AC146,'1.1a Lead Financial Input'!Q168)</f>
        <v>R</v>
      </c>
      <c r="K19" s="9"/>
      <c r="L19" s="9"/>
      <c r="M19" s="9"/>
      <c r="N19" s="296"/>
      <c r="O19" s="296"/>
      <c r="P19" s="296"/>
      <c r="Q19" s="296"/>
      <c r="R19" s="296"/>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296"/>
      <c r="O20" s="296"/>
      <c r="P20" s="296"/>
      <c r="Q20" s="296"/>
      <c r="R20" s="296"/>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296"/>
      <c r="O21" s="296"/>
      <c r="P21" s="296"/>
      <c r="Q21" s="296"/>
      <c r="R21" s="296"/>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296"/>
      <c r="O22" s="296"/>
      <c r="P22" s="296"/>
      <c r="Q22" s="296"/>
      <c r="R22" s="296"/>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293"/>
      <c r="O23" s="293"/>
      <c r="P23" s="293"/>
      <c r="Q23" s="293"/>
      <c r="R23" s="294"/>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293"/>
      <c r="O24" s="293"/>
      <c r="P24" s="293"/>
      <c r="Q24" s="293"/>
      <c r="R24" s="294"/>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293"/>
      <c r="O25" s="293"/>
      <c r="P25" s="293"/>
      <c r="Q25" s="293"/>
      <c r="R25" s="294"/>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296"/>
      <c r="O26" s="296"/>
      <c r="P26" s="296"/>
      <c r="Q26" s="296"/>
      <c r="R26" s="296"/>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296"/>
      <c r="O27" s="296"/>
      <c r="P27" s="296"/>
      <c r="Q27" s="296"/>
      <c r="R27" s="29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vrD7+mWp/haaebxD4EKU1D5O4xRbJTlYZCHGwSu588KADZGtF8bHYZFfuqvzqJD0sQPZAOJ2tzhVQsUOeXwfJA==" saltValue="t7oIO16FRsLEBEJhiKjqgw==" spinCount="100000" sheet="1" objects="1" scenarios="1"/>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http://schemas.openxmlformats.org/package/2006/metadata/core-properties"/>
    <ds:schemaRef ds:uri="http://purl.org/dc/dcmitype/"/>
    <ds:schemaRef ds:uri="http://schemas.microsoft.com/office/infopath/2007/PartnerControls"/>
    <ds:schemaRef ds:uri="cc793e0e-7ede-4355-8289-18a94c370c4a"/>
    <ds:schemaRef ds:uri="http://purl.org/dc/elements/1.1/"/>
    <ds:schemaRef ds:uri="http://schemas.microsoft.com/office/2006/metadata/properties"/>
    <ds:schemaRef ds:uri="http://schemas.microsoft.com/office/2006/documentManagement/types"/>
    <ds:schemaRef ds:uri="http://purl.org/dc/terms/"/>
    <ds:schemaRef ds:uri="885439bf-a03e-4994-a2bc-2a223ebc4ddc"/>
    <ds:schemaRef ds:uri="http://www.w3.org/XML/1998/namespace"/>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Sal Tempera</cp:lastModifiedBy>
  <cp:lastPrinted>2018-12-06T08:37:15Z</cp:lastPrinted>
  <dcterms:created xsi:type="dcterms:W3CDTF">2016-11-14T11:09:32Z</dcterms:created>
  <dcterms:modified xsi:type="dcterms:W3CDTF">2022-02-14T09:09:32Z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