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1" i="1"/>
  <c r="B29" i="1" l="1"/>
  <c r="F27" i="1"/>
  <c r="F25" i="1"/>
  <c r="F22" i="1"/>
  <c r="F20" i="1"/>
  <c r="F19" i="1"/>
  <c r="F17" i="1"/>
  <c r="F16" i="1"/>
  <c r="F14" i="1"/>
  <c r="F13" i="1"/>
  <c r="F12" i="1"/>
  <c r="F11" i="1"/>
  <c r="F10" i="1"/>
  <c r="F7" i="1"/>
  <c r="F6" i="1"/>
  <c r="F5" i="1"/>
  <c r="F4" i="1"/>
</calcChain>
</file>

<file path=xl/sharedStrings.xml><?xml version="1.0" encoding="utf-8"?>
<sst xmlns="http://schemas.openxmlformats.org/spreadsheetml/2006/main" count="46" uniqueCount="32">
  <si>
    <t>REVISED 12.09.16</t>
  </si>
  <si>
    <t>Property Type</t>
  </si>
  <si>
    <t>No of Properties</t>
  </si>
  <si>
    <r>
      <t>Average area in M</t>
    </r>
    <r>
      <rPr>
        <b/>
        <sz val="11"/>
        <color theme="1"/>
        <rFont val="Calibri"/>
        <family val="2"/>
      </rPr>
      <t>²</t>
    </r>
  </si>
  <si>
    <t>Total M²</t>
  </si>
  <si>
    <t>Cost per  M² (£)</t>
  </si>
  <si>
    <t>Total re-build cost (£)</t>
  </si>
  <si>
    <t>1 bed house</t>
  </si>
  <si>
    <t>£1423</t>
  </si>
  <si>
    <t>2 bed house</t>
  </si>
  <si>
    <t>3 bed house</t>
  </si>
  <si>
    <t>4 bed house</t>
  </si>
  <si>
    <t>5 bed house</t>
  </si>
  <si>
    <t>1 bed bungalow</t>
  </si>
  <si>
    <t>£1347</t>
  </si>
  <si>
    <t>2 bed bungalow</t>
  </si>
  <si>
    <t>3 bed bungalow</t>
  </si>
  <si>
    <t>4 bed bungalow</t>
  </si>
  <si>
    <t>6 bed bungalow</t>
  </si>
  <si>
    <t>1 bed maisonette</t>
  </si>
  <si>
    <t>£1406</t>
  </si>
  <si>
    <t>2 bed maisonette</t>
  </si>
  <si>
    <t>0 bed flat</t>
  </si>
  <si>
    <t>1 bed flat</t>
  </si>
  <si>
    <t>2 bed flat</t>
  </si>
  <si>
    <t>Bedsit</t>
  </si>
  <si>
    <t xml:space="preserve">Miscellaneous </t>
  </si>
  <si>
    <t>Comprises of blocks, communal areas, hostel,</t>
  </si>
  <si>
    <t>office, garages, caterers, hairdresser, etc</t>
  </si>
  <si>
    <t>Alpha Court Offices</t>
  </si>
  <si>
    <t>Total Properties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</si>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</sst>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164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3" fillId="0" borderId="0" xfId="0" applyFont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1" applyBorder="1"/>
    <xf numFmtId="0" fontId="1" fillId="2" borderId="1" xfId="1" applyBorder="1"/>
    <xf numFmtId="0" fontId="1" fillId="2" borderId="1" xfId="1" applyBorder="1" applyAlignment="1">
      <alignment horizontal="right"/>
    </xf>
    <xf numFmtId="164" fontId="1" fillId="4" borderId="6" xfId="1" applyNumberFormat="1" applyFill="1" applyBorder="1"/>
    <xf numFmtId="0" fontId="1" fillId="2" borderId="7" xfId="1" applyBorder="1"/>
    <xf numFmtId="0" fontId="1" fillId="2" borderId="8" xfId="1" applyBorder="1"/>
    <xf numFmtId="0" fontId="1" fillId="2" borderId="8" xfId="1" applyBorder="1" applyAlignment="1">
      <alignment horizontal="right"/>
    </xf>
    <xf numFmtId="164" fontId="1" fillId="4" borderId="9" xfId="1" applyNumberFormat="1" applyFill="1" applyBorder="1"/>
    <xf numFmtId="0" fontId="1" fillId="0" borderId="7" xfId="1" applyFill="1" applyBorder="1"/>
    <xf numFmtId="0" fontId="1" fillId="0" borderId="8" xfId="1" applyFill="1" applyBorder="1"/>
    <xf numFmtId="0" fontId="1" fillId="0" borderId="8" xfId="1" applyFill="1" applyBorder="1" applyAlignment="1">
      <alignment horizontal="right"/>
    </xf>
    <xf numFmtId="164" fontId="1" fillId="0" borderId="9" xfId="1" applyNumberFormat="1" applyFill="1" applyBorder="1"/>
    <xf numFmtId="0" fontId="1" fillId="0" borderId="10" xfId="1" applyFill="1" applyBorder="1"/>
    <xf numFmtId="0" fontId="1" fillId="0" borderId="11" xfId="1" applyFill="1" applyBorder="1"/>
    <xf numFmtId="0" fontId="1" fillId="0" borderId="11" xfId="1" applyFill="1" applyBorder="1" applyAlignment="1">
      <alignment horizontal="right"/>
    </xf>
    <xf numFmtId="164" fontId="1" fillId="0" borderId="12" xfId="1" applyNumberFormat="1" applyFill="1" applyBorder="1"/>
    <xf numFmtId="0" fontId="0" fillId="0" borderId="10" xfId="0" applyBorder="1"/>
    <xf numFmtId="0" fontId="0" fillId="0" borderId="11" xfId="0" applyBorder="1"/>
    <xf numFmtId="6" fontId="1" fillId="0" borderId="11" xfId="1" applyNumberFormat="1" applyFill="1" applyBorder="1" applyAlignment="1">
      <alignment horizontal="right"/>
    </xf>
    <xf numFmtId="0" fontId="1" fillId="2" borderId="11" xfId="1" applyBorder="1"/>
    <xf numFmtId="0" fontId="1" fillId="5" borderId="11" xfId="1" applyFill="1" applyBorder="1" applyAlignment="1">
      <alignment horizontal="right"/>
    </xf>
    <xf numFmtId="164" fontId="1" fillId="5" borderId="12" xfId="1" applyNumberFormat="1" applyFill="1" applyBorder="1"/>
    <xf numFmtId="0" fontId="1" fillId="2" borderId="10" xfId="1" applyBorder="1"/>
    <xf numFmtId="0" fontId="0" fillId="0" borderId="12" xfId="0" applyBorder="1"/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workbookViewId="0">
      <selection activeCell="N19" sqref="N19"/>
    </sheetView>
  </sheetViews>
  <sheetFormatPr defaultRowHeight="15" x14ac:dyDescent="0.25"/>
  <cols>
    <col min="1" max="1" width="17.5703125" customWidth="1"/>
    <col min="2" max="3" width="11.5703125" customWidth="1"/>
    <col min="4" max="4" width="11.85546875" customWidth="1"/>
    <col min="5" max="5" width="11.5703125" customWidth="1"/>
    <col min="6" max="6" width="14.28515625" customWidth="1"/>
  </cols>
  <sheetData>
    <row r="1" spans="1:6" x14ac:dyDescent="0.25">
      <c r="A1" s="1" t="s">
        <v>0</v>
      </c>
    </row>
    <row r="2" spans="1:6" ht="15.75" thickBot="1" x14ac:dyDescent="0.3"/>
    <row r="3" spans="1:6" ht="30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</row>
    <row r="4" spans="1:6" x14ac:dyDescent="0.25">
      <c r="A4" s="5" t="s">
        <v>7</v>
      </c>
      <c r="B4" s="6">
        <v>18</v>
      </c>
      <c r="C4" s="6">
        <v>69</v>
      </c>
      <c r="D4" s="6">
        <v>1242</v>
      </c>
      <c r="E4" s="7" t="s">
        <v>8</v>
      </c>
      <c r="F4" s="8">
        <f>1242*1423</f>
        <v>1767366</v>
      </c>
    </row>
    <row r="5" spans="1:6" x14ac:dyDescent="0.25">
      <c r="A5" s="5" t="s">
        <v>9</v>
      </c>
      <c r="B5" s="6">
        <v>154</v>
      </c>
      <c r="C5" s="6">
        <v>69</v>
      </c>
      <c r="D5" s="6">
        <v>10626</v>
      </c>
      <c r="E5" s="7" t="s">
        <v>8</v>
      </c>
      <c r="F5" s="8">
        <f>10626*1423</f>
        <v>15120798</v>
      </c>
    </row>
    <row r="6" spans="1:6" x14ac:dyDescent="0.25">
      <c r="A6" s="5" t="s">
        <v>10</v>
      </c>
      <c r="B6" s="6">
        <v>62</v>
      </c>
      <c r="C6" s="6">
        <v>92</v>
      </c>
      <c r="D6" s="6">
        <v>5704</v>
      </c>
      <c r="E6" s="7" t="s">
        <v>8</v>
      </c>
      <c r="F6" s="8">
        <f>5704*1423</f>
        <v>8116792</v>
      </c>
    </row>
    <row r="7" spans="1:6" x14ac:dyDescent="0.25">
      <c r="A7" s="5" t="s">
        <v>11</v>
      </c>
      <c r="B7" s="6">
        <v>7</v>
      </c>
      <c r="C7" s="6">
        <v>116</v>
      </c>
      <c r="D7" s="6">
        <v>812</v>
      </c>
      <c r="E7" s="7" t="s">
        <v>8</v>
      </c>
      <c r="F7" s="8">
        <f>812*1423</f>
        <v>1155476</v>
      </c>
    </row>
    <row r="8" spans="1:6" x14ac:dyDescent="0.25">
      <c r="A8" s="5" t="s">
        <v>12</v>
      </c>
      <c r="B8" s="6">
        <v>1</v>
      </c>
      <c r="C8" s="6">
        <v>158</v>
      </c>
      <c r="D8" s="6">
        <v>158</v>
      </c>
      <c r="E8" s="7" t="s">
        <v>8</v>
      </c>
      <c r="F8" s="8">
        <v>1423</v>
      </c>
    </row>
    <row r="9" spans="1:6" x14ac:dyDescent="0.25">
      <c r="A9" s="5"/>
      <c r="B9" s="6"/>
      <c r="C9" s="6"/>
      <c r="D9" s="6"/>
      <c r="E9" s="6"/>
      <c r="F9" s="8"/>
    </row>
    <row r="10" spans="1:6" x14ac:dyDescent="0.25">
      <c r="A10" s="5" t="s">
        <v>13</v>
      </c>
      <c r="B10" s="6">
        <v>24</v>
      </c>
      <c r="C10" s="6">
        <v>69</v>
      </c>
      <c r="D10" s="6">
        <v>1656</v>
      </c>
      <c r="E10" s="7" t="s">
        <v>14</v>
      </c>
      <c r="F10" s="8">
        <f>1656*1347</f>
        <v>2230632</v>
      </c>
    </row>
    <row r="11" spans="1:6" x14ac:dyDescent="0.25">
      <c r="A11" s="5" t="s">
        <v>15</v>
      </c>
      <c r="B11" s="6">
        <v>47</v>
      </c>
      <c r="C11" s="6">
        <v>69</v>
      </c>
      <c r="D11" s="6">
        <v>3243</v>
      </c>
      <c r="E11" s="7" t="s">
        <v>14</v>
      </c>
      <c r="F11" s="8">
        <f>3243*1347</f>
        <v>4368321</v>
      </c>
    </row>
    <row r="12" spans="1:6" x14ac:dyDescent="0.25">
      <c r="A12" s="5" t="s">
        <v>16</v>
      </c>
      <c r="B12" s="6">
        <v>4</v>
      </c>
      <c r="C12" s="6">
        <v>79</v>
      </c>
      <c r="D12" s="6">
        <v>316</v>
      </c>
      <c r="E12" s="7" t="s">
        <v>14</v>
      </c>
      <c r="F12" s="8">
        <f>316*1347</f>
        <v>425652</v>
      </c>
    </row>
    <row r="13" spans="1:6" x14ac:dyDescent="0.25">
      <c r="A13" s="5" t="s">
        <v>17</v>
      </c>
      <c r="B13" s="6">
        <v>3</v>
      </c>
      <c r="C13" s="6">
        <v>95</v>
      </c>
      <c r="D13" s="6">
        <v>285</v>
      </c>
      <c r="E13" s="7" t="s">
        <v>14</v>
      </c>
      <c r="F13" s="8">
        <f>285*1347</f>
        <v>383895</v>
      </c>
    </row>
    <row r="14" spans="1:6" x14ac:dyDescent="0.25">
      <c r="A14" s="5" t="s">
        <v>18</v>
      </c>
      <c r="B14" s="6">
        <v>4</v>
      </c>
      <c r="C14" s="6">
        <v>145</v>
      </c>
      <c r="D14" s="6">
        <v>580</v>
      </c>
      <c r="E14" s="7" t="s">
        <v>14</v>
      </c>
      <c r="F14" s="8">
        <f>580*1347</f>
        <v>781260</v>
      </c>
    </row>
    <row r="15" spans="1:6" x14ac:dyDescent="0.25">
      <c r="A15" s="5"/>
      <c r="B15" s="6"/>
      <c r="C15" s="6"/>
      <c r="D15" s="6"/>
      <c r="E15" s="6"/>
      <c r="F15" s="8"/>
    </row>
    <row r="16" spans="1:6" x14ac:dyDescent="0.25">
      <c r="A16" s="5" t="s">
        <v>19</v>
      </c>
      <c r="B16" s="6">
        <v>1</v>
      </c>
      <c r="C16" s="6">
        <v>46</v>
      </c>
      <c r="D16" s="6">
        <v>46</v>
      </c>
      <c r="E16" s="7" t="s">
        <v>20</v>
      </c>
      <c r="F16" s="8">
        <f>46*1406</f>
        <v>64676</v>
      </c>
    </row>
    <row r="17" spans="1:7" x14ac:dyDescent="0.25">
      <c r="A17" s="5" t="s">
        <v>21</v>
      </c>
      <c r="B17" s="6">
        <v>33</v>
      </c>
      <c r="C17" s="6">
        <v>59</v>
      </c>
      <c r="D17" s="6">
        <v>1947</v>
      </c>
      <c r="E17" s="7" t="s">
        <v>20</v>
      </c>
      <c r="F17" s="8">
        <f>1947*1406</f>
        <v>2737482</v>
      </c>
    </row>
    <row r="18" spans="1:7" x14ac:dyDescent="0.25">
      <c r="A18" s="5"/>
      <c r="B18" s="6"/>
      <c r="C18" s="6"/>
      <c r="D18" s="6"/>
      <c r="E18" s="7"/>
      <c r="F18" s="8"/>
    </row>
    <row r="19" spans="1:7" x14ac:dyDescent="0.25">
      <c r="A19" s="5" t="s">
        <v>22</v>
      </c>
      <c r="B19" s="6">
        <v>6</v>
      </c>
      <c r="C19" s="6">
        <v>46</v>
      </c>
      <c r="D19" s="6">
        <v>276</v>
      </c>
      <c r="E19" s="7" t="s">
        <v>20</v>
      </c>
      <c r="F19" s="8">
        <f>276*1406</f>
        <v>388056</v>
      </c>
    </row>
    <row r="20" spans="1:7" x14ac:dyDescent="0.25">
      <c r="A20" s="5" t="s">
        <v>23</v>
      </c>
      <c r="B20" s="6">
        <v>228</v>
      </c>
      <c r="C20" s="6">
        <v>46</v>
      </c>
      <c r="D20" s="6">
        <v>10488</v>
      </c>
      <c r="E20" s="7" t="s">
        <v>20</v>
      </c>
      <c r="F20" s="8">
        <f>9936*1406</f>
        <v>13970016</v>
      </c>
    </row>
    <row r="21" spans="1:7" x14ac:dyDescent="0.25">
      <c r="A21" s="5" t="s">
        <v>24</v>
      </c>
      <c r="B21" s="6">
        <v>155</v>
      </c>
      <c r="C21" s="6">
        <v>59</v>
      </c>
      <c r="D21" s="6">
        <v>8791</v>
      </c>
      <c r="E21" s="7" t="s">
        <v>20</v>
      </c>
      <c r="F21" s="8">
        <f>D21*E21</f>
        <v>12360146</v>
      </c>
    </row>
    <row r="22" spans="1:7" x14ac:dyDescent="0.25">
      <c r="A22" s="5" t="s">
        <v>25</v>
      </c>
      <c r="B22" s="6">
        <v>10</v>
      </c>
      <c r="C22" s="6">
        <v>31</v>
      </c>
      <c r="D22" s="6">
        <v>310</v>
      </c>
      <c r="E22" s="7" t="s">
        <v>20</v>
      </c>
      <c r="F22" s="8">
        <f>310*1406</f>
        <v>435860</v>
      </c>
    </row>
    <row r="23" spans="1:7" x14ac:dyDescent="0.25">
      <c r="A23" s="5"/>
      <c r="B23" s="6"/>
      <c r="C23" s="6"/>
      <c r="D23" s="6"/>
      <c r="E23" s="7"/>
      <c r="F23" s="8"/>
    </row>
    <row r="24" spans="1:7" x14ac:dyDescent="0.25">
      <c r="A24" s="9"/>
      <c r="B24" s="10"/>
      <c r="C24" s="10"/>
      <c r="D24" s="10"/>
      <c r="E24" s="11"/>
      <c r="F24" s="12"/>
    </row>
    <row r="25" spans="1:7" x14ac:dyDescent="0.25">
      <c r="A25" s="13" t="s">
        <v>26</v>
      </c>
      <c r="B25" s="14">
        <v>175</v>
      </c>
      <c r="C25" s="14">
        <v>60</v>
      </c>
      <c r="D25" s="14">
        <v>10500</v>
      </c>
      <c r="E25" s="15" t="s">
        <v>14</v>
      </c>
      <c r="F25" s="16">
        <f>10500*1347</f>
        <v>14143500</v>
      </c>
      <c r="G25" t="s">
        <v>27</v>
      </c>
    </row>
    <row r="26" spans="1:7" x14ac:dyDescent="0.25">
      <c r="A26" s="17"/>
      <c r="B26" s="18"/>
      <c r="C26" s="18"/>
      <c r="D26" s="18"/>
      <c r="E26" s="19"/>
      <c r="F26" s="20"/>
      <c r="G26" t="s">
        <v>28</v>
      </c>
    </row>
    <row r="27" spans="1:7" x14ac:dyDescent="0.25">
      <c r="A27" s="21" t="s">
        <v>29</v>
      </c>
      <c r="B27" s="22">
        <v>1</v>
      </c>
      <c r="C27" s="22"/>
      <c r="D27" s="22">
        <v>900</v>
      </c>
      <c r="E27" s="23">
        <v>1300</v>
      </c>
      <c r="F27" s="20">
        <f>900*1300</f>
        <v>1170000</v>
      </c>
    </row>
    <row r="28" spans="1:7" x14ac:dyDescent="0.25">
      <c r="A28" s="21"/>
      <c r="B28" s="22"/>
      <c r="C28" s="22"/>
      <c r="D28" s="22"/>
      <c r="E28" s="19"/>
      <c r="F28" s="20"/>
    </row>
    <row r="29" spans="1:7" x14ac:dyDescent="0.25">
      <c r="A29" s="17" t="s">
        <v>30</v>
      </c>
      <c r="B29" s="24">
        <f>SUM(B4:B28)</f>
        <v>933</v>
      </c>
      <c r="C29" s="24"/>
      <c r="D29" s="24"/>
      <c r="E29" s="25" t="s">
        <v>31</v>
      </c>
      <c r="F29" s="26">
        <f>SUM(F4:F27)</f>
        <v>79621351</v>
      </c>
    </row>
    <row r="30" spans="1:7" x14ac:dyDescent="0.25">
      <c r="A30" s="27"/>
      <c r="B30" s="22"/>
      <c r="C30" s="22"/>
      <c r="D30" s="22"/>
      <c r="E30" s="22"/>
      <c r="F30" s="28"/>
    </row>
    <row r="31" spans="1:7" x14ac:dyDescent="0.25">
      <c r="A31" s="21"/>
      <c r="B31" s="22"/>
      <c r="C31" s="22"/>
      <c r="D31" s="22"/>
      <c r="E31" s="22"/>
      <c r="F31" s="28"/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Coates</dc:creator>
  <cp:lastModifiedBy>Lauren Alhaib</cp:lastModifiedBy>
  <cp:lastPrinted>2016-09-13T12:24:25Z</cp:lastPrinted>
  <dcterms:created xsi:type="dcterms:W3CDTF">2016-09-13T08:02:07Z</dcterms:created>
  <dcterms:modified xsi:type="dcterms:W3CDTF">2016-09-29T07:53:36Z</dcterms:modified>
</cp:coreProperties>
</file>