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okpc.sharepoint.com/sites/Office/Shared Documents/Sarah/Contracts/Bin Cleansing/"/>
    </mc:Choice>
  </mc:AlternateContent>
  <xr:revisionPtr revIDLastSave="28" documentId="8_{F9EBE9A3-5A37-4A46-BB4D-47ECD2BA48C7}" xr6:coauthVersionLast="47" xr6:coauthVersionMax="47" xr10:uidLastSave="{562D54C6-A167-49A3-8001-F6A12F6D53D8}"/>
  <bookViews>
    <workbookView xWindow="-110" yWindow="-110" windowWidth="19420" windowHeight="10420" tabRatio="393" xr2:uid="{00000000-000D-0000-FFFF-FFFF00000000}"/>
  </bookViews>
  <sheets>
    <sheet name="Revised" sheetId="4" r:id="rId1"/>
    <sheet name="Lookup" sheetId="2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4" l="1"/>
  <c r="J7" i="4"/>
  <c r="I32" i="4"/>
  <c r="I40" i="4"/>
  <c r="I35" i="4"/>
  <c r="I20" i="4"/>
  <c r="I10" i="4"/>
  <c r="I5" i="4"/>
  <c r="J39" i="4"/>
  <c r="J40" i="4" s="1"/>
  <c r="J4" i="4"/>
  <c r="K4" i="4" s="1"/>
  <c r="K5" i="4" s="1"/>
  <c r="J34" i="4"/>
  <c r="J35" i="4" s="1"/>
  <c r="J19" i="4"/>
  <c r="K19" i="4" s="1"/>
  <c r="J18" i="4"/>
  <c r="J17" i="4"/>
  <c r="J16" i="4"/>
  <c r="K16" i="4" s="1"/>
  <c r="J15" i="4"/>
  <c r="I13" i="4"/>
  <c r="J12" i="4"/>
  <c r="K12" i="4" s="1"/>
  <c r="K7" i="4"/>
  <c r="J28" i="4"/>
  <c r="K28" i="4" s="1"/>
  <c r="J27" i="4"/>
  <c r="K27" i="4" s="1"/>
  <c r="J26" i="4"/>
  <c r="K26" i="4" s="1"/>
  <c r="J25" i="4"/>
  <c r="K25" i="4" s="1"/>
  <c r="J24" i="4"/>
  <c r="K24" i="4" s="1"/>
  <c r="J23" i="4"/>
  <c r="J22" i="4"/>
  <c r="J31" i="4"/>
  <c r="K31" i="4" s="1"/>
  <c r="J30" i="4"/>
  <c r="K30" i="4" s="1"/>
  <c r="J29" i="4"/>
  <c r="J32" i="4" l="1"/>
  <c r="J20" i="4"/>
  <c r="J10" i="4"/>
  <c r="J5" i="4"/>
  <c r="K34" i="4"/>
  <c r="K35" i="4" s="1"/>
  <c r="K39" i="4"/>
  <c r="K40" i="4" s="1"/>
  <c r="K18" i="4"/>
  <c r="K17" i="4"/>
  <c r="K9" i="4"/>
  <c r="K10" i="4" s="1"/>
  <c r="K15" i="4"/>
  <c r="K13" i="4"/>
  <c r="J13" i="4"/>
  <c r="K23" i="4"/>
  <c r="K22" i="4"/>
  <c r="K29" i="4"/>
  <c r="J49" i="4" l="1"/>
  <c r="K32" i="4"/>
  <c r="K20" i="4"/>
  <c r="K49" i="4" l="1"/>
</calcChain>
</file>

<file path=xl/sharedStrings.xml><?xml version="1.0" encoding="utf-8"?>
<sst xmlns="http://schemas.openxmlformats.org/spreadsheetml/2006/main" count="110" uniqueCount="73">
  <si>
    <t>Remove grafitti - as required</t>
  </si>
  <si>
    <t>Cost PA £</t>
  </si>
  <si>
    <t>As required</t>
  </si>
  <si>
    <t>Glass Clearing, including weekends</t>
  </si>
  <si>
    <t>3.2a Clear Gutter round tennis court</t>
  </si>
  <si>
    <t>3.2b Multicourt and tennis court  - blow &amp; tidy and litter pick</t>
  </si>
  <si>
    <t>3.2c (i) Multicourt and tennis courts - jet wash</t>
  </si>
  <si>
    <t>3.4a Glass check, Tues, Thurs, Sat and Sun before 8am</t>
  </si>
  <si>
    <t>3.3a Glass check, Tues, Thurs, Sat and Sun before 8am</t>
  </si>
  <si>
    <t xml:space="preserve">2.1a Empty Bin x 3 (please refer to schdule appendix 1 for detailing exact bin location) </t>
  </si>
  <si>
    <t xml:space="preserve">Wellworth Park </t>
  </si>
  <si>
    <t xml:space="preserve">1.1a Empty Bin x 6 (please refer to schdule appendix 1 for detailing exact bin location) </t>
  </si>
  <si>
    <t xml:space="preserve">3.1a Empty Bin x 20 (please refer to schdule appendix 1 for detailing exact bin location) </t>
  </si>
  <si>
    <t>Newnham Road</t>
  </si>
  <si>
    <t>4.1a Empty Bin x 1</t>
  </si>
  <si>
    <t xml:space="preserve">5.1a Empty x 4 Bins </t>
  </si>
  <si>
    <t>6.1b  Glass check, Tues, Thurs, Sat and Sun before 8am</t>
  </si>
  <si>
    <t xml:space="preserve">7.1a Mosaic sweep, clean, weed and jet wash, incl block paving and paths round mosaic </t>
  </si>
  <si>
    <t>8.1a  Tidy, remove rubbish  and empty 2 bins in play area</t>
  </si>
  <si>
    <t xml:space="preserve">9.1a Litter pick, remove rubbish. Empty 2 bins in play area, bin by the balancing pond ( top of path) </t>
  </si>
  <si>
    <t>1.1b Leaf blowing clear tidy &amp; remove rubbish from playarea</t>
  </si>
  <si>
    <t>1.1c Glass check, Tues, Thurs, Sat and Sun before 8am</t>
  </si>
  <si>
    <t>10.1a Rubbish removal and bin emptying in Dave Deadman ( 1 bin) and  Anne Pitcher (2 bins) playareas</t>
  </si>
  <si>
    <t>10.1b Empty dog bins in Bassetts Mead - map shows location &amp; litter bin next to dog bin at Athoke Croft entrance</t>
  </si>
  <si>
    <t xml:space="preserve">KGV Grounds </t>
  </si>
  <si>
    <t xml:space="preserve">11.1a Empty x 2 Bin </t>
  </si>
  <si>
    <t xml:space="preserve">Hartletts Park </t>
  </si>
  <si>
    <t xml:space="preserve">John Morgan Close </t>
  </si>
  <si>
    <t xml:space="preserve">Holt Park </t>
  </si>
  <si>
    <t xml:space="preserve">ADHOC Work </t>
  </si>
  <si>
    <t>week</t>
  </si>
  <si>
    <t>year</t>
  </si>
  <si>
    <t>month</t>
  </si>
  <si>
    <t>quarter</t>
  </si>
  <si>
    <t>in the autumn</t>
  </si>
  <si>
    <t>(Clock change -Oct)</t>
  </si>
  <si>
    <t>N/A</t>
  </si>
  <si>
    <t xml:space="preserve">Frequency </t>
  </si>
  <si>
    <t>Time Frame</t>
  </si>
  <si>
    <t>No of weeks per year</t>
  </si>
  <si>
    <t>Notes</t>
  </si>
  <si>
    <t>10b (i) Dog bin (map show location of bins)</t>
  </si>
  <si>
    <t>TOTAL</t>
  </si>
  <si>
    <t>Cemetery</t>
  </si>
  <si>
    <t>Elizabeth Hall</t>
  </si>
  <si>
    <t>Grand Parade</t>
  </si>
  <si>
    <t>Holt Park</t>
  </si>
  <si>
    <t>KGV</t>
  </si>
  <si>
    <t>Bassetts Mead</t>
  </si>
  <si>
    <t>Outdoor Spaces</t>
  </si>
  <si>
    <t>Play Areas</t>
  </si>
  <si>
    <t>Parks</t>
  </si>
  <si>
    <t>NE Hook</t>
  </si>
  <si>
    <t>Sheldon's Reach</t>
  </si>
  <si>
    <t>Varndell Park play area, footpath bins</t>
  </si>
  <si>
    <t>Open space and each entrance</t>
  </si>
  <si>
    <t>Mitchells Field</t>
  </si>
  <si>
    <t>Coal House Corner/Carleton Close pond</t>
  </si>
  <si>
    <t>Play Area</t>
  </si>
  <si>
    <t>Play area and open space</t>
  </si>
  <si>
    <t>Play area and footpath bins</t>
  </si>
  <si>
    <t>Play area, Tennis Courts, skatepark, open space and edge of car park</t>
  </si>
  <si>
    <t>Dave Deadman and Anne Pitcher play areas</t>
  </si>
  <si>
    <t>Cemetery and garden (incl school and Vicar's Path)</t>
  </si>
  <si>
    <t>Sports Court /Community Areas</t>
  </si>
  <si>
    <r>
      <t xml:space="preserve"> Park and Play Areas</t>
    </r>
    <r>
      <rPr>
        <sz val="12"/>
        <color indexed="10"/>
        <rFont val="Arial"/>
        <family val="2"/>
      </rPr>
      <t xml:space="preserve"> </t>
    </r>
  </si>
  <si>
    <t xml:space="preserve">Skateboard Area  </t>
  </si>
  <si>
    <t>Play area, open space and each entrance</t>
  </si>
  <si>
    <t>Cost per visit £</t>
  </si>
  <si>
    <t>Cost per Month £</t>
  </si>
  <si>
    <t xml:space="preserve">6.1a Tidy, remove rubbish removal and empty 2 bins </t>
  </si>
  <si>
    <t>April 2023 - March 2027 CLEANSING SCOPE AND SCHEDULE</t>
  </si>
  <si>
    <t xml:space="preserve">Tender Response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</si>
</sst>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color rgb="FF0070C0"/>
      <name val="Arial"/>
      <family val="2"/>
    </font>
    <font>
      <b/>
      <sz val="12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b/>
      <sz val="12"/>
      <color rgb="FF7030A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1" fillId="0" borderId="0" xfId="0" applyFont="1"/>
    <xf numFmtId="0" fontId="2" fillId="0" borderId="0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164" fontId="8" fillId="5" borderId="0" xfId="0" applyNumberFormat="1" applyFont="1" applyFill="1" applyBorder="1" applyAlignment="1">
      <alignment horizontal="center"/>
    </xf>
    <xf numFmtId="164" fontId="9" fillId="5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2" fontId="8" fillId="5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/>
    <xf numFmtId="164" fontId="2" fillId="4" borderId="0" xfId="0" applyNumberFormat="1" applyFont="1" applyFill="1" applyBorder="1" applyAlignment="1">
      <alignment horizontal="center"/>
    </xf>
    <xf numFmtId="164" fontId="1" fillId="5" borderId="0" xfId="0" applyNumberFormat="1" applyFont="1" applyFill="1" applyBorder="1" applyAlignment="1">
      <alignment horizontal="center"/>
    </xf>
    <xf numFmtId="0" fontId="1" fillId="0" borderId="0" xfId="0" applyFont="1" applyBorder="1"/>
    <xf numFmtId="2" fontId="2" fillId="2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4" fontId="2" fillId="2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right" wrapText="1"/>
    </xf>
    <xf numFmtId="0" fontId="1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164" fontId="8" fillId="5" borderId="0" xfId="0" applyNumberFormat="1" applyFont="1" applyFill="1" applyBorder="1" applyAlignment="1">
      <alignment horizontal="center" wrapText="1"/>
    </xf>
    <xf numFmtId="164" fontId="9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0" fontId="9" fillId="0" borderId="0" xfId="0" applyNumberFormat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1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A1E2-0E6A-4922-A55C-6F79E15167B2}">
  <sheetPr>
    <pageSetUpPr fitToPage="1"/>
  </sheetPr>
  <dimension ref="A1:L51"/>
  <sheetViews>
    <sheetView tabSelected="1" topLeftCell="C10" zoomScale="75" zoomScaleNormal="75" workbookViewId="0">
      <selection activeCell="J1" sqref="J1"/>
    </sheetView>
  </sheetViews>
  <sheetFormatPr defaultRowHeight="12.5" x14ac:dyDescent="0.25"/>
  <cols>
    <col min="1" max="1" width="20" customWidth="1"/>
    <col min="2" max="2" width="38.54296875" bestFit="1" customWidth="1"/>
    <col min="3" max="3" width="45" bestFit="1" customWidth="1"/>
    <col min="4" max="4" width="66.36328125" bestFit="1" customWidth="1"/>
    <col min="5" max="5" width="13.453125" bestFit="1" customWidth="1"/>
    <col min="6" max="6" width="13.08984375" customWidth="1"/>
    <col min="7" max="7" width="12.36328125" customWidth="1"/>
    <col min="8" max="8" width="20.90625" bestFit="1" customWidth="1"/>
    <col min="9" max="9" width="15.54296875" customWidth="1"/>
    <col min="10" max="10" width="18.36328125" customWidth="1"/>
    <col min="11" max="11" width="13.81640625" customWidth="1"/>
  </cols>
  <sheetData>
    <row r="1" spans="1:12" s="8" customFormat="1" ht="39.5" customHeight="1" x14ac:dyDescent="0.4">
      <c r="A1" s="4" t="s">
        <v>71</v>
      </c>
      <c r="B1" s="16"/>
      <c r="C1" s="16"/>
      <c r="E1" s="4"/>
      <c r="F1" s="4"/>
      <c r="G1" s="4"/>
      <c r="H1" s="4"/>
      <c r="I1" s="37" t="s">
        <v>72</v>
      </c>
      <c r="J1" s="4"/>
      <c r="K1" s="4"/>
      <c r="L1" s="16"/>
    </row>
    <row r="2" spans="1:12" ht="46.5" x14ac:dyDescent="0.35">
      <c r="E2" s="29" t="s">
        <v>38</v>
      </c>
      <c r="F2" s="29" t="s">
        <v>37</v>
      </c>
      <c r="G2" s="29" t="s">
        <v>39</v>
      </c>
      <c r="H2" s="29" t="s">
        <v>40</v>
      </c>
      <c r="I2" s="38" t="s">
        <v>68</v>
      </c>
      <c r="J2" s="17" t="s">
        <v>69</v>
      </c>
      <c r="K2" s="30" t="s">
        <v>1</v>
      </c>
    </row>
    <row r="3" spans="1:12" ht="15.5" x14ac:dyDescent="0.35">
      <c r="A3" s="10" t="s">
        <v>48</v>
      </c>
    </row>
    <row r="4" spans="1:12" s="2" customFormat="1" ht="31" x14ac:dyDescent="0.35">
      <c r="A4" s="2">
        <v>330</v>
      </c>
      <c r="B4" s="12" t="s">
        <v>48</v>
      </c>
      <c r="C4" s="12"/>
      <c r="D4" s="12" t="s">
        <v>23</v>
      </c>
      <c r="E4" s="2" t="s">
        <v>30</v>
      </c>
      <c r="F4" s="5">
        <v>2</v>
      </c>
      <c r="G4" s="5">
        <v>52</v>
      </c>
      <c r="I4" s="22">
        <v>0</v>
      </c>
      <c r="J4" s="15">
        <f>(I4*F4*G4)/12</f>
        <v>0</v>
      </c>
      <c r="K4" s="15">
        <f>SUM(J4*12)</f>
        <v>0</v>
      </c>
      <c r="L4" s="3"/>
    </row>
    <row r="5" spans="1:12" s="2" customFormat="1" ht="15.5" x14ac:dyDescent="0.35">
      <c r="B5" s="12"/>
      <c r="C5" s="12"/>
      <c r="D5" s="12"/>
      <c r="F5" s="5"/>
      <c r="G5" s="5"/>
      <c r="I5" s="32">
        <f>I4</f>
        <v>0</v>
      </c>
      <c r="J5" s="9">
        <f>J4</f>
        <v>0</v>
      </c>
      <c r="K5" s="9">
        <f>K4</f>
        <v>0</v>
      </c>
      <c r="L5" s="21" t="s">
        <v>42</v>
      </c>
    </row>
    <row r="6" spans="1:12" ht="15.5" x14ac:dyDescent="0.35">
      <c r="A6" s="10" t="s">
        <v>49</v>
      </c>
    </row>
    <row r="7" spans="1:12" ht="15.5" x14ac:dyDescent="0.35">
      <c r="A7" s="2">
        <v>360</v>
      </c>
      <c r="B7" s="12" t="s">
        <v>13</v>
      </c>
      <c r="C7" s="12" t="s">
        <v>57</v>
      </c>
      <c r="D7" s="13" t="s">
        <v>14</v>
      </c>
      <c r="E7" s="2" t="s">
        <v>30</v>
      </c>
      <c r="F7" s="5">
        <v>2</v>
      </c>
      <c r="G7" s="5">
        <v>52</v>
      </c>
      <c r="H7" s="25"/>
      <c r="I7" s="22">
        <v>0</v>
      </c>
      <c r="J7" s="15">
        <f>(I7*F7*G7)/12</f>
        <v>0</v>
      </c>
      <c r="K7" s="15">
        <f>SUM(J7*12)</f>
        <v>0</v>
      </c>
    </row>
    <row r="8" spans="1:12" ht="15.5" x14ac:dyDescent="0.35">
      <c r="A8" s="6"/>
      <c r="B8" s="2"/>
      <c r="C8" s="2"/>
    </row>
    <row r="9" spans="1:12" s="2" customFormat="1" ht="31" x14ac:dyDescent="0.35">
      <c r="A9" s="2">
        <v>380</v>
      </c>
      <c r="B9" s="12" t="s">
        <v>45</v>
      </c>
      <c r="C9" s="12"/>
      <c r="D9" s="28" t="s">
        <v>17</v>
      </c>
      <c r="E9" s="25" t="s">
        <v>31</v>
      </c>
      <c r="F9" s="5">
        <v>2</v>
      </c>
      <c r="G9" s="5" t="s">
        <v>36</v>
      </c>
      <c r="I9" s="22">
        <v>0</v>
      </c>
      <c r="J9" s="15">
        <f>(I9*2)/12</f>
        <v>0</v>
      </c>
      <c r="K9" s="15">
        <f>J9*12</f>
        <v>0</v>
      </c>
      <c r="L9" s="4"/>
    </row>
    <row r="10" spans="1:12" s="2" customFormat="1" ht="15.5" x14ac:dyDescent="0.35">
      <c r="D10" s="28"/>
      <c r="E10" s="23"/>
      <c r="F10" s="5"/>
      <c r="G10" s="5"/>
      <c r="I10" s="9">
        <f>SUM(I7:I9)</f>
        <v>0</v>
      </c>
      <c r="J10" s="9">
        <f t="shared" ref="J10:K10" si="0">SUM(J7:J9)</f>
        <v>0</v>
      </c>
      <c r="K10" s="9">
        <f t="shared" si="0"/>
        <v>0</v>
      </c>
      <c r="L10" s="9" t="s">
        <v>42</v>
      </c>
    </row>
    <row r="11" spans="1:12" ht="15.5" x14ac:dyDescent="0.35">
      <c r="A11" s="10" t="s">
        <v>43</v>
      </c>
      <c r="D11" s="26"/>
      <c r="E11" s="2"/>
      <c r="F11" s="5"/>
      <c r="G11" s="5"/>
      <c r="H11" s="25"/>
      <c r="I11" s="5"/>
      <c r="J11" s="15"/>
      <c r="K11" s="15"/>
    </row>
    <row r="12" spans="1:12" s="2" customFormat="1" ht="31" x14ac:dyDescent="0.35">
      <c r="A12" s="2">
        <v>350</v>
      </c>
      <c r="B12" s="12" t="s">
        <v>43</v>
      </c>
      <c r="C12" s="12" t="s">
        <v>63</v>
      </c>
      <c r="D12" s="12" t="s">
        <v>15</v>
      </c>
      <c r="E12" s="2" t="s">
        <v>30</v>
      </c>
      <c r="F12" s="5">
        <v>1</v>
      </c>
      <c r="G12" s="5">
        <v>52</v>
      </c>
      <c r="H12" s="25"/>
      <c r="I12" s="22">
        <v>0</v>
      </c>
      <c r="J12" s="15">
        <f>(I12*F12*G12)/12</f>
        <v>0</v>
      </c>
      <c r="K12" s="15">
        <f>SUM(J12*12)</f>
        <v>0</v>
      </c>
      <c r="L12" s="3"/>
    </row>
    <row r="13" spans="1:12" s="2" customFormat="1" ht="15.5" x14ac:dyDescent="0.35">
      <c r="D13" s="13"/>
      <c r="E13" s="4"/>
      <c r="F13" s="5"/>
      <c r="G13" s="5"/>
      <c r="H13" s="25"/>
      <c r="I13" s="9">
        <f>I12</f>
        <v>0</v>
      </c>
      <c r="J13" s="9">
        <f t="shared" ref="J13:K13" si="1">J12</f>
        <v>0</v>
      </c>
      <c r="K13" s="9">
        <f t="shared" si="1"/>
        <v>0</v>
      </c>
      <c r="L13" s="21" t="s">
        <v>42</v>
      </c>
    </row>
    <row r="14" spans="1:12" ht="15.5" x14ac:dyDescent="0.35">
      <c r="A14" s="10" t="s">
        <v>50</v>
      </c>
      <c r="D14" s="27"/>
      <c r="E14" s="4"/>
      <c r="F14" s="5"/>
      <c r="G14" s="5"/>
      <c r="H14" s="2"/>
      <c r="I14" s="1"/>
      <c r="J14" s="14"/>
      <c r="K14" s="14"/>
    </row>
    <row r="15" spans="1:12" ht="15.5" x14ac:dyDescent="0.35">
      <c r="A15" s="2">
        <v>370</v>
      </c>
      <c r="B15" s="12" t="s">
        <v>44</v>
      </c>
      <c r="C15" s="12" t="s">
        <v>58</v>
      </c>
      <c r="D15" s="13" t="s">
        <v>70</v>
      </c>
      <c r="E15" s="2" t="s">
        <v>30</v>
      </c>
      <c r="F15" s="5">
        <v>1</v>
      </c>
      <c r="G15" s="5">
        <v>52</v>
      </c>
      <c r="H15" s="2"/>
      <c r="I15" s="33">
        <v>0</v>
      </c>
      <c r="J15" s="15">
        <f>(I15*F15*G15)/12</f>
        <v>0</v>
      </c>
      <c r="K15" s="15">
        <f>SUM(J15*12)</f>
        <v>0</v>
      </c>
      <c r="L15" s="3"/>
    </row>
    <row r="16" spans="1:12" ht="18" customHeight="1" x14ac:dyDescent="0.35">
      <c r="A16" s="2"/>
      <c r="B16" s="2"/>
      <c r="C16" s="2"/>
      <c r="D16" s="12" t="s">
        <v>16</v>
      </c>
      <c r="E16" s="2" t="s">
        <v>30</v>
      </c>
      <c r="F16" s="5">
        <v>4</v>
      </c>
      <c r="G16" s="5">
        <v>26</v>
      </c>
      <c r="H16" s="2" t="s">
        <v>35</v>
      </c>
      <c r="I16" s="33">
        <v>0</v>
      </c>
      <c r="J16" s="15">
        <f>(I16*F16*G16)/12</f>
        <v>0</v>
      </c>
      <c r="K16" s="15">
        <f>SUM(J16*12)</f>
        <v>0</v>
      </c>
      <c r="L16" s="3"/>
    </row>
    <row r="17" spans="1:12" s="2" customFormat="1" ht="15.5" x14ac:dyDescent="0.35">
      <c r="A17" s="2">
        <v>410</v>
      </c>
      <c r="B17" s="12" t="s">
        <v>27</v>
      </c>
      <c r="C17" s="12" t="s">
        <v>59</v>
      </c>
      <c r="D17" s="13" t="s">
        <v>18</v>
      </c>
      <c r="E17" s="2" t="s">
        <v>30</v>
      </c>
      <c r="F17" s="5">
        <v>1</v>
      </c>
      <c r="G17" s="5">
        <v>52</v>
      </c>
      <c r="I17" s="33">
        <v>0</v>
      </c>
      <c r="J17" s="15">
        <f>(I17*F17*G17)/12</f>
        <v>0</v>
      </c>
      <c r="K17" s="15">
        <f>SUM(J17*12)</f>
        <v>0</v>
      </c>
      <c r="L17" s="3"/>
    </row>
    <row r="18" spans="1:12" s="2" customFormat="1" ht="31" x14ac:dyDescent="0.35">
      <c r="A18" s="2">
        <v>460</v>
      </c>
      <c r="B18" s="12" t="s">
        <v>54</v>
      </c>
      <c r="C18" s="12" t="s">
        <v>60</v>
      </c>
      <c r="D18" s="13" t="s">
        <v>19</v>
      </c>
      <c r="E18" s="2" t="s">
        <v>30</v>
      </c>
      <c r="F18" s="5">
        <v>1</v>
      </c>
      <c r="G18" s="5">
        <v>52</v>
      </c>
      <c r="I18" s="33">
        <v>0</v>
      </c>
      <c r="J18" s="15">
        <f t="shared" ref="J18:J19" si="2">(I18*F18*G18)/12</f>
        <v>0</v>
      </c>
      <c r="K18" s="15">
        <f>SUM(J18*12)</f>
        <v>0</v>
      </c>
      <c r="L18" s="4"/>
    </row>
    <row r="19" spans="1:12" s="2" customFormat="1" ht="15.5" x14ac:dyDescent="0.35">
      <c r="D19" s="13" t="s">
        <v>41</v>
      </c>
      <c r="E19" s="2" t="s">
        <v>30</v>
      </c>
      <c r="F19" s="5">
        <v>2</v>
      </c>
      <c r="G19" s="5">
        <v>52</v>
      </c>
      <c r="I19" s="33">
        <v>0</v>
      </c>
      <c r="J19" s="15">
        <f t="shared" si="2"/>
        <v>0</v>
      </c>
      <c r="K19" s="15">
        <f>SUM(J19*12)</f>
        <v>0</v>
      </c>
      <c r="L19" s="3"/>
    </row>
    <row r="20" spans="1:12" s="2" customFormat="1" ht="15.5" x14ac:dyDescent="0.35">
      <c r="D20" s="13"/>
      <c r="E20" s="25"/>
      <c r="F20" s="5"/>
      <c r="G20" s="5"/>
      <c r="I20" s="9">
        <f>SUM(I15:I19)</f>
        <v>0</v>
      </c>
      <c r="J20" s="9">
        <f t="shared" ref="J20:K20" si="3">SUM(J15:J19)</f>
        <v>0</v>
      </c>
      <c r="K20" s="9">
        <f t="shared" si="3"/>
        <v>0</v>
      </c>
      <c r="L20" s="21" t="s">
        <v>42</v>
      </c>
    </row>
    <row r="21" spans="1:12" ht="15.5" x14ac:dyDescent="0.35">
      <c r="A21" s="10" t="s">
        <v>51</v>
      </c>
      <c r="D21" s="13"/>
      <c r="E21" s="2"/>
      <c r="F21" s="5"/>
      <c r="G21" s="5"/>
      <c r="H21" s="5"/>
      <c r="I21" s="5"/>
      <c r="J21" s="34"/>
      <c r="K21" s="31"/>
    </row>
    <row r="22" spans="1:12" ht="31" x14ac:dyDescent="0.35">
      <c r="A22" s="2">
        <v>430</v>
      </c>
      <c r="B22" s="12" t="s">
        <v>56</v>
      </c>
      <c r="C22" s="12" t="s">
        <v>55</v>
      </c>
      <c r="D22" s="13" t="s">
        <v>9</v>
      </c>
      <c r="E22" s="2" t="s">
        <v>30</v>
      </c>
      <c r="F22" s="5">
        <v>3</v>
      </c>
      <c r="G22" s="5">
        <v>52</v>
      </c>
      <c r="H22" s="5"/>
      <c r="I22" s="19">
        <v>0</v>
      </c>
      <c r="J22" s="15">
        <f>(I22*F22*G22)/12</f>
        <v>0</v>
      </c>
      <c r="K22" s="15">
        <f>SUM(J22*12)</f>
        <v>0</v>
      </c>
    </row>
    <row r="23" spans="1:12" ht="31" x14ac:dyDescent="0.35">
      <c r="A23" s="2">
        <v>390</v>
      </c>
      <c r="B23" s="12" t="s">
        <v>26</v>
      </c>
      <c r="C23" s="12" t="s">
        <v>61</v>
      </c>
      <c r="D23" s="13" t="s">
        <v>12</v>
      </c>
      <c r="E23" s="2" t="s">
        <v>30</v>
      </c>
      <c r="F23" s="5">
        <v>3</v>
      </c>
      <c r="G23" s="5">
        <v>52</v>
      </c>
      <c r="H23" s="5"/>
      <c r="I23" s="19">
        <v>0</v>
      </c>
      <c r="J23" s="15">
        <f>(I23*F23*G23)/12</f>
        <v>0</v>
      </c>
      <c r="K23" s="15">
        <f>SUM(J23*12)</f>
        <v>0</v>
      </c>
    </row>
    <row r="24" spans="1:12" ht="15.5" x14ac:dyDescent="0.35">
      <c r="A24" s="4"/>
      <c r="C24" s="2" t="s">
        <v>64</v>
      </c>
      <c r="D24" s="12" t="s">
        <v>4</v>
      </c>
      <c r="E24" s="2" t="s">
        <v>31</v>
      </c>
      <c r="F24" s="5">
        <v>2</v>
      </c>
      <c r="G24" s="5" t="s">
        <v>36</v>
      </c>
      <c r="H24" s="2"/>
      <c r="I24" s="22">
        <v>0</v>
      </c>
      <c r="J24" s="15">
        <f>(I24*2)/12</f>
        <v>0</v>
      </c>
      <c r="K24" s="15">
        <f>SUM(J24*12)</f>
        <v>0</v>
      </c>
    </row>
    <row r="25" spans="1:12" ht="15.5" x14ac:dyDescent="0.35">
      <c r="B25" s="18"/>
      <c r="C25" s="18"/>
      <c r="D25" s="12" t="s">
        <v>5</v>
      </c>
      <c r="E25" s="2" t="s">
        <v>30</v>
      </c>
      <c r="F25" s="5">
        <v>1</v>
      </c>
      <c r="G25" s="5">
        <v>52</v>
      </c>
      <c r="H25" s="2"/>
      <c r="I25" s="22">
        <v>0</v>
      </c>
      <c r="J25" s="15">
        <f>(I25*F25*G25)/12</f>
        <v>0</v>
      </c>
      <c r="K25" s="15">
        <f>SUM(J25*12)</f>
        <v>0</v>
      </c>
    </row>
    <row r="26" spans="1:12" ht="15.5" x14ac:dyDescent="0.35">
      <c r="A26" s="4"/>
      <c r="C26" s="4"/>
      <c r="D26" s="12" t="s">
        <v>6</v>
      </c>
      <c r="E26" s="2" t="s">
        <v>31</v>
      </c>
      <c r="F26" s="5">
        <v>1</v>
      </c>
      <c r="G26" s="5" t="s">
        <v>36</v>
      </c>
      <c r="H26" s="2"/>
      <c r="I26" s="22">
        <v>0</v>
      </c>
      <c r="J26" s="15">
        <f>I26/12</f>
        <v>0</v>
      </c>
      <c r="K26" s="15">
        <f>J26*12</f>
        <v>0</v>
      </c>
    </row>
    <row r="27" spans="1:12" ht="15.5" x14ac:dyDescent="0.35">
      <c r="A27" s="4"/>
      <c r="C27" s="2" t="s">
        <v>65</v>
      </c>
      <c r="D27" s="12" t="s">
        <v>8</v>
      </c>
      <c r="E27" s="2" t="s">
        <v>30</v>
      </c>
      <c r="F27" s="5">
        <v>4</v>
      </c>
      <c r="G27" s="5">
        <v>26</v>
      </c>
      <c r="H27" s="2" t="s">
        <v>35</v>
      </c>
      <c r="I27" s="22">
        <v>0</v>
      </c>
      <c r="J27" s="15">
        <f>(I27*F27*G27)/12</f>
        <v>0</v>
      </c>
      <c r="K27" s="15">
        <f>SUM(J27*12)</f>
        <v>0</v>
      </c>
    </row>
    <row r="28" spans="1:12" ht="15.5" x14ac:dyDescent="0.35">
      <c r="A28" s="2"/>
      <c r="B28" s="2"/>
      <c r="C28" s="2" t="s">
        <v>66</v>
      </c>
      <c r="D28" s="12" t="s">
        <v>7</v>
      </c>
      <c r="E28" s="2" t="s">
        <v>30</v>
      </c>
      <c r="F28" s="5">
        <v>4</v>
      </c>
      <c r="G28" s="5">
        <v>26</v>
      </c>
      <c r="H28" s="2" t="s">
        <v>35</v>
      </c>
      <c r="I28" s="24">
        <v>0</v>
      </c>
      <c r="J28" s="15">
        <f>(I28*F28*G28)/12</f>
        <v>0</v>
      </c>
      <c r="K28" s="15">
        <f>SUM(J28*12)</f>
        <v>0</v>
      </c>
    </row>
    <row r="29" spans="1:12" ht="31" x14ac:dyDescent="0.35">
      <c r="A29" s="2">
        <v>470</v>
      </c>
      <c r="B29" s="12" t="s">
        <v>10</v>
      </c>
      <c r="C29" s="2" t="s">
        <v>67</v>
      </c>
      <c r="D29" s="13" t="s">
        <v>11</v>
      </c>
      <c r="E29" s="2" t="s">
        <v>30</v>
      </c>
      <c r="F29" s="5">
        <v>3</v>
      </c>
      <c r="G29" s="5">
        <v>52</v>
      </c>
      <c r="H29" s="5"/>
      <c r="I29" s="19">
        <v>0</v>
      </c>
      <c r="J29" s="15">
        <f>(I29*F29*G29)/12</f>
        <v>0</v>
      </c>
      <c r="K29" s="15">
        <f>SUM(J29*12)</f>
        <v>0</v>
      </c>
    </row>
    <row r="30" spans="1:12" ht="15.5" x14ac:dyDescent="0.35">
      <c r="A30" s="4"/>
      <c r="B30" s="2"/>
      <c r="C30" s="2"/>
      <c r="D30" s="12" t="s">
        <v>20</v>
      </c>
      <c r="E30" s="2" t="s">
        <v>31</v>
      </c>
      <c r="F30" s="5">
        <v>4</v>
      </c>
      <c r="G30" s="5" t="s">
        <v>36</v>
      </c>
      <c r="H30" s="2" t="s">
        <v>34</v>
      </c>
      <c r="I30" s="19">
        <v>0</v>
      </c>
      <c r="J30" s="15">
        <f>(I30*F30)/12</f>
        <v>0</v>
      </c>
      <c r="K30" s="15">
        <f>SUM(J30*12)</f>
        <v>0</v>
      </c>
    </row>
    <row r="31" spans="1:12" ht="15.5" x14ac:dyDescent="0.35">
      <c r="A31" s="2"/>
      <c r="B31" s="2"/>
      <c r="C31" s="2"/>
      <c r="D31" s="13" t="s">
        <v>21</v>
      </c>
      <c r="E31" s="2" t="s">
        <v>30</v>
      </c>
      <c r="F31" s="5">
        <v>4</v>
      </c>
      <c r="G31" s="5">
        <v>26</v>
      </c>
      <c r="H31" s="2" t="s">
        <v>35</v>
      </c>
      <c r="I31" s="19">
        <v>0</v>
      </c>
      <c r="J31" s="15">
        <f>(I31*F31*G31)/12</f>
        <v>0</v>
      </c>
      <c r="K31" s="15">
        <f>SUM(J31*12)</f>
        <v>0</v>
      </c>
    </row>
    <row r="32" spans="1:12" ht="15.5" x14ac:dyDescent="0.35">
      <c r="D32" s="13"/>
      <c r="E32" s="2"/>
      <c r="F32" s="5"/>
      <c r="G32" s="5"/>
      <c r="H32" s="2"/>
      <c r="I32" s="9">
        <f>SUM(I22:I31)</f>
        <v>0</v>
      </c>
      <c r="J32" s="9">
        <f>SUM(J22:J31)</f>
        <v>0</v>
      </c>
      <c r="K32" s="9">
        <f>SUM(K22:K31)</f>
        <v>0</v>
      </c>
      <c r="L32" s="9" t="s">
        <v>42</v>
      </c>
    </row>
    <row r="33" spans="1:12" ht="15.5" x14ac:dyDescent="0.35">
      <c r="A33" s="10" t="s">
        <v>46</v>
      </c>
      <c r="D33" s="13"/>
      <c r="E33" s="2"/>
      <c r="F33" s="5"/>
      <c r="G33" s="5"/>
      <c r="H33" s="2"/>
      <c r="I33" s="9"/>
      <c r="J33" s="9"/>
      <c r="K33" s="9"/>
    </row>
    <row r="34" spans="1:12" ht="31" x14ac:dyDescent="0.35">
      <c r="A34" s="2">
        <v>400</v>
      </c>
      <c r="B34" s="12" t="s">
        <v>28</v>
      </c>
      <c r="C34" s="2" t="s">
        <v>62</v>
      </c>
      <c r="D34" s="13" t="s">
        <v>22</v>
      </c>
      <c r="E34" s="2" t="s">
        <v>30</v>
      </c>
      <c r="F34" s="5">
        <v>1</v>
      </c>
      <c r="G34" s="5">
        <v>52</v>
      </c>
      <c r="H34" s="2"/>
      <c r="I34" s="22">
        <v>0</v>
      </c>
      <c r="J34" s="15">
        <f>(I34*F34*G34)/12</f>
        <v>0</v>
      </c>
      <c r="K34" s="15">
        <f>SUM(J34*12)</f>
        <v>0</v>
      </c>
    </row>
    <row r="35" spans="1:12" ht="15.5" x14ac:dyDescent="0.35">
      <c r="A35" s="4"/>
      <c r="C35" s="4"/>
      <c r="E35" s="2"/>
      <c r="F35" s="5"/>
      <c r="G35" s="5"/>
      <c r="H35" s="2"/>
      <c r="I35" s="9">
        <f>SUM(I34:I34)</f>
        <v>0</v>
      </c>
      <c r="J35" s="20">
        <f>SUM(J34:J34)</f>
        <v>0</v>
      </c>
      <c r="K35" s="20">
        <f>SUM(K34:K34)</f>
        <v>0</v>
      </c>
      <c r="L35" s="9" t="s">
        <v>42</v>
      </c>
    </row>
    <row r="36" spans="1:12" ht="15.5" x14ac:dyDescent="0.35">
      <c r="A36" s="4"/>
      <c r="B36" s="2"/>
      <c r="C36" s="2"/>
      <c r="D36" s="13"/>
      <c r="E36" s="2"/>
      <c r="F36" s="5"/>
      <c r="G36" s="5"/>
      <c r="H36" s="2"/>
      <c r="I36" s="5"/>
      <c r="J36" s="31"/>
      <c r="K36" s="31"/>
    </row>
    <row r="38" spans="1:12" ht="15.5" x14ac:dyDescent="0.35">
      <c r="A38" s="10" t="s">
        <v>47</v>
      </c>
      <c r="C38" s="12"/>
      <c r="D38" s="2"/>
    </row>
    <row r="39" spans="1:12" s="2" customFormat="1" ht="15.5" x14ac:dyDescent="0.35">
      <c r="A39" s="2">
        <v>420</v>
      </c>
      <c r="B39" s="12" t="s">
        <v>24</v>
      </c>
      <c r="D39" s="13" t="s">
        <v>25</v>
      </c>
      <c r="E39" s="2" t="s">
        <v>30</v>
      </c>
      <c r="F39" s="5">
        <v>1</v>
      </c>
      <c r="G39" s="5">
        <v>52</v>
      </c>
      <c r="I39" s="19">
        <v>0</v>
      </c>
      <c r="J39" s="15">
        <f>(I39*F39*G39)/12</f>
        <v>0</v>
      </c>
      <c r="K39" s="15">
        <f>SUM(J39*12)</f>
        <v>0</v>
      </c>
      <c r="L39" s="3"/>
    </row>
    <row r="40" spans="1:12" s="2" customFormat="1" ht="15.5" x14ac:dyDescent="0.35">
      <c r="A40" s="4"/>
      <c r="I40" s="9">
        <f>SUM(I39)</f>
        <v>0</v>
      </c>
      <c r="J40" s="9">
        <f t="shared" ref="J40:K40" si="4">SUM(J39)</f>
        <v>0</v>
      </c>
      <c r="K40" s="9">
        <f t="shared" si="4"/>
        <v>0</v>
      </c>
      <c r="L40" s="9" t="s">
        <v>42</v>
      </c>
    </row>
    <row r="41" spans="1:12" s="2" customFormat="1" ht="15.5" x14ac:dyDescent="0.35">
      <c r="D41"/>
      <c r="E41"/>
      <c r="F41"/>
      <c r="G41"/>
      <c r="H41"/>
      <c r="I41"/>
      <c r="J41"/>
      <c r="K41"/>
      <c r="L41" s="3"/>
    </row>
    <row r="43" spans="1:12" ht="15.5" hidden="1" x14ac:dyDescent="0.35">
      <c r="A43" s="10" t="s">
        <v>52</v>
      </c>
    </row>
    <row r="44" spans="1:12" hidden="1" x14ac:dyDescent="0.25"/>
    <row r="45" spans="1:12" hidden="1" x14ac:dyDescent="0.25"/>
    <row r="46" spans="1:12" ht="15.5" hidden="1" x14ac:dyDescent="0.35">
      <c r="A46" s="10" t="s">
        <v>53</v>
      </c>
    </row>
    <row r="47" spans="1:12" hidden="1" x14ac:dyDescent="0.25"/>
    <row r="49" spans="1:12" ht="15.5" x14ac:dyDescent="0.35">
      <c r="A49" s="10" t="s">
        <v>29</v>
      </c>
      <c r="B49" s="2"/>
      <c r="C49" s="5"/>
      <c r="D49" s="5"/>
      <c r="E49" s="2"/>
      <c r="F49" s="5"/>
      <c r="G49" s="34"/>
      <c r="H49" s="31"/>
      <c r="I49" s="31"/>
      <c r="J49" s="9">
        <f t="shared" ref="J49:K49" si="5">SUM(J5+J10+J13+J20+J32+J35+J40)</f>
        <v>0</v>
      </c>
      <c r="K49" s="9">
        <f t="shared" si="5"/>
        <v>0</v>
      </c>
      <c r="L49" s="9" t="s">
        <v>42</v>
      </c>
    </row>
    <row r="50" spans="1:12" ht="15.5" x14ac:dyDescent="0.35">
      <c r="A50" s="2"/>
      <c r="B50" s="2"/>
      <c r="D50" s="13" t="s">
        <v>0</v>
      </c>
      <c r="E50" s="5" t="s">
        <v>2</v>
      </c>
      <c r="F50" s="7"/>
      <c r="G50" s="36"/>
      <c r="H50" s="31"/>
      <c r="I50" s="19">
        <v>0</v>
      </c>
      <c r="J50" s="35"/>
    </row>
    <row r="51" spans="1:12" ht="15.5" x14ac:dyDescent="0.35">
      <c r="A51" s="2"/>
      <c r="B51" s="2"/>
      <c r="D51" s="13" t="s">
        <v>3</v>
      </c>
      <c r="E51" s="5" t="s">
        <v>2</v>
      </c>
      <c r="F51" s="7"/>
      <c r="G51" s="36"/>
      <c r="H51" s="31"/>
      <c r="I51" s="19">
        <v>0</v>
      </c>
      <c r="J51" s="35"/>
    </row>
  </sheetData>
  <pageMargins left="0.25" right="0.25" top="0.75" bottom="0.75" header="0.3" footer="0.3"/>
  <pageSetup paperSize="9"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DD9A0B-53A8-44F4-AE02-9065BF5C791C}">
          <x14:formula1>
            <xm:f>Lookup!$A$1:$A$4</xm:f>
          </x14:formula1>
          <xm:sqref>E7 E12 E9 E15:E19 E39 E4:E5 E22:E34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4C5C-FBAF-4899-93AF-7FF7DFFE0567}">
  <dimension ref="A1:A4"/>
  <sheetViews>
    <sheetView workbookViewId="0">
      <selection activeCell="A4" sqref="A4"/>
    </sheetView>
  </sheetViews>
  <sheetFormatPr defaultColWidth="8.90625" defaultRowHeight="12.5" x14ac:dyDescent="0.25"/>
  <sheetData>
    <row r="1" spans="1:1" x14ac:dyDescent="0.25">
      <c r="A1" s="11" t="s">
        <v>30</v>
      </c>
    </row>
    <row r="2" spans="1:1" x14ac:dyDescent="0.25">
      <c r="A2" s="11" t="s">
        <v>32</v>
      </c>
    </row>
    <row r="3" spans="1:1" x14ac:dyDescent="0.25">
      <c r="A3" s="11" t="s">
        <v>33</v>
      </c>
    </row>
    <row r="4" spans="1:1" x14ac:dyDescent="0.25">
      <c r="A4" s="11" t="s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BFE82A828C794A880972A9B2F83315" ma:contentTypeVersion="16" ma:contentTypeDescription="Create a new document." ma:contentTypeScope="" ma:versionID="461ef913750b26bcbc995d78932f04a7">
  <xsd:schema xmlns:xsd="http://www.w3.org/2001/XMLSchema" xmlns:xs="http://www.w3.org/2001/XMLSchema" xmlns:p="http://schemas.microsoft.com/office/2006/metadata/properties" xmlns:ns2="cee7c435-0241-40d8-8e61-44a85bfafc81" xmlns:ns3="f5929e5e-c55a-45e1-92a0-df0ffb074f80" targetNamespace="http://schemas.microsoft.com/office/2006/metadata/properties" ma:root="true" ma:fieldsID="165cf0691809387ef533355e0ec353d1" ns2:_="" ns3:_="">
    <xsd:import namespace="cee7c435-0241-40d8-8e61-44a85bfafc81"/>
    <xsd:import namespace="f5929e5e-c55a-45e1-92a0-df0ffb074f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7c435-0241-40d8-8e61-44a85bfafc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4ff2e7-ef60-44fe-a5ad-746e207b28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29e5e-c55a-45e1-92a0-df0ffb074f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83017a-c61c-4938-accb-fac42ed7d336}" ma:internalName="TaxCatchAll" ma:showField="CatchAllData" ma:web="f5929e5e-c55a-45e1-92a0-df0ffb074f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e7c435-0241-40d8-8e61-44a85bfafc81">
      <Terms xmlns="http://schemas.microsoft.com/office/infopath/2007/PartnerControls"/>
    </lcf76f155ced4ddcb4097134ff3c332f>
    <TaxCatchAll xmlns="f5929e5e-c55a-45e1-92a0-df0ffb074f8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370F21-93E3-40E3-B5DC-1C1828911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e7c435-0241-40d8-8e61-44a85bfafc81"/>
    <ds:schemaRef ds:uri="f5929e5e-c55a-45e1-92a0-df0ffb074f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CE373B-7A66-4E97-9BB6-E7EBDB458D80}">
  <ds:schemaRefs>
    <ds:schemaRef ds:uri="http://schemas.microsoft.com/office/2006/metadata/properties"/>
    <ds:schemaRef ds:uri="http://schemas.microsoft.com/office/infopath/2007/PartnerControls"/>
    <ds:schemaRef ds:uri="cee7c435-0241-40d8-8e61-44a85bfafc81"/>
    <ds:schemaRef ds:uri="f5929e5e-c55a-45e1-92a0-df0ffb074f80"/>
  </ds:schemaRefs>
</ds:datastoreItem>
</file>

<file path=customXml/itemProps3.xml><?xml version="1.0" encoding="utf-8"?>
<ds:datastoreItem xmlns:ds="http://schemas.openxmlformats.org/officeDocument/2006/customXml" ds:itemID="{608BC872-5B08-43CC-B7C9-74864DEBDD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Revised</vt:lpstr>
      <vt:lpstr>Lookup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Sarah McMeeken</cp:lastModifiedBy>
  <cp:lastPrinted>2022-10-13T11:11:25Z</cp:lastPrinted>
  <dcterms:created xsi:type="dcterms:W3CDTF">2004-07-12T13:13:14Z</dcterms:created>
  <dcterms:modified xsi:type="dcterms:W3CDTF">2022-10-27T08:43:19Z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0x01010058BFE82A828C794A880972A9B2F83315</vt:lpwstr>
  </property>
  <property fmtid="{D5CDD505-2E9C-101B-9397-08002B2CF9AE}" pid="3" name="MediaServiceImageTags">
    <vt:lpwstr/>
  </property>
</Properties>
</file>