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Supplies\#Procurement register\2223 Quotes and Tenders\#Proc2223_0488\"/>
    </mc:Choice>
  </mc:AlternateContent>
  <xr:revisionPtr revIDLastSave="0" documentId="8_{28A2B90F-614B-4981-9217-ECD9FC6C34C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GCloud 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/>
  <c r="D25" i="1"/>
  <c r="F19" i="1"/>
  <c r="E19" i="1"/>
  <c r="G19" i="1" s="1"/>
  <c r="G18" i="1"/>
  <c r="H18" i="1" s="1"/>
  <c r="F18" i="1"/>
  <c r="E18" i="1"/>
  <c r="F17" i="1"/>
  <c r="E17" i="1"/>
  <c r="G17" i="1" s="1"/>
  <c r="F16" i="1"/>
  <c r="E16" i="1"/>
  <c r="F15" i="1"/>
  <c r="E15" i="1"/>
  <c r="F14" i="1"/>
  <c r="E14" i="1"/>
  <c r="G14" i="1" s="1"/>
  <c r="I14" i="1" s="1"/>
  <c r="F13" i="1"/>
  <c r="E13" i="1"/>
  <c r="F12" i="1"/>
  <c r="E12" i="1"/>
  <c r="G12" i="1" s="1"/>
  <c r="I12" i="1" s="1"/>
  <c r="F11" i="1"/>
  <c r="E11" i="1"/>
  <c r="G11" i="1" s="1"/>
  <c r="F10" i="1"/>
  <c r="E10" i="1"/>
  <c r="G10" i="1" s="1"/>
  <c r="H10" i="1" s="1"/>
  <c r="F9" i="1"/>
  <c r="E9" i="1"/>
  <c r="F8" i="1"/>
  <c r="E8" i="1"/>
  <c r="F7" i="1"/>
  <c r="F6" i="1"/>
  <c r="E6" i="1"/>
  <c r="F5" i="1"/>
  <c r="E5" i="1"/>
  <c r="G5" i="1" s="1"/>
  <c r="I5" i="1" s="1"/>
  <c r="F4" i="1"/>
  <c r="E4" i="1"/>
  <c r="G4" i="1" s="1"/>
  <c r="H4" i="1" s="1"/>
  <c r="F3" i="1"/>
  <c r="E3" i="1"/>
  <c r="H7" i="1" l="1"/>
  <c r="G8" i="1"/>
  <c r="I4" i="1"/>
  <c r="F20" i="1"/>
  <c r="G16" i="1"/>
  <c r="H16" i="1" s="1"/>
  <c r="G3" i="1"/>
  <c r="I3" i="1" s="1"/>
  <c r="G15" i="1"/>
  <c r="H15" i="1" s="1"/>
  <c r="G6" i="1"/>
  <c r="I6" i="1" s="1"/>
  <c r="H5" i="1"/>
  <c r="J5" i="1" s="1"/>
  <c r="G9" i="1"/>
  <c r="G13" i="1"/>
  <c r="H13" i="1" s="1"/>
  <c r="I13" i="1"/>
  <c r="H3" i="1"/>
  <c r="I17" i="1"/>
  <c r="H17" i="1"/>
  <c r="J4" i="1"/>
  <c r="I9" i="1"/>
  <c r="H9" i="1"/>
  <c r="I10" i="1"/>
  <c r="J10" i="1" s="1"/>
  <c r="I19" i="1"/>
  <c r="H19" i="1"/>
  <c r="E20" i="1"/>
  <c r="I8" i="1"/>
  <c r="H8" i="1"/>
  <c r="I11" i="1"/>
  <c r="H11" i="1"/>
  <c r="J11" i="1" s="1"/>
  <c r="I16" i="1"/>
  <c r="H12" i="1"/>
  <c r="J12" i="1" s="1"/>
  <c r="H14" i="1"/>
  <c r="J14" i="1" s="1"/>
  <c r="I18" i="1"/>
  <c r="J18" i="1" s="1"/>
  <c r="I7" i="1" l="1"/>
  <c r="J7" i="1" s="1"/>
  <c r="G20" i="1"/>
  <c r="J19" i="1"/>
  <c r="I15" i="1"/>
  <c r="J13" i="1"/>
  <c r="H6" i="1"/>
  <c r="J6" i="1" s="1"/>
  <c r="J16" i="1"/>
  <c r="J17" i="1"/>
  <c r="J8" i="1"/>
  <c r="J9" i="1"/>
  <c r="H20" i="1"/>
  <c r="J3" i="1"/>
  <c r="I20" i="1" l="1"/>
  <c r="J20" i="1"/>
  <c r="J15" i="1"/>
</calcChain>
</file>

<file path=xl/sharedStrings.xml><?xml version="1.0" encoding="utf-8"?>
<sst xmlns="http://schemas.openxmlformats.org/spreadsheetml/2006/main" count="67" uniqueCount="34">
  <si>
    <t>PD+ Hybrid</t>
  </si>
  <si>
    <t>PD only</t>
  </si>
  <si>
    <t>Trust</t>
  </si>
  <si>
    <t>Type</t>
  </si>
  <si>
    <t>Service</t>
  </si>
  <si>
    <t>Std Fee GC13</t>
  </si>
  <si>
    <t xml:space="preserve">C&amp;M </t>
  </si>
  <si>
    <t>% discount</t>
  </si>
  <si>
    <t>Mersey Care NHS Foundation Trust | RW4</t>
  </si>
  <si>
    <t>Non-acute</t>
  </si>
  <si>
    <t>PD</t>
  </si>
  <si>
    <t>St Helens and Knowsley Hospital Services NHS Trust | RBN</t>
  </si>
  <si>
    <t>Acute</t>
  </si>
  <si>
    <t>PD+</t>
  </si>
  <si>
    <t>Wirral Community Health and Care NHS Foundation Trust | RY7</t>
  </si>
  <si>
    <t>Wirral University Teaching Hospital NHS Foundation Trust | RBL</t>
  </si>
  <si>
    <t>Liverpool University Hospitals NHS Foundation Trust | REM</t>
  </si>
  <si>
    <t>Southport and Ormskirk Hospital NHS Trust | RVY</t>
  </si>
  <si>
    <t>Warrington and Halton Hospitals NHS Foundation Trust | RWW</t>
  </si>
  <si>
    <t>Mid Cheshire Hospitals NHS Foundation Trust | RBT</t>
  </si>
  <si>
    <t>Liverpool Women's NHS Foundation Trust | REP</t>
  </si>
  <si>
    <t>Bridgewater Community Healthcare NHS Foundation Trust | RY2</t>
  </si>
  <si>
    <t>Cheshire and Wirral Partnership NHS Foundation Trust | RXA</t>
  </si>
  <si>
    <t>Countess of Chester Hospital NHS Foundation Trust | RJR</t>
  </si>
  <si>
    <t>East Cheshire NHS Trust | RJN</t>
  </si>
  <si>
    <t>Alder Hey Children's NHS Foundation Trust | RBS</t>
  </si>
  <si>
    <t>The Walton Centre NHS Foundation Trust | RET</t>
  </si>
  <si>
    <t>Liverpool Heart and Chest Hospital NHS Foundation Trust | RBQ</t>
  </si>
  <si>
    <t>The Clatterbridge Cancer Centre NHS Foundation Trust | REN</t>
  </si>
  <si>
    <t>Total</t>
  </si>
  <si>
    <t>PD+ Per year per org</t>
  </si>
  <si>
    <t>8-50</t>
  </si>
  <si>
    <t>GCloud 13 prices ex VAT</t>
  </si>
  <si>
    <t>Action - SC to check PD+ pricing as single org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</si>
</sst>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]#,##0"/>
    <numFmt numFmtId="165" formatCode="m\-d"/>
  </numFmts>
  <fonts count="6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4" borderId="0" xfId="0" applyFont="1" applyFill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0" fontId="3" fillId="0" borderId="3" xfId="0" applyFont="1" applyBorder="1"/>
    <xf numFmtId="164" fontId="3" fillId="5" borderId="3" xfId="0" applyNumberFormat="1" applyFont="1" applyFill="1" applyBorder="1"/>
    <xf numFmtId="9" fontId="3" fillId="5" borderId="3" xfId="0" applyNumberFormat="1" applyFont="1" applyFill="1" applyBorder="1"/>
    <xf numFmtId="164" fontId="3" fillId="0" borderId="3" xfId="0" applyNumberFormat="1" applyFont="1" applyBorder="1"/>
    <xf numFmtId="9" fontId="3" fillId="0" borderId="3" xfId="0" applyNumberFormat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164" fontId="4" fillId="6" borderId="3" xfId="0" applyNumberFormat="1" applyFont="1" applyFill="1" applyBorder="1"/>
    <xf numFmtId="9" fontId="4" fillId="6" borderId="3" xfId="0" applyNumberFormat="1" applyFont="1" applyFill="1" applyBorder="1"/>
    <xf numFmtId="164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K26"/>
  <sheetViews>
    <sheetView tabSelected="1" zoomScale="80" zoomScaleNormal="80" workbookViewId="0">
      <selection activeCell="L12" sqref="L12"/>
    </sheetView>
  </sheetViews>
  <sheetFormatPr defaultColWidth="12.6328125" defaultRowHeight="15.75" customHeight="1" x14ac:dyDescent="0.25"/>
  <cols>
    <col min="1" max="1" width="3" customWidth="1"/>
    <col min="2" max="2" width="51.1796875" customWidth="1"/>
    <col min="3" max="3" width="15.6328125" customWidth="1"/>
    <col min="4" max="4" width="8.1796875" customWidth="1"/>
    <col min="5" max="5" width="13.81640625" customWidth="1"/>
    <col min="6" max="6" width="12.36328125" customWidth="1"/>
    <col min="7" max="7" width="11.1796875" customWidth="1"/>
    <col min="10" max="10" width="10.1796875" customWidth="1"/>
  </cols>
  <sheetData>
    <row r="1" spans="2:11" ht="15.75" customHeight="1" x14ac:dyDescent="0.3">
      <c r="E1" s="20" t="s">
        <v>0</v>
      </c>
      <c r="F1" s="21"/>
      <c r="H1" s="22" t="s">
        <v>1</v>
      </c>
      <c r="I1" s="21"/>
      <c r="J1" s="1"/>
    </row>
    <row r="2" spans="2:11" ht="15.75" customHeight="1" x14ac:dyDescent="0.3"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5</v>
      </c>
      <c r="I2" s="5" t="s">
        <v>6</v>
      </c>
      <c r="J2" s="4" t="s">
        <v>7</v>
      </c>
    </row>
    <row r="3" spans="2:11" ht="15.75" customHeight="1" x14ac:dyDescent="0.25">
      <c r="B3" s="6" t="s">
        <v>8</v>
      </c>
      <c r="C3" s="6" t="s">
        <v>9</v>
      </c>
      <c r="D3" s="6" t="s">
        <v>10</v>
      </c>
      <c r="E3" s="7">
        <f t="shared" ref="E3:E7" si="0">IF(D3="PD+",35280,13500)</f>
        <v>13500</v>
      </c>
      <c r="F3" s="7">
        <f t="shared" ref="F3:F19" si="1">IF(D3="PD+",23100,9960)</f>
        <v>9960</v>
      </c>
      <c r="G3" s="8">
        <f t="shared" ref="G3:G20" si="2">(E3-F3)/E3</f>
        <v>0.26222222222222225</v>
      </c>
      <c r="H3" s="9">
        <f t="shared" ref="H3:H6" si="3">IF(G3="PD+",35280,13500)</f>
        <v>13500</v>
      </c>
      <c r="I3" s="9">
        <f t="shared" ref="I3:I6" si="4">IF(G3="PD+",23100,9960)</f>
        <v>9960</v>
      </c>
      <c r="J3" s="10">
        <f t="shared" ref="J3:J6" si="5">(H3-I3)/H3</f>
        <v>0.26222222222222225</v>
      </c>
    </row>
    <row r="4" spans="2:11" ht="15.75" customHeight="1" x14ac:dyDescent="0.25">
      <c r="B4" s="6" t="s">
        <v>11</v>
      </c>
      <c r="C4" s="6" t="s">
        <v>12</v>
      </c>
      <c r="D4" s="6" t="s">
        <v>10</v>
      </c>
      <c r="E4" s="7">
        <f t="shared" si="0"/>
        <v>13500</v>
      </c>
      <c r="F4" s="7">
        <f t="shared" si="1"/>
        <v>9960</v>
      </c>
      <c r="G4" s="8">
        <f t="shared" si="2"/>
        <v>0.26222222222222225</v>
      </c>
      <c r="H4" s="9">
        <f t="shared" si="3"/>
        <v>13500</v>
      </c>
      <c r="I4" s="9">
        <f t="shared" si="4"/>
        <v>9960</v>
      </c>
      <c r="J4" s="10">
        <f t="shared" si="5"/>
        <v>0.26222222222222225</v>
      </c>
    </row>
    <row r="5" spans="2:11" ht="15.75" customHeight="1" x14ac:dyDescent="0.25">
      <c r="B5" s="6" t="s">
        <v>14</v>
      </c>
      <c r="C5" s="6" t="s">
        <v>9</v>
      </c>
      <c r="D5" s="6" t="s">
        <v>10</v>
      </c>
      <c r="E5" s="7">
        <f t="shared" si="0"/>
        <v>13500</v>
      </c>
      <c r="F5" s="7">
        <f t="shared" si="1"/>
        <v>9960</v>
      </c>
      <c r="G5" s="8">
        <f t="shared" si="2"/>
        <v>0.26222222222222225</v>
      </c>
      <c r="H5" s="9">
        <f t="shared" si="3"/>
        <v>13500</v>
      </c>
      <c r="I5" s="9">
        <f t="shared" si="4"/>
        <v>9960</v>
      </c>
      <c r="J5" s="10">
        <f t="shared" si="5"/>
        <v>0.26222222222222225</v>
      </c>
    </row>
    <row r="6" spans="2:11" ht="15.75" customHeight="1" x14ac:dyDescent="0.25">
      <c r="B6" s="6" t="s">
        <v>15</v>
      </c>
      <c r="C6" s="6" t="s">
        <v>12</v>
      </c>
      <c r="D6" s="6" t="s">
        <v>10</v>
      </c>
      <c r="E6" s="7">
        <f t="shared" si="0"/>
        <v>13500</v>
      </c>
      <c r="F6" s="7">
        <f t="shared" si="1"/>
        <v>9960</v>
      </c>
      <c r="G6" s="8">
        <f t="shared" si="2"/>
        <v>0.26222222222222225</v>
      </c>
      <c r="H6" s="9">
        <f t="shared" si="3"/>
        <v>13500</v>
      </c>
      <c r="I6" s="9">
        <f t="shared" si="4"/>
        <v>9960</v>
      </c>
      <c r="J6" s="10">
        <f t="shared" si="5"/>
        <v>0.26222222222222225</v>
      </c>
    </row>
    <row r="7" spans="2:11" ht="15.75" customHeight="1" x14ac:dyDescent="0.25">
      <c r="B7" s="6" t="s">
        <v>16</v>
      </c>
      <c r="C7" s="6" t="s">
        <v>12</v>
      </c>
      <c r="D7" s="6" t="s">
        <v>13</v>
      </c>
      <c r="E7" s="7">
        <f t="shared" si="0"/>
        <v>35280</v>
      </c>
      <c r="F7" s="7">
        <f t="shared" si="1"/>
        <v>23100</v>
      </c>
      <c r="G7" s="8">
        <f t="shared" si="2"/>
        <v>0.34523809523809523</v>
      </c>
      <c r="H7" s="9">
        <f t="shared" ref="H7" si="6">IF(G7="PD+",35280,13500)</f>
        <v>13500</v>
      </c>
      <c r="I7" s="9">
        <f t="shared" ref="I7" si="7">IF(G7="PD+",23100,9960)</f>
        <v>9960</v>
      </c>
      <c r="J7" s="10">
        <f t="shared" ref="J7" si="8">(H7-I7)/H7</f>
        <v>0.26222222222222225</v>
      </c>
      <c r="K7" s="19" t="s">
        <v>33</v>
      </c>
    </row>
    <row r="8" spans="2:11" ht="15.75" customHeight="1" x14ac:dyDescent="0.25">
      <c r="B8" s="6" t="s">
        <v>17</v>
      </c>
      <c r="C8" s="6" t="s">
        <v>12</v>
      </c>
      <c r="D8" s="6" t="s">
        <v>10</v>
      </c>
      <c r="E8" s="7">
        <f t="shared" ref="E8:E19" si="9">IF(D8="PD+",35280,13500)</f>
        <v>13500</v>
      </c>
      <c r="F8" s="7">
        <f t="shared" si="1"/>
        <v>9960</v>
      </c>
      <c r="G8" s="8">
        <f t="shared" si="2"/>
        <v>0.26222222222222225</v>
      </c>
      <c r="H8" s="9">
        <f t="shared" ref="H8:H19" si="10">IF(G8="PD+",35280,13500)</f>
        <v>13500</v>
      </c>
      <c r="I8" s="9">
        <f t="shared" ref="I8:I19" si="11">IF(G8="PD+",23100,9960)</f>
        <v>9960</v>
      </c>
      <c r="J8" s="10">
        <f t="shared" ref="J8:J20" si="12">(H8-I8)/H8</f>
        <v>0.26222222222222225</v>
      </c>
    </row>
    <row r="9" spans="2:11" ht="15.75" customHeight="1" x14ac:dyDescent="0.25">
      <c r="B9" s="6" t="s">
        <v>18</v>
      </c>
      <c r="C9" s="6" t="s">
        <v>12</v>
      </c>
      <c r="D9" s="6" t="s">
        <v>10</v>
      </c>
      <c r="E9" s="7">
        <f t="shared" si="9"/>
        <v>13500</v>
      </c>
      <c r="F9" s="7">
        <f t="shared" si="1"/>
        <v>9960</v>
      </c>
      <c r="G9" s="8">
        <f t="shared" si="2"/>
        <v>0.26222222222222225</v>
      </c>
      <c r="H9" s="9">
        <f t="shared" si="10"/>
        <v>13500</v>
      </c>
      <c r="I9" s="9">
        <f t="shared" si="11"/>
        <v>9960</v>
      </c>
      <c r="J9" s="10">
        <f t="shared" si="12"/>
        <v>0.26222222222222225</v>
      </c>
    </row>
    <row r="10" spans="2:11" ht="15.75" customHeight="1" x14ac:dyDescent="0.25">
      <c r="B10" s="6" t="s">
        <v>19</v>
      </c>
      <c r="C10" s="6" t="s">
        <v>12</v>
      </c>
      <c r="D10" s="6" t="s">
        <v>10</v>
      </c>
      <c r="E10" s="7">
        <f t="shared" si="9"/>
        <v>13500</v>
      </c>
      <c r="F10" s="7">
        <f t="shared" si="1"/>
        <v>9960</v>
      </c>
      <c r="G10" s="8">
        <f t="shared" si="2"/>
        <v>0.26222222222222225</v>
      </c>
      <c r="H10" s="9">
        <f t="shared" si="10"/>
        <v>13500</v>
      </c>
      <c r="I10" s="9">
        <f t="shared" si="11"/>
        <v>9960</v>
      </c>
      <c r="J10" s="10">
        <f t="shared" si="12"/>
        <v>0.26222222222222225</v>
      </c>
    </row>
    <row r="11" spans="2:11" ht="15.75" customHeight="1" x14ac:dyDescent="0.25">
      <c r="B11" s="6" t="s">
        <v>20</v>
      </c>
      <c r="C11" s="6" t="s">
        <v>12</v>
      </c>
      <c r="D11" s="6" t="s">
        <v>10</v>
      </c>
      <c r="E11" s="7">
        <f t="shared" si="9"/>
        <v>13500</v>
      </c>
      <c r="F11" s="7">
        <f t="shared" si="1"/>
        <v>9960</v>
      </c>
      <c r="G11" s="8">
        <f t="shared" si="2"/>
        <v>0.26222222222222225</v>
      </c>
      <c r="H11" s="9">
        <f t="shared" si="10"/>
        <v>13500</v>
      </c>
      <c r="I11" s="9">
        <f t="shared" si="11"/>
        <v>9960</v>
      </c>
      <c r="J11" s="10">
        <f t="shared" si="12"/>
        <v>0.26222222222222225</v>
      </c>
    </row>
    <row r="12" spans="2:11" ht="15.75" customHeight="1" x14ac:dyDescent="0.25">
      <c r="B12" s="6" t="s">
        <v>21</v>
      </c>
      <c r="C12" s="6" t="s">
        <v>9</v>
      </c>
      <c r="D12" s="6" t="s">
        <v>10</v>
      </c>
      <c r="E12" s="7">
        <f t="shared" si="9"/>
        <v>13500</v>
      </c>
      <c r="F12" s="7">
        <f t="shared" si="1"/>
        <v>9960</v>
      </c>
      <c r="G12" s="8">
        <f t="shared" si="2"/>
        <v>0.26222222222222225</v>
      </c>
      <c r="H12" s="9">
        <f t="shared" si="10"/>
        <v>13500</v>
      </c>
      <c r="I12" s="9">
        <f t="shared" si="11"/>
        <v>9960</v>
      </c>
      <c r="J12" s="10">
        <f t="shared" si="12"/>
        <v>0.26222222222222225</v>
      </c>
    </row>
    <row r="13" spans="2:11" ht="15.75" customHeight="1" x14ac:dyDescent="0.25">
      <c r="B13" s="6" t="s">
        <v>22</v>
      </c>
      <c r="C13" s="6" t="s">
        <v>9</v>
      </c>
      <c r="D13" s="6" t="s">
        <v>10</v>
      </c>
      <c r="E13" s="7">
        <f t="shared" si="9"/>
        <v>13500</v>
      </c>
      <c r="F13" s="7">
        <f t="shared" si="1"/>
        <v>9960</v>
      </c>
      <c r="G13" s="8">
        <f t="shared" si="2"/>
        <v>0.26222222222222225</v>
      </c>
      <c r="H13" s="9">
        <f t="shared" si="10"/>
        <v>13500</v>
      </c>
      <c r="I13" s="9">
        <f t="shared" si="11"/>
        <v>9960</v>
      </c>
      <c r="J13" s="10">
        <f t="shared" si="12"/>
        <v>0.26222222222222225</v>
      </c>
    </row>
    <row r="14" spans="2:11" ht="15.75" customHeight="1" x14ac:dyDescent="0.25">
      <c r="B14" s="6" t="s">
        <v>23</v>
      </c>
      <c r="C14" s="6" t="s">
        <v>12</v>
      </c>
      <c r="D14" s="6" t="s">
        <v>10</v>
      </c>
      <c r="E14" s="7">
        <f t="shared" si="9"/>
        <v>13500</v>
      </c>
      <c r="F14" s="7">
        <f t="shared" si="1"/>
        <v>9960</v>
      </c>
      <c r="G14" s="8">
        <f t="shared" si="2"/>
        <v>0.26222222222222225</v>
      </c>
      <c r="H14" s="9">
        <f t="shared" si="10"/>
        <v>13500</v>
      </c>
      <c r="I14" s="9">
        <f t="shared" si="11"/>
        <v>9960</v>
      </c>
      <c r="J14" s="10">
        <f t="shared" si="12"/>
        <v>0.26222222222222225</v>
      </c>
    </row>
    <row r="15" spans="2:11" ht="15.75" customHeight="1" x14ac:dyDescent="0.25">
      <c r="B15" s="6" t="s">
        <v>24</v>
      </c>
      <c r="C15" s="6" t="s">
        <v>12</v>
      </c>
      <c r="D15" s="6" t="s">
        <v>10</v>
      </c>
      <c r="E15" s="7">
        <f t="shared" si="9"/>
        <v>13500</v>
      </c>
      <c r="F15" s="7">
        <f t="shared" si="1"/>
        <v>9960</v>
      </c>
      <c r="G15" s="8">
        <f t="shared" si="2"/>
        <v>0.26222222222222225</v>
      </c>
      <c r="H15" s="9">
        <f t="shared" si="10"/>
        <v>13500</v>
      </c>
      <c r="I15" s="9">
        <f t="shared" si="11"/>
        <v>9960</v>
      </c>
      <c r="J15" s="10">
        <f t="shared" si="12"/>
        <v>0.26222222222222225</v>
      </c>
    </row>
    <row r="16" spans="2:11" ht="15.75" customHeight="1" x14ac:dyDescent="0.25">
      <c r="B16" s="6" t="s">
        <v>25</v>
      </c>
      <c r="C16" s="6" t="s">
        <v>12</v>
      </c>
      <c r="D16" s="6" t="s">
        <v>10</v>
      </c>
      <c r="E16" s="7">
        <f t="shared" si="9"/>
        <v>13500</v>
      </c>
      <c r="F16" s="7">
        <f t="shared" si="1"/>
        <v>9960</v>
      </c>
      <c r="G16" s="8">
        <f t="shared" si="2"/>
        <v>0.26222222222222225</v>
      </c>
      <c r="H16" s="9">
        <f t="shared" si="10"/>
        <v>13500</v>
      </c>
      <c r="I16" s="9">
        <f t="shared" si="11"/>
        <v>9960</v>
      </c>
      <c r="J16" s="10">
        <f t="shared" si="12"/>
        <v>0.26222222222222225</v>
      </c>
    </row>
    <row r="17" spans="2:10" ht="15.75" customHeight="1" x14ac:dyDescent="0.25">
      <c r="B17" s="6" t="s">
        <v>26</v>
      </c>
      <c r="C17" s="6" t="s">
        <v>12</v>
      </c>
      <c r="D17" s="6" t="s">
        <v>10</v>
      </c>
      <c r="E17" s="7">
        <f t="shared" si="9"/>
        <v>13500</v>
      </c>
      <c r="F17" s="7">
        <f t="shared" si="1"/>
        <v>9960</v>
      </c>
      <c r="G17" s="8">
        <f t="shared" si="2"/>
        <v>0.26222222222222225</v>
      </c>
      <c r="H17" s="9">
        <f t="shared" si="10"/>
        <v>13500</v>
      </c>
      <c r="I17" s="9">
        <f t="shared" si="11"/>
        <v>9960</v>
      </c>
      <c r="J17" s="10">
        <f t="shared" si="12"/>
        <v>0.26222222222222225</v>
      </c>
    </row>
    <row r="18" spans="2:10" ht="15.75" customHeight="1" x14ac:dyDescent="0.25">
      <c r="B18" s="6" t="s">
        <v>27</v>
      </c>
      <c r="C18" s="6" t="s">
        <v>12</v>
      </c>
      <c r="D18" s="6" t="s">
        <v>10</v>
      </c>
      <c r="E18" s="7">
        <f t="shared" si="9"/>
        <v>13500</v>
      </c>
      <c r="F18" s="7">
        <f t="shared" si="1"/>
        <v>9960</v>
      </c>
      <c r="G18" s="8">
        <f t="shared" si="2"/>
        <v>0.26222222222222225</v>
      </c>
      <c r="H18" s="9">
        <f t="shared" si="10"/>
        <v>13500</v>
      </c>
      <c r="I18" s="9">
        <f t="shared" si="11"/>
        <v>9960</v>
      </c>
      <c r="J18" s="10">
        <f t="shared" si="12"/>
        <v>0.26222222222222225</v>
      </c>
    </row>
    <row r="19" spans="2:10" ht="15.75" customHeight="1" x14ac:dyDescent="0.25">
      <c r="B19" s="6" t="s">
        <v>28</v>
      </c>
      <c r="C19" s="6" t="s">
        <v>12</v>
      </c>
      <c r="D19" s="6" t="s">
        <v>10</v>
      </c>
      <c r="E19" s="7">
        <f t="shared" si="9"/>
        <v>13500</v>
      </c>
      <c r="F19" s="7">
        <f t="shared" si="1"/>
        <v>9960</v>
      </c>
      <c r="G19" s="8">
        <f t="shared" si="2"/>
        <v>0.26222222222222225</v>
      </c>
      <c r="H19" s="9">
        <f t="shared" si="10"/>
        <v>13500</v>
      </c>
      <c r="I19" s="9">
        <f t="shared" si="11"/>
        <v>9960</v>
      </c>
      <c r="J19" s="10">
        <f t="shared" si="12"/>
        <v>0.26222222222222225</v>
      </c>
    </row>
    <row r="20" spans="2:10" ht="15.75" customHeight="1" x14ac:dyDescent="0.3">
      <c r="B20" s="11"/>
      <c r="D20" s="12" t="s">
        <v>29</v>
      </c>
      <c r="E20" s="13">
        <f t="shared" ref="E20:F20" si="13">SUM(E3:E19)</f>
        <v>251280</v>
      </c>
      <c r="F20" s="13">
        <f t="shared" si="13"/>
        <v>182460</v>
      </c>
      <c r="G20" s="14">
        <f t="shared" si="2"/>
        <v>0.27387774594078318</v>
      </c>
      <c r="H20" s="13">
        <f t="shared" ref="H20:I20" si="14">SUM(H3:H19)</f>
        <v>229500</v>
      </c>
      <c r="I20" s="13">
        <f t="shared" si="14"/>
        <v>169320</v>
      </c>
      <c r="J20" s="14">
        <f t="shared" si="12"/>
        <v>0.26222222222222225</v>
      </c>
    </row>
    <row r="22" spans="2:10" ht="15.75" customHeight="1" x14ac:dyDescent="0.3">
      <c r="C22" s="12" t="s">
        <v>32</v>
      </c>
      <c r="D22" s="15" t="s">
        <v>30</v>
      </c>
    </row>
    <row r="23" spans="2:10" ht="15.75" customHeight="1" x14ac:dyDescent="0.25">
      <c r="C23" s="11">
        <v>1</v>
      </c>
      <c r="D23" s="16">
        <v>35280</v>
      </c>
    </row>
    <row r="24" spans="2:10" ht="15.75" customHeight="1" x14ac:dyDescent="0.25">
      <c r="C24" s="17">
        <v>44595</v>
      </c>
      <c r="D24" s="16">
        <v>32100</v>
      </c>
    </row>
    <row r="25" spans="2:10" ht="15.75" customHeight="1" x14ac:dyDescent="0.25">
      <c r="C25" s="17">
        <v>44658</v>
      </c>
      <c r="D25" s="16">
        <f>27000</f>
        <v>27000</v>
      </c>
    </row>
    <row r="26" spans="2:10" ht="15.75" customHeight="1" x14ac:dyDescent="0.25">
      <c r="C26" s="18" t="s">
        <v>31</v>
      </c>
      <c r="D26" s="16">
        <v>23100</v>
      </c>
    </row>
  </sheetData>
  <mergeCells count="2">
    <mergeCell ref="E1:F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GCloud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Monk2</dc:creator>
  <cp:lastModifiedBy>Annemarie Orchard</cp:lastModifiedBy>
  <dcterms:created xsi:type="dcterms:W3CDTF">2023-03-05T11:46:18Z</dcterms:created>
  <dcterms:modified xsi:type="dcterms:W3CDTF">2023-03-10T16:17:12Z</dcterms:modified>
</cp:coreProperties>
</file>