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iBidder" sheetId="2" r:id="rId5"/>
    <sheet state="visible" name="iService Rates" sheetId="3" r:id="rId6"/>
    <sheet state="visible" name="iVariables" sheetId="4" r:id="rId7"/>
    <sheet state="visible" name="iBillable Works" sheetId="5" r:id="rId8"/>
    <sheet state="visible" name="iLabour Rates" sheetId="6" r:id="rId9"/>
    <sheet state="visible" name="oEvaluation" sheetId="7" r:id="rId10"/>
    <sheet state="visible" name="oConformance" sheetId="8" r:id="rId11"/>
    <sheet state="visible" name="oEvaluation Export" sheetId="9" r:id="rId12"/>
  </sheets>
  <definedNames>
    <definedName name="ManOH">iVariables!$E$7</definedName>
    <definedName name="Profit">iVariables!$E$11</definedName>
    <definedName name="CorpOH">iVariables!$E$10</definedName>
  </definedNames>
  <calcPr/>
  <extLst>
    <ext uri="GoogleSheetsCustomDataVersion1">
      <go:sheetsCustomData xmlns:go="http://customooxmlschemas.google.com/" r:id="rId13" roundtripDataSignature="AMtx7mj/nTOvX5HG81R3yBF+C2uvZKzv7Q=="/>
    </ext>
  </extLst>
</workbook>
</file>

<file path=xl/sharedStrings.xml><?xml version="1.0" encoding="utf-8"?>
<sst xmlns="http://schemas.openxmlformats.org/spreadsheetml/2006/main" count="1821" uniqueCount="688">
  <si>
    <t>Instructions for completion:</t>
  </si>
  <si>
    <t>You must complete this Price Matrix template as set out in these instructions.</t>
  </si>
  <si>
    <t>Please refer to the document called  'Attachment 2 - How to Bid', for further details and information.</t>
  </si>
  <si>
    <t>Any cells where input is required are coloured yellow. All other cells will be locked. Once completed, the yellow cells will turn white.</t>
  </si>
  <si>
    <t>All values and percentages submitted must exclude Overhead and Profit. Overhead and Profit values will form part of your pricing submission (see 'iVariables' tab) separately, and will be added to your input values automatically before evaluation.</t>
  </si>
  <si>
    <t>All values and percentages must be applicable to all the Geographical boundaries you have indicated in attachment 2e, with the exception of the London location variance (see Table 2 in 'Section 2: Key Variables' on the 'iVariables' tab).</t>
  </si>
  <si>
    <t>All values and percentages submitted must exclude VAT (in Great British Pounds Sterling) and must be to a maximum of 2 decimal places.</t>
  </si>
  <si>
    <t>Other input value restrictions may apply, such as be non-negative and/or greater than zero. The guidance and built in data validation will state where such restrictions apply.</t>
  </si>
  <si>
    <t>You must not alter, amend or change the format or layout of this Price Matrix template in any way.  You must not insert or attach any notes or comments into any of the worksheets.</t>
  </si>
  <si>
    <t>Any alteration, amendment, change or addition will be disregarded by CCS and your Price Matrix template may be deemed non-conformant.</t>
  </si>
  <si>
    <t>'iBidder' tab:</t>
  </si>
  <si>
    <t>You must enter your organisation's name in the cell highlighted in yellow (cell reference C2).</t>
  </si>
  <si>
    <t>'iService Rates' tab:</t>
  </si>
  <si>
    <t>Section 1: Services</t>
  </si>
  <si>
    <t>This worksheet captures the Standard Service Rates per Unit of Measure split by building type.</t>
  </si>
  <si>
    <t>Cells that require populating are highlighted yellow and are located in columns G to T.</t>
  </si>
  <si>
    <t>Column G - This column captures whether you can undertake the delivery of the Additional services. Bidders indicate this by selecting 'Y' or 'N' from the drop down list.</t>
  </si>
  <si>
    <t>Column H - T captures the rates bid for each service line, across 13 different building types (if applicable). Some service lines, for example F4 Portable Appliance Testing, have one rate that applies across all building types.</t>
  </si>
  <si>
    <t>Once complete, no yellow cells should be visible.</t>
  </si>
  <si>
    <t>Unit of Measure:</t>
  </si>
  <si>
    <t>The following units of measure are applicable to the pricing:</t>
  </si>
  <si>
    <t>Square Metre (GIA) per annum</t>
  </si>
  <si>
    <t>This is a rate for providing the service for 1 year to a square metre, and at Call-Off the rate will be multiplied by the GIA per building to calculate the cost per building.</t>
  </si>
  <si>
    <t>Square Metre (external area) per annum</t>
  </si>
  <si>
    <t>This is a rate for providing the service for 1 year to a square metre, and at Call-Off the rate will be multiplied by the external areas size in square metres to calculate the cost.</t>
  </si>
  <si>
    <t>Number (per lift per floor) per annum</t>
  </si>
  <si>
    <t>This is a rate for providing the service for 1 year, and at Call-Off will be multiplied by the number of lifts and the number of floors to calculate a building cost.</t>
  </si>
  <si>
    <t>Number (per unit)</t>
  </si>
  <si>
    <t>This is the rate for providing the service for 1 year, and at Call-Off will be multiplied by the number of units in the building to calculate a cost.</t>
  </si>
  <si>
    <t>Hourly Rate</t>
  </si>
  <si>
    <t>This is a rate per hour for providing one person to provide that service, are not annual rates, and at Call-Off will be multiplied by the number of resource hours required.</t>
  </si>
  <si>
    <t>Console</t>
  </si>
  <si>
    <t>These are rates per unit of measure for 1 year, and at Call-Off will be multiplied by each building's volume requirements.</t>
  </si>
  <si>
    <t>Unit</t>
  </si>
  <si>
    <t>Tonne</t>
  </si>
  <si>
    <t>This is a rate per tonne, and not an annual rate, and at Call-Off will be multiplied by each building's volume requirements.</t>
  </si>
  <si>
    <t>Uplift</t>
  </si>
  <si>
    <t>This is a rate per uplift and at Call-Off will be multiplied by each building's collection requirements.</t>
  </si>
  <si>
    <t>Permit</t>
  </si>
  <si>
    <t>This is a rate per permit and at Call-Off will be multiplied by each building's permit requirements.</t>
  </si>
  <si>
    <t>Service (per annum)</t>
  </si>
  <si>
    <t>This is a rate for providing the service for 1 year. All 'service (per annum)' unit of measures are individually priced at Call-Off for each building.</t>
  </si>
  <si>
    <t>Service Types:</t>
  </si>
  <si>
    <t>The following service types are applicable to the pricing:</t>
  </si>
  <si>
    <t>Core</t>
  </si>
  <si>
    <t>Core services are a mandatory requirement that the bidder must be able to undertake.</t>
  </si>
  <si>
    <t>Additional</t>
  </si>
  <si>
    <t>Additional services are optional services that the bidder indicates (column G) whether they can provide or not.</t>
  </si>
  <si>
    <t>Building Types:</t>
  </si>
  <si>
    <t>There are 13 standard building types against which service rates will be obtained. The building types are as follows (see Annex G in the Specification document for details):</t>
  </si>
  <si>
    <t>- Call Centre Operations</t>
  </si>
  <si>
    <t>- Community - Doctors, Dentist, Health Clinic</t>
  </si>
  <si>
    <t>- General Office - Customer Facing</t>
  </si>
  <si>
    <t>- General Office - Non Customer Facing</t>
  </si>
  <si>
    <t>- Hospitals</t>
  </si>
  <si>
    <t>- Nursing and Care Homes</t>
  </si>
  <si>
    <t>- Pre-School</t>
  </si>
  <si>
    <t>- Primary School</t>
  </si>
  <si>
    <t>- Restaurant and Catering Facilities</t>
  </si>
  <si>
    <t>- Secondary Schools</t>
  </si>
  <si>
    <t>- Special Education Needs (SEN) Schools</t>
  </si>
  <si>
    <t>- Universities and Colleges</t>
  </si>
  <si>
    <t>- Warehouses</t>
  </si>
  <si>
    <t>Standard Service Pricing:</t>
  </si>
  <si>
    <t>Delivery of the Service to the defined standard, applicable to the building types (detailed in Annex G: Property Classifications - Table 1) to the standard requirement for that Service.</t>
  </si>
  <si>
    <t>Assets should be considered in a maintainable condition and compliant with relevant regulations.</t>
  </si>
  <si>
    <t>Occupancy level – allow for 11m3 per person as the standard occupancy level as per L24: Workplace Health, Safety and Welfare Regulations 1992: Approved Code of Practice</t>
  </si>
  <si>
    <t>Hours of operation for Maintenance Services (Work Package E) are from 8am to 6pm Monday to Friday. Anything outside these times will be non-standard and priced at Call-Off.</t>
  </si>
  <si>
    <t>Hours of operation for cleaning Services (Work Package I) are from 6am to 10pm Monday to Saturday. Anything outside these times will be non-standard and priced at Call-Off.</t>
  </si>
  <si>
    <t>The Standard Service Rate should be based on the delivery of the Standard Service as set out in Framework Schedule 1 (Specification).</t>
  </si>
  <si>
    <t>Applicable to all of the Geographical Boundaries you have indicated you can deliver that Service in attachment 2e.</t>
  </si>
  <si>
    <t>Framework Contract rates exclude Management and Corporate Overhead, and Profit, which the Supplier provides separately, and are applied at Further Competition stage.</t>
  </si>
  <si>
    <t>With the exception of the Services I1 Routine Cleaning and I4 Mobile Cleaning, the Standard Service rates should be all inclusive rolled up rates including all Costs involved in delivering that Service, including but not limited to labour Costs</t>
  </si>
  <si>
    <t>(whether direct employed or subcontracted), on-Costs, consumables, plant, equipment and other Costs.</t>
  </si>
  <si>
    <t>For I1 Routine Cleaning and I4 Mobile Cleaning Services these rates should exclude cleaning consumables, which are defined in Framework Schedule 1 (Specification) in I1 Routine Cleaning - 78.8, I4 Mobile Cleaning - 81.3</t>
  </si>
  <si>
    <t>and Standards - SI1 and SI4. Cleaning consumables should be priced separately in Section 2 Key Variables of the Price Matrix, the Cleaning Consumables per Building User table. In this table a price should be entered per annum</t>
  </si>
  <si>
    <t>per building occupant for all cleaning consumables. Cleaning consumable costs for building visitors will be priced at Call-Off.</t>
  </si>
  <si>
    <t>If, at Call-Off, a Buyer indicates they have a non-standard Service requirement (reduced or enhanced specification, response times, standards etc) or non-standard access, the pricing can be adjusted and will not be held to the framework maximum rates.</t>
  </si>
  <si>
    <t>If, at Call-Off, the Buyer indicates that their requirement is for a Standard Service, the supplier will still be invited to lower pricing, but will be held to the Standard Service rates as the maximum rate charged across the Call Off portfolio of buildings.</t>
  </si>
  <si>
    <t>At Call-Off the Framework Standard Service rates will be used as maximums per contract. For Standard Services at Call-Off, bidders will be able to reduce pricing below framework rates.</t>
  </si>
  <si>
    <t>'iVariables' tab</t>
  </si>
  <si>
    <t>Section 2: Key Variables contains three tables to be populated:</t>
  </si>
  <si>
    <t>Table 1 - Overhead and Profit</t>
  </si>
  <si>
    <t>Within the cell range D7 to D9 please enter values for Management Overhead. Cell E7 will calculate the total Management Overhead percentage.</t>
  </si>
  <si>
    <t>Within the cell range E10 to E11 please enter values for Corporate Overhead and Profit.</t>
  </si>
  <si>
    <t>The values entered must be percentages greater than zero.</t>
  </si>
  <si>
    <t>These values will form part of the price evaluation, with overhead and profit being applied to your 'Section 1 : Services' pricing and only profit being applied to your 'Section 3 : Billable Works &amp; Projects' values.</t>
  </si>
  <si>
    <t>Table 2 - London Location Variance</t>
  </si>
  <si>
    <t>In cell C17 (using the drop down list) please state whether you have indicated that you are able to provide services to any of the 5 geographical boundaries of London.</t>
  </si>
  <si>
    <t>If you entered 'Y', please complete cell C17. The value can be positive, negative or zero. This value will not form part of your price evaluation, but will be applied within Call-Off to any of the five London locations.</t>
  </si>
  <si>
    <t>If you entered 'N', cell C19 will change colour to a diagonal striped effect indicating no requirement to complete.</t>
  </si>
  <si>
    <t>Table 3 - Cleaning Consumables Per Building User</t>
  </si>
  <si>
    <t>In cell C24 input a price per annum per building occupant for cleaning consumables.</t>
  </si>
  <si>
    <t>The rate will be applicable to service lines I1 Routine Cleaning and I4 Mobile Cleaning and at Call-Off will be multiplied by the number of building occupants to calculate the cost of cleaning consumable per annum.</t>
  </si>
  <si>
    <t>The value must be greater than zero and exclude Overhead and Profit. This will be evaluated as part of the price evaluation.</t>
  </si>
  <si>
    <t>Cleaning consumables for building visitors will be priced at Call-Off.</t>
  </si>
  <si>
    <t>'iBillable Works' tab</t>
  </si>
  <si>
    <t>Section 3: Billable Works &amp; Projects contains two tables to be populated:</t>
  </si>
  <si>
    <t>Table 4 - Billable Works Management Uplift %</t>
  </si>
  <si>
    <t>Input percentage rates into cells C7 to C10 for each billable work tier. Values entered must be greater than or equal to zero.</t>
  </si>
  <si>
    <t>Values input should not contain profit. The value from cell C9 on the 'iVariables' tab will be applied as the profit percentage.</t>
  </si>
  <si>
    <t>Only Profit will be applied to this section, not Management or Corporate Overhead. These values will form part of the price evaluation.</t>
  </si>
  <si>
    <t>Table 5 - RIBA Projects</t>
  </si>
  <si>
    <t>Input percentage rates into cells C18 to F26 and H18 to J26 for each project stage. Values entered must be greater than or equal to zero.</t>
  </si>
  <si>
    <t>'iLabour Rates' tab</t>
  </si>
  <si>
    <t>Section 4: Schedule of Rates contains one table to be populated.</t>
  </si>
  <si>
    <t>Pricing within Section 4 is subject to Indexation as per Framework Schedule 3</t>
  </si>
  <si>
    <t>Within this table you are required to detail the various hourly rates for the different trades that you will use to fulfil the Core Services.</t>
  </si>
  <si>
    <t>Values should exclude materials, Overhead and Profit.</t>
  </si>
  <si>
    <t>The rates will be used for any Billable Works, New Works and Target Costing. You must submit a rate for every Direct Labour Trade Name or Sub-Contractor that will be utilised to deliver the Framework Contract,</t>
  </si>
  <si>
    <t>there must be a minimum of one rate for Direct Labour Trade Name or Sub-Contractor for every Core and Additional Service (where possible) you have indicated you can deliver. Schedules of Rates will not form part of the price evaluation.</t>
  </si>
  <si>
    <t>Labour rates are captured at Framework level and detail the hourly rates for the different trades the Supplier will use to fulfil all of the Core and Additioinal Services indicated. Labour rates should be proportionally linked to the Standard Service Rates.</t>
  </si>
  <si>
    <t>Labour rates should take into account all costs involved in supplying that trade, other than management and corporate overhead, and profit, which will be added when the rates are used.</t>
  </si>
  <si>
    <t>Costs should include but not be limited to: salary, on-costs, employers NI, employers’ pension and life insurance, holiday &amp; sickness cover. Materials are not included.</t>
  </si>
  <si>
    <t>Labour rates (£ per hour) will be detailed to show the first hour (including cost to travel to site) and subsequent hourly rates for:</t>
  </si>
  <si>
    <t>● Operational Working Hours</t>
  </si>
  <si>
    <t>● Out of Hours Monday to Friday and Saturday am</t>
  </si>
  <si>
    <t>● Out of Hours Saturday pm, Sunday and Bank Holidays</t>
  </si>
  <si>
    <t>For each completed row:</t>
  </si>
  <si>
    <t>In column C state whether the labour is direct or subcontracted.</t>
  </si>
  <si>
    <t>In column D state the trade name of the labour.</t>
  </si>
  <si>
    <t>In column E state the name of the subcontractor (if defined as a subcontractor in column  C).</t>
  </si>
  <si>
    <t>In columns F to K complete the hourly rates applicable to that trade name.</t>
  </si>
  <si>
    <t>In columns L to AD (using the drop down list) indicate which Work Package(s) the trade name will be contributing to deliver services to.</t>
  </si>
  <si>
    <t>An error message will appear in column AE for any incorrectly completed rows.</t>
  </si>
  <si>
    <t>For reference the Work Package names are listed in column AF.</t>
  </si>
  <si>
    <t>'oEvaluation' tab</t>
  </si>
  <si>
    <t>The 'oEvaluation' tab requires no input and is for information purposes only.</t>
  </si>
  <si>
    <t>Columns H to T apply Overhead and Profit (if appllicable) to the rates submitted.</t>
  </si>
  <si>
    <t>Overhead and Profit is applied in the following ways to the values carried forward for evaluation:</t>
  </si>
  <si>
    <t>Standard service rates - Management and Corporate Overhead and Profit is applied.</t>
  </si>
  <si>
    <t>Cleaning consumables - Management and Corporate Overhead and Profit is applied.</t>
  </si>
  <si>
    <t>Billable works and projects - Only Profit is applied.</t>
  </si>
  <si>
    <t>Columns V to AH apply the weighting percentages for the 13 standard building types (if applicable).</t>
  </si>
  <si>
    <t>Building type weighting percentages used (cell range V4 to AH4) are for evaluation purposes only.</t>
  </si>
  <si>
    <t>If weighted building type percentages aren't applicable to a value, the relevant rows in column V to AH will contain diagonal stripes.</t>
  </si>
  <si>
    <t>The final values carried forward for evaluation are in column AI.</t>
  </si>
  <si>
    <t>'oConformance' tab</t>
  </si>
  <si>
    <t>The 'oConformance' tab requires no input and is for information purposes only.</t>
  </si>
  <si>
    <t>Cell C2 shows the current status of the Price Matrix, i.e. conformant or non-conformant.</t>
  </si>
  <si>
    <t>Where a Price Matrix is showing as 'non-conformant', column E can be used to troubleshoot the problem area(s).</t>
  </si>
  <si>
    <t>'oEvaluation Export'</t>
  </si>
  <si>
    <t>The 'oEvaluation Export' tab requires no input and is for information purposes only.</t>
  </si>
  <si>
    <t>Data from columns A to F will be extracted to undertake the price evaluation analysis.</t>
  </si>
  <si>
    <t>Bidder Name</t>
  </si>
  <si>
    <t>Procurement Reference</t>
  </si>
  <si>
    <t>RM6232</t>
  </si>
  <si>
    <t>Procurement Name</t>
  </si>
  <si>
    <t>Facilities Management and Workplace Services</t>
  </si>
  <si>
    <t>Procurement Lot</t>
  </si>
  <si>
    <t>1c</t>
  </si>
  <si>
    <t>Version Number</t>
  </si>
  <si>
    <t>v1.0</t>
  </si>
  <si>
    <t>Standard Service Rate per Unit of Measure
 (£)</t>
  </si>
  <si>
    <t>Work Package</t>
  </si>
  <si>
    <t>Service Reference</t>
  </si>
  <si>
    <t>Service Name</t>
  </si>
  <si>
    <t>Unit of Measure</t>
  </si>
  <si>
    <t>Service Type</t>
  </si>
  <si>
    <t>Ability to Provide Service</t>
  </si>
  <si>
    <t>General Office - Customer Facing</t>
  </si>
  <si>
    <t>General Office - Non Customer Facing</t>
  </si>
  <si>
    <t>Community - Doctors, Dentist, Health Clinic</t>
  </si>
  <si>
    <t>Hospitals</t>
  </si>
  <si>
    <t>Nursing and Care Homes</t>
  </si>
  <si>
    <t>Pre-School</t>
  </si>
  <si>
    <t>Primary School</t>
  </si>
  <si>
    <t>Secondary Schools</t>
  </si>
  <si>
    <t>Special Education Needs (SEN) Schools</t>
  </si>
  <si>
    <t>Universities and Colleges</t>
  </si>
  <si>
    <t>Call Centre Operations</t>
  </si>
  <si>
    <t>Restaurant and Catering Facilities</t>
  </si>
  <si>
    <t>Warehouses</t>
  </si>
  <si>
    <t>Work Package A – Contract Management</t>
  </si>
  <si>
    <t>A1</t>
  </si>
  <si>
    <t>Integration</t>
  </si>
  <si>
    <t>Percentage</t>
  </si>
  <si>
    <t>Y</t>
  </si>
  <si>
    <t>Priced within Section 2: Key Variables</t>
  </si>
  <si>
    <t>A2</t>
  </si>
  <si>
    <t>Health and Safety</t>
  </si>
  <si>
    <t>A3</t>
  </si>
  <si>
    <t>Management Services</t>
  </si>
  <si>
    <t>A4</t>
  </si>
  <si>
    <t>Service Delivery Plans</t>
  </si>
  <si>
    <t>A5</t>
  </si>
  <si>
    <t>Fire Safety</t>
  </si>
  <si>
    <t>A6</t>
  </si>
  <si>
    <t>Accessibility Services</t>
  </si>
  <si>
    <t>A7</t>
  </si>
  <si>
    <t>Risk management</t>
  </si>
  <si>
    <t>A8</t>
  </si>
  <si>
    <t>Customer satisfaction</t>
  </si>
  <si>
    <t>A9</t>
  </si>
  <si>
    <t>Reporting</t>
  </si>
  <si>
    <t>A10</t>
  </si>
  <si>
    <t>Performance self-monitoring</t>
  </si>
  <si>
    <t>A11</t>
  </si>
  <si>
    <t>Business Continuity and Disaster Recovery (BCDR) Plan</t>
  </si>
  <si>
    <t>A12</t>
  </si>
  <si>
    <t>Quality Management Systems</t>
  </si>
  <si>
    <t>A13</t>
  </si>
  <si>
    <t>Staff Management, Recruitment and Training</t>
  </si>
  <si>
    <t>A14</t>
  </si>
  <si>
    <t>Selection and Management of Subcontractors</t>
  </si>
  <si>
    <t>A15</t>
  </si>
  <si>
    <t>Compliance</t>
  </si>
  <si>
    <t>A16</t>
  </si>
  <si>
    <t>Sustainability</t>
  </si>
  <si>
    <t>A17</t>
  </si>
  <si>
    <t>Social Value</t>
  </si>
  <si>
    <t>A18</t>
  </si>
  <si>
    <t>Carbon Net Zero</t>
  </si>
  <si>
    <t>Work Package B – Contract Mobilisation</t>
  </si>
  <si>
    <t>B1</t>
  </si>
  <si>
    <t>Contract Mobilisation</t>
  </si>
  <si>
    <t>Service per annum</t>
  </si>
  <si>
    <t>Core (not priced at framework)</t>
  </si>
  <si>
    <t>Priced at call-off</t>
  </si>
  <si>
    <t>Work Package C – Social Value</t>
  </si>
  <si>
    <t>C1</t>
  </si>
  <si>
    <t>Work Package D – Carbon Net Zero</t>
  </si>
  <si>
    <t>D1</t>
  </si>
  <si>
    <t>Work Package E – Maintenance Services</t>
  </si>
  <si>
    <t>E1</t>
  </si>
  <si>
    <t>Mechanical and Electrical Engineering Maintenance (Standard A)</t>
  </si>
  <si>
    <t>E2</t>
  </si>
  <si>
    <t>Ventilation and air conditioning systems maintenance (Standard A)</t>
  </si>
  <si>
    <t>E3</t>
  </si>
  <si>
    <t>Environmental cleaning service (Standard A)</t>
  </si>
  <si>
    <t>E4</t>
  </si>
  <si>
    <t>Fire detection and firefighting systems maintenance (Standard A)</t>
  </si>
  <si>
    <t>E5</t>
  </si>
  <si>
    <t>Lifts, hoists and conveyance systems maintenance (Standard A)</t>
  </si>
  <si>
    <t>E6</t>
  </si>
  <si>
    <t>Security, access and intruder systems maintenance (Standard A)</t>
  </si>
  <si>
    <t>E7</t>
  </si>
  <si>
    <t>Internal and external building fabric maintenance (Standard A)</t>
  </si>
  <si>
    <t>E8</t>
  </si>
  <si>
    <t>Reactive maintenance services</t>
  </si>
  <si>
    <t>via IRT or Billable Works</t>
  </si>
  <si>
    <t>E9</t>
  </si>
  <si>
    <t>Planned / Group re-lamping service</t>
  </si>
  <si>
    <t>service (per annum)</t>
  </si>
  <si>
    <t>E10</t>
  </si>
  <si>
    <t>Automated barrier control systems maintenance</t>
  </si>
  <si>
    <t>E11</t>
  </si>
  <si>
    <t>Building Management System (BMS) maintenance (Standard A)</t>
  </si>
  <si>
    <t>E12</t>
  </si>
  <si>
    <t>Standby power system maintenance (Standard A)</t>
  </si>
  <si>
    <t>E13</t>
  </si>
  <si>
    <t>High Voltage (HV) and switchgear maintenance (Standard A)</t>
  </si>
  <si>
    <t>E14</t>
  </si>
  <si>
    <t>Catering equipment maintenance</t>
  </si>
  <si>
    <t>E15</t>
  </si>
  <si>
    <t>Audio Visual (AV) equipment maintenance</t>
  </si>
  <si>
    <t>E16</t>
  </si>
  <si>
    <t>Television cabling maintenance</t>
  </si>
  <si>
    <t>E17</t>
  </si>
  <si>
    <t>Mail room equipment maintenance</t>
  </si>
  <si>
    <t>E18</t>
  </si>
  <si>
    <t>Office Machinery Servicing and Maintenance</t>
  </si>
  <si>
    <t>E19</t>
  </si>
  <si>
    <t>Voice announcement system maintenance</t>
  </si>
  <si>
    <t>E20</t>
  </si>
  <si>
    <t>Locksmith Services</t>
  </si>
  <si>
    <t>E21</t>
  </si>
  <si>
    <t>Specialist maintenance Services</t>
  </si>
  <si>
    <t>Work Package F - Statutory Obligations</t>
  </si>
  <si>
    <t>F1</t>
  </si>
  <si>
    <t>Asbestos Management</t>
  </si>
  <si>
    <t>F2</t>
  </si>
  <si>
    <t>Water hygiene maintenance</t>
  </si>
  <si>
    <t>F3</t>
  </si>
  <si>
    <t>Statutory Inspections</t>
  </si>
  <si>
    <t>F4</t>
  </si>
  <si>
    <t>Portable Appliance Testing (PAT)</t>
  </si>
  <si>
    <t>Number (per unit) per annum</t>
  </si>
  <si>
    <t>F5</t>
  </si>
  <si>
    <t>Miscellaneous Surveys, Audits and Testing Services</t>
  </si>
  <si>
    <t>F6</t>
  </si>
  <si>
    <t>Condition surveys</t>
  </si>
  <si>
    <t>F7</t>
  </si>
  <si>
    <t>Electrical Testing</t>
  </si>
  <si>
    <t>F8</t>
  </si>
  <si>
    <t>Fire Risk Assessments</t>
  </si>
  <si>
    <t>F9</t>
  </si>
  <si>
    <t>Building Information Modelling (BIM) and Government Soft Landings (GSL)</t>
  </si>
  <si>
    <t>F10</t>
  </si>
  <si>
    <t>Display Energy Certificates (DECs)</t>
  </si>
  <si>
    <t>F11</t>
  </si>
  <si>
    <t>Energy Performance Certificates (EPCs)</t>
  </si>
  <si>
    <t>F12</t>
  </si>
  <si>
    <t>Radon Testing Services</t>
  </si>
  <si>
    <t>F13</t>
  </si>
  <si>
    <t>Permit to Work (PtW)</t>
  </si>
  <si>
    <t>permit</t>
  </si>
  <si>
    <t>Work Package G – Landscaping Services</t>
  </si>
  <si>
    <t>G1</t>
  </si>
  <si>
    <t>Hard Landscaping Services</t>
  </si>
  <si>
    <t>G2</t>
  </si>
  <si>
    <t>Soft Landscaping Services</t>
  </si>
  <si>
    <t>G3</t>
  </si>
  <si>
    <t>Tree Surgery (Arboriculture)</t>
  </si>
  <si>
    <t>G4</t>
  </si>
  <si>
    <t>Planned snow and ice clearance</t>
  </si>
  <si>
    <t>G5</t>
  </si>
  <si>
    <t>Reactive snow and ice clearance</t>
  </si>
  <si>
    <t>G6</t>
  </si>
  <si>
    <t>Reservoirs, ponds, river walls and water feature maintenance</t>
  </si>
  <si>
    <t>G7</t>
  </si>
  <si>
    <t>Internal planting</t>
  </si>
  <si>
    <t>G8</t>
  </si>
  <si>
    <t>Cut flowers and Christmas trees</t>
  </si>
  <si>
    <t>Work Package H – Catering Services</t>
  </si>
  <si>
    <t>H1</t>
  </si>
  <si>
    <t>Chilled potable water</t>
  </si>
  <si>
    <t>H2</t>
  </si>
  <si>
    <t>Retail Services / Convenience Store</t>
  </si>
  <si>
    <t>H3</t>
  </si>
  <si>
    <t>Deli / coffee bar</t>
  </si>
  <si>
    <t>H4</t>
  </si>
  <si>
    <t>Events and functions</t>
  </si>
  <si>
    <t>H5</t>
  </si>
  <si>
    <t>Full service restaurant</t>
  </si>
  <si>
    <t>H6</t>
  </si>
  <si>
    <t>Hospitality and meetings</t>
  </si>
  <si>
    <t>H7</t>
  </si>
  <si>
    <t>Outside catering</t>
  </si>
  <si>
    <t>H8</t>
  </si>
  <si>
    <t>Trolley service</t>
  </si>
  <si>
    <t>H9</t>
  </si>
  <si>
    <t>Vending Services (food and beverages)</t>
  </si>
  <si>
    <t>H10</t>
  </si>
  <si>
    <t>Residential catering Services</t>
  </si>
  <si>
    <t>Work Package I – Cleaning Services</t>
  </si>
  <si>
    <t>I1</t>
  </si>
  <si>
    <t>Routine cleaning services (Standard A)</t>
  </si>
  <si>
    <t>I2</t>
  </si>
  <si>
    <t>Infection Control / Touchpoint cleaning services</t>
  </si>
  <si>
    <t>I3</t>
  </si>
  <si>
    <t>Cleaning of integral barrier mats</t>
  </si>
  <si>
    <t>I4</t>
  </si>
  <si>
    <t>Mobile cleaning Services</t>
  </si>
  <si>
    <t>I5</t>
  </si>
  <si>
    <t>Deep (periodic) cleaning services</t>
  </si>
  <si>
    <t>I6</t>
  </si>
  <si>
    <t>Cleaning of external areas</t>
  </si>
  <si>
    <t>I7</t>
  </si>
  <si>
    <t>Window cleaning (internal)</t>
  </si>
  <si>
    <t>I8</t>
  </si>
  <si>
    <t>Window cleaning (external)</t>
  </si>
  <si>
    <t>I9</t>
  </si>
  <si>
    <t>Cleaning of communications and equipment rooms</t>
  </si>
  <si>
    <t>I10</t>
  </si>
  <si>
    <t>Reactive cleaning (outside operational hours)</t>
  </si>
  <si>
    <t>I11</t>
  </si>
  <si>
    <t>Housekeeping services</t>
  </si>
  <si>
    <t>I12</t>
  </si>
  <si>
    <t>IT equipment cleaning</t>
  </si>
  <si>
    <t>I13</t>
  </si>
  <si>
    <t>Specialist cleaning</t>
  </si>
  <si>
    <t>I14</t>
  </si>
  <si>
    <t>Cleaning of curtains and window blinds</t>
  </si>
  <si>
    <t>I15</t>
  </si>
  <si>
    <t>Medical and clinical cleaning</t>
  </si>
  <si>
    <t>I16</t>
  </si>
  <si>
    <t>Pest control Services</t>
  </si>
  <si>
    <t>I17</t>
  </si>
  <si>
    <t>Linen and laundry Services</t>
  </si>
  <si>
    <t>I18</t>
  </si>
  <si>
    <t>Hotel Services</t>
  </si>
  <si>
    <t>Work Package J – Workplace FM Services</t>
  </si>
  <si>
    <t>J1</t>
  </si>
  <si>
    <t>Mail Services</t>
  </si>
  <si>
    <t>J2</t>
  </si>
  <si>
    <t>Internal messenger Service</t>
  </si>
  <si>
    <t>J3</t>
  </si>
  <si>
    <t>Courier booking and distribution services</t>
  </si>
  <si>
    <t>J4</t>
  </si>
  <si>
    <t>Repairperson Services</t>
  </si>
  <si>
    <t>hourly rate</t>
  </si>
  <si>
    <t>J5</t>
  </si>
  <si>
    <t>Move and space management (internal moves)</t>
  </si>
  <si>
    <t>J6</t>
  </si>
  <si>
    <t>Porterage</t>
  </si>
  <si>
    <t>J7</t>
  </si>
  <si>
    <t>Clocks</t>
  </si>
  <si>
    <t>J8</t>
  </si>
  <si>
    <t>Signage</t>
  </si>
  <si>
    <t>J9</t>
  </si>
  <si>
    <t>Archiving (on-site)</t>
  </si>
  <si>
    <t>J10</t>
  </si>
  <si>
    <t>Furniture Management</t>
  </si>
  <si>
    <t>J11</t>
  </si>
  <si>
    <t>Space management</t>
  </si>
  <si>
    <t>J12</t>
  </si>
  <si>
    <t>Cable management</t>
  </si>
  <si>
    <t>J13</t>
  </si>
  <si>
    <t>Reprographics Service</t>
  </si>
  <si>
    <t>J14</t>
  </si>
  <si>
    <t>Stores and Goods Management Services</t>
  </si>
  <si>
    <t>J15</t>
  </si>
  <si>
    <t>Portable washroom solutions</t>
  </si>
  <si>
    <t>J16</t>
  </si>
  <si>
    <t>Additional support Services</t>
  </si>
  <si>
    <t>Work Package K – Visitor Support Services</t>
  </si>
  <si>
    <t>K1</t>
  </si>
  <si>
    <t>Reception Services</t>
  </si>
  <si>
    <t>K2</t>
  </si>
  <si>
    <t>Taxi-booking Services</t>
  </si>
  <si>
    <t>K3</t>
  </si>
  <si>
    <t>Car park management and booking services</t>
  </si>
  <si>
    <t>K4</t>
  </si>
  <si>
    <t>Voice announcement system operation</t>
  </si>
  <si>
    <t>K5</t>
  </si>
  <si>
    <t>Concierge Services</t>
  </si>
  <si>
    <t>Work Package L – Security Services</t>
  </si>
  <si>
    <t>L1</t>
  </si>
  <si>
    <t>Static Guarding Service</t>
  </si>
  <si>
    <t>L2</t>
  </si>
  <si>
    <t>CCTV / alarm monitoring</t>
  </si>
  <si>
    <t>L3</t>
  </si>
  <si>
    <t>Control of access - Staff and Visitors</t>
  </si>
  <si>
    <t>L4</t>
  </si>
  <si>
    <t>Control of access - Vehicles</t>
  </si>
  <si>
    <t>L5</t>
  </si>
  <si>
    <t>Emergency response</t>
  </si>
  <si>
    <t>L6</t>
  </si>
  <si>
    <t>Patrols (fixed or static guarding)</t>
  </si>
  <si>
    <t>L7</t>
  </si>
  <si>
    <t>Management of visitors and passes</t>
  </si>
  <si>
    <t>L8</t>
  </si>
  <si>
    <t>Reactive guarding</t>
  </si>
  <si>
    <t>L9</t>
  </si>
  <si>
    <t>Additional security Services</t>
  </si>
  <si>
    <t>L10</t>
  </si>
  <si>
    <t>Enhanced security requirements</t>
  </si>
  <si>
    <t>L11</t>
  </si>
  <si>
    <t>Key holding</t>
  </si>
  <si>
    <t>L12</t>
  </si>
  <si>
    <t>Lock Up / open up of Buyer Premises</t>
  </si>
  <si>
    <t>L13</t>
  </si>
  <si>
    <t>Patrols (mobile via a specific visiting vehicle)</t>
  </si>
  <si>
    <t>L14</t>
  </si>
  <si>
    <t>Remote CCTV / alarm monitoring</t>
  </si>
  <si>
    <t>L15</t>
  </si>
  <si>
    <t>Blended Static Guarding Service</t>
  </si>
  <si>
    <t>Work Package M – Waste Services</t>
  </si>
  <si>
    <t>M1</t>
  </si>
  <si>
    <t>On Site / Mobile Classified Waste Shredding Service</t>
  </si>
  <si>
    <t>console</t>
  </si>
  <si>
    <t>M2</t>
  </si>
  <si>
    <t>Off Site / Mobile Classified Waste Shredding Service</t>
  </si>
  <si>
    <t>M3</t>
  </si>
  <si>
    <t>General waste</t>
  </si>
  <si>
    <t>uplift</t>
  </si>
  <si>
    <t>M4</t>
  </si>
  <si>
    <t>Recycled waste and waste for re-use</t>
  </si>
  <si>
    <t>M5</t>
  </si>
  <si>
    <t>Hazardous waste</t>
  </si>
  <si>
    <t>tonne</t>
  </si>
  <si>
    <t>M6</t>
  </si>
  <si>
    <t>Specialist Waste Destruction Services</t>
  </si>
  <si>
    <t>M7</t>
  </si>
  <si>
    <t>Clinical Waste</t>
  </si>
  <si>
    <t>M8</t>
  </si>
  <si>
    <t>Feminine hygiene waste</t>
  </si>
  <si>
    <t>unit</t>
  </si>
  <si>
    <t>Work Package N – Miscellaneous FM Services</t>
  </si>
  <si>
    <t>N1</t>
  </si>
  <si>
    <t>Childcare facility</t>
  </si>
  <si>
    <t>N2</t>
  </si>
  <si>
    <t xml:space="preserve">Sports and leisure </t>
  </si>
  <si>
    <t>N3</t>
  </si>
  <si>
    <t>Transport, Driver and Vehicle Service</t>
  </si>
  <si>
    <t>N4</t>
  </si>
  <si>
    <t>First aid and medical service</t>
  </si>
  <si>
    <t>N5</t>
  </si>
  <si>
    <t>Flag flying service</t>
  </si>
  <si>
    <t>N6</t>
  </si>
  <si>
    <t>Journal, magazine and newspaper supply</t>
  </si>
  <si>
    <t>N7</t>
  </si>
  <si>
    <t>Hairdressing Services</t>
  </si>
  <si>
    <t>N8</t>
  </si>
  <si>
    <t>Footwear cobbling Services</t>
  </si>
  <si>
    <t>N9</t>
  </si>
  <si>
    <t>Provision of chaplaincy support Services</t>
  </si>
  <si>
    <t>N10</t>
  </si>
  <si>
    <t>Housing and residential accommodation management</t>
  </si>
  <si>
    <t>N11</t>
  </si>
  <si>
    <t>Energy and utilities management bureau Services</t>
  </si>
  <si>
    <t>N12</t>
  </si>
  <si>
    <t xml:space="preserve">Janitor Services </t>
  </si>
  <si>
    <t>N13</t>
  </si>
  <si>
    <t>Specialist Health FM Services</t>
  </si>
  <si>
    <t>Work Package O - Specialist (Defence) FM Services</t>
  </si>
  <si>
    <t>O1</t>
  </si>
  <si>
    <t>End-User Accommodation Services</t>
  </si>
  <si>
    <t>O2</t>
  </si>
  <si>
    <t>Management and Control of Ranges and Training Areas (MCRT) including the Operation of a Bidding &amp; Allocation Management (BAMS) system</t>
  </si>
  <si>
    <t>O3</t>
  </si>
  <si>
    <t>Training Areas and Ranges Operation and Management (TAROM) Services and the provision of a service for Targets deployed overseas</t>
  </si>
  <si>
    <t>O4</t>
  </si>
  <si>
    <t>Rural Estate Maintenance (REM) Services</t>
  </si>
  <si>
    <t>O5</t>
  </si>
  <si>
    <t>Land Management Service (LMS)</t>
  </si>
  <si>
    <t>Work Package P – Occupancy and Property Management Services</t>
  </si>
  <si>
    <t>P1</t>
  </si>
  <si>
    <t>Applications And Allocations Services</t>
  </si>
  <si>
    <t>P2</t>
  </si>
  <si>
    <t>Occupancy Management</t>
  </si>
  <si>
    <t>P3</t>
  </si>
  <si>
    <t>Rental Services</t>
  </si>
  <si>
    <t>P4</t>
  </si>
  <si>
    <t>Emergency Accommodation</t>
  </si>
  <si>
    <t>P5</t>
  </si>
  <si>
    <t>Occupation Management</t>
  </si>
  <si>
    <t>P6</t>
  </si>
  <si>
    <t>P7</t>
  </si>
  <si>
    <t>Housing Stock Management</t>
  </si>
  <si>
    <t>P8</t>
  </si>
  <si>
    <t>Accommodation Stores Service</t>
  </si>
  <si>
    <t>P9</t>
  </si>
  <si>
    <t>Special Need Or Disability Adaptions</t>
  </si>
  <si>
    <t>P10</t>
  </si>
  <si>
    <t>Third Party Claims</t>
  </si>
  <si>
    <t>P11</t>
  </si>
  <si>
    <t>Customer Service Centre</t>
  </si>
  <si>
    <t>P12</t>
  </si>
  <si>
    <t>Future Accommodation Model (FAM)</t>
  </si>
  <si>
    <t>P13</t>
  </si>
  <si>
    <t>Property Maintenance Support Desk Services</t>
  </si>
  <si>
    <t>P14</t>
  </si>
  <si>
    <t>Accommodation Compliance Services</t>
  </si>
  <si>
    <t>P15</t>
  </si>
  <si>
    <t>Accommodation Maintenance Services</t>
  </si>
  <si>
    <t>Work Package Q – CAFM</t>
  </si>
  <si>
    <t>Q2</t>
  </si>
  <si>
    <t>Hard FM / TFM CAFM Services</t>
  </si>
  <si>
    <t>Percentage of Year 1 Deliverables Value (excluding Management and Corporate Overhead, and Profit) at call-off.</t>
  </si>
  <si>
    <t>Work Package R – Helpdesk Services</t>
  </si>
  <si>
    <t>R1</t>
  </si>
  <si>
    <t>Helpdesk Services</t>
  </si>
  <si>
    <t>Work Package S – Management of Billable Works</t>
  </si>
  <si>
    <t>S1</t>
  </si>
  <si>
    <t>Management of Billable Works; Small Works, Projects, Installation Works and Reactive Maintenance Works, as defined at Call-Off Schedule 4A - Billable Works and Projects</t>
  </si>
  <si>
    <t>Priced within Section 3. Billable Works</t>
  </si>
  <si>
    <t>Section 2: Key Variables</t>
  </si>
  <si>
    <t>Overhead and Profit</t>
  </si>
  <si>
    <t>%</t>
  </si>
  <si>
    <t>Management Overhead (Work Package A - Contract Management)</t>
  </si>
  <si>
    <t>Service References A1 - A16</t>
  </si>
  <si>
    <t>Service Reference A17 Social Value</t>
  </si>
  <si>
    <t>Cell E7 has named range of 'ManOH'.</t>
  </si>
  <si>
    <t>Service Reference A18 Carbon Net Zero</t>
  </si>
  <si>
    <t>Corporate Overhead</t>
  </si>
  <si>
    <t>Cell E10 has named range of 'CorpOH'.</t>
  </si>
  <si>
    <t>Profit</t>
  </si>
  <si>
    <t>Cell E11 has named range of 'Profit'.</t>
  </si>
  <si>
    <t>London Location Variance</t>
  </si>
  <si>
    <t>Have you indicated that you can provide services to any of the five London locations?</t>
  </si>
  <si>
    <t>If yes, please complete this section:</t>
  </si>
  <si>
    <t>London Location Percentage Variance (to Standard Service Rate)</t>
  </si>
  <si>
    <t>Building Occupants - Price per annum per building occupant. Applicable to service
                                     lines I1 Routine Cleaning and I4 Mobile Cleaning.</t>
  </si>
  <si>
    <t>Building Visitors</t>
  </si>
  <si>
    <t>Section 3: Billable Works &amp; Projects</t>
  </si>
  <si>
    <t>Table 4 - Billable Works Management Uplift %*</t>
  </si>
  <si>
    <t>Billable Works Tier</t>
  </si>
  <si>
    <t>Uplift %</t>
  </si>
  <si>
    <t>Tier 1</t>
  </si>
  <si>
    <t>Tier 2</t>
  </si>
  <si>
    <t>Tier 3</t>
  </si>
  <si>
    <t>Tier 4</t>
  </si>
  <si>
    <t xml:space="preserve"> * Only Profit will be applied (not Management or Corporate Overhead)</t>
  </si>
  <si>
    <t>Table 5 - RIBA Projects*</t>
  </si>
  <si>
    <t>RIBA Plan of Work Stage 2013 (% of project value)</t>
  </si>
  <si>
    <t>Total Fee</t>
  </si>
  <si>
    <t>Project Value (£)</t>
  </si>
  <si>
    <t>0-1
Strategic Brief</t>
  </si>
  <si>
    <t>2
Concept Design</t>
  </si>
  <si>
    <t>3
Developed Design</t>
  </si>
  <si>
    <t>4
Technical Design</t>
  </si>
  <si>
    <t>Design Stages 
Sub-total</t>
  </si>
  <si>
    <t>5
Construction</t>
  </si>
  <si>
    <t>6
Handover &amp; Close Out</t>
  </si>
  <si>
    <t>7
In Use</t>
  </si>
  <si>
    <t>% of project value</t>
  </si>
  <si>
    <t>&lt; 10,000</t>
  </si>
  <si>
    <t>10,001 - 50,000</t>
  </si>
  <si>
    <t>50,001 - 100,000</t>
  </si>
  <si>
    <t>100,001 - 150,000</t>
  </si>
  <si>
    <t>150,001 - 250,000</t>
  </si>
  <si>
    <t>250,001 - 500,000</t>
  </si>
  <si>
    <t>500,001 - 1,000,000</t>
  </si>
  <si>
    <t>1,000,001 - 2,000,000</t>
  </si>
  <si>
    <t>&gt; 2,000,001</t>
  </si>
  <si>
    <t/>
  </si>
  <si>
    <t>Section 4: Schedule of Rates</t>
  </si>
  <si>
    <t>Labour Rates</t>
  </si>
  <si>
    <t>Direct Labour 
or 
Subcontractor</t>
  </si>
  <si>
    <t>Direct Labour Trade Name</t>
  </si>
  <si>
    <t>Subcontractor Name</t>
  </si>
  <si>
    <t>Operational Working Hours:  First Hour
(£ per hour)</t>
  </si>
  <si>
    <t>Operational Working Hours:  Subsequent Hour
(£ per hour)</t>
  </si>
  <si>
    <t>Out of hours Monday to Friday and Saturday am:  First Hour
(£ per hour)</t>
  </si>
  <si>
    <t>Out of hours Monday to Friday and Saturday am:  Subsequent Hour
(£ per hour)</t>
  </si>
  <si>
    <t>Out of hours Saturday pm, Sunday and Bank Holidays:  First Hour
(£ per hour)</t>
  </si>
  <si>
    <t>Out of hours Saturday pm, Sunday and Bank Holidays:  Subsequent Hour
(£ per hour)</t>
  </si>
  <si>
    <t>Work Package A</t>
  </si>
  <si>
    <t>Work Package B</t>
  </si>
  <si>
    <t>Work Package C</t>
  </si>
  <si>
    <t>Work Package D</t>
  </si>
  <si>
    <t>Work Package E</t>
  </si>
  <si>
    <t>Work Package F</t>
  </si>
  <si>
    <t>Work Package G</t>
  </si>
  <si>
    <t>Work Package H</t>
  </si>
  <si>
    <t>Work Package 
I</t>
  </si>
  <si>
    <t>Work Package J</t>
  </si>
  <si>
    <t>Work Package K</t>
  </si>
  <si>
    <t>Work Package L</t>
  </si>
  <si>
    <t>Work Package M</t>
  </si>
  <si>
    <t>Work Package N</t>
  </si>
  <si>
    <t>Work Package O</t>
  </si>
  <si>
    <t>Work Package P</t>
  </si>
  <si>
    <t>Work Package Q</t>
  </si>
  <si>
    <t>Work Package R</t>
  </si>
  <si>
    <t>Work Package S</t>
  </si>
  <si>
    <t>Work Package List:
(for reference)</t>
  </si>
  <si>
    <t>Example</t>
  </si>
  <si>
    <t>Direct Labour</t>
  </si>
  <si>
    <t>Multi-skilled Technician</t>
  </si>
  <si>
    <t>Work Package P - End User Accommodation Services</t>
  </si>
  <si>
    <t>Service Rates</t>
  </si>
  <si>
    <r>
      <rPr>
        <rFont val="Arial"/>
        <color theme="1"/>
        <sz val="8.0"/>
      </rPr>
      <t xml:space="preserve">Standard Service Rate per Unit of Measure </t>
    </r>
    <r>
      <rPr>
        <rFont val="Arial"/>
        <b/>
        <color theme="1"/>
        <sz val="8.0"/>
      </rPr>
      <t>including Overhead and Profit</t>
    </r>
    <r>
      <rPr>
        <rFont val="Arial"/>
        <color theme="1"/>
        <sz val="8.0"/>
      </rPr>
      <t xml:space="preserve">
 (£)</t>
    </r>
  </si>
  <si>
    <r>
      <rPr>
        <rFont val="Arial"/>
        <color theme="1"/>
        <sz val="8.0"/>
      </rPr>
      <t xml:space="preserve">Weighted Standard Service Rate per Unit of Measure </t>
    </r>
    <r>
      <rPr>
        <rFont val="Arial"/>
        <b/>
        <color theme="1"/>
        <sz val="8.0"/>
      </rPr>
      <t>including Overhead and Profit</t>
    </r>
    <r>
      <rPr>
        <rFont val="Arial"/>
        <color theme="1"/>
        <sz val="8.0"/>
      </rPr>
      <t xml:space="preserve">
 (£)</t>
    </r>
  </si>
  <si>
    <t>Evaluation Rate</t>
  </si>
  <si>
    <t>Cleaning Consumables</t>
  </si>
  <si>
    <t>I1 &amp; I4</t>
  </si>
  <si>
    <t>Cleaning Consumables per Building Occupant</t>
  </si>
  <si>
    <t>Price per annum per building occupant</t>
  </si>
  <si>
    <t>Billable Works &amp; Projects</t>
  </si>
  <si>
    <t>Overall Status:</t>
  </si>
  <si>
    <t>Tab</t>
  </si>
  <si>
    <t>Cell Reference(s)</t>
  </si>
  <si>
    <t>Check Description</t>
  </si>
  <si>
    <t>Status</t>
  </si>
  <si>
    <t>iBidder</t>
  </si>
  <si>
    <t>C2</t>
  </si>
  <si>
    <t>Ensure the cell relating to the bidder name has been populated.</t>
  </si>
  <si>
    <t>iService Rates</t>
  </si>
  <si>
    <t>G5:G175</t>
  </si>
  <si>
    <t>Ensure all cells relating to the ability to undertake Additional Services have been populated ('Y' or 'N').</t>
  </si>
  <si>
    <t>H26:T46</t>
  </si>
  <si>
    <t>Ensure all cells relating to Work Package E - Maintenance Services have been populated.</t>
  </si>
  <si>
    <t>H47:T59</t>
  </si>
  <si>
    <t>Ensure all cells relating to Work Package F - Statutory Obligations have been populated.</t>
  </si>
  <si>
    <t>H78:T95</t>
  </si>
  <si>
    <t>Ensure all cells relating to Work Package I - Cleaning Services have been populated.</t>
  </si>
  <si>
    <t>H96:T111</t>
  </si>
  <si>
    <t>Ensure all cells relating to Work Package J – Workplace FM Services have been populated.</t>
  </si>
  <si>
    <t>H112:T116</t>
  </si>
  <si>
    <t>Ensure all cells relating to Work Package K – Visitor Support Services have been populated.</t>
  </si>
  <si>
    <t>H117:T131</t>
  </si>
  <si>
    <t>Ensure all cells relating to Work Package L – Security Services have been populated.</t>
  </si>
  <si>
    <t>H132:T139</t>
  </si>
  <si>
    <t>Ensure all cells relating to Work Package M – Waste Services have been populated.</t>
  </si>
  <si>
    <t>H173:T173</t>
  </si>
  <si>
    <t>Ensure all cells relating to Work Package Q – CAFM have been populated.</t>
  </si>
  <si>
    <t>H174:T174</t>
  </si>
  <si>
    <t>Ensure all cells relating to Work Package R – Helpdesk Services have been populated.</t>
  </si>
  <si>
    <t>iVariables</t>
  </si>
  <si>
    <t>D7:D9 &amp; E10:E11</t>
  </si>
  <si>
    <t>Ensure the cells relating to overhead and profit have been populated.</t>
  </si>
  <si>
    <t>D17 &amp; D19</t>
  </si>
  <si>
    <t>Ensure the cells relating to the London Location Variance have been populated.</t>
  </si>
  <si>
    <t>D24</t>
  </si>
  <si>
    <t>Ensure the cell relating to Cleaning Consumables Per Building User has been populated.</t>
  </si>
  <si>
    <t>iBillable Works</t>
  </si>
  <si>
    <t>C7:C10</t>
  </si>
  <si>
    <t>Ensure the cells relating to the Billable Works Management Uplift % have been populated.</t>
  </si>
  <si>
    <t>C18:F26 &amp; H18:J26</t>
  </si>
  <si>
    <t>Ensure the cells relating to the Billable Works RIBA Project % have been populated.</t>
  </si>
  <si>
    <t>iLabour Rates</t>
  </si>
  <si>
    <t>C6:AD105</t>
  </si>
  <si>
    <t>Ensure all cells related to labour rates have been populated correctly.</t>
  </si>
  <si>
    <t>Lot</t>
  </si>
  <si>
    <t>Service Ref</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</si>
</sst>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00"/>
    <numFmt numFmtId="165" formatCode="0.0%"/>
  </numFmts>
  <fonts count="10">
    <font>
      <sz val="8.0"/>
      <color theme="1"/>
      <name val="Arial"/>
    </font>
    <font>
      <u/>
      <sz val="8.0"/>
      <color theme="1"/>
      <name val="Arial"/>
    </font>
    <font>
      <color theme="1"/>
      <name val="Calibri"/>
    </font>
    <font>
      <u/>
      <sz val="8.0"/>
      <color theme="1"/>
      <name val="Arial"/>
    </font>
    <font>
      <sz val="8.0"/>
      <color rgb="FF000000"/>
      <name val="Arial"/>
    </font>
    <font/>
    <font>
      <b/>
      <sz val="8.0"/>
      <color theme="1"/>
      <name val="Arial"/>
    </font>
    <font>
      <sz val="8.0"/>
      <name val="Arial"/>
    </font>
    <font>
      <sz val="8.0"/>
      <color rgb="FFC00000"/>
      <name val="Arial"/>
    </font>
    <font>
      <i/>
      <sz val="8.0"/>
      <color theme="1"/>
      <name val="Arial"/>
    </font>
  </fonts>
  <fills count="6">
    <fill>
      <patternFill patternType="none"/>
    </fill>
    <fill>
      <patternFill patternType="lightGray"/>
    </fill>
    <fill>
      <patternFill patternType="solid">
        <fgColor rgb="FFDEEAF6"/>
        <bgColor rgb="FFDEEAF6"/>
      </patternFill>
    </fill>
    <fill>
      <patternFill patternType="solid">
        <fgColor rgb="FFD0CECE"/>
        <bgColor rgb="FFD0CECE"/>
      </patternFill>
    </fill>
    <fill>
      <patternFill patternType="solid">
        <fgColor rgb="FFBFBFBF"/>
        <bgColor rgb="FFBFBFBF"/>
      </patternFill>
    </fill>
    <fill>
      <patternFill patternType="solid">
        <fgColor rgb="FFECECEC"/>
        <bgColor rgb="FFECECEC"/>
      </patternFill>
    </fill>
  </fills>
  <borders count="25">
    <border/>
    <border>
      <left style="thin">
        <color rgb="FF000000"/>
      </left>
      <right style="thin">
        <color rgb="FF000000"/>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border>
    <border>
      <top style="thin">
        <color rgb="FF000000"/>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91">
    <xf borderId="0" fillId="0" fontId="0" numFmtId="0" xfId="0" applyAlignment="1" applyFont="1">
      <alignment readingOrder="0" shrinkToFit="0" vertical="bottom" wrapText="0"/>
    </xf>
    <xf borderId="0" fillId="0" fontId="1" numFmtId="0" xfId="0" applyFont="1"/>
    <xf borderId="0" fillId="0" fontId="0" numFmtId="0" xfId="0" applyFont="1"/>
    <xf borderId="0" fillId="0" fontId="2" numFmtId="0" xfId="0" applyFont="1"/>
    <xf quotePrefix="1" borderId="0" fillId="0" fontId="3" numFmtId="0" xfId="0" applyFont="1"/>
    <xf borderId="0" fillId="0" fontId="4" numFmtId="0" xfId="0" applyFont="1"/>
    <xf borderId="0" fillId="0" fontId="0" numFmtId="0" xfId="0" applyAlignment="1" applyFont="1">
      <alignment horizontal="left"/>
    </xf>
    <xf borderId="1" fillId="0" fontId="0" numFmtId="0" xfId="0" applyBorder="1" applyFont="1"/>
    <xf borderId="2" fillId="0" fontId="0" numFmtId="0" xfId="0" applyAlignment="1" applyBorder="1" applyFont="1">
      <alignment horizontal="center"/>
    </xf>
    <xf borderId="2" fillId="0" fontId="5" numFmtId="0" xfId="0" applyBorder="1" applyFont="1"/>
    <xf borderId="3" fillId="0" fontId="5" numFmtId="0" xfId="0" applyBorder="1" applyFont="1"/>
    <xf borderId="4" fillId="0" fontId="0" numFmtId="0" xfId="0" applyAlignment="1" applyBorder="1" applyFont="1">
      <alignment horizontal="center"/>
    </xf>
    <xf borderId="0" fillId="0" fontId="0" numFmtId="0" xfId="0" applyAlignment="1" applyFont="1">
      <alignment shrinkToFit="0" vertical="center" wrapText="1"/>
    </xf>
    <xf borderId="0" fillId="0" fontId="6" numFmtId="0" xfId="0" applyAlignment="1" applyFont="1">
      <alignment shrinkToFit="0" vertical="center" wrapText="1"/>
    </xf>
    <xf borderId="4" fillId="2" fontId="0" numFmtId="0" xfId="0" applyAlignment="1" applyBorder="1" applyFill="1" applyFont="1">
      <alignment horizontal="center" shrinkToFit="0" wrapText="1"/>
    </xf>
    <xf borderId="1" fillId="2" fontId="0" numFmtId="0" xfId="0" applyAlignment="1" applyBorder="1" applyFont="1">
      <alignment horizontal="center" shrinkToFit="0" vertical="center" wrapText="1"/>
    </xf>
    <xf borderId="5" fillId="0" fontId="0" numFmtId="0" xfId="0" applyAlignment="1" applyBorder="1" applyFont="1">
      <alignment horizontal="center" shrinkToFit="0" vertical="center" wrapText="1"/>
    </xf>
    <xf borderId="1" fillId="0" fontId="0" numFmtId="0" xfId="0" applyAlignment="1" applyBorder="1" applyFont="1">
      <alignment horizontal="center" shrinkToFit="0" vertical="center" wrapText="1"/>
    </xf>
    <xf borderId="1" fillId="0" fontId="0" numFmtId="0" xfId="0" applyAlignment="1" applyBorder="1" applyFont="1">
      <alignment shrinkToFit="0" vertical="center" wrapText="1"/>
    </xf>
    <xf borderId="4" fillId="3" fontId="0" numFmtId="0" xfId="0" applyAlignment="1" applyBorder="1" applyFill="1" applyFont="1">
      <alignment horizontal="center" vertical="center"/>
    </xf>
    <xf borderId="6" fillId="0" fontId="5" numFmtId="0" xfId="0" applyBorder="1" applyFont="1"/>
    <xf borderId="7" fillId="0" fontId="5" numFmtId="0" xfId="0" applyBorder="1" applyFont="1"/>
    <xf borderId="1" fillId="0" fontId="0" numFmtId="0" xfId="0" applyAlignment="1" applyBorder="1" applyFont="1">
      <alignment readingOrder="0" shrinkToFit="0" vertical="center" wrapText="1"/>
    </xf>
    <xf borderId="1" fillId="0" fontId="0" numFmtId="164" xfId="0" applyAlignment="1" applyBorder="1" applyFont="1" applyNumberFormat="1">
      <alignment horizontal="center"/>
    </xf>
    <xf borderId="4" fillId="0" fontId="0" numFmtId="164" xfId="0" applyAlignment="1" applyBorder="1" applyFont="1" applyNumberFormat="1">
      <alignment horizontal="center"/>
    </xf>
    <xf borderId="1" fillId="0" fontId="7" numFmtId="0" xfId="0" applyAlignment="1" applyBorder="1" applyFont="1">
      <alignment readingOrder="0" shrinkToFit="0" vertical="center" wrapText="1"/>
    </xf>
    <xf borderId="5" fillId="0" fontId="0" numFmtId="0" xfId="0" applyAlignment="1" applyBorder="1" applyFont="1">
      <alignment horizontal="center" readingOrder="0" shrinkToFit="0" vertical="center" wrapText="1"/>
    </xf>
    <xf borderId="7" fillId="0" fontId="0" numFmtId="0" xfId="0" applyAlignment="1" applyBorder="1" applyFont="1">
      <alignment horizontal="center" shrinkToFit="0" vertical="center" wrapText="1"/>
    </xf>
    <xf borderId="4" fillId="0" fontId="0" numFmtId="10" xfId="0" applyAlignment="1" applyBorder="1" applyFont="1" applyNumberFormat="1">
      <alignment horizontal="center" vertical="center"/>
    </xf>
    <xf borderId="0" fillId="0" fontId="6" numFmtId="0" xfId="0" applyAlignment="1" applyFont="1">
      <alignment vertical="center"/>
    </xf>
    <xf borderId="0" fillId="0" fontId="0" numFmtId="0" xfId="0" applyAlignment="1" applyFont="1">
      <alignment vertical="center"/>
    </xf>
    <xf borderId="4" fillId="2" fontId="0" numFmtId="0" xfId="0" applyAlignment="1" applyBorder="1" applyFont="1">
      <alignment horizontal="center" shrinkToFit="0" vertical="center" wrapText="1"/>
    </xf>
    <xf borderId="5" fillId="0" fontId="0" numFmtId="0" xfId="0" applyAlignment="1" applyBorder="1" applyFont="1">
      <alignment shrinkToFit="0" vertical="center" wrapText="1"/>
    </xf>
    <xf borderId="1" fillId="0" fontId="0" numFmtId="10" xfId="0" applyAlignment="1" applyBorder="1" applyFont="1" applyNumberFormat="1">
      <alignment horizontal="center" shrinkToFit="0" vertical="center" wrapText="1"/>
    </xf>
    <xf borderId="5" fillId="0" fontId="0" numFmtId="10" xfId="0" applyAlignment="1" applyBorder="1" applyFont="1" applyNumberFormat="1">
      <alignment horizontal="center" vertical="center"/>
    </xf>
    <xf borderId="4" fillId="0" fontId="0" numFmtId="0" xfId="0" applyBorder="1" applyFont="1"/>
    <xf borderId="2" fillId="0" fontId="0" numFmtId="0" xfId="0" applyBorder="1" applyFont="1"/>
    <xf borderId="1" fillId="4" fontId="0" numFmtId="0" xfId="0" applyBorder="1" applyFill="1" applyFont="1"/>
    <xf borderId="1" fillId="0" fontId="0" numFmtId="10" xfId="0" applyAlignment="1" applyBorder="1" applyFont="1" applyNumberFormat="1">
      <alignment horizontal="center"/>
    </xf>
    <xf borderId="0" fillId="0" fontId="0" numFmtId="10" xfId="0" applyAlignment="1" applyFont="1" applyNumberFormat="1">
      <alignment horizontal="center"/>
    </xf>
    <xf borderId="8" fillId="2" fontId="0" numFmtId="0" xfId="0" applyAlignment="1" applyBorder="1" applyFont="1">
      <alignment horizontal="center" shrinkToFit="0" vertical="center" wrapText="1"/>
    </xf>
    <xf borderId="9" fillId="0" fontId="5" numFmtId="0" xfId="0" applyBorder="1" applyFont="1"/>
    <xf borderId="1" fillId="2" fontId="0" numFmtId="0" xfId="0" applyBorder="1" applyFont="1"/>
    <xf borderId="3" fillId="0" fontId="0" numFmtId="0" xfId="0" applyBorder="1" applyFont="1"/>
    <xf borderId="1" fillId="0" fontId="0" numFmtId="0" xfId="0" applyAlignment="1" applyBorder="1" applyFont="1">
      <alignment horizontal="center"/>
    </xf>
    <xf borderId="10" fillId="0" fontId="0" numFmtId="0" xfId="0" applyBorder="1" applyFont="1"/>
    <xf borderId="0" fillId="0" fontId="8" numFmtId="0" xfId="0" applyFont="1"/>
    <xf borderId="4" fillId="0" fontId="0" numFmtId="0" xfId="0" applyAlignment="1" applyBorder="1" applyFont="1">
      <alignment shrinkToFit="0" vertical="center" wrapText="1"/>
    </xf>
    <xf borderId="1" fillId="0" fontId="0" numFmtId="164" xfId="0" applyAlignment="1" applyBorder="1" applyFont="1" applyNumberFormat="1">
      <alignment horizontal="center" vertical="center"/>
    </xf>
    <xf borderId="1" fillId="0" fontId="0" numFmtId="0" xfId="0" applyAlignment="1" applyBorder="1" applyFont="1">
      <alignment vertical="center"/>
    </xf>
    <xf borderId="3" fillId="0" fontId="0" numFmtId="0" xfId="0" applyAlignment="1" applyBorder="1" applyFont="1">
      <alignment horizontal="center"/>
    </xf>
    <xf borderId="1" fillId="3" fontId="0" numFmtId="0" xfId="0" applyAlignment="1" applyBorder="1" applyFont="1">
      <alignment horizontal="center" shrinkToFit="0" vertical="center" wrapText="1"/>
    </xf>
    <xf borderId="0" fillId="0" fontId="6" numFmtId="0" xfId="0" applyFont="1"/>
    <xf borderId="4" fillId="2" fontId="0" numFmtId="0" xfId="0" applyAlignment="1" applyBorder="1" applyFont="1">
      <alignment horizontal="center"/>
    </xf>
    <xf borderId="1" fillId="2" fontId="0" numFmtId="0" xfId="0" applyAlignment="1" applyBorder="1" applyFont="1">
      <alignment horizontal="center"/>
    </xf>
    <xf borderId="1" fillId="2" fontId="0" numFmtId="0" xfId="0" applyAlignment="1" applyBorder="1" applyFont="1">
      <alignment horizontal="center" vertical="center"/>
    </xf>
    <xf borderId="1" fillId="3" fontId="0" numFmtId="10" xfId="0" applyAlignment="1" applyBorder="1" applyFont="1" applyNumberFormat="1">
      <alignment horizontal="center"/>
    </xf>
    <xf borderId="4" fillId="2" fontId="0" numFmtId="0" xfId="0" applyAlignment="1" applyBorder="1" applyFont="1">
      <alignment horizontal="center" vertical="center"/>
    </xf>
    <xf borderId="0" fillId="0" fontId="9" numFmtId="0" xfId="0" applyFont="1"/>
    <xf borderId="1" fillId="0" fontId="9" numFmtId="0" xfId="0" applyAlignment="1" applyBorder="1" applyFont="1">
      <alignment horizontal="center"/>
    </xf>
    <xf borderId="1" fillId="0" fontId="9" numFmtId="164" xfId="0" applyAlignment="1" applyBorder="1" applyFont="1" applyNumberFormat="1">
      <alignment horizontal="center"/>
    </xf>
    <xf borderId="11" fillId="0" fontId="5" numFmtId="0" xfId="0" applyBorder="1" applyFont="1"/>
    <xf borderId="12" fillId="2" fontId="0" numFmtId="165" xfId="0" applyAlignment="1" applyBorder="1" applyFont="1" applyNumberFormat="1">
      <alignment horizontal="center" shrinkToFit="0" vertical="center" wrapText="1"/>
    </xf>
    <xf borderId="13" fillId="2" fontId="0" numFmtId="165" xfId="0" applyAlignment="1" applyBorder="1" applyFont="1" applyNumberFormat="1">
      <alignment horizontal="center" vertical="center"/>
    </xf>
    <xf borderId="14" fillId="2" fontId="0" numFmtId="165" xfId="0" applyAlignment="1" applyBorder="1" applyFont="1" applyNumberFormat="1">
      <alignment horizontal="center" vertical="center"/>
    </xf>
    <xf borderId="1" fillId="2" fontId="0" numFmtId="165" xfId="0" applyAlignment="1" applyBorder="1" applyFont="1" applyNumberFormat="1">
      <alignment horizontal="center" shrinkToFit="0" wrapText="1"/>
    </xf>
    <xf borderId="1" fillId="2" fontId="0" numFmtId="165" xfId="0" applyAlignment="1" applyBorder="1" applyFont="1" applyNumberFormat="1">
      <alignment horizontal="center"/>
    </xf>
    <xf borderId="0" fillId="0" fontId="0" numFmtId="165" xfId="0" applyAlignment="1" applyFont="1" applyNumberFormat="1">
      <alignment horizontal="center"/>
    </xf>
    <xf borderId="4" fillId="5" fontId="0" numFmtId="164" xfId="0" applyAlignment="1" applyBorder="1" applyFill="1" applyFont="1" applyNumberFormat="1">
      <alignment horizontal="center"/>
    </xf>
    <xf borderId="4" fillId="0" fontId="0" numFmtId="9" xfId="0" applyAlignment="1" applyBorder="1" applyFont="1" applyNumberFormat="1">
      <alignment horizontal="center" vertical="center"/>
    </xf>
    <xf borderId="4" fillId="5" fontId="0" numFmtId="9" xfId="0" applyAlignment="1" applyBorder="1" applyFont="1" applyNumberFormat="1">
      <alignment horizontal="center"/>
    </xf>
    <xf borderId="1" fillId="0" fontId="0" numFmtId="10" xfId="0" applyAlignment="1" applyBorder="1" applyFont="1" applyNumberFormat="1">
      <alignment horizontal="center" vertical="center"/>
    </xf>
    <xf borderId="1" fillId="0" fontId="0" numFmtId="0" xfId="0" applyAlignment="1" applyBorder="1" applyFont="1">
      <alignment horizontal="center" vertical="center"/>
    </xf>
    <xf borderId="4" fillId="0" fontId="0" numFmtId="164" xfId="0" applyAlignment="1" applyBorder="1" applyFont="1" applyNumberFormat="1">
      <alignment horizontal="center" vertical="center"/>
    </xf>
    <xf borderId="5" fillId="0" fontId="0" numFmtId="0" xfId="0" applyAlignment="1" applyBorder="1" applyFont="1">
      <alignment horizontal="center" vertical="center"/>
    </xf>
    <xf borderId="4" fillId="0" fontId="0" numFmtId="10" xfId="0" applyAlignment="1" applyBorder="1" applyFont="1" applyNumberFormat="1">
      <alignment horizontal="center"/>
    </xf>
    <xf borderId="0" fillId="0" fontId="0" numFmtId="0" xfId="0" applyAlignment="1" applyFont="1">
      <alignment horizontal="center"/>
    </xf>
    <xf borderId="15" fillId="2" fontId="0" numFmtId="0" xfId="0" applyAlignment="1" applyBorder="1" applyFont="1">
      <alignment horizontal="center"/>
    </xf>
    <xf borderId="16" fillId="2" fontId="0" numFmtId="0" xfId="0" applyAlignment="1" applyBorder="1" applyFont="1">
      <alignment horizontal="center"/>
    </xf>
    <xf borderId="17" fillId="2" fontId="0" numFmtId="0" xfId="0" applyAlignment="1" applyBorder="1" applyFont="1">
      <alignment horizontal="center"/>
    </xf>
    <xf borderId="18" fillId="0" fontId="0" numFmtId="0" xfId="0" applyAlignment="1" applyBorder="1" applyFont="1">
      <alignment horizontal="center"/>
    </xf>
    <xf borderId="19" fillId="0" fontId="0" numFmtId="0" xfId="0" applyAlignment="1" applyBorder="1" applyFont="1">
      <alignment horizontal="center"/>
    </xf>
    <xf borderId="19" fillId="0" fontId="0" numFmtId="0" xfId="0" applyBorder="1" applyFont="1"/>
    <xf borderId="20" fillId="0" fontId="0" numFmtId="0" xfId="0" applyAlignment="1" applyBorder="1" applyFont="1">
      <alignment horizontal="center"/>
    </xf>
    <xf borderId="10" fillId="0" fontId="0" numFmtId="0" xfId="0" applyAlignment="1" applyBorder="1" applyFont="1">
      <alignment horizontal="center"/>
    </xf>
    <xf borderId="21" fillId="0" fontId="0" numFmtId="0" xfId="0" applyAlignment="1" applyBorder="1" applyFont="1">
      <alignment horizontal="center"/>
    </xf>
    <xf borderId="22" fillId="0" fontId="0" numFmtId="0" xfId="0" applyAlignment="1" applyBorder="1" applyFont="1">
      <alignment horizontal="center"/>
    </xf>
    <xf borderId="23" fillId="0" fontId="0" numFmtId="0" xfId="0" applyAlignment="1" applyBorder="1" applyFont="1">
      <alignment horizontal="center"/>
    </xf>
    <xf borderId="23" fillId="0" fontId="0" numFmtId="0" xfId="0" applyBorder="1" applyFont="1"/>
    <xf borderId="24" fillId="0" fontId="0" numFmtId="0" xfId="0" applyAlignment="1" applyBorder="1" applyFont="1">
      <alignment horizontal="center"/>
    </xf>
    <xf borderId="1" fillId="0" fontId="0" numFmtId="0" xfId="0" applyAlignment="1" applyBorder="1" applyFont="1">
      <alignment readingOrder="0"/>
    </xf>
  </cellXfs>
  <cellStyles count="1">
    <cellStyle xfId="0" name="Normal" builtinId="0"/>
  </cellStyles>
  <dxfs count="4">
    <dxf>
      <font/>
      <fill>
        <patternFill patternType="solid">
          <fgColor rgb="FFFFFFCC"/>
          <bgColor rgb="FFFFFFCC"/>
        </patternFill>
      </fill>
      <border/>
    </dxf>
    <dxf>
      <font/>
      <fill>
        <patternFill patternType="none"/>
      </fill>
      <border/>
    </dxf>
    <dxf>
      <font/>
      <fill>
        <patternFill patternType="solid">
          <fgColor rgb="FFFFCCCC"/>
          <bgColor rgb="FFFFCCCC"/>
        </patternFill>
      </fill>
      <border/>
    </dxf>
    <dxf>
      <font/>
      <fill>
        <patternFill patternType="solid">
          <fgColor rgb="FFBFBFBF"/>
          <bgColor rgb="FFBFBFB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sheetPr>
  <sheetViews>
    <sheetView workbookViewId="0"/>
  </sheetViews>
  <sheetFormatPr customHeight="1" defaultColWidth="16.83" defaultRowHeight="15.0"/>
  <cols>
    <col customWidth="1" min="1" max="1" width="3.83"/>
    <col customWidth="1" min="2" max="2" width="31.83"/>
    <col customWidth="1" min="3" max="3" width="18.83"/>
    <col customWidth="1" min="4" max="26" width="8.83"/>
  </cols>
  <sheetData>
    <row r="1" ht="9.75" customHeight="1"/>
    <row r="2" ht="9.75" customHeight="1">
      <c r="B2" s="1" t="s">
        <v>0</v>
      </c>
    </row>
    <row r="3" ht="9.75" customHeight="1"/>
    <row r="4" ht="9.75" customHeight="1">
      <c r="B4" s="2" t="s">
        <v>1</v>
      </c>
    </row>
    <row r="5" ht="9.75" customHeight="1">
      <c r="B5" s="3" t="s">
        <v>2</v>
      </c>
    </row>
    <row r="6" ht="9.75" customHeight="1">
      <c r="B6" s="3" t="s">
        <v>3</v>
      </c>
    </row>
    <row r="7" ht="9.75" customHeight="1"/>
    <row r="8" ht="9.75" customHeight="1">
      <c r="B8" s="3" t="s">
        <v>4</v>
      </c>
    </row>
    <row r="9" ht="9.75" customHeight="1">
      <c r="B9" s="2" t="s">
        <v>5</v>
      </c>
    </row>
    <row r="10" ht="9.75" customHeight="1">
      <c r="B10" s="2" t="s">
        <v>6</v>
      </c>
    </row>
    <row r="11" ht="9.75" customHeight="1">
      <c r="B11" s="2" t="s">
        <v>7</v>
      </c>
    </row>
    <row r="12" ht="9.75" customHeight="1">
      <c r="B12" s="2" t="s">
        <v>8</v>
      </c>
    </row>
    <row r="13" ht="9.75" customHeight="1">
      <c r="B13" s="2" t="s">
        <v>9</v>
      </c>
    </row>
    <row r="14" ht="9.75" customHeight="1"/>
    <row r="15" ht="9.75" customHeight="1"/>
    <row r="16" ht="9.75" customHeight="1">
      <c r="B16" s="4" t="s">
        <v>10</v>
      </c>
    </row>
    <row r="17" ht="9.75" customHeight="1"/>
    <row r="18" ht="9.75" customHeight="1">
      <c r="B18" s="3" t="s">
        <v>11</v>
      </c>
    </row>
    <row r="19" ht="9.75" customHeight="1"/>
    <row r="20" ht="9.75" customHeight="1"/>
    <row r="21" ht="9.75" customHeight="1">
      <c r="B21" s="4" t="s">
        <v>12</v>
      </c>
    </row>
    <row r="22" ht="9.75" customHeight="1"/>
    <row r="23" ht="9.75" customHeight="1">
      <c r="B23" s="3" t="s">
        <v>13</v>
      </c>
    </row>
    <row r="24" ht="9.75" customHeight="1"/>
    <row r="25" ht="9.75" customHeight="1">
      <c r="B25" s="3" t="s">
        <v>14</v>
      </c>
    </row>
    <row r="26" ht="9.75" customHeight="1">
      <c r="B26" s="3" t="s">
        <v>15</v>
      </c>
    </row>
    <row r="27" ht="9.75" customHeight="1">
      <c r="B27" s="2" t="s">
        <v>16</v>
      </c>
    </row>
    <row r="28" ht="9.75" customHeight="1">
      <c r="B28" s="3" t="s">
        <v>17</v>
      </c>
    </row>
    <row r="29" ht="9.75" customHeight="1">
      <c r="B29" s="2" t="s">
        <v>18</v>
      </c>
    </row>
    <row r="30" ht="9.75" customHeight="1"/>
    <row r="31" ht="9.75" customHeight="1">
      <c r="B31" s="3" t="s">
        <v>19</v>
      </c>
    </row>
    <row r="32" ht="9.75" customHeight="1"/>
    <row r="33" ht="9.75" customHeight="1">
      <c r="B33" s="3" t="s">
        <v>20</v>
      </c>
    </row>
    <row r="34" ht="9.75" customHeight="1"/>
    <row r="35" ht="9.75" customHeight="1">
      <c r="B35" s="3" t="s">
        <v>21</v>
      </c>
      <c r="C35" s="2" t="s">
        <v>22</v>
      </c>
    </row>
    <row r="36" ht="9.75" customHeight="1">
      <c r="B36" s="3" t="s">
        <v>23</v>
      </c>
      <c r="C36" s="2" t="s">
        <v>24</v>
      </c>
    </row>
    <row r="37" ht="9.75" customHeight="1">
      <c r="B37" s="3" t="s">
        <v>25</v>
      </c>
      <c r="C37" s="2" t="s">
        <v>26</v>
      </c>
    </row>
    <row r="38" ht="9.75" customHeight="1">
      <c r="B38" s="3" t="s">
        <v>27</v>
      </c>
      <c r="C38" s="2" t="s">
        <v>28</v>
      </c>
    </row>
    <row r="39" ht="9.75" customHeight="1">
      <c r="B39" s="3" t="s">
        <v>29</v>
      </c>
      <c r="C39" s="2" t="s">
        <v>30</v>
      </c>
    </row>
    <row r="40" ht="9.75" customHeight="1">
      <c r="B40" s="3" t="s">
        <v>31</v>
      </c>
      <c r="C40" s="2" t="s">
        <v>32</v>
      </c>
    </row>
    <row r="41" ht="9.75" customHeight="1">
      <c r="B41" s="3" t="s">
        <v>33</v>
      </c>
      <c r="C41" s="2" t="s">
        <v>32</v>
      </c>
    </row>
    <row r="42" ht="9.75" customHeight="1">
      <c r="B42" s="3" t="s">
        <v>34</v>
      </c>
      <c r="C42" s="2" t="s">
        <v>35</v>
      </c>
    </row>
    <row r="43" ht="9.75" customHeight="1">
      <c r="B43" s="2" t="s">
        <v>36</v>
      </c>
      <c r="C43" s="2" t="s">
        <v>37</v>
      </c>
    </row>
    <row r="44" ht="9.75" customHeight="1">
      <c r="B44" s="2" t="s">
        <v>38</v>
      </c>
      <c r="C44" s="2" t="s">
        <v>39</v>
      </c>
    </row>
    <row r="45" ht="9.75" customHeight="1">
      <c r="B45" s="3" t="s">
        <v>40</v>
      </c>
      <c r="C45" s="2" t="s">
        <v>41</v>
      </c>
    </row>
    <row r="46" ht="9.75" customHeight="1"/>
    <row r="47" ht="9.75" customHeight="1"/>
    <row r="48" ht="9.75" customHeight="1">
      <c r="B48" s="3" t="s">
        <v>42</v>
      </c>
    </row>
    <row r="49" ht="9.75" customHeight="1"/>
    <row r="50" ht="9.75" customHeight="1">
      <c r="B50" s="3" t="s">
        <v>43</v>
      </c>
    </row>
    <row r="51" ht="9.75" customHeight="1"/>
    <row r="52" ht="9.75" customHeight="1">
      <c r="B52" s="3" t="s">
        <v>44</v>
      </c>
      <c r="C52" s="3" t="s">
        <v>45</v>
      </c>
    </row>
    <row r="53" ht="9.75" customHeight="1">
      <c r="B53" s="3" t="s">
        <v>46</v>
      </c>
      <c r="C53" s="3" t="s">
        <v>47</v>
      </c>
    </row>
    <row r="54" ht="9.75" customHeight="1"/>
    <row r="55" ht="9.75" customHeight="1"/>
    <row r="56" ht="9.75" customHeight="1">
      <c r="B56" s="3" t="s">
        <v>48</v>
      </c>
    </row>
    <row r="57" ht="9.75" customHeight="1"/>
    <row r="58" ht="9.75" customHeight="1">
      <c r="B58" s="2" t="s">
        <v>49</v>
      </c>
    </row>
    <row r="59" ht="9.75" customHeight="1"/>
    <row r="60" ht="9.75" customHeight="1">
      <c r="B60" s="3" t="s">
        <v>50</v>
      </c>
    </row>
    <row r="61" ht="9.75" customHeight="1">
      <c r="B61" s="3" t="s">
        <v>51</v>
      </c>
    </row>
    <row r="62" ht="9.75" customHeight="1">
      <c r="B62" s="3" t="s">
        <v>52</v>
      </c>
    </row>
    <row r="63" ht="9.75" customHeight="1">
      <c r="B63" s="2" t="s">
        <v>53</v>
      </c>
    </row>
    <row r="64" ht="9.75" customHeight="1">
      <c r="B64" s="3" t="s">
        <v>54</v>
      </c>
    </row>
    <row r="65" ht="9.75" customHeight="1">
      <c r="B65" s="3" t="s">
        <v>55</v>
      </c>
    </row>
    <row r="66" ht="9.75" customHeight="1">
      <c r="B66" s="3" t="s">
        <v>56</v>
      </c>
    </row>
    <row r="67" ht="9.75" customHeight="1">
      <c r="B67" s="3" t="s">
        <v>57</v>
      </c>
    </row>
    <row r="68" ht="9.75" customHeight="1">
      <c r="B68" s="3" t="s">
        <v>58</v>
      </c>
    </row>
    <row r="69" ht="9.75" customHeight="1">
      <c r="B69" s="3" t="s">
        <v>59</v>
      </c>
    </row>
    <row r="70" ht="9.75" customHeight="1">
      <c r="B70" s="3" t="s">
        <v>60</v>
      </c>
    </row>
    <row r="71" ht="9.75" customHeight="1">
      <c r="B71" s="3" t="s">
        <v>61</v>
      </c>
    </row>
    <row r="72" ht="9.75" customHeight="1">
      <c r="B72" s="3" t="s">
        <v>62</v>
      </c>
    </row>
    <row r="73" ht="9.75" customHeight="1"/>
    <row r="74" ht="9.75" customHeight="1"/>
    <row r="75" ht="9.75" customHeight="1">
      <c r="B75" s="3" t="s">
        <v>63</v>
      </c>
    </row>
    <row r="76" ht="9.75" customHeight="1"/>
    <row r="77" ht="9.75" customHeight="1">
      <c r="B77" s="2" t="s">
        <v>64</v>
      </c>
    </row>
    <row r="78" ht="9.75" customHeight="1">
      <c r="B78" s="5" t="s">
        <v>65</v>
      </c>
    </row>
    <row r="79" ht="9.75" customHeight="1">
      <c r="B79" s="2" t="s">
        <v>66</v>
      </c>
    </row>
    <row r="80" ht="9.75" customHeight="1">
      <c r="B80" s="5" t="s">
        <v>67</v>
      </c>
    </row>
    <row r="81" ht="9.75" customHeight="1">
      <c r="B81" s="2" t="s">
        <v>68</v>
      </c>
    </row>
    <row r="82" ht="9.75" customHeight="1"/>
    <row r="83" ht="9.75" customHeight="1">
      <c r="B83" s="2" t="s">
        <v>69</v>
      </c>
    </row>
    <row r="84" ht="9.75" customHeight="1">
      <c r="B84" s="2" t="s">
        <v>70</v>
      </c>
    </row>
    <row r="85" ht="9.75" customHeight="1">
      <c r="B85" s="3" t="s">
        <v>71</v>
      </c>
    </row>
    <row r="86" ht="9.75" customHeight="1">
      <c r="B86" s="3" t="s">
        <v>72</v>
      </c>
    </row>
    <row r="87" ht="9.75" customHeight="1">
      <c r="B87" s="3" t="s">
        <v>73</v>
      </c>
    </row>
    <row r="88" ht="9.75" customHeight="1">
      <c r="B88" s="3" t="s">
        <v>74</v>
      </c>
    </row>
    <row r="89" ht="9.75" customHeight="1">
      <c r="B89" s="3" t="s">
        <v>75</v>
      </c>
    </row>
    <row r="90" ht="9.75" customHeight="1">
      <c r="B90" s="3" t="s">
        <v>76</v>
      </c>
    </row>
    <row r="91" ht="9.75" customHeight="1">
      <c r="B91" s="3" t="s">
        <v>77</v>
      </c>
    </row>
    <row r="92" ht="9.75" customHeight="1">
      <c r="B92" s="3" t="s">
        <v>78</v>
      </c>
    </row>
    <row r="93" ht="9.75" customHeight="1">
      <c r="B93" s="3" t="s">
        <v>79</v>
      </c>
    </row>
    <row r="94" ht="9.75" customHeight="1"/>
    <row r="95" ht="9.75" customHeight="1"/>
    <row r="96" ht="9.75" customHeight="1">
      <c r="B96" s="4" t="s">
        <v>80</v>
      </c>
    </row>
    <row r="97" ht="9.75" customHeight="1"/>
    <row r="98" ht="9.75" customHeight="1">
      <c r="B98" s="3" t="s">
        <v>81</v>
      </c>
    </row>
    <row r="99" ht="9.75" customHeight="1"/>
    <row r="100" ht="9.75" customHeight="1">
      <c r="B100" s="3" t="s">
        <v>82</v>
      </c>
    </row>
    <row r="101" ht="9.75" customHeight="1"/>
    <row r="102" ht="9.75" customHeight="1">
      <c r="B102" s="3" t="s">
        <v>83</v>
      </c>
    </row>
    <row r="103" ht="9.75" customHeight="1">
      <c r="B103" s="3" t="s">
        <v>84</v>
      </c>
    </row>
    <row r="104" ht="9.75" customHeight="1">
      <c r="B104" s="3" t="s">
        <v>85</v>
      </c>
    </row>
    <row r="105" ht="9.75" customHeight="1">
      <c r="B105" s="3" t="s">
        <v>86</v>
      </c>
    </row>
    <row r="106" ht="9.75" customHeight="1"/>
    <row r="107" ht="9.75" customHeight="1"/>
    <row r="108" ht="9.75" customHeight="1">
      <c r="B108" s="3" t="s">
        <v>87</v>
      </c>
    </row>
    <row r="109" ht="9.75" customHeight="1"/>
    <row r="110" ht="9.75" customHeight="1">
      <c r="B110" s="3" t="s">
        <v>88</v>
      </c>
    </row>
    <row r="111" ht="9.75" customHeight="1">
      <c r="B111" s="3" t="s">
        <v>89</v>
      </c>
    </row>
    <row r="112" ht="9.75" customHeight="1">
      <c r="B112" s="3" t="s">
        <v>90</v>
      </c>
    </row>
    <row r="113" ht="9.75" customHeight="1"/>
    <row r="114" ht="9.75" customHeight="1"/>
    <row r="115" ht="9.75" customHeight="1">
      <c r="B115" s="3" t="s">
        <v>91</v>
      </c>
    </row>
    <row r="116" ht="9.75" customHeight="1"/>
    <row r="117" ht="9.75" customHeight="1">
      <c r="B117" s="2" t="s">
        <v>92</v>
      </c>
    </row>
    <row r="118" ht="9.75" customHeight="1">
      <c r="B118" s="2" t="s">
        <v>93</v>
      </c>
    </row>
    <row r="119" ht="9.75" customHeight="1">
      <c r="B119" s="2" t="s">
        <v>94</v>
      </c>
    </row>
    <row r="120" ht="9.75" customHeight="1">
      <c r="B120" s="2" t="s">
        <v>95</v>
      </c>
    </row>
    <row r="121" ht="9.75" customHeight="1"/>
    <row r="122" ht="9.75" customHeight="1"/>
    <row r="123" ht="9.75" customHeight="1">
      <c r="B123" s="4" t="s">
        <v>96</v>
      </c>
    </row>
    <row r="124" ht="9.75" customHeight="1"/>
    <row r="125" ht="9.75" customHeight="1">
      <c r="B125" s="3" t="s">
        <v>97</v>
      </c>
    </row>
    <row r="126" ht="9.75" customHeight="1"/>
    <row r="127" ht="9.75" customHeight="1">
      <c r="B127" s="3" t="s">
        <v>98</v>
      </c>
    </row>
    <row r="128" ht="9.75" customHeight="1"/>
    <row r="129" ht="9.75" customHeight="1">
      <c r="B129" s="3" t="s">
        <v>99</v>
      </c>
    </row>
    <row r="130" ht="9.75" customHeight="1">
      <c r="B130" s="3" t="s">
        <v>100</v>
      </c>
    </row>
    <row r="131" ht="9.75" customHeight="1">
      <c r="B131" s="3" t="s">
        <v>101</v>
      </c>
    </row>
    <row r="132" ht="9.75" customHeight="1"/>
    <row r="133" ht="9.75" customHeight="1"/>
    <row r="134" ht="9.75" customHeight="1">
      <c r="B134" s="3" t="s">
        <v>102</v>
      </c>
    </row>
    <row r="135" ht="9.75" customHeight="1"/>
    <row r="136" ht="9.75" customHeight="1">
      <c r="B136" s="3" t="s">
        <v>103</v>
      </c>
    </row>
    <row r="137" ht="9.75" customHeight="1">
      <c r="B137" s="3" t="s">
        <v>100</v>
      </c>
    </row>
    <row r="138" ht="9.75" customHeight="1">
      <c r="B138" s="3" t="s">
        <v>101</v>
      </c>
    </row>
    <row r="139" ht="9.75" customHeight="1"/>
    <row r="140" ht="9.75" customHeight="1"/>
    <row r="141" ht="9.75" customHeight="1">
      <c r="B141" s="4" t="s">
        <v>104</v>
      </c>
    </row>
    <row r="142" ht="9.75" customHeight="1"/>
    <row r="143" ht="9.75" customHeight="1">
      <c r="B143" s="3" t="s">
        <v>105</v>
      </c>
    </row>
    <row r="144" ht="9.75" customHeight="1"/>
    <row r="145" ht="9.75" customHeight="1">
      <c r="B145" s="2" t="s">
        <v>106</v>
      </c>
    </row>
    <row r="146" ht="9.75" customHeight="1">
      <c r="B146" s="3" t="s">
        <v>107</v>
      </c>
    </row>
    <row r="147" ht="9.75" customHeight="1">
      <c r="B147" s="3" t="s">
        <v>108</v>
      </c>
    </row>
    <row r="148" ht="9.75" customHeight="1"/>
    <row r="149" ht="9.75" customHeight="1">
      <c r="B149" s="3" t="s">
        <v>109</v>
      </c>
    </row>
    <row r="150" ht="9.75" customHeight="1">
      <c r="B150" s="3" t="s">
        <v>110</v>
      </c>
    </row>
    <row r="151" ht="9.75" customHeight="1">
      <c r="B151" s="3" t="s">
        <v>111</v>
      </c>
    </row>
    <row r="152" ht="9.75" customHeight="1">
      <c r="B152" s="3" t="s">
        <v>112</v>
      </c>
    </row>
    <row r="153" ht="9.75" customHeight="1">
      <c r="B153" s="3" t="s">
        <v>113</v>
      </c>
    </row>
    <row r="154" ht="9.75" customHeight="1">
      <c r="B154" s="3" t="s">
        <v>114</v>
      </c>
    </row>
    <row r="155" ht="9.75" customHeight="1">
      <c r="B155" s="3" t="s">
        <v>115</v>
      </c>
    </row>
    <row r="156" ht="9.75" customHeight="1">
      <c r="B156" s="3" t="s">
        <v>116</v>
      </c>
    </row>
    <row r="157" ht="9.75" customHeight="1">
      <c r="B157" s="3" t="s">
        <v>117</v>
      </c>
    </row>
    <row r="158" ht="9.75" customHeight="1"/>
    <row r="159" ht="9.75" customHeight="1">
      <c r="B159" s="3" t="s">
        <v>118</v>
      </c>
    </row>
    <row r="160" ht="9.75" customHeight="1"/>
    <row r="161" ht="9.75" customHeight="1">
      <c r="B161" s="3" t="s">
        <v>119</v>
      </c>
    </row>
    <row r="162" ht="9.75" customHeight="1">
      <c r="B162" s="3" t="s">
        <v>120</v>
      </c>
    </row>
    <row r="163" ht="9.75" customHeight="1">
      <c r="B163" s="3" t="s">
        <v>121</v>
      </c>
    </row>
    <row r="164" ht="9.75" customHeight="1">
      <c r="B164" s="3" t="s">
        <v>122</v>
      </c>
    </row>
    <row r="165" ht="9.75" customHeight="1">
      <c r="B165" s="3" t="s">
        <v>123</v>
      </c>
    </row>
    <row r="166" ht="9.75" customHeight="1"/>
    <row r="167" ht="9.75" customHeight="1">
      <c r="B167" s="3" t="s">
        <v>124</v>
      </c>
    </row>
    <row r="168" ht="9.75" customHeight="1">
      <c r="B168" s="3" t="s">
        <v>125</v>
      </c>
    </row>
    <row r="169" ht="9.75" customHeight="1"/>
    <row r="170" ht="9.75" customHeight="1"/>
    <row r="171" ht="9.75" customHeight="1">
      <c r="B171" s="4" t="s">
        <v>126</v>
      </c>
    </row>
    <row r="172" ht="9.75" customHeight="1"/>
    <row r="173" ht="9.75" customHeight="1">
      <c r="B173" s="3" t="s">
        <v>127</v>
      </c>
    </row>
    <row r="174" ht="9.75" customHeight="1"/>
    <row r="175" ht="9.75" customHeight="1">
      <c r="B175" s="3" t="s">
        <v>128</v>
      </c>
    </row>
    <row r="176" ht="9.75" customHeight="1">
      <c r="B176" s="3" t="s">
        <v>129</v>
      </c>
    </row>
    <row r="177" ht="9.75" customHeight="1">
      <c r="B177" s="6" t="s">
        <v>130</v>
      </c>
    </row>
    <row r="178" ht="9.75" customHeight="1">
      <c r="B178" s="6" t="s">
        <v>131</v>
      </c>
    </row>
    <row r="179" ht="9.75" customHeight="1">
      <c r="B179" s="6" t="s">
        <v>132</v>
      </c>
    </row>
    <row r="180" ht="9.75" customHeight="1"/>
    <row r="181" ht="9.75" customHeight="1">
      <c r="B181" s="3" t="s">
        <v>133</v>
      </c>
    </row>
    <row r="182" ht="9.75" customHeight="1">
      <c r="B182" s="3" t="s">
        <v>134</v>
      </c>
    </row>
    <row r="183" ht="9.75" customHeight="1">
      <c r="B183" s="3" t="s">
        <v>135</v>
      </c>
    </row>
    <row r="184" ht="9.75" customHeight="1">
      <c r="B184" s="3" t="s">
        <v>136</v>
      </c>
    </row>
    <row r="185" ht="9.75" customHeight="1"/>
    <row r="186" ht="9.75" customHeight="1">
      <c r="B186" s="4" t="s">
        <v>137</v>
      </c>
    </row>
    <row r="187" ht="9.75" customHeight="1"/>
    <row r="188" ht="9.75" customHeight="1">
      <c r="B188" s="3" t="s">
        <v>138</v>
      </c>
    </row>
    <row r="189" ht="9.75" customHeight="1">
      <c r="B189" s="3" t="s">
        <v>139</v>
      </c>
    </row>
    <row r="190" ht="9.75" customHeight="1">
      <c r="B190" s="3" t="s">
        <v>140</v>
      </c>
    </row>
    <row r="191" ht="9.75" customHeight="1"/>
    <row r="192" ht="9.75" customHeight="1"/>
    <row r="193" ht="9.75" customHeight="1">
      <c r="B193" s="4" t="s">
        <v>141</v>
      </c>
    </row>
    <row r="194" ht="9.75" customHeight="1"/>
    <row r="195" ht="9.75" customHeight="1">
      <c r="B195" s="3" t="s">
        <v>142</v>
      </c>
    </row>
    <row r="196" ht="9.75" customHeight="1">
      <c r="B196" s="3" t="s">
        <v>143</v>
      </c>
    </row>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9.5"/>
    <col customWidth="1" min="3" max="26" width="8.83"/>
  </cols>
  <sheetData>
    <row r="1" ht="9.75" customHeight="1"/>
    <row r="2" ht="9.75" customHeight="1">
      <c r="B2" s="7" t="s">
        <v>144</v>
      </c>
      <c r="C2" s="8"/>
      <c r="D2" s="9"/>
      <c r="E2" s="9"/>
      <c r="F2" s="9"/>
      <c r="G2" s="10"/>
    </row>
    <row r="3" ht="9.75" customHeight="1">
      <c r="B3" s="7" t="s">
        <v>145</v>
      </c>
      <c r="C3" s="11" t="s">
        <v>146</v>
      </c>
      <c r="D3" s="9"/>
      <c r="E3" s="9"/>
      <c r="F3" s="9"/>
      <c r="G3" s="10"/>
    </row>
    <row r="4" ht="9.75" customHeight="1">
      <c r="B4" s="7" t="s">
        <v>147</v>
      </c>
      <c r="C4" s="11" t="s">
        <v>148</v>
      </c>
      <c r="D4" s="9"/>
      <c r="E4" s="9"/>
      <c r="F4" s="9"/>
      <c r="G4" s="10"/>
    </row>
    <row r="5" ht="9.75" customHeight="1">
      <c r="B5" s="7" t="s">
        <v>149</v>
      </c>
      <c r="C5" s="11" t="s">
        <v>150</v>
      </c>
      <c r="D5" s="9"/>
      <c r="E5" s="9"/>
      <c r="F5" s="9"/>
      <c r="G5" s="10"/>
    </row>
    <row r="6" ht="9.75" customHeight="1">
      <c r="B6" s="7" t="s">
        <v>151</v>
      </c>
      <c r="C6" s="11" t="s">
        <v>152</v>
      </c>
      <c r="D6" s="9"/>
      <c r="E6" s="9"/>
      <c r="F6" s="9"/>
      <c r="G6" s="10"/>
    </row>
    <row r="7" ht="9.75" customHeight="1"/>
    <row r="8" ht="9.75" customHeight="1"/>
    <row r="9" ht="9.75" customHeight="1"/>
    <row r="10" ht="9.75" customHeight="1"/>
    <row r="11" ht="9.75" customHeight="1"/>
    <row r="12" ht="9.75" customHeight="1"/>
    <row r="13" ht="9.75" customHeight="1"/>
    <row r="14" ht="9.75" customHeight="1"/>
    <row r="15" ht="9.75" customHeight="1"/>
    <row r="16"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5">
    <mergeCell ref="C2:G2"/>
    <mergeCell ref="C3:G3"/>
    <mergeCell ref="C4:G4"/>
    <mergeCell ref="C5:G5"/>
    <mergeCell ref="C6:G6"/>
  </mergeCells>
  <conditionalFormatting sqref="C2:G2">
    <cfRule type="expression" dxfId="0" priority="1">
      <formula>ISBLANK(C2)</formula>
    </cfRule>
  </conditionalFormatting>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49.83"/>
    <col customWidth="1" min="6" max="6" width="26.5"/>
    <col customWidth="1" min="7" max="7" width="12.17"/>
    <col customWidth="1" min="8" max="20" width="11.5"/>
    <col customWidth="1" min="21" max="26" width="8.83"/>
  </cols>
  <sheetData>
    <row r="1" ht="9.75" customHeight="1">
      <c r="B1" s="12"/>
      <c r="C1" s="12"/>
      <c r="D1" s="12"/>
      <c r="E1" s="12"/>
      <c r="F1" s="12"/>
      <c r="G1" s="12"/>
    </row>
    <row r="2" ht="9.75" customHeight="1">
      <c r="B2" s="13" t="s">
        <v>13</v>
      </c>
      <c r="C2" s="13"/>
      <c r="D2" s="12"/>
      <c r="E2" s="12"/>
      <c r="F2" s="12"/>
      <c r="G2" s="12"/>
    </row>
    <row r="3" ht="9.75" customHeight="1">
      <c r="B3" s="12"/>
      <c r="C3" s="12"/>
      <c r="D3" s="12"/>
      <c r="E3" s="12"/>
      <c r="F3" s="12"/>
      <c r="G3" s="12"/>
      <c r="H3" s="14" t="s">
        <v>153</v>
      </c>
      <c r="I3" s="9"/>
      <c r="J3" s="9"/>
      <c r="K3" s="9"/>
      <c r="L3" s="9"/>
      <c r="M3" s="9"/>
      <c r="N3" s="9"/>
      <c r="O3" s="9"/>
      <c r="P3" s="9"/>
      <c r="Q3" s="9"/>
      <c r="R3" s="9"/>
      <c r="S3" s="9"/>
      <c r="T3" s="10"/>
    </row>
    <row r="4" ht="9.75" customHeight="1">
      <c r="B4" s="15" t="s">
        <v>154</v>
      </c>
      <c r="C4" s="15" t="s">
        <v>155</v>
      </c>
      <c r="D4" s="15" t="s">
        <v>156</v>
      </c>
      <c r="E4" s="15" t="s">
        <v>157</v>
      </c>
      <c r="F4" s="15" t="s">
        <v>158</v>
      </c>
      <c r="G4" s="15" t="s">
        <v>159</v>
      </c>
      <c r="H4" s="15" t="s">
        <v>160</v>
      </c>
      <c r="I4" s="15" t="s">
        <v>161</v>
      </c>
      <c r="J4" s="15" t="s">
        <v>162</v>
      </c>
      <c r="K4" s="15" t="s">
        <v>163</v>
      </c>
      <c r="L4" s="15" t="s">
        <v>164</v>
      </c>
      <c r="M4" s="15" t="s">
        <v>165</v>
      </c>
      <c r="N4" s="15" t="s">
        <v>166</v>
      </c>
      <c r="O4" s="15" t="s">
        <v>167</v>
      </c>
      <c r="P4" s="15" t="s">
        <v>168</v>
      </c>
      <c r="Q4" s="15" t="s">
        <v>169</v>
      </c>
      <c r="R4" s="15" t="s">
        <v>170</v>
      </c>
      <c r="S4" s="15" t="s">
        <v>171</v>
      </c>
      <c r="T4" s="15" t="s">
        <v>172</v>
      </c>
    </row>
    <row r="5" ht="9.75" customHeight="1">
      <c r="B5" s="16" t="s">
        <v>173</v>
      </c>
      <c r="C5" s="17" t="s">
        <v>174</v>
      </c>
      <c r="D5" s="18" t="s">
        <v>175</v>
      </c>
      <c r="E5" s="17" t="s">
        <v>176</v>
      </c>
      <c r="F5" s="17" t="s">
        <v>44</v>
      </c>
      <c r="G5" s="17" t="s">
        <v>177</v>
      </c>
      <c r="H5" s="19" t="s">
        <v>178</v>
      </c>
      <c r="I5" s="9"/>
      <c r="J5" s="9"/>
      <c r="K5" s="9"/>
      <c r="L5" s="9"/>
      <c r="M5" s="9"/>
      <c r="N5" s="9"/>
      <c r="O5" s="9"/>
      <c r="P5" s="9"/>
      <c r="Q5" s="9"/>
      <c r="R5" s="9"/>
      <c r="S5" s="9"/>
      <c r="T5" s="10"/>
    </row>
    <row r="6" ht="9.75" customHeight="1">
      <c r="B6" s="20"/>
      <c r="C6" s="17" t="s">
        <v>179</v>
      </c>
      <c r="D6" s="18" t="s">
        <v>180</v>
      </c>
      <c r="E6" s="17" t="s">
        <v>176</v>
      </c>
      <c r="F6" s="17" t="s">
        <v>44</v>
      </c>
      <c r="G6" s="17" t="s">
        <v>177</v>
      </c>
      <c r="H6" s="19" t="s">
        <v>178</v>
      </c>
      <c r="I6" s="9"/>
      <c r="J6" s="9"/>
      <c r="K6" s="9"/>
      <c r="L6" s="9"/>
      <c r="M6" s="9"/>
      <c r="N6" s="9"/>
      <c r="O6" s="9"/>
      <c r="P6" s="9"/>
      <c r="Q6" s="9"/>
      <c r="R6" s="9"/>
      <c r="S6" s="9"/>
      <c r="T6" s="10"/>
    </row>
    <row r="7" ht="9.75" customHeight="1">
      <c r="B7" s="20"/>
      <c r="C7" s="17" t="s">
        <v>181</v>
      </c>
      <c r="D7" s="18" t="s">
        <v>182</v>
      </c>
      <c r="E7" s="17" t="s">
        <v>176</v>
      </c>
      <c r="F7" s="17" t="s">
        <v>44</v>
      </c>
      <c r="G7" s="17" t="s">
        <v>177</v>
      </c>
      <c r="H7" s="19" t="s">
        <v>178</v>
      </c>
      <c r="I7" s="9"/>
      <c r="J7" s="9"/>
      <c r="K7" s="9"/>
      <c r="L7" s="9"/>
      <c r="M7" s="9"/>
      <c r="N7" s="9"/>
      <c r="O7" s="9"/>
      <c r="P7" s="9"/>
      <c r="Q7" s="9"/>
      <c r="R7" s="9"/>
      <c r="S7" s="9"/>
      <c r="T7" s="10"/>
    </row>
    <row r="8" ht="9.75" customHeight="1">
      <c r="B8" s="20"/>
      <c r="C8" s="17" t="s">
        <v>183</v>
      </c>
      <c r="D8" s="18" t="s">
        <v>184</v>
      </c>
      <c r="E8" s="17" t="s">
        <v>176</v>
      </c>
      <c r="F8" s="17" t="s">
        <v>44</v>
      </c>
      <c r="G8" s="17" t="s">
        <v>177</v>
      </c>
      <c r="H8" s="19" t="s">
        <v>178</v>
      </c>
      <c r="I8" s="9"/>
      <c r="J8" s="9"/>
      <c r="K8" s="9"/>
      <c r="L8" s="9"/>
      <c r="M8" s="9"/>
      <c r="N8" s="9"/>
      <c r="O8" s="9"/>
      <c r="P8" s="9"/>
      <c r="Q8" s="9"/>
      <c r="R8" s="9"/>
      <c r="S8" s="9"/>
      <c r="T8" s="10"/>
    </row>
    <row r="9" ht="9.75" customHeight="1">
      <c r="B9" s="20"/>
      <c r="C9" s="17" t="s">
        <v>185</v>
      </c>
      <c r="D9" s="18" t="s">
        <v>186</v>
      </c>
      <c r="E9" s="17" t="s">
        <v>176</v>
      </c>
      <c r="F9" s="17" t="s">
        <v>44</v>
      </c>
      <c r="G9" s="17" t="s">
        <v>177</v>
      </c>
      <c r="H9" s="19" t="s">
        <v>178</v>
      </c>
      <c r="I9" s="9"/>
      <c r="J9" s="9"/>
      <c r="K9" s="9"/>
      <c r="L9" s="9"/>
      <c r="M9" s="9"/>
      <c r="N9" s="9"/>
      <c r="O9" s="9"/>
      <c r="P9" s="9"/>
      <c r="Q9" s="9"/>
      <c r="R9" s="9"/>
      <c r="S9" s="9"/>
      <c r="T9" s="10"/>
    </row>
    <row r="10" ht="9.75" customHeight="1">
      <c r="B10" s="20"/>
      <c r="C10" s="17" t="s">
        <v>187</v>
      </c>
      <c r="D10" s="18" t="s">
        <v>188</v>
      </c>
      <c r="E10" s="17" t="s">
        <v>176</v>
      </c>
      <c r="F10" s="17" t="s">
        <v>44</v>
      </c>
      <c r="G10" s="17" t="s">
        <v>177</v>
      </c>
      <c r="H10" s="19" t="s">
        <v>178</v>
      </c>
      <c r="I10" s="9"/>
      <c r="J10" s="9"/>
      <c r="K10" s="9"/>
      <c r="L10" s="9"/>
      <c r="M10" s="9"/>
      <c r="N10" s="9"/>
      <c r="O10" s="9"/>
      <c r="P10" s="9"/>
      <c r="Q10" s="9"/>
      <c r="R10" s="9"/>
      <c r="S10" s="9"/>
      <c r="T10" s="10"/>
    </row>
    <row r="11" ht="9.75" customHeight="1">
      <c r="B11" s="20"/>
      <c r="C11" s="17" t="s">
        <v>189</v>
      </c>
      <c r="D11" s="18" t="s">
        <v>190</v>
      </c>
      <c r="E11" s="17" t="s">
        <v>176</v>
      </c>
      <c r="F11" s="17" t="s">
        <v>44</v>
      </c>
      <c r="G11" s="17" t="s">
        <v>177</v>
      </c>
      <c r="H11" s="19" t="s">
        <v>178</v>
      </c>
      <c r="I11" s="9"/>
      <c r="J11" s="9"/>
      <c r="K11" s="9"/>
      <c r="L11" s="9"/>
      <c r="M11" s="9"/>
      <c r="N11" s="9"/>
      <c r="O11" s="9"/>
      <c r="P11" s="9"/>
      <c r="Q11" s="9"/>
      <c r="R11" s="9"/>
      <c r="S11" s="9"/>
      <c r="T11" s="10"/>
    </row>
    <row r="12" ht="9.75" customHeight="1">
      <c r="B12" s="20"/>
      <c r="C12" s="17" t="s">
        <v>191</v>
      </c>
      <c r="D12" s="18" t="s">
        <v>192</v>
      </c>
      <c r="E12" s="17" t="s">
        <v>176</v>
      </c>
      <c r="F12" s="17" t="s">
        <v>44</v>
      </c>
      <c r="G12" s="17" t="s">
        <v>177</v>
      </c>
      <c r="H12" s="19" t="s">
        <v>178</v>
      </c>
      <c r="I12" s="9"/>
      <c r="J12" s="9"/>
      <c r="K12" s="9"/>
      <c r="L12" s="9"/>
      <c r="M12" s="9"/>
      <c r="N12" s="9"/>
      <c r="O12" s="9"/>
      <c r="P12" s="9"/>
      <c r="Q12" s="9"/>
      <c r="R12" s="9"/>
      <c r="S12" s="9"/>
      <c r="T12" s="10"/>
    </row>
    <row r="13" ht="9.75" customHeight="1">
      <c r="B13" s="20"/>
      <c r="C13" s="17" t="s">
        <v>193</v>
      </c>
      <c r="D13" s="18" t="s">
        <v>194</v>
      </c>
      <c r="E13" s="17" t="s">
        <v>176</v>
      </c>
      <c r="F13" s="17" t="s">
        <v>44</v>
      </c>
      <c r="G13" s="17" t="s">
        <v>177</v>
      </c>
      <c r="H13" s="19" t="s">
        <v>178</v>
      </c>
      <c r="I13" s="9"/>
      <c r="J13" s="9"/>
      <c r="K13" s="9"/>
      <c r="L13" s="9"/>
      <c r="M13" s="9"/>
      <c r="N13" s="9"/>
      <c r="O13" s="9"/>
      <c r="P13" s="9"/>
      <c r="Q13" s="9"/>
      <c r="R13" s="9"/>
      <c r="S13" s="9"/>
      <c r="T13" s="10"/>
    </row>
    <row r="14" ht="9.75" customHeight="1">
      <c r="B14" s="20"/>
      <c r="C14" s="17" t="s">
        <v>195</v>
      </c>
      <c r="D14" s="18" t="s">
        <v>196</v>
      </c>
      <c r="E14" s="17" t="s">
        <v>176</v>
      </c>
      <c r="F14" s="17" t="s">
        <v>44</v>
      </c>
      <c r="G14" s="17" t="s">
        <v>177</v>
      </c>
      <c r="H14" s="19" t="s">
        <v>178</v>
      </c>
      <c r="I14" s="9"/>
      <c r="J14" s="9"/>
      <c r="K14" s="9"/>
      <c r="L14" s="9"/>
      <c r="M14" s="9"/>
      <c r="N14" s="9"/>
      <c r="O14" s="9"/>
      <c r="P14" s="9"/>
      <c r="Q14" s="9"/>
      <c r="R14" s="9"/>
      <c r="S14" s="9"/>
      <c r="T14" s="10"/>
    </row>
    <row r="15" ht="9.75" customHeight="1">
      <c r="B15" s="20"/>
      <c r="C15" s="17" t="s">
        <v>197</v>
      </c>
      <c r="D15" s="18" t="s">
        <v>198</v>
      </c>
      <c r="E15" s="17" t="s">
        <v>176</v>
      </c>
      <c r="F15" s="17" t="s">
        <v>44</v>
      </c>
      <c r="G15" s="17" t="s">
        <v>177</v>
      </c>
      <c r="H15" s="19" t="s">
        <v>178</v>
      </c>
      <c r="I15" s="9"/>
      <c r="J15" s="9"/>
      <c r="K15" s="9"/>
      <c r="L15" s="9"/>
      <c r="M15" s="9"/>
      <c r="N15" s="9"/>
      <c r="O15" s="9"/>
      <c r="P15" s="9"/>
      <c r="Q15" s="9"/>
      <c r="R15" s="9"/>
      <c r="S15" s="9"/>
      <c r="T15" s="10"/>
    </row>
    <row r="16" ht="9.75" customHeight="1">
      <c r="B16" s="20"/>
      <c r="C16" s="17" t="s">
        <v>199</v>
      </c>
      <c r="D16" s="18" t="s">
        <v>200</v>
      </c>
      <c r="E16" s="17" t="s">
        <v>176</v>
      </c>
      <c r="F16" s="17" t="s">
        <v>44</v>
      </c>
      <c r="G16" s="17" t="s">
        <v>177</v>
      </c>
      <c r="H16" s="19" t="s">
        <v>178</v>
      </c>
      <c r="I16" s="9"/>
      <c r="J16" s="9"/>
      <c r="K16" s="9"/>
      <c r="L16" s="9"/>
      <c r="M16" s="9"/>
      <c r="N16" s="9"/>
      <c r="O16" s="9"/>
      <c r="P16" s="9"/>
      <c r="Q16" s="9"/>
      <c r="R16" s="9"/>
      <c r="S16" s="9"/>
      <c r="T16" s="10"/>
    </row>
    <row r="17" ht="9.75" customHeight="1">
      <c r="B17" s="20"/>
      <c r="C17" s="17" t="s">
        <v>201</v>
      </c>
      <c r="D17" s="18" t="s">
        <v>202</v>
      </c>
      <c r="E17" s="17" t="s">
        <v>176</v>
      </c>
      <c r="F17" s="17" t="s">
        <v>44</v>
      </c>
      <c r="G17" s="17" t="s">
        <v>177</v>
      </c>
      <c r="H17" s="19" t="s">
        <v>178</v>
      </c>
      <c r="I17" s="9"/>
      <c r="J17" s="9"/>
      <c r="K17" s="9"/>
      <c r="L17" s="9"/>
      <c r="M17" s="9"/>
      <c r="N17" s="9"/>
      <c r="O17" s="9"/>
      <c r="P17" s="9"/>
      <c r="Q17" s="9"/>
      <c r="R17" s="9"/>
      <c r="S17" s="9"/>
      <c r="T17" s="10"/>
    </row>
    <row r="18" ht="9.75" customHeight="1">
      <c r="B18" s="20"/>
      <c r="C18" s="17" t="s">
        <v>203</v>
      </c>
      <c r="D18" s="18" t="s">
        <v>204</v>
      </c>
      <c r="E18" s="17" t="s">
        <v>176</v>
      </c>
      <c r="F18" s="17" t="s">
        <v>44</v>
      </c>
      <c r="G18" s="17" t="s">
        <v>177</v>
      </c>
      <c r="H18" s="19" t="s">
        <v>178</v>
      </c>
      <c r="I18" s="9"/>
      <c r="J18" s="9"/>
      <c r="K18" s="9"/>
      <c r="L18" s="9"/>
      <c r="M18" s="9"/>
      <c r="N18" s="9"/>
      <c r="O18" s="9"/>
      <c r="P18" s="9"/>
      <c r="Q18" s="9"/>
      <c r="R18" s="9"/>
      <c r="S18" s="9"/>
      <c r="T18" s="10"/>
    </row>
    <row r="19" ht="9.75" customHeight="1">
      <c r="B19" s="20"/>
      <c r="C19" s="17" t="s">
        <v>205</v>
      </c>
      <c r="D19" s="18" t="s">
        <v>206</v>
      </c>
      <c r="E19" s="17" t="s">
        <v>176</v>
      </c>
      <c r="F19" s="17" t="s">
        <v>44</v>
      </c>
      <c r="G19" s="17" t="s">
        <v>177</v>
      </c>
      <c r="H19" s="19" t="s">
        <v>178</v>
      </c>
      <c r="I19" s="9"/>
      <c r="J19" s="9"/>
      <c r="K19" s="9"/>
      <c r="L19" s="9"/>
      <c r="M19" s="9"/>
      <c r="N19" s="9"/>
      <c r="O19" s="9"/>
      <c r="P19" s="9"/>
      <c r="Q19" s="9"/>
      <c r="R19" s="9"/>
      <c r="S19" s="9"/>
      <c r="T19" s="10"/>
    </row>
    <row r="20" ht="9.75" customHeight="1">
      <c r="B20" s="20"/>
      <c r="C20" s="17" t="s">
        <v>207</v>
      </c>
      <c r="D20" s="18" t="s">
        <v>208</v>
      </c>
      <c r="E20" s="17" t="s">
        <v>176</v>
      </c>
      <c r="F20" s="17" t="s">
        <v>44</v>
      </c>
      <c r="G20" s="17" t="s">
        <v>177</v>
      </c>
      <c r="H20" s="19" t="s">
        <v>178</v>
      </c>
      <c r="I20" s="9"/>
      <c r="J20" s="9"/>
      <c r="K20" s="9"/>
      <c r="L20" s="9"/>
      <c r="M20" s="9"/>
      <c r="N20" s="9"/>
      <c r="O20" s="9"/>
      <c r="P20" s="9"/>
      <c r="Q20" s="9"/>
      <c r="R20" s="9"/>
      <c r="S20" s="9"/>
      <c r="T20" s="10"/>
    </row>
    <row r="21" ht="9.75" customHeight="1">
      <c r="B21" s="20"/>
      <c r="C21" s="17" t="s">
        <v>209</v>
      </c>
      <c r="D21" s="18" t="s">
        <v>210</v>
      </c>
      <c r="E21" s="17" t="s">
        <v>176</v>
      </c>
      <c r="F21" s="17" t="s">
        <v>44</v>
      </c>
      <c r="G21" s="17" t="s">
        <v>177</v>
      </c>
      <c r="H21" s="19" t="s">
        <v>178</v>
      </c>
      <c r="I21" s="9"/>
      <c r="J21" s="9"/>
      <c r="K21" s="9"/>
      <c r="L21" s="9"/>
      <c r="M21" s="9"/>
      <c r="N21" s="9"/>
      <c r="O21" s="9"/>
      <c r="P21" s="9"/>
      <c r="Q21" s="9"/>
      <c r="R21" s="9"/>
      <c r="S21" s="9"/>
      <c r="T21" s="10"/>
    </row>
    <row r="22" ht="9.75" customHeight="1">
      <c r="B22" s="21"/>
      <c r="C22" s="17" t="s">
        <v>211</v>
      </c>
      <c r="D22" s="18" t="s">
        <v>212</v>
      </c>
      <c r="E22" s="17" t="s">
        <v>176</v>
      </c>
      <c r="F22" s="17" t="s">
        <v>44</v>
      </c>
      <c r="G22" s="17" t="s">
        <v>177</v>
      </c>
      <c r="H22" s="19" t="s">
        <v>178</v>
      </c>
      <c r="I22" s="9"/>
      <c r="J22" s="9"/>
      <c r="K22" s="9"/>
      <c r="L22" s="9"/>
      <c r="M22" s="9"/>
      <c r="N22" s="9"/>
      <c r="O22" s="9"/>
      <c r="P22" s="9"/>
      <c r="Q22" s="9"/>
      <c r="R22" s="9"/>
      <c r="S22" s="9"/>
      <c r="T22" s="10"/>
    </row>
    <row r="23" ht="9.75" customHeight="1">
      <c r="B23" s="17" t="s">
        <v>213</v>
      </c>
      <c r="C23" s="17" t="s">
        <v>214</v>
      </c>
      <c r="D23" s="22" t="s">
        <v>215</v>
      </c>
      <c r="E23" s="17" t="s">
        <v>216</v>
      </c>
      <c r="F23" s="17" t="s">
        <v>217</v>
      </c>
      <c r="G23" s="17" t="s">
        <v>177</v>
      </c>
      <c r="H23" s="19" t="s">
        <v>218</v>
      </c>
      <c r="I23" s="9"/>
      <c r="J23" s="9"/>
      <c r="K23" s="9"/>
      <c r="L23" s="9"/>
      <c r="M23" s="9"/>
      <c r="N23" s="9"/>
      <c r="O23" s="9"/>
      <c r="P23" s="9"/>
      <c r="Q23" s="9"/>
      <c r="R23" s="9"/>
      <c r="S23" s="9"/>
      <c r="T23" s="10"/>
    </row>
    <row r="24" ht="9.75" customHeight="1">
      <c r="B24" s="17" t="s">
        <v>219</v>
      </c>
      <c r="C24" s="17" t="s">
        <v>220</v>
      </c>
      <c r="D24" s="18" t="s">
        <v>210</v>
      </c>
      <c r="E24" s="17" t="s">
        <v>216</v>
      </c>
      <c r="F24" s="17" t="s">
        <v>217</v>
      </c>
      <c r="G24" s="17" t="s">
        <v>177</v>
      </c>
      <c r="H24" s="19" t="s">
        <v>218</v>
      </c>
      <c r="I24" s="9"/>
      <c r="J24" s="9"/>
      <c r="K24" s="9"/>
      <c r="L24" s="9"/>
      <c r="M24" s="9"/>
      <c r="N24" s="9"/>
      <c r="O24" s="9"/>
      <c r="P24" s="9"/>
      <c r="Q24" s="9"/>
      <c r="R24" s="9"/>
      <c r="S24" s="9"/>
      <c r="T24" s="10"/>
    </row>
    <row r="25" ht="9.75" customHeight="1">
      <c r="B25" s="17" t="s">
        <v>221</v>
      </c>
      <c r="C25" s="17" t="s">
        <v>222</v>
      </c>
      <c r="D25" s="18" t="s">
        <v>212</v>
      </c>
      <c r="E25" s="17" t="s">
        <v>216</v>
      </c>
      <c r="F25" s="17" t="s">
        <v>217</v>
      </c>
      <c r="G25" s="17" t="s">
        <v>177</v>
      </c>
      <c r="H25" s="19" t="s">
        <v>218</v>
      </c>
      <c r="I25" s="9"/>
      <c r="J25" s="9"/>
      <c r="K25" s="9"/>
      <c r="L25" s="9"/>
      <c r="M25" s="9"/>
      <c r="N25" s="9"/>
      <c r="O25" s="9"/>
      <c r="P25" s="9"/>
      <c r="Q25" s="9"/>
      <c r="R25" s="9"/>
      <c r="S25" s="9"/>
      <c r="T25" s="10"/>
    </row>
    <row r="26" ht="9.75" customHeight="1">
      <c r="B26" s="16" t="s">
        <v>223</v>
      </c>
      <c r="C26" s="17" t="s">
        <v>224</v>
      </c>
      <c r="D26" s="18" t="s">
        <v>225</v>
      </c>
      <c r="E26" s="17" t="s">
        <v>21</v>
      </c>
      <c r="F26" s="17" t="s">
        <v>44</v>
      </c>
      <c r="G26" s="17" t="s">
        <v>177</v>
      </c>
      <c r="H26" s="23"/>
      <c r="I26" s="23"/>
      <c r="J26" s="23"/>
      <c r="K26" s="23"/>
      <c r="L26" s="23"/>
      <c r="M26" s="23"/>
      <c r="N26" s="23"/>
      <c r="O26" s="23"/>
      <c r="P26" s="23"/>
      <c r="Q26" s="23"/>
      <c r="R26" s="23"/>
      <c r="S26" s="23"/>
      <c r="T26" s="23"/>
    </row>
    <row r="27" ht="9.75" customHeight="1">
      <c r="B27" s="20"/>
      <c r="C27" s="17" t="s">
        <v>226</v>
      </c>
      <c r="D27" s="18" t="s">
        <v>227</v>
      </c>
      <c r="E27" s="17" t="s">
        <v>21</v>
      </c>
      <c r="F27" s="17" t="s">
        <v>44</v>
      </c>
      <c r="G27" s="17" t="s">
        <v>177</v>
      </c>
      <c r="H27" s="23"/>
      <c r="I27" s="23"/>
      <c r="J27" s="23"/>
      <c r="K27" s="23"/>
      <c r="L27" s="23"/>
      <c r="M27" s="23"/>
      <c r="N27" s="23"/>
      <c r="O27" s="23"/>
      <c r="P27" s="23"/>
      <c r="Q27" s="23"/>
      <c r="R27" s="23"/>
      <c r="S27" s="23"/>
      <c r="T27" s="23"/>
    </row>
    <row r="28" ht="9.75" customHeight="1">
      <c r="B28" s="20"/>
      <c r="C28" s="17" t="s">
        <v>228</v>
      </c>
      <c r="D28" s="18" t="s">
        <v>229</v>
      </c>
      <c r="E28" s="17" t="s">
        <v>21</v>
      </c>
      <c r="F28" s="17" t="s">
        <v>44</v>
      </c>
      <c r="G28" s="17" t="s">
        <v>177</v>
      </c>
      <c r="H28" s="23"/>
      <c r="I28" s="23"/>
      <c r="J28" s="23"/>
      <c r="K28" s="23"/>
      <c r="L28" s="23"/>
      <c r="M28" s="23"/>
      <c r="N28" s="23"/>
      <c r="O28" s="23"/>
      <c r="P28" s="23"/>
      <c r="Q28" s="23"/>
      <c r="R28" s="23"/>
      <c r="S28" s="23"/>
      <c r="T28" s="23"/>
    </row>
    <row r="29" ht="9.75" customHeight="1">
      <c r="B29" s="20"/>
      <c r="C29" s="17" t="s">
        <v>230</v>
      </c>
      <c r="D29" s="18" t="s">
        <v>231</v>
      </c>
      <c r="E29" s="17" t="s">
        <v>21</v>
      </c>
      <c r="F29" s="17" t="s">
        <v>44</v>
      </c>
      <c r="G29" s="17" t="s">
        <v>177</v>
      </c>
      <c r="H29" s="23"/>
      <c r="I29" s="23"/>
      <c r="J29" s="23"/>
      <c r="K29" s="23"/>
      <c r="L29" s="23"/>
      <c r="M29" s="23"/>
      <c r="N29" s="23"/>
      <c r="O29" s="23"/>
      <c r="P29" s="23"/>
      <c r="Q29" s="23"/>
      <c r="R29" s="23"/>
      <c r="S29" s="23"/>
      <c r="T29" s="23"/>
    </row>
    <row r="30" ht="9.75" customHeight="1">
      <c r="B30" s="20"/>
      <c r="C30" s="17" t="s">
        <v>232</v>
      </c>
      <c r="D30" s="18" t="s">
        <v>233</v>
      </c>
      <c r="E30" s="17" t="s">
        <v>25</v>
      </c>
      <c r="F30" s="17" t="s">
        <v>44</v>
      </c>
      <c r="G30" s="17" t="s">
        <v>177</v>
      </c>
      <c r="H30" s="24"/>
      <c r="I30" s="9"/>
      <c r="J30" s="9"/>
      <c r="K30" s="9"/>
      <c r="L30" s="9"/>
      <c r="M30" s="9"/>
      <c r="N30" s="9"/>
      <c r="O30" s="9"/>
      <c r="P30" s="9"/>
      <c r="Q30" s="9"/>
      <c r="R30" s="9"/>
      <c r="S30" s="9"/>
      <c r="T30" s="10"/>
    </row>
    <row r="31" ht="9.75" customHeight="1">
      <c r="B31" s="20"/>
      <c r="C31" s="17" t="s">
        <v>234</v>
      </c>
      <c r="D31" s="18" t="s">
        <v>235</v>
      </c>
      <c r="E31" s="17" t="s">
        <v>21</v>
      </c>
      <c r="F31" s="17" t="s">
        <v>44</v>
      </c>
      <c r="G31" s="17" t="s">
        <v>177</v>
      </c>
      <c r="H31" s="23"/>
      <c r="I31" s="23"/>
      <c r="J31" s="23"/>
      <c r="K31" s="23"/>
      <c r="L31" s="23"/>
      <c r="M31" s="23"/>
      <c r="N31" s="23"/>
      <c r="O31" s="23"/>
      <c r="P31" s="23"/>
      <c r="Q31" s="23"/>
      <c r="R31" s="23"/>
      <c r="S31" s="23"/>
      <c r="T31" s="23"/>
    </row>
    <row r="32" ht="9.75" customHeight="1">
      <c r="B32" s="20"/>
      <c r="C32" s="17" t="s">
        <v>236</v>
      </c>
      <c r="D32" s="18" t="s">
        <v>237</v>
      </c>
      <c r="E32" s="17" t="s">
        <v>21</v>
      </c>
      <c r="F32" s="17" t="s">
        <v>44</v>
      </c>
      <c r="G32" s="17" t="s">
        <v>177</v>
      </c>
      <c r="H32" s="23"/>
      <c r="I32" s="23"/>
      <c r="J32" s="23"/>
      <c r="K32" s="23"/>
      <c r="L32" s="23"/>
      <c r="M32" s="23"/>
      <c r="N32" s="23"/>
      <c r="O32" s="23"/>
      <c r="P32" s="23"/>
      <c r="Q32" s="23"/>
      <c r="R32" s="23"/>
      <c r="S32" s="23"/>
      <c r="T32" s="23"/>
    </row>
    <row r="33" ht="9.75" customHeight="1">
      <c r="B33" s="20"/>
      <c r="C33" s="17" t="s">
        <v>238</v>
      </c>
      <c r="D33" s="18" t="s">
        <v>239</v>
      </c>
      <c r="E33" s="17" t="s">
        <v>240</v>
      </c>
      <c r="F33" s="17" t="s">
        <v>217</v>
      </c>
      <c r="G33" s="17" t="s">
        <v>177</v>
      </c>
      <c r="H33" s="19" t="s">
        <v>218</v>
      </c>
      <c r="I33" s="9"/>
      <c r="J33" s="9"/>
      <c r="K33" s="9"/>
      <c r="L33" s="9"/>
      <c r="M33" s="9"/>
      <c r="N33" s="9"/>
      <c r="O33" s="9"/>
      <c r="P33" s="9"/>
      <c r="Q33" s="9"/>
      <c r="R33" s="9"/>
      <c r="S33" s="9"/>
      <c r="T33" s="10"/>
    </row>
    <row r="34" ht="9.75" customHeight="1">
      <c r="B34" s="20"/>
      <c r="C34" s="17" t="s">
        <v>241</v>
      </c>
      <c r="D34" s="18" t="s">
        <v>242</v>
      </c>
      <c r="E34" s="17" t="s">
        <v>243</v>
      </c>
      <c r="F34" s="17" t="s">
        <v>46</v>
      </c>
      <c r="G34" s="17"/>
      <c r="H34" s="19" t="s">
        <v>218</v>
      </c>
      <c r="I34" s="9"/>
      <c r="J34" s="9"/>
      <c r="K34" s="9"/>
      <c r="L34" s="9"/>
      <c r="M34" s="9"/>
      <c r="N34" s="9"/>
      <c r="O34" s="9"/>
      <c r="P34" s="9"/>
      <c r="Q34" s="9"/>
      <c r="R34" s="9"/>
      <c r="S34" s="9"/>
      <c r="T34" s="10"/>
    </row>
    <row r="35" ht="9.75" customHeight="1">
      <c r="B35" s="20"/>
      <c r="C35" s="17" t="s">
        <v>244</v>
      </c>
      <c r="D35" s="18" t="s">
        <v>245</v>
      </c>
      <c r="E35" s="17" t="s">
        <v>243</v>
      </c>
      <c r="F35" s="17" t="s">
        <v>46</v>
      </c>
      <c r="G35" s="17"/>
      <c r="H35" s="19" t="s">
        <v>218</v>
      </c>
      <c r="I35" s="9"/>
      <c r="J35" s="9"/>
      <c r="K35" s="9"/>
      <c r="L35" s="9"/>
      <c r="M35" s="9"/>
      <c r="N35" s="9"/>
      <c r="O35" s="9"/>
      <c r="P35" s="9"/>
      <c r="Q35" s="9"/>
      <c r="R35" s="9"/>
      <c r="S35" s="9"/>
      <c r="T35" s="10"/>
    </row>
    <row r="36" ht="9.75" customHeight="1">
      <c r="B36" s="20"/>
      <c r="C36" s="17" t="s">
        <v>246</v>
      </c>
      <c r="D36" s="18" t="s">
        <v>247</v>
      </c>
      <c r="E36" s="17" t="s">
        <v>21</v>
      </c>
      <c r="F36" s="17" t="s">
        <v>44</v>
      </c>
      <c r="G36" s="17" t="s">
        <v>177</v>
      </c>
      <c r="H36" s="23"/>
      <c r="I36" s="23"/>
      <c r="J36" s="23"/>
      <c r="K36" s="23"/>
      <c r="L36" s="23"/>
      <c r="M36" s="23"/>
      <c r="N36" s="23"/>
      <c r="O36" s="23"/>
      <c r="P36" s="23"/>
      <c r="Q36" s="23"/>
      <c r="R36" s="23"/>
      <c r="S36" s="23"/>
      <c r="T36" s="23"/>
    </row>
    <row r="37" ht="9.75" customHeight="1">
      <c r="B37" s="20"/>
      <c r="C37" s="17" t="s">
        <v>248</v>
      </c>
      <c r="D37" s="18" t="s">
        <v>249</v>
      </c>
      <c r="E37" s="17" t="s">
        <v>21</v>
      </c>
      <c r="F37" s="17" t="s">
        <v>44</v>
      </c>
      <c r="G37" s="17" t="s">
        <v>177</v>
      </c>
      <c r="H37" s="23"/>
      <c r="I37" s="23"/>
      <c r="J37" s="23"/>
      <c r="K37" s="23"/>
      <c r="L37" s="23"/>
      <c r="M37" s="23"/>
      <c r="N37" s="23"/>
      <c r="O37" s="23"/>
      <c r="P37" s="23"/>
      <c r="Q37" s="23"/>
      <c r="R37" s="23"/>
      <c r="S37" s="23"/>
      <c r="T37" s="23"/>
    </row>
    <row r="38" ht="9.75" customHeight="1">
      <c r="B38" s="20"/>
      <c r="C38" s="17" t="s">
        <v>250</v>
      </c>
      <c r="D38" s="18" t="s">
        <v>251</v>
      </c>
      <c r="E38" s="17" t="s">
        <v>21</v>
      </c>
      <c r="F38" s="17" t="s">
        <v>44</v>
      </c>
      <c r="G38" s="17" t="s">
        <v>177</v>
      </c>
      <c r="H38" s="23"/>
      <c r="I38" s="23"/>
      <c r="J38" s="23"/>
      <c r="K38" s="23"/>
      <c r="L38" s="23"/>
      <c r="M38" s="23"/>
      <c r="N38" s="23"/>
      <c r="O38" s="23"/>
      <c r="P38" s="23"/>
      <c r="Q38" s="23"/>
      <c r="R38" s="23"/>
      <c r="S38" s="23"/>
      <c r="T38" s="23"/>
    </row>
    <row r="39" ht="9.75" customHeight="1">
      <c r="B39" s="20"/>
      <c r="C39" s="17" t="s">
        <v>252</v>
      </c>
      <c r="D39" s="18" t="s">
        <v>253</v>
      </c>
      <c r="E39" s="17" t="s">
        <v>243</v>
      </c>
      <c r="F39" s="17" t="s">
        <v>217</v>
      </c>
      <c r="G39" s="17" t="s">
        <v>177</v>
      </c>
      <c r="H39" s="19" t="s">
        <v>218</v>
      </c>
      <c r="I39" s="9"/>
      <c r="J39" s="9"/>
      <c r="K39" s="9"/>
      <c r="L39" s="9"/>
      <c r="M39" s="9"/>
      <c r="N39" s="9"/>
      <c r="O39" s="9"/>
      <c r="P39" s="9"/>
      <c r="Q39" s="9"/>
      <c r="R39" s="9"/>
      <c r="S39" s="9"/>
      <c r="T39" s="10"/>
    </row>
    <row r="40" ht="9.75" customHeight="1">
      <c r="B40" s="20"/>
      <c r="C40" s="17" t="s">
        <v>254</v>
      </c>
      <c r="D40" s="18" t="s">
        <v>255</v>
      </c>
      <c r="E40" s="17" t="s">
        <v>243</v>
      </c>
      <c r="F40" s="17" t="s">
        <v>46</v>
      </c>
      <c r="G40" s="17"/>
      <c r="H40" s="19" t="s">
        <v>218</v>
      </c>
      <c r="I40" s="9"/>
      <c r="J40" s="9"/>
      <c r="K40" s="9"/>
      <c r="L40" s="9"/>
      <c r="M40" s="9"/>
      <c r="N40" s="9"/>
      <c r="O40" s="9"/>
      <c r="P40" s="9"/>
      <c r="Q40" s="9"/>
      <c r="R40" s="9"/>
      <c r="S40" s="9"/>
      <c r="T40" s="10"/>
    </row>
    <row r="41" ht="9.75" customHeight="1">
      <c r="B41" s="20"/>
      <c r="C41" s="17" t="s">
        <v>256</v>
      </c>
      <c r="D41" s="18" t="s">
        <v>257</v>
      </c>
      <c r="E41" s="17" t="s">
        <v>243</v>
      </c>
      <c r="F41" s="17" t="s">
        <v>46</v>
      </c>
      <c r="G41" s="17"/>
      <c r="H41" s="19" t="s">
        <v>218</v>
      </c>
      <c r="I41" s="9"/>
      <c r="J41" s="9"/>
      <c r="K41" s="9"/>
      <c r="L41" s="9"/>
      <c r="M41" s="9"/>
      <c r="N41" s="9"/>
      <c r="O41" s="9"/>
      <c r="P41" s="9"/>
      <c r="Q41" s="9"/>
      <c r="R41" s="9"/>
      <c r="S41" s="9"/>
      <c r="T41" s="10"/>
    </row>
    <row r="42" ht="9.75" customHeight="1">
      <c r="B42" s="20"/>
      <c r="C42" s="17" t="s">
        <v>258</v>
      </c>
      <c r="D42" s="18" t="s">
        <v>259</v>
      </c>
      <c r="E42" s="17" t="s">
        <v>243</v>
      </c>
      <c r="F42" s="17" t="s">
        <v>46</v>
      </c>
      <c r="G42" s="17"/>
      <c r="H42" s="19" t="s">
        <v>218</v>
      </c>
      <c r="I42" s="9"/>
      <c r="J42" s="9"/>
      <c r="K42" s="9"/>
      <c r="L42" s="9"/>
      <c r="M42" s="9"/>
      <c r="N42" s="9"/>
      <c r="O42" s="9"/>
      <c r="P42" s="9"/>
      <c r="Q42" s="9"/>
      <c r="R42" s="9"/>
      <c r="S42" s="9"/>
      <c r="T42" s="10"/>
    </row>
    <row r="43" ht="9.75" customHeight="1">
      <c r="B43" s="20"/>
      <c r="C43" s="17" t="s">
        <v>260</v>
      </c>
      <c r="D43" s="18" t="s">
        <v>261</v>
      </c>
      <c r="E43" s="17" t="s">
        <v>243</v>
      </c>
      <c r="F43" s="17" t="s">
        <v>46</v>
      </c>
      <c r="G43" s="17"/>
      <c r="H43" s="19" t="s">
        <v>218</v>
      </c>
      <c r="I43" s="9"/>
      <c r="J43" s="9"/>
      <c r="K43" s="9"/>
      <c r="L43" s="9"/>
      <c r="M43" s="9"/>
      <c r="N43" s="9"/>
      <c r="O43" s="9"/>
      <c r="P43" s="9"/>
      <c r="Q43" s="9"/>
      <c r="R43" s="9"/>
      <c r="S43" s="9"/>
      <c r="T43" s="10"/>
    </row>
    <row r="44" ht="9.75" customHeight="1">
      <c r="B44" s="20"/>
      <c r="C44" s="17" t="s">
        <v>262</v>
      </c>
      <c r="D44" s="18" t="s">
        <v>263</v>
      </c>
      <c r="E44" s="17" t="s">
        <v>243</v>
      </c>
      <c r="F44" s="17" t="s">
        <v>46</v>
      </c>
      <c r="G44" s="17"/>
      <c r="H44" s="19" t="s">
        <v>218</v>
      </c>
      <c r="I44" s="9"/>
      <c r="J44" s="9"/>
      <c r="K44" s="9"/>
      <c r="L44" s="9"/>
      <c r="M44" s="9"/>
      <c r="N44" s="9"/>
      <c r="O44" s="9"/>
      <c r="P44" s="9"/>
      <c r="Q44" s="9"/>
      <c r="R44" s="9"/>
      <c r="S44" s="9"/>
      <c r="T44" s="10"/>
    </row>
    <row r="45" ht="9.75" customHeight="1">
      <c r="B45" s="20"/>
      <c r="C45" s="17" t="s">
        <v>264</v>
      </c>
      <c r="D45" s="18" t="s">
        <v>265</v>
      </c>
      <c r="E45" s="17" t="s">
        <v>243</v>
      </c>
      <c r="F45" s="17" t="s">
        <v>46</v>
      </c>
      <c r="G45" s="17"/>
      <c r="H45" s="19" t="s">
        <v>218</v>
      </c>
      <c r="I45" s="9"/>
      <c r="J45" s="9"/>
      <c r="K45" s="9"/>
      <c r="L45" s="9"/>
      <c r="M45" s="9"/>
      <c r="N45" s="9"/>
      <c r="O45" s="9"/>
      <c r="P45" s="9"/>
      <c r="Q45" s="9"/>
      <c r="R45" s="9"/>
      <c r="S45" s="9"/>
      <c r="T45" s="10"/>
    </row>
    <row r="46" ht="9.75" customHeight="1">
      <c r="B46" s="21"/>
      <c r="C46" s="17" t="s">
        <v>266</v>
      </c>
      <c r="D46" s="18" t="s">
        <v>267</v>
      </c>
      <c r="E46" s="17" t="s">
        <v>243</v>
      </c>
      <c r="F46" s="17" t="s">
        <v>46</v>
      </c>
      <c r="G46" s="17"/>
      <c r="H46" s="19" t="s">
        <v>218</v>
      </c>
      <c r="I46" s="9"/>
      <c r="J46" s="9"/>
      <c r="K46" s="9"/>
      <c r="L46" s="9"/>
      <c r="M46" s="9"/>
      <c r="N46" s="9"/>
      <c r="O46" s="9"/>
      <c r="P46" s="9"/>
      <c r="Q46" s="9"/>
      <c r="R46" s="9"/>
      <c r="S46" s="9"/>
      <c r="T46" s="10"/>
    </row>
    <row r="47" ht="9.75" customHeight="1">
      <c r="B47" s="16" t="s">
        <v>268</v>
      </c>
      <c r="C47" s="17" t="s">
        <v>269</v>
      </c>
      <c r="D47" s="18" t="s">
        <v>270</v>
      </c>
      <c r="E47" s="17" t="s">
        <v>21</v>
      </c>
      <c r="F47" s="17" t="s">
        <v>44</v>
      </c>
      <c r="G47" s="17" t="s">
        <v>177</v>
      </c>
      <c r="H47" s="23"/>
      <c r="I47" s="23"/>
      <c r="J47" s="23"/>
      <c r="K47" s="23"/>
      <c r="L47" s="23"/>
      <c r="M47" s="23"/>
      <c r="N47" s="23"/>
      <c r="O47" s="23"/>
      <c r="P47" s="23"/>
      <c r="Q47" s="23"/>
      <c r="R47" s="23"/>
      <c r="S47" s="23"/>
      <c r="T47" s="23"/>
    </row>
    <row r="48" ht="9.75" customHeight="1">
      <c r="B48" s="20"/>
      <c r="C48" s="17" t="s">
        <v>271</v>
      </c>
      <c r="D48" s="18" t="s">
        <v>272</v>
      </c>
      <c r="E48" s="17" t="s">
        <v>21</v>
      </c>
      <c r="F48" s="17" t="s">
        <v>44</v>
      </c>
      <c r="G48" s="17" t="s">
        <v>177</v>
      </c>
      <c r="H48" s="23"/>
      <c r="I48" s="23"/>
      <c r="J48" s="23"/>
      <c r="K48" s="23"/>
      <c r="L48" s="23"/>
      <c r="M48" s="23"/>
      <c r="N48" s="23"/>
      <c r="O48" s="23"/>
      <c r="P48" s="23"/>
      <c r="Q48" s="23"/>
      <c r="R48" s="23"/>
      <c r="S48" s="23"/>
      <c r="T48" s="23"/>
    </row>
    <row r="49" ht="9.75" customHeight="1">
      <c r="B49" s="20"/>
      <c r="C49" s="17" t="s">
        <v>273</v>
      </c>
      <c r="D49" s="18" t="s">
        <v>274</v>
      </c>
      <c r="E49" s="17" t="s">
        <v>21</v>
      </c>
      <c r="F49" s="17" t="s">
        <v>44</v>
      </c>
      <c r="G49" s="17" t="s">
        <v>177</v>
      </c>
      <c r="H49" s="23"/>
      <c r="I49" s="23"/>
      <c r="J49" s="23"/>
      <c r="K49" s="23"/>
      <c r="L49" s="23"/>
      <c r="M49" s="23"/>
      <c r="N49" s="23"/>
      <c r="O49" s="23"/>
      <c r="P49" s="23"/>
      <c r="Q49" s="23"/>
      <c r="R49" s="23"/>
      <c r="S49" s="23"/>
      <c r="T49" s="23"/>
    </row>
    <row r="50" ht="9.75" customHeight="1">
      <c r="B50" s="20"/>
      <c r="C50" s="17" t="s">
        <v>275</v>
      </c>
      <c r="D50" s="18" t="s">
        <v>276</v>
      </c>
      <c r="E50" s="17" t="s">
        <v>277</v>
      </c>
      <c r="F50" s="17" t="s">
        <v>44</v>
      </c>
      <c r="G50" s="17" t="s">
        <v>177</v>
      </c>
      <c r="H50" s="24"/>
      <c r="I50" s="9"/>
      <c r="J50" s="9"/>
      <c r="K50" s="9"/>
      <c r="L50" s="9"/>
      <c r="M50" s="9"/>
      <c r="N50" s="9"/>
      <c r="O50" s="9"/>
      <c r="P50" s="9"/>
      <c r="Q50" s="9"/>
      <c r="R50" s="9"/>
      <c r="S50" s="9"/>
      <c r="T50" s="10"/>
    </row>
    <row r="51" ht="9.75" customHeight="1">
      <c r="B51" s="20"/>
      <c r="C51" s="17" t="s">
        <v>278</v>
      </c>
      <c r="D51" s="18" t="s">
        <v>279</v>
      </c>
      <c r="E51" s="17" t="s">
        <v>21</v>
      </c>
      <c r="F51" s="17" t="s">
        <v>44</v>
      </c>
      <c r="G51" s="17" t="s">
        <v>177</v>
      </c>
      <c r="H51" s="23"/>
      <c r="I51" s="23"/>
      <c r="J51" s="23"/>
      <c r="K51" s="23"/>
      <c r="L51" s="23"/>
      <c r="M51" s="23"/>
      <c r="N51" s="23"/>
      <c r="O51" s="23"/>
      <c r="P51" s="23"/>
      <c r="Q51" s="23"/>
      <c r="R51" s="23"/>
      <c r="S51" s="23"/>
      <c r="T51" s="23"/>
    </row>
    <row r="52" ht="9.75" customHeight="1">
      <c r="B52" s="20"/>
      <c r="C52" s="17" t="s">
        <v>280</v>
      </c>
      <c r="D52" s="18" t="s">
        <v>281</v>
      </c>
      <c r="E52" s="17" t="s">
        <v>21</v>
      </c>
      <c r="F52" s="17" t="s">
        <v>44</v>
      </c>
      <c r="G52" s="17" t="s">
        <v>177</v>
      </c>
      <c r="H52" s="23"/>
      <c r="I52" s="23"/>
      <c r="J52" s="23"/>
      <c r="K52" s="23"/>
      <c r="L52" s="23"/>
      <c r="M52" s="23"/>
      <c r="N52" s="23"/>
      <c r="O52" s="23"/>
      <c r="P52" s="23"/>
      <c r="Q52" s="23"/>
      <c r="R52" s="23"/>
      <c r="S52" s="23"/>
      <c r="T52" s="23"/>
    </row>
    <row r="53" ht="9.75" customHeight="1">
      <c r="B53" s="20"/>
      <c r="C53" s="17" t="s">
        <v>282</v>
      </c>
      <c r="D53" s="18" t="s">
        <v>283</v>
      </c>
      <c r="E53" s="17" t="s">
        <v>21</v>
      </c>
      <c r="F53" s="17" t="s">
        <v>44</v>
      </c>
      <c r="G53" s="17" t="s">
        <v>177</v>
      </c>
      <c r="H53" s="23"/>
      <c r="I53" s="23"/>
      <c r="J53" s="23"/>
      <c r="K53" s="23"/>
      <c r="L53" s="23"/>
      <c r="M53" s="23"/>
      <c r="N53" s="23"/>
      <c r="O53" s="23"/>
      <c r="P53" s="23"/>
      <c r="Q53" s="23"/>
      <c r="R53" s="23"/>
      <c r="S53" s="23"/>
      <c r="T53" s="23"/>
    </row>
    <row r="54" ht="9.75" customHeight="1">
      <c r="B54" s="20"/>
      <c r="C54" s="17" t="s">
        <v>284</v>
      </c>
      <c r="D54" s="18" t="s">
        <v>285</v>
      </c>
      <c r="E54" s="17" t="s">
        <v>21</v>
      </c>
      <c r="F54" s="17" t="s">
        <v>44</v>
      </c>
      <c r="G54" s="17" t="s">
        <v>177</v>
      </c>
      <c r="H54" s="23"/>
      <c r="I54" s="23"/>
      <c r="J54" s="23"/>
      <c r="K54" s="23"/>
      <c r="L54" s="23"/>
      <c r="M54" s="23"/>
      <c r="N54" s="23"/>
      <c r="O54" s="23"/>
      <c r="P54" s="23"/>
      <c r="Q54" s="23"/>
      <c r="R54" s="23"/>
      <c r="S54" s="23"/>
      <c r="T54" s="23"/>
    </row>
    <row r="55" ht="9.75" customHeight="1">
      <c r="B55" s="20"/>
      <c r="C55" s="17" t="s">
        <v>286</v>
      </c>
      <c r="D55" s="18" t="s">
        <v>287</v>
      </c>
      <c r="E55" s="17" t="s">
        <v>243</v>
      </c>
      <c r="F55" s="17" t="s">
        <v>217</v>
      </c>
      <c r="G55" s="17" t="s">
        <v>177</v>
      </c>
      <c r="H55" s="19" t="s">
        <v>218</v>
      </c>
      <c r="I55" s="9"/>
      <c r="J55" s="9"/>
      <c r="K55" s="9"/>
      <c r="L55" s="9"/>
      <c r="M55" s="9"/>
      <c r="N55" s="9"/>
      <c r="O55" s="9"/>
      <c r="P55" s="9"/>
      <c r="Q55" s="9"/>
      <c r="R55" s="9"/>
      <c r="S55" s="9"/>
      <c r="T55" s="10"/>
    </row>
    <row r="56" ht="9.75" customHeight="1">
      <c r="B56" s="20"/>
      <c r="C56" s="17" t="s">
        <v>288</v>
      </c>
      <c r="D56" s="18" t="s">
        <v>289</v>
      </c>
      <c r="E56" s="17" t="s">
        <v>21</v>
      </c>
      <c r="F56" s="17" t="s">
        <v>44</v>
      </c>
      <c r="G56" s="17" t="s">
        <v>177</v>
      </c>
      <c r="H56" s="23"/>
      <c r="I56" s="23"/>
      <c r="J56" s="23"/>
      <c r="K56" s="23"/>
      <c r="L56" s="23"/>
      <c r="M56" s="23"/>
      <c r="N56" s="23"/>
      <c r="O56" s="23"/>
      <c r="P56" s="23"/>
      <c r="Q56" s="23"/>
      <c r="R56" s="23"/>
      <c r="S56" s="23"/>
      <c r="T56" s="23"/>
    </row>
    <row r="57" ht="9.75" customHeight="1">
      <c r="B57" s="20"/>
      <c r="C57" s="17" t="s">
        <v>290</v>
      </c>
      <c r="D57" s="18" t="s">
        <v>291</v>
      </c>
      <c r="E57" s="17" t="s">
        <v>21</v>
      </c>
      <c r="F57" s="17" t="s">
        <v>44</v>
      </c>
      <c r="G57" s="17" t="s">
        <v>177</v>
      </c>
      <c r="H57" s="23"/>
      <c r="I57" s="23"/>
      <c r="J57" s="23"/>
      <c r="K57" s="23"/>
      <c r="L57" s="23"/>
      <c r="M57" s="23"/>
      <c r="N57" s="23"/>
      <c r="O57" s="23"/>
      <c r="P57" s="23"/>
      <c r="Q57" s="23"/>
      <c r="R57" s="23"/>
      <c r="S57" s="23"/>
      <c r="T57" s="23"/>
    </row>
    <row r="58" ht="9.75" customHeight="1">
      <c r="B58" s="20"/>
      <c r="C58" s="17" t="s">
        <v>292</v>
      </c>
      <c r="D58" s="18" t="s">
        <v>293</v>
      </c>
      <c r="E58" s="17" t="s">
        <v>243</v>
      </c>
      <c r="F58" s="17" t="s">
        <v>46</v>
      </c>
      <c r="G58" s="17"/>
      <c r="H58" s="19" t="s">
        <v>218</v>
      </c>
      <c r="I58" s="9"/>
      <c r="J58" s="9"/>
      <c r="K58" s="9"/>
      <c r="L58" s="9"/>
      <c r="M58" s="9"/>
      <c r="N58" s="9"/>
      <c r="O58" s="9"/>
      <c r="P58" s="9"/>
      <c r="Q58" s="9"/>
      <c r="R58" s="9"/>
      <c r="S58" s="9"/>
      <c r="T58" s="10"/>
    </row>
    <row r="59" ht="9.75" customHeight="1">
      <c r="B59" s="21"/>
      <c r="C59" s="17" t="s">
        <v>294</v>
      </c>
      <c r="D59" s="18" t="s">
        <v>295</v>
      </c>
      <c r="E59" s="17" t="s">
        <v>296</v>
      </c>
      <c r="F59" s="17" t="s">
        <v>217</v>
      </c>
      <c r="G59" s="17" t="s">
        <v>177</v>
      </c>
      <c r="H59" s="19" t="s">
        <v>218</v>
      </c>
      <c r="I59" s="9"/>
      <c r="J59" s="9"/>
      <c r="K59" s="9"/>
      <c r="L59" s="9"/>
      <c r="M59" s="9"/>
      <c r="N59" s="9"/>
      <c r="O59" s="9"/>
      <c r="P59" s="9"/>
      <c r="Q59" s="9"/>
      <c r="R59" s="9"/>
      <c r="S59" s="9"/>
      <c r="T59" s="10"/>
    </row>
    <row r="60" ht="9.75" customHeight="1">
      <c r="B60" s="16" t="s">
        <v>297</v>
      </c>
      <c r="C60" s="17" t="s">
        <v>298</v>
      </c>
      <c r="D60" s="18" t="s">
        <v>299</v>
      </c>
      <c r="E60" s="17" t="s">
        <v>243</v>
      </c>
      <c r="F60" s="17" t="s">
        <v>46</v>
      </c>
      <c r="G60" s="17"/>
      <c r="H60" s="19" t="s">
        <v>218</v>
      </c>
      <c r="I60" s="9"/>
      <c r="J60" s="9"/>
      <c r="K60" s="9"/>
      <c r="L60" s="9"/>
      <c r="M60" s="9"/>
      <c r="N60" s="9"/>
      <c r="O60" s="9"/>
      <c r="P60" s="9"/>
      <c r="Q60" s="9"/>
      <c r="R60" s="9"/>
      <c r="S60" s="9"/>
      <c r="T60" s="10"/>
    </row>
    <row r="61" ht="9.75" customHeight="1">
      <c r="B61" s="20"/>
      <c r="C61" s="17" t="s">
        <v>300</v>
      </c>
      <c r="D61" s="18" t="s">
        <v>301</v>
      </c>
      <c r="E61" s="17" t="s">
        <v>243</v>
      </c>
      <c r="F61" s="17" t="s">
        <v>46</v>
      </c>
      <c r="G61" s="17"/>
      <c r="H61" s="19" t="s">
        <v>218</v>
      </c>
      <c r="I61" s="9"/>
      <c r="J61" s="9"/>
      <c r="K61" s="9"/>
      <c r="L61" s="9"/>
      <c r="M61" s="9"/>
      <c r="N61" s="9"/>
      <c r="O61" s="9"/>
      <c r="P61" s="9"/>
      <c r="Q61" s="9"/>
      <c r="R61" s="9"/>
      <c r="S61" s="9"/>
      <c r="T61" s="10"/>
    </row>
    <row r="62" ht="9.75" customHeight="1">
      <c r="B62" s="20"/>
      <c r="C62" s="17" t="s">
        <v>302</v>
      </c>
      <c r="D62" s="18" t="s">
        <v>303</v>
      </c>
      <c r="E62" s="17" t="s">
        <v>243</v>
      </c>
      <c r="F62" s="17" t="s">
        <v>46</v>
      </c>
      <c r="G62" s="17"/>
      <c r="H62" s="19" t="s">
        <v>218</v>
      </c>
      <c r="I62" s="9"/>
      <c r="J62" s="9"/>
      <c r="K62" s="9"/>
      <c r="L62" s="9"/>
      <c r="M62" s="9"/>
      <c r="N62" s="9"/>
      <c r="O62" s="9"/>
      <c r="P62" s="9"/>
      <c r="Q62" s="9"/>
      <c r="R62" s="9"/>
      <c r="S62" s="9"/>
      <c r="T62" s="10"/>
    </row>
    <row r="63" ht="9.75" customHeight="1">
      <c r="B63" s="20"/>
      <c r="C63" s="17" t="s">
        <v>304</v>
      </c>
      <c r="D63" s="18" t="s">
        <v>305</v>
      </c>
      <c r="E63" s="17" t="s">
        <v>243</v>
      </c>
      <c r="F63" s="17" t="s">
        <v>46</v>
      </c>
      <c r="G63" s="17"/>
      <c r="H63" s="19" t="s">
        <v>218</v>
      </c>
      <c r="I63" s="9"/>
      <c r="J63" s="9"/>
      <c r="K63" s="9"/>
      <c r="L63" s="9"/>
      <c r="M63" s="9"/>
      <c r="N63" s="9"/>
      <c r="O63" s="9"/>
      <c r="P63" s="9"/>
      <c r="Q63" s="9"/>
      <c r="R63" s="9"/>
      <c r="S63" s="9"/>
      <c r="T63" s="10"/>
    </row>
    <row r="64" ht="9.75" customHeight="1">
      <c r="B64" s="20"/>
      <c r="C64" s="17" t="s">
        <v>306</v>
      </c>
      <c r="D64" s="18" t="s">
        <v>307</v>
      </c>
      <c r="E64" s="17" t="s">
        <v>243</v>
      </c>
      <c r="F64" s="17" t="s">
        <v>46</v>
      </c>
      <c r="G64" s="17"/>
      <c r="H64" s="19" t="s">
        <v>218</v>
      </c>
      <c r="I64" s="9"/>
      <c r="J64" s="9"/>
      <c r="K64" s="9"/>
      <c r="L64" s="9"/>
      <c r="M64" s="9"/>
      <c r="N64" s="9"/>
      <c r="O64" s="9"/>
      <c r="P64" s="9"/>
      <c r="Q64" s="9"/>
      <c r="R64" s="9"/>
      <c r="S64" s="9"/>
      <c r="T64" s="10"/>
    </row>
    <row r="65" ht="9.75" customHeight="1">
      <c r="B65" s="20"/>
      <c r="C65" s="17" t="s">
        <v>308</v>
      </c>
      <c r="D65" s="18" t="s">
        <v>309</v>
      </c>
      <c r="E65" s="17" t="s">
        <v>243</v>
      </c>
      <c r="F65" s="17" t="s">
        <v>46</v>
      </c>
      <c r="G65" s="17"/>
      <c r="H65" s="19" t="s">
        <v>218</v>
      </c>
      <c r="I65" s="9"/>
      <c r="J65" s="9"/>
      <c r="K65" s="9"/>
      <c r="L65" s="9"/>
      <c r="M65" s="9"/>
      <c r="N65" s="9"/>
      <c r="O65" s="9"/>
      <c r="P65" s="9"/>
      <c r="Q65" s="9"/>
      <c r="R65" s="9"/>
      <c r="S65" s="9"/>
      <c r="T65" s="10"/>
    </row>
    <row r="66" ht="9.75" customHeight="1">
      <c r="B66" s="20"/>
      <c r="C66" s="17" t="s">
        <v>310</v>
      </c>
      <c r="D66" s="18" t="s">
        <v>311</v>
      </c>
      <c r="E66" s="17" t="s">
        <v>243</v>
      </c>
      <c r="F66" s="17" t="s">
        <v>46</v>
      </c>
      <c r="G66" s="17"/>
      <c r="H66" s="19" t="s">
        <v>218</v>
      </c>
      <c r="I66" s="9"/>
      <c r="J66" s="9"/>
      <c r="K66" s="9"/>
      <c r="L66" s="9"/>
      <c r="M66" s="9"/>
      <c r="N66" s="9"/>
      <c r="O66" s="9"/>
      <c r="P66" s="9"/>
      <c r="Q66" s="9"/>
      <c r="R66" s="9"/>
      <c r="S66" s="9"/>
      <c r="T66" s="10"/>
    </row>
    <row r="67" ht="9.75" customHeight="1">
      <c r="B67" s="21"/>
      <c r="C67" s="17" t="s">
        <v>312</v>
      </c>
      <c r="D67" s="18" t="s">
        <v>313</v>
      </c>
      <c r="E67" s="17" t="s">
        <v>243</v>
      </c>
      <c r="F67" s="17" t="s">
        <v>46</v>
      </c>
      <c r="G67" s="17"/>
      <c r="H67" s="19" t="s">
        <v>218</v>
      </c>
      <c r="I67" s="9"/>
      <c r="J67" s="9"/>
      <c r="K67" s="9"/>
      <c r="L67" s="9"/>
      <c r="M67" s="9"/>
      <c r="N67" s="9"/>
      <c r="O67" s="9"/>
      <c r="P67" s="9"/>
      <c r="Q67" s="9"/>
      <c r="R67" s="9"/>
      <c r="S67" s="9"/>
      <c r="T67" s="10"/>
    </row>
    <row r="68" ht="9.75" customHeight="1">
      <c r="B68" s="16" t="s">
        <v>314</v>
      </c>
      <c r="C68" s="17" t="s">
        <v>315</v>
      </c>
      <c r="D68" s="18" t="s">
        <v>316</v>
      </c>
      <c r="E68" s="17" t="s">
        <v>243</v>
      </c>
      <c r="F68" s="17" t="s">
        <v>46</v>
      </c>
      <c r="G68" s="17"/>
      <c r="H68" s="19" t="s">
        <v>218</v>
      </c>
      <c r="I68" s="9"/>
      <c r="J68" s="9"/>
      <c r="K68" s="9"/>
      <c r="L68" s="9"/>
      <c r="M68" s="9"/>
      <c r="N68" s="9"/>
      <c r="O68" s="9"/>
      <c r="P68" s="9"/>
      <c r="Q68" s="9"/>
      <c r="R68" s="9"/>
      <c r="S68" s="9"/>
      <c r="T68" s="10"/>
    </row>
    <row r="69" ht="9.75" customHeight="1">
      <c r="B69" s="20"/>
      <c r="C69" s="17" t="s">
        <v>317</v>
      </c>
      <c r="D69" s="18" t="s">
        <v>318</v>
      </c>
      <c r="E69" s="17" t="s">
        <v>243</v>
      </c>
      <c r="F69" s="17" t="s">
        <v>46</v>
      </c>
      <c r="G69" s="17"/>
      <c r="H69" s="19" t="s">
        <v>218</v>
      </c>
      <c r="I69" s="9"/>
      <c r="J69" s="9"/>
      <c r="K69" s="9"/>
      <c r="L69" s="9"/>
      <c r="M69" s="9"/>
      <c r="N69" s="9"/>
      <c r="O69" s="9"/>
      <c r="P69" s="9"/>
      <c r="Q69" s="9"/>
      <c r="R69" s="9"/>
      <c r="S69" s="9"/>
      <c r="T69" s="10"/>
    </row>
    <row r="70" ht="9.75" customHeight="1">
      <c r="B70" s="20"/>
      <c r="C70" s="17" t="s">
        <v>319</v>
      </c>
      <c r="D70" s="18" t="s">
        <v>320</v>
      </c>
      <c r="E70" s="17" t="s">
        <v>243</v>
      </c>
      <c r="F70" s="17" t="s">
        <v>46</v>
      </c>
      <c r="G70" s="17"/>
      <c r="H70" s="19" t="s">
        <v>218</v>
      </c>
      <c r="I70" s="9"/>
      <c r="J70" s="9"/>
      <c r="K70" s="9"/>
      <c r="L70" s="9"/>
      <c r="M70" s="9"/>
      <c r="N70" s="9"/>
      <c r="O70" s="9"/>
      <c r="P70" s="9"/>
      <c r="Q70" s="9"/>
      <c r="R70" s="9"/>
      <c r="S70" s="9"/>
      <c r="T70" s="10"/>
    </row>
    <row r="71" ht="9.75" customHeight="1">
      <c r="B71" s="20"/>
      <c r="C71" s="17" t="s">
        <v>321</v>
      </c>
      <c r="D71" s="18" t="s">
        <v>322</v>
      </c>
      <c r="E71" s="17" t="s">
        <v>243</v>
      </c>
      <c r="F71" s="17" t="s">
        <v>46</v>
      </c>
      <c r="G71" s="17"/>
      <c r="H71" s="19" t="s">
        <v>218</v>
      </c>
      <c r="I71" s="9"/>
      <c r="J71" s="9"/>
      <c r="K71" s="9"/>
      <c r="L71" s="9"/>
      <c r="M71" s="9"/>
      <c r="N71" s="9"/>
      <c r="O71" s="9"/>
      <c r="P71" s="9"/>
      <c r="Q71" s="9"/>
      <c r="R71" s="9"/>
      <c r="S71" s="9"/>
      <c r="T71" s="10"/>
    </row>
    <row r="72" ht="9.75" customHeight="1">
      <c r="B72" s="20"/>
      <c r="C72" s="17" t="s">
        <v>323</v>
      </c>
      <c r="D72" s="18" t="s">
        <v>324</v>
      </c>
      <c r="E72" s="17" t="s">
        <v>243</v>
      </c>
      <c r="F72" s="17" t="s">
        <v>46</v>
      </c>
      <c r="G72" s="17"/>
      <c r="H72" s="19" t="s">
        <v>218</v>
      </c>
      <c r="I72" s="9"/>
      <c r="J72" s="9"/>
      <c r="K72" s="9"/>
      <c r="L72" s="9"/>
      <c r="M72" s="9"/>
      <c r="N72" s="9"/>
      <c r="O72" s="9"/>
      <c r="P72" s="9"/>
      <c r="Q72" s="9"/>
      <c r="R72" s="9"/>
      <c r="S72" s="9"/>
      <c r="T72" s="10"/>
    </row>
    <row r="73" ht="9.75" customHeight="1">
      <c r="B73" s="20"/>
      <c r="C73" s="17" t="s">
        <v>325</v>
      </c>
      <c r="D73" s="18" t="s">
        <v>326</v>
      </c>
      <c r="E73" s="17" t="s">
        <v>243</v>
      </c>
      <c r="F73" s="17" t="s">
        <v>46</v>
      </c>
      <c r="G73" s="17"/>
      <c r="H73" s="19" t="s">
        <v>218</v>
      </c>
      <c r="I73" s="9"/>
      <c r="J73" s="9"/>
      <c r="K73" s="9"/>
      <c r="L73" s="9"/>
      <c r="M73" s="9"/>
      <c r="N73" s="9"/>
      <c r="O73" s="9"/>
      <c r="P73" s="9"/>
      <c r="Q73" s="9"/>
      <c r="R73" s="9"/>
      <c r="S73" s="9"/>
      <c r="T73" s="10"/>
    </row>
    <row r="74" ht="9.75" customHeight="1">
      <c r="B74" s="20"/>
      <c r="C74" s="17" t="s">
        <v>327</v>
      </c>
      <c r="D74" s="18" t="s">
        <v>328</v>
      </c>
      <c r="E74" s="17" t="s">
        <v>243</v>
      </c>
      <c r="F74" s="17" t="s">
        <v>46</v>
      </c>
      <c r="G74" s="17"/>
      <c r="H74" s="19" t="s">
        <v>218</v>
      </c>
      <c r="I74" s="9"/>
      <c r="J74" s="9"/>
      <c r="K74" s="9"/>
      <c r="L74" s="9"/>
      <c r="M74" s="9"/>
      <c r="N74" s="9"/>
      <c r="O74" s="9"/>
      <c r="P74" s="9"/>
      <c r="Q74" s="9"/>
      <c r="R74" s="9"/>
      <c r="S74" s="9"/>
      <c r="T74" s="10"/>
    </row>
    <row r="75" ht="9.75" customHeight="1">
      <c r="B75" s="20"/>
      <c r="C75" s="17" t="s">
        <v>329</v>
      </c>
      <c r="D75" s="18" t="s">
        <v>330</v>
      </c>
      <c r="E75" s="17" t="s">
        <v>243</v>
      </c>
      <c r="F75" s="17" t="s">
        <v>46</v>
      </c>
      <c r="G75" s="17"/>
      <c r="H75" s="19" t="s">
        <v>218</v>
      </c>
      <c r="I75" s="9"/>
      <c r="J75" s="9"/>
      <c r="K75" s="9"/>
      <c r="L75" s="9"/>
      <c r="M75" s="9"/>
      <c r="N75" s="9"/>
      <c r="O75" s="9"/>
      <c r="P75" s="9"/>
      <c r="Q75" s="9"/>
      <c r="R75" s="9"/>
      <c r="S75" s="9"/>
      <c r="T75" s="10"/>
    </row>
    <row r="76" ht="9.75" customHeight="1">
      <c r="B76" s="20"/>
      <c r="C76" s="17" t="s">
        <v>331</v>
      </c>
      <c r="D76" s="18" t="s">
        <v>332</v>
      </c>
      <c r="E76" s="17" t="s">
        <v>243</v>
      </c>
      <c r="F76" s="17" t="s">
        <v>46</v>
      </c>
      <c r="G76" s="17"/>
      <c r="H76" s="19" t="s">
        <v>218</v>
      </c>
      <c r="I76" s="9"/>
      <c r="J76" s="9"/>
      <c r="K76" s="9"/>
      <c r="L76" s="9"/>
      <c r="M76" s="9"/>
      <c r="N76" s="9"/>
      <c r="O76" s="9"/>
      <c r="P76" s="9"/>
      <c r="Q76" s="9"/>
      <c r="R76" s="9"/>
      <c r="S76" s="9"/>
      <c r="T76" s="10"/>
    </row>
    <row r="77" ht="9.75" customHeight="1">
      <c r="B77" s="21"/>
      <c r="C77" s="17" t="s">
        <v>333</v>
      </c>
      <c r="D77" s="18" t="s">
        <v>334</v>
      </c>
      <c r="E77" s="17" t="s">
        <v>243</v>
      </c>
      <c r="F77" s="17" t="s">
        <v>46</v>
      </c>
      <c r="G77" s="17"/>
      <c r="H77" s="19" t="s">
        <v>218</v>
      </c>
      <c r="I77" s="9"/>
      <c r="J77" s="9"/>
      <c r="K77" s="9"/>
      <c r="L77" s="9"/>
      <c r="M77" s="9"/>
      <c r="N77" s="9"/>
      <c r="O77" s="9"/>
      <c r="P77" s="9"/>
      <c r="Q77" s="9"/>
      <c r="R77" s="9"/>
      <c r="S77" s="9"/>
      <c r="T77" s="10"/>
    </row>
    <row r="78" ht="9.75" customHeight="1">
      <c r="B78" s="16" t="s">
        <v>335</v>
      </c>
      <c r="C78" s="17" t="s">
        <v>336</v>
      </c>
      <c r="D78" s="22" t="s">
        <v>337</v>
      </c>
      <c r="E78" s="17" t="s">
        <v>21</v>
      </c>
      <c r="F78" s="17" t="s">
        <v>44</v>
      </c>
      <c r="G78" s="17" t="s">
        <v>177</v>
      </c>
      <c r="H78" s="23"/>
      <c r="I78" s="23"/>
      <c r="J78" s="23"/>
      <c r="K78" s="23"/>
      <c r="L78" s="23"/>
      <c r="M78" s="23"/>
      <c r="N78" s="23"/>
      <c r="O78" s="23"/>
      <c r="P78" s="23"/>
      <c r="Q78" s="23"/>
      <c r="R78" s="23"/>
      <c r="S78" s="23"/>
      <c r="T78" s="23"/>
    </row>
    <row r="79" ht="9.75" customHeight="1">
      <c r="B79" s="20"/>
      <c r="C79" s="17" t="s">
        <v>338</v>
      </c>
      <c r="D79" s="25" t="s">
        <v>339</v>
      </c>
      <c r="E79" s="17" t="s">
        <v>21</v>
      </c>
      <c r="F79" s="17" t="s">
        <v>44</v>
      </c>
      <c r="G79" s="17" t="s">
        <v>177</v>
      </c>
      <c r="H79" s="23"/>
      <c r="I79" s="23"/>
      <c r="J79" s="23"/>
      <c r="K79" s="23"/>
      <c r="L79" s="23"/>
      <c r="M79" s="23"/>
      <c r="N79" s="23"/>
      <c r="O79" s="23"/>
      <c r="P79" s="23"/>
      <c r="Q79" s="23"/>
      <c r="R79" s="23"/>
      <c r="S79" s="23"/>
      <c r="T79" s="23"/>
    </row>
    <row r="80" ht="9.75" customHeight="1">
      <c r="B80" s="20"/>
      <c r="C80" s="17" t="s">
        <v>340</v>
      </c>
      <c r="D80" s="18" t="s">
        <v>341</v>
      </c>
      <c r="E80" s="17" t="s">
        <v>21</v>
      </c>
      <c r="F80" s="17" t="s">
        <v>44</v>
      </c>
      <c r="G80" s="17" t="s">
        <v>177</v>
      </c>
      <c r="H80" s="23"/>
      <c r="I80" s="23"/>
      <c r="J80" s="23"/>
      <c r="K80" s="23"/>
      <c r="L80" s="23"/>
      <c r="M80" s="23"/>
      <c r="N80" s="23"/>
      <c r="O80" s="23"/>
      <c r="P80" s="23"/>
      <c r="Q80" s="23"/>
      <c r="R80" s="23"/>
      <c r="S80" s="23"/>
      <c r="T80" s="23"/>
    </row>
    <row r="81" ht="9.75" customHeight="1">
      <c r="B81" s="20"/>
      <c r="C81" s="17" t="s">
        <v>342</v>
      </c>
      <c r="D81" s="18" t="s">
        <v>343</v>
      </c>
      <c r="E81" s="17" t="s">
        <v>21</v>
      </c>
      <c r="F81" s="17" t="s">
        <v>44</v>
      </c>
      <c r="G81" s="17" t="s">
        <v>177</v>
      </c>
      <c r="H81" s="23"/>
      <c r="I81" s="23"/>
      <c r="J81" s="23"/>
      <c r="K81" s="23"/>
      <c r="L81" s="23"/>
      <c r="M81" s="23"/>
      <c r="N81" s="23"/>
      <c r="O81" s="23"/>
      <c r="P81" s="23"/>
      <c r="Q81" s="23"/>
      <c r="R81" s="23"/>
      <c r="S81" s="23"/>
      <c r="T81" s="23"/>
    </row>
    <row r="82" ht="9.75" customHeight="1">
      <c r="B82" s="20"/>
      <c r="C82" s="17" t="s">
        <v>344</v>
      </c>
      <c r="D82" s="18" t="s">
        <v>345</v>
      </c>
      <c r="E82" s="17" t="s">
        <v>21</v>
      </c>
      <c r="F82" s="17" t="s">
        <v>44</v>
      </c>
      <c r="G82" s="17" t="s">
        <v>177</v>
      </c>
      <c r="H82" s="23"/>
      <c r="I82" s="23"/>
      <c r="J82" s="23"/>
      <c r="K82" s="23"/>
      <c r="L82" s="23"/>
      <c r="M82" s="23"/>
      <c r="N82" s="23"/>
      <c r="O82" s="23"/>
      <c r="P82" s="23"/>
      <c r="Q82" s="23"/>
      <c r="R82" s="23"/>
      <c r="S82" s="23"/>
      <c r="T82" s="23"/>
    </row>
    <row r="83" ht="9.75" customHeight="1">
      <c r="B83" s="20"/>
      <c r="C83" s="17" t="s">
        <v>346</v>
      </c>
      <c r="D83" s="18" t="s">
        <v>347</v>
      </c>
      <c r="E83" s="17" t="s">
        <v>23</v>
      </c>
      <c r="F83" s="17" t="s">
        <v>44</v>
      </c>
      <c r="G83" s="17" t="s">
        <v>177</v>
      </c>
      <c r="H83" s="23"/>
      <c r="I83" s="23"/>
      <c r="J83" s="23"/>
      <c r="K83" s="23"/>
      <c r="L83" s="23"/>
      <c r="M83" s="23"/>
      <c r="N83" s="23"/>
      <c r="O83" s="23"/>
      <c r="P83" s="23"/>
      <c r="Q83" s="23"/>
      <c r="R83" s="23"/>
      <c r="S83" s="23"/>
      <c r="T83" s="23"/>
    </row>
    <row r="84" ht="9.75" customHeight="1">
      <c r="B84" s="20"/>
      <c r="C84" s="17" t="s">
        <v>348</v>
      </c>
      <c r="D84" s="18" t="s">
        <v>349</v>
      </c>
      <c r="E84" s="17" t="s">
        <v>21</v>
      </c>
      <c r="F84" s="17" t="s">
        <v>44</v>
      </c>
      <c r="G84" s="17" t="s">
        <v>177</v>
      </c>
      <c r="H84" s="23"/>
      <c r="I84" s="23"/>
      <c r="J84" s="23"/>
      <c r="K84" s="23"/>
      <c r="L84" s="23"/>
      <c r="M84" s="23"/>
      <c r="N84" s="23"/>
      <c r="O84" s="23"/>
      <c r="P84" s="23"/>
      <c r="Q84" s="23"/>
      <c r="R84" s="23"/>
      <c r="S84" s="23"/>
      <c r="T84" s="23"/>
    </row>
    <row r="85" ht="9.75" customHeight="1">
      <c r="B85" s="20"/>
      <c r="C85" s="17" t="s">
        <v>350</v>
      </c>
      <c r="D85" s="18" t="s">
        <v>351</v>
      </c>
      <c r="E85" s="17" t="s">
        <v>21</v>
      </c>
      <c r="F85" s="17" t="s">
        <v>44</v>
      </c>
      <c r="G85" s="17" t="s">
        <v>177</v>
      </c>
      <c r="H85" s="23"/>
      <c r="I85" s="23"/>
      <c r="J85" s="23"/>
      <c r="K85" s="23"/>
      <c r="L85" s="23"/>
      <c r="M85" s="23"/>
      <c r="N85" s="23"/>
      <c r="O85" s="23"/>
      <c r="P85" s="23"/>
      <c r="Q85" s="23"/>
      <c r="R85" s="23"/>
      <c r="S85" s="23"/>
      <c r="T85" s="23"/>
    </row>
    <row r="86" ht="9.75" customHeight="1">
      <c r="B86" s="20"/>
      <c r="C86" s="17" t="s">
        <v>352</v>
      </c>
      <c r="D86" s="18" t="s">
        <v>353</v>
      </c>
      <c r="E86" s="17" t="s">
        <v>243</v>
      </c>
      <c r="F86" s="17" t="s">
        <v>46</v>
      </c>
      <c r="G86" s="17"/>
      <c r="H86" s="19" t="s">
        <v>218</v>
      </c>
      <c r="I86" s="9"/>
      <c r="J86" s="9"/>
      <c r="K86" s="9"/>
      <c r="L86" s="9"/>
      <c r="M86" s="9"/>
      <c r="N86" s="9"/>
      <c r="O86" s="9"/>
      <c r="P86" s="9"/>
      <c r="Q86" s="9"/>
      <c r="R86" s="9"/>
      <c r="S86" s="9"/>
      <c r="T86" s="10"/>
    </row>
    <row r="87" ht="9.75" customHeight="1">
      <c r="B87" s="20"/>
      <c r="C87" s="17" t="s">
        <v>354</v>
      </c>
      <c r="D87" s="18" t="s">
        <v>355</v>
      </c>
      <c r="E87" s="17" t="s">
        <v>21</v>
      </c>
      <c r="F87" s="17" t="s">
        <v>44</v>
      </c>
      <c r="G87" s="17" t="s">
        <v>177</v>
      </c>
      <c r="H87" s="23"/>
      <c r="I87" s="23"/>
      <c r="J87" s="23"/>
      <c r="K87" s="23"/>
      <c r="L87" s="23"/>
      <c r="M87" s="23"/>
      <c r="N87" s="23"/>
      <c r="O87" s="23"/>
      <c r="P87" s="23"/>
      <c r="Q87" s="23"/>
      <c r="R87" s="23"/>
      <c r="S87" s="23"/>
      <c r="T87" s="23"/>
    </row>
    <row r="88" ht="9.75" customHeight="1">
      <c r="B88" s="20"/>
      <c r="C88" s="17" t="s">
        <v>356</v>
      </c>
      <c r="D88" s="25" t="s">
        <v>357</v>
      </c>
      <c r="E88" s="17" t="s">
        <v>243</v>
      </c>
      <c r="F88" s="17" t="s">
        <v>46</v>
      </c>
      <c r="G88" s="17"/>
      <c r="H88" s="19" t="s">
        <v>218</v>
      </c>
      <c r="I88" s="9"/>
      <c r="J88" s="9"/>
      <c r="K88" s="9"/>
      <c r="L88" s="9"/>
      <c r="M88" s="9"/>
      <c r="N88" s="9"/>
      <c r="O88" s="9"/>
      <c r="P88" s="9"/>
      <c r="Q88" s="9"/>
      <c r="R88" s="9"/>
      <c r="S88" s="9"/>
      <c r="T88" s="10"/>
    </row>
    <row r="89" ht="9.75" customHeight="1">
      <c r="B89" s="20"/>
      <c r="C89" s="17" t="s">
        <v>358</v>
      </c>
      <c r="D89" s="18" t="s">
        <v>359</v>
      </c>
      <c r="E89" s="17" t="s">
        <v>243</v>
      </c>
      <c r="F89" s="17" t="s">
        <v>46</v>
      </c>
      <c r="G89" s="17"/>
      <c r="H89" s="19" t="s">
        <v>218</v>
      </c>
      <c r="I89" s="9"/>
      <c r="J89" s="9"/>
      <c r="K89" s="9"/>
      <c r="L89" s="9"/>
      <c r="M89" s="9"/>
      <c r="N89" s="9"/>
      <c r="O89" s="9"/>
      <c r="P89" s="9"/>
      <c r="Q89" s="9"/>
      <c r="R89" s="9"/>
      <c r="S89" s="9"/>
      <c r="T89" s="10"/>
    </row>
    <row r="90" ht="9.75" customHeight="1">
      <c r="B90" s="20"/>
      <c r="C90" s="17" t="s">
        <v>360</v>
      </c>
      <c r="D90" s="18" t="s">
        <v>361</v>
      </c>
      <c r="E90" s="17" t="s">
        <v>243</v>
      </c>
      <c r="F90" s="17" t="s">
        <v>46</v>
      </c>
      <c r="G90" s="17"/>
      <c r="H90" s="19" t="s">
        <v>218</v>
      </c>
      <c r="I90" s="9"/>
      <c r="J90" s="9"/>
      <c r="K90" s="9"/>
      <c r="L90" s="9"/>
      <c r="M90" s="9"/>
      <c r="N90" s="9"/>
      <c r="O90" s="9"/>
      <c r="P90" s="9"/>
      <c r="Q90" s="9"/>
      <c r="R90" s="9"/>
      <c r="S90" s="9"/>
      <c r="T90" s="10"/>
    </row>
    <row r="91" ht="9.75" customHeight="1">
      <c r="B91" s="20"/>
      <c r="C91" s="17" t="s">
        <v>362</v>
      </c>
      <c r="D91" s="18" t="s">
        <v>363</v>
      </c>
      <c r="E91" s="17" t="s">
        <v>243</v>
      </c>
      <c r="F91" s="17" t="s">
        <v>46</v>
      </c>
      <c r="G91" s="17"/>
      <c r="H91" s="19" t="s">
        <v>218</v>
      </c>
      <c r="I91" s="9"/>
      <c r="J91" s="9"/>
      <c r="K91" s="9"/>
      <c r="L91" s="9"/>
      <c r="M91" s="9"/>
      <c r="N91" s="9"/>
      <c r="O91" s="9"/>
      <c r="P91" s="9"/>
      <c r="Q91" s="9"/>
      <c r="R91" s="9"/>
      <c r="S91" s="9"/>
      <c r="T91" s="10"/>
    </row>
    <row r="92" ht="9.75" customHeight="1">
      <c r="B92" s="20"/>
      <c r="C92" s="17" t="s">
        <v>364</v>
      </c>
      <c r="D92" s="18" t="s">
        <v>365</v>
      </c>
      <c r="E92" s="17" t="s">
        <v>243</v>
      </c>
      <c r="F92" s="17" t="s">
        <v>46</v>
      </c>
      <c r="G92" s="17"/>
      <c r="H92" s="19" t="s">
        <v>218</v>
      </c>
      <c r="I92" s="9"/>
      <c r="J92" s="9"/>
      <c r="K92" s="9"/>
      <c r="L92" s="9"/>
      <c r="M92" s="9"/>
      <c r="N92" s="9"/>
      <c r="O92" s="9"/>
      <c r="P92" s="9"/>
      <c r="Q92" s="9"/>
      <c r="R92" s="9"/>
      <c r="S92" s="9"/>
      <c r="T92" s="10"/>
    </row>
    <row r="93" ht="9.75" customHeight="1">
      <c r="B93" s="20"/>
      <c r="C93" s="17" t="s">
        <v>366</v>
      </c>
      <c r="D93" s="18" t="s">
        <v>367</v>
      </c>
      <c r="E93" s="17" t="s">
        <v>21</v>
      </c>
      <c r="F93" s="17" t="s">
        <v>44</v>
      </c>
      <c r="G93" s="17" t="s">
        <v>177</v>
      </c>
      <c r="H93" s="23"/>
      <c r="I93" s="23"/>
      <c r="J93" s="23"/>
      <c r="K93" s="23"/>
      <c r="L93" s="23"/>
      <c r="M93" s="23"/>
      <c r="N93" s="23"/>
      <c r="O93" s="23"/>
      <c r="P93" s="23"/>
      <c r="Q93" s="23"/>
      <c r="R93" s="23"/>
      <c r="S93" s="23"/>
      <c r="T93" s="23"/>
    </row>
    <row r="94" ht="9.75" customHeight="1">
      <c r="B94" s="20"/>
      <c r="C94" s="17" t="s">
        <v>368</v>
      </c>
      <c r="D94" s="18" t="s">
        <v>369</v>
      </c>
      <c r="E94" s="17" t="s">
        <v>243</v>
      </c>
      <c r="F94" s="17" t="s">
        <v>46</v>
      </c>
      <c r="G94" s="17"/>
      <c r="H94" s="19" t="s">
        <v>218</v>
      </c>
      <c r="I94" s="9"/>
      <c r="J94" s="9"/>
      <c r="K94" s="9"/>
      <c r="L94" s="9"/>
      <c r="M94" s="9"/>
      <c r="N94" s="9"/>
      <c r="O94" s="9"/>
      <c r="P94" s="9"/>
      <c r="Q94" s="9"/>
      <c r="R94" s="9"/>
      <c r="S94" s="9"/>
      <c r="T94" s="10"/>
    </row>
    <row r="95" ht="9.75" customHeight="1">
      <c r="B95" s="21"/>
      <c r="C95" s="17" t="s">
        <v>370</v>
      </c>
      <c r="D95" s="18" t="s">
        <v>371</v>
      </c>
      <c r="E95" s="17" t="s">
        <v>243</v>
      </c>
      <c r="F95" s="17" t="s">
        <v>46</v>
      </c>
      <c r="G95" s="17"/>
      <c r="H95" s="19" t="s">
        <v>218</v>
      </c>
      <c r="I95" s="9"/>
      <c r="J95" s="9"/>
      <c r="K95" s="9"/>
      <c r="L95" s="9"/>
      <c r="M95" s="9"/>
      <c r="N95" s="9"/>
      <c r="O95" s="9"/>
      <c r="P95" s="9"/>
      <c r="Q95" s="9"/>
      <c r="R95" s="9"/>
      <c r="S95" s="9"/>
      <c r="T95" s="10"/>
    </row>
    <row r="96" ht="9.75" customHeight="1">
      <c r="B96" s="16" t="s">
        <v>372</v>
      </c>
      <c r="C96" s="17" t="s">
        <v>373</v>
      </c>
      <c r="D96" s="18" t="s">
        <v>374</v>
      </c>
      <c r="E96" s="17" t="s">
        <v>243</v>
      </c>
      <c r="F96" s="17" t="s">
        <v>217</v>
      </c>
      <c r="G96" s="17" t="s">
        <v>177</v>
      </c>
      <c r="H96" s="19" t="s">
        <v>218</v>
      </c>
      <c r="I96" s="9"/>
      <c r="J96" s="9"/>
      <c r="K96" s="9"/>
      <c r="L96" s="9"/>
      <c r="M96" s="9"/>
      <c r="N96" s="9"/>
      <c r="O96" s="9"/>
      <c r="P96" s="9"/>
      <c r="Q96" s="9"/>
      <c r="R96" s="9"/>
      <c r="S96" s="9"/>
      <c r="T96" s="10"/>
    </row>
    <row r="97" ht="9.75" customHeight="1">
      <c r="B97" s="20"/>
      <c r="C97" s="17" t="s">
        <v>375</v>
      </c>
      <c r="D97" s="18" t="s">
        <v>376</v>
      </c>
      <c r="E97" s="17" t="s">
        <v>243</v>
      </c>
      <c r="F97" s="17" t="s">
        <v>217</v>
      </c>
      <c r="G97" s="17" t="s">
        <v>177</v>
      </c>
      <c r="H97" s="19" t="s">
        <v>218</v>
      </c>
      <c r="I97" s="9"/>
      <c r="J97" s="9"/>
      <c r="K97" s="9"/>
      <c r="L97" s="9"/>
      <c r="M97" s="9"/>
      <c r="N97" s="9"/>
      <c r="O97" s="9"/>
      <c r="P97" s="9"/>
      <c r="Q97" s="9"/>
      <c r="R97" s="9"/>
      <c r="S97" s="9"/>
      <c r="T97" s="10"/>
    </row>
    <row r="98" ht="9.75" customHeight="1">
      <c r="B98" s="20"/>
      <c r="C98" s="17" t="s">
        <v>377</v>
      </c>
      <c r="D98" s="18" t="s">
        <v>378</v>
      </c>
      <c r="E98" s="17" t="s">
        <v>243</v>
      </c>
      <c r="F98" s="17" t="s">
        <v>217</v>
      </c>
      <c r="G98" s="17" t="s">
        <v>177</v>
      </c>
      <c r="H98" s="19" t="s">
        <v>218</v>
      </c>
      <c r="I98" s="9"/>
      <c r="J98" s="9"/>
      <c r="K98" s="9"/>
      <c r="L98" s="9"/>
      <c r="M98" s="9"/>
      <c r="N98" s="9"/>
      <c r="O98" s="9"/>
      <c r="P98" s="9"/>
      <c r="Q98" s="9"/>
      <c r="R98" s="9"/>
      <c r="S98" s="9"/>
      <c r="T98" s="10"/>
    </row>
    <row r="99" ht="9.75" customHeight="1">
      <c r="B99" s="20"/>
      <c r="C99" s="17" t="s">
        <v>379</v>
      </c>
      <c r="D99" s="18" t="s">
        <v>380</v>
      </c>
      <c r="E99" s="17" t="s">
        <v>381</v>
      </c>
      <c r="F99" s="17" t="s">
        <v>44</v>
      </c>
      <c r="G99" s="17" t="s">
        <v>177</v>
      </c>
      <c r="H99" s="24"/>
      <c r="I99" s="9"/>
      <c r="J99" s="9"/>
      <c r="K99" s="9"/>
      <c r="L99" s="9"/>
      <c r="M99" s="9"/>
      <c r="N99" s="9"/>
      <c r="O99" s="9"/>
      <c r="P99" s="9"/>
      <c r="Q99" s="9"/>
      <c r="R99" s="9"/>
      <c r="S99" s="9"/>
      <c r="T99" s="10"/>
    </row>
    <row r="100" ht="9.75" customHeight="1">
      <c r="B100" s="20"/>
      <c r="C100" s="17" t="s">
        <v>382</v>
      </c>
      <c r="D100" s="18" t="s">
        <v>383</v>
      </c>
      <c r="E100" s="17" t="s">
        <v>381</v>
      </c>
      <c r="F100" s="17" t="s">
        <v>44</v>
      </c>
      <c r="G100" s="17" t="s">
        <v>177</v>
      </c>
      <c r="H100" s="24"/>
      <c r="I100" s="9"/>
      <c r="J100" s="9"/>
      <c r="K100" s="9"/>
      <c r="L100" s="9"/>
      <c r="M100" s="9"/>
      <c r="N100" s="9"/>
      <c r="O100" s="9"/>
      <c r="P100" s="9"/>
      <c r="Q100" s="9"/>
      <c r="R100" s="9"/>
      <c r="S100" s="9"/>
      <c r="T100" s="10"/>
    </row>
    <row r="101" ht="9.75" customHeight="1">
      <c r="B101" s="20"/>
      <c r="C101" s="17" t="s">
        <v>384</v>
      </c>
      <c r="D101" s="18" t="s">
        <v>385</v>
      </c>
      <c r="E101" s="17" t="s">
        <v>243</v>
      </c>
      <c r="F101" s="17" t="s">
        <v>217</v>
      </c>
      <c r="G101" s="17" t="s">
        <v>177</v>
      </c>
      <c r="H101" s="19" t="s">
        <v>218</v>
      </c>
      <c r="I101" s="9"/>
      <c r="J101" s="9"/>
      <c r="K101" s="9"/>
      <c r="L101" s="9"/>
      <c r="M101" s="9"/>
      <c r="N101" s="9"/>
      <c r="O101" s="9"/>
      <c r="P101" s="9"/>
      <c r="Q101" s="9"/>
      <c r="R101" s="9"/>
      <c r="S101" s="9"/>
      <c r="T101" s="10"/>
    </row>
    <row r="102" ht="9.75" customHeight="1">
      <c r="B102" s="20"/>
      <c r="C102" s="17" t="s">
        <v>386</v>
      </c>
      <c r="D102" s="18" t="s">
        <v>387</v>
      </c>
      <c r="E102" s="17" t="s">
        <v>243</v>
      </c>
      <c r="F102" s="17" t="s">
        <v>217</v>
      </c>
      <c r="G102" s="17" t="s">
        <v>177</v>
      </c>
      <c r="H102" s="19" t="s">
        <v>218</v>
      </c>
      <c r="I102" s="9"/>
      <c r="J102" s="9"/>
      <c r="K102" s="9"/>
      <c r="L102" s="9"/>
      <c r="M102" s="9"/>
      <c r="N102" s="9"/>
      <c r="O102" s="9"/>
      <c r="P102" s="9"/>
      <c r="Q102" s="9"/>
      <c r="R102" s="9"/>
      <c r="S102" s="9"/>
      <c r="T102" s="10"/>
    </row>
    <row r="103" ht="9.75" customHeight="1">
      <c r="B103" s="20"/>
      <c r="C103" s="17" t="s">
        <v>388</v>
      </c>
      <c r="D103" s="18" t="s">
        <v>389</v>
      </c>
      <c r="E103" s="17" t="s">
        <v>243</v>
      </c>
      <c r="F103" s="17" t="s">
        <v>217</v>
      </c>
      <c r="G103" s="17" t="s">
        <v>177</v>
      </c>
      <c r="H103" s="19" t="s">
        <v>218</v>
      </c>
      <c r="I103" s="9"/>
      <c r="J103" s="9"/>
      <c r="K103" s="9"/>
      <c r="L103" s="9"/>
      <c r="M103" s="9"/>
      <c r="N103" s="9"/>
      <c r="O103" s="9"/>
      <c r="P103" s="9"/>
      <c r="Q103" s="9"/>
      <c r="R103" s="9"/>
      <c r="S103" s="9"/>
      <c r="T103" s="10"/>
    </row>
    <row r="104" ht="9.75" customHeight="1">
      <c r="B104" s="20"/>
      <c r="C104" s="17" t="s">
        <v>390</v>
      </c>
      <c r="D104" s="18" t="s">
        <v>391</v>
      </c>
      <c r="E104" s="17" t="s">
        <v>243</v>
      </c>
      <c r="F104" s="17" t="s">
        <v>46</v>
      </c>
      <c r="G104" s="17"/>
      <c r="H104" s="19" t="s">
        <v>218</v>
      </c>
      <c r="I104" s="9"/>
      <c r="J104" s="9"/>
      <c r="K104" s="9"/>
      <c r="L104" s="9"/>
      <c r="M104" s="9"/>
      <c r="N104" s="9"/>
      <c r="O104" s="9"/>
      <c r="P104" s="9"/>
      <c r="Q104" s="9"/>
      <c r="R104" s="9"/>
      <c r="S104" s="9"/>
      <c r="T104" s="10"/>
    </row>
    <row r="105" ht="9.75" customHeight="1">
      <c r="B105" s="20"/>
      <c r="C105" s="17" t="s">
        <v>392</v>
      </c>
      <c r="D105" s="18" t="s">
        <v>393</v>
      </c>
      <c r="E105" s="17" t="s">
        <v>243</v>
      </c>
      <c r="F105" s="17" t="s">
        <v>46</v>
      </c>
      <c r="G105" s="17"/>
      <c r="H105" s="19" t="s">
        <v>218</v>
      </c>
      <c r="I105" s="9"/>
      <c r="J105" s="9"/>
      <c r="K105" s="9"/>
      <c r="L105" s="9"/>
      <c r="M105" s="9"/>
      <c r="N105" s="9"/>
      <c r="O105" s="9"/>
      <c r="P105" s="9"/>
      <c r="Q105" s="9"/>
      <c r="R105" s="9"/>
      <c r="S105" s="9"/>
      <c r="T105" s="10"/>
    </row>
    <row r="106" ht="9.75" customHeight="1">
      <c r="B106" s="20"/>
      <c r="C106" s="17" t="s">
        <v>394</v>
      </c>
      <c r="D106" s="18" t="s">
        <v>395</v>
      </c>
      <c r="E106" s="17" t="s">
        <v>243</v>
      </c>
      <c r="F106" s="17" t="s">
        <v>46</v>
      </c>
      <c r="G106" s="17"/>
      <c r="H106" s="19" t="s">
        <v>218</v>
      </c>
      <c r="I106" s="9"/>
      <c r="J106" s="9"/>
      <c r="K106" s="9"/>
      <c r="L106" s="9"/>
      <c r="M106" s="9"/>
      <c r="N106" s="9"/>
      <c r="O106" s="9"/>
      <c r="P106" s="9"/>
      <c r="Q106" s="9"/>
      <c r="R106" s="9"/>
      <c r="S106" s="9"/>
      <c r="T106" s="10"/>
    </row>
    <row r="107" ht="9.75" customHeight="1">
      <c r="B107" s="20"/>
      <c r="C107" s="17" t="s">
        <v>396</v>
      </c>
      <c r="D107" s="18" t="s">
        <v>397</v>
      </c>
      <c r="E107" s="17" t="s">
        <v>243</v>
      </c>
      <c r="F107" s="17" t="s">
        <v>46</v>
      </c>
      <c r="G107" s="17"/>
      <c r="H107" s="19" t="s">
        <v>218</v>
      </c>
      <c r="I107" s="9"/>
      <c r="J107" s="9"/>
      <c r="K107" s="9"/>
      <c r="L107" s="9"/>
      <c r="M107" s="9"/>
      <c r="N107" s="9"/>
      <c r="O107" s="9"/>
      <c r="P107" s="9"/>
      <c r="Q107" s="9"/>
      <c r="R107" s="9"/>
      <c r="S107" s="9"/>
      <c r="T107" s="10"/>
    </row>
    <row r="108" ht="9.75" customHeight="1">
      <c r="B108" s="20"/>
      <c r="C108" s="17" t="s">
        <v>398</v>
      </c>
      <c r="D108" s="18" t="s">
        <v>399</v>
      </c>
      <c r="E108" s="17" t="s">
        <v>243</v>
      </c>
      <c r="F108" s="17" t="s">
        <v>46</v>
      </c>
      <c r="G108" s="17"/>
      <c r="H108" s="19" t="s">
        <v>218</v>
      </c>
      <c r="I108" s="9"/>
      <c r="J108" s="9"/>
      <c r="K108" s="9"/>
      <c r="L108" s="9"/>
      <c r="M108" s="9"/>
      <c r="N108" s="9"/>
      <c r="O108" s="9"/>
      <c r="P108" s="9"/>
      <c r="Q108" s="9"/>
      <c r="R108" s="9"/>
      <c r="S108" s="9"/>
      <c r="T108" s="10"/>
    </row>
    <row r="109" ht="9.75" customHeight="1">
      <c r="B109" s="20"/>
      <c r="C109" s="17" t="s">
        <v>400</v>
      </c>
      <c r="D109" s="18" t="s">
        <v>401</v>
      </c>
      <c r="E109" s="17" t="s">
        <v>243</v>
      </c>
      <c r="F109" s="17" t="s">
        <v>46</v>
      </c>
      <c r="G109" s="17"/>
      <c r="H109" s="19" t="s">
        <v>218</v>
      </c>
      <c r="I109" s="9"/>
      <c r="J109" s="9"/>
      <c r="K109" s="9"/>
      <c r="L109" s="9"/>
      <c r="M109" s="9"/>
      <c r="N109" s="9"/>
      <c r="O109" s="9"/>
      <c r="P109" s="9"/>
      <c r="Q109" s="9"/>
      <c r="R109" s="9"/>
      <c r="S109" s="9"/>
      <c r="T109" s="10"/>
    </row>
    <row r="110" ht="9.75" customHeight="1">
      <c r="B110" s="20"/>
      <c r="C110" s="17" t="s">
        <v>402</v>
      </c>
      <c r="D110" s="18" t="s">
        <v>403</v>
      </c>
      <c r="E110" s="17" t="s">
        <v>243</v>
      </c>
      <c r="F110" s="17" t="s">
        <v>46</v>
      </c>
      <c r="G110" s="17"/>
      <c r="H110" s="19" t="s">
        <v>218</v>
      </c>
      <c r="I110" s="9"/>
      <c r="J110" s="9"/>
      <c r="K110" s="9"/>
      <c r="L110" s="9"/>
      <c r="M110" s="9"/>
      <c r="N110" s="9"/>
      <c r="O110" s="9"/>
      <c r="P110" s="9"/>
      <c r="Q110" s="9"/>
      <c r="R110" s="9"/>
      <c r="S110" s="9"/>
      <c r="T110" s="10"/>
    </row>
    <row r="111" ht="9.75" customHeight="1">
      <c r="B111" s="21"/>
      <c r="C111" s="17" t="s">
        <v>404</v>
      </c>
      <c r="D111" s="18" t="s">
        <v>405</v>
      </c>
      <c r="E111" s="17" t="s">
        <v>243</v>
      </c>
      <c r="F111" s="17" t="s">
        <v>46</v>
      </c>
      <c r="G111" s="17"/>
      <c r="H111" s="19" t="s">
        <v>218</v>
      </c>
      <c r="I111" s="9"/>
      <c r="J111" s="9"/>
      <c r="K111" s="9"/>
      <c r="L111" s="9"/>
      <c r="M111" s="9"/>
      <c r="N111" s="9"/>
      <c r="O111" s="9"/>
      <c r="P111" s="9"/>
      <c r="Q111" s="9"/>
      <c r="R111" s="9"/>
      <c r="S111" s="9"/>
      <c r="T111" s="10"/>
    </row>
    <row r="112" ht="9.75" customHeight="1">
      <c r="B112" s="16" t="s">
        <v>406</v>
      </c>
      <c r="C112" s="17" t="s">
        <v>407</v>
      </c>
      <c r="D112" s="18" t="s">
        <v>408</v>
      </c>
      <c r="E112" s="17" t="s">
        <v>381</v>
      </c>
      <c r="F112" s="17" t="s">
        <v>44</v>
      </c>
      <c r="G112" s="17" t="s">
        <v>177</v>
      </c>
      <c r="H112" s="24"/>
      <c r="I112" s="9"/>
      <c r="J112" s="9"/>
      <c r="K112" s="9"/>
      <c r="L112" s="9"/>
      <c r="M112" s="9"/>
      <c r="N112" s="9"/>
      <c r="O112" s="9"/>
      <c r="P112" s="9"/>
      <c r="Q112" s="9"/>
      <c r="R112" s="9"/>
      <c r="S112" s="9"/>
      <c r="T112" s="10"/>
    </row>
    <row r="113" ht="9.75" customHeight="1">
      <c r="B113" s="20"/>
      <c r="C113" s="17" t="s">
        <v>409</v>
      </c>
      <c r="D113" s="18" t="s">
        <v>410</v>
      </c>
      <c r="E113" s="17" t="s">
        <v>381</v>
      </c>
      <c r="F113" s="17" t="s">
        <v>44</v>
      </c>
      <c r="G113" s="17" t="s">
        <v>177</v>
      </c>
      <c r="H113" s="24"/>
      <c r="I113" s="9"/>
      <c r="J113" s="9"/>
      <c r="K113" s="9"/>
      <c r="L113" s="9"/>
      <c r="M113" s="9"/>
      <c r="N113" s="9"/>
      <c r="O113" s="9"/>
      <c r="P113" s="9"/>
      <c r="Q113" s="9"/>
      <c r="R113" s="9"/>
      <c r="S113" s="9"/>
      <c r="T113" s="10"/>
    </row>
    <row r="114" ht="9.75" customHeight="1">
      <c r="B114" s="20"/>
      <c r="C114" s="17" t="s">
        <v>411</v>
      </c>
      <c r="D114" s="18" t="s">
        <v>412</v>
      </c>
      <c r="E114" s="17" t="s">
        <v>381</v>
      </c>
      <c r="F114" s="17" t="s">
        <v>44</v>
      </c>
      <c r="G114" s="17" t="s">
        <v>177</v>
      </c>
      <c r="H114" s="24"/>
      <c r="I114" s="9"/>
      <c r="J114" s="9"/>
      <c r="K114" s="9"/>
      <c r="L114" s="9"/>
      <c r="M114" s="9"/>
      <c r="N114" s="9"/>
      <c r="O114" s="9"/>
      <c r="P114" s="9"/>
      <c r="Q114" s="9"/>
      <c r="R114" s="9"/>
      <c r="S114" s="9"/>
      <c r="T114" s="10"/>
    </row>
    <row r="115" ht="9.75" customHeight="1">
      <c r="B115" s="20"/>
      <c r="C115" s="17" t="s">
        <v>413</v>
      </c>
      <c r="D115" s="18" t="s">
        <v>414</v>
      </c>
      <c r="E115" s="17" t="s">
        <v>381</v>
      </c>
      <c r="F115" s="17" t="s">
        <v>44</v>
      </c>
      <c r="G115" s="17" t="s">
        <v>177</v>
      </c>
      <c r="H115" s="24"/>
      <c r="I115" s="9"/>
      <c r="J115" s="9"/>
      <c r="K115" s="9"/>
      <c r="L115" s="9"/>
      <c r="M115" s="9"/>
      <c r="N115" s="9"/>
      <c r="O115" s="9"/>
      <c r="P115" s="9"/>
      <c r="Q115" s="9"/>
      <c r="R115" s="9"/>
      <c r="S115" s="9"/>
      <c r="T115" s="10"/>
    </row>
    <row r="116" ht="9.75" customHeight="1">
      <c r="B116" s="21"/>
      <c r="C116" s="17" t="s">
        <v>415</v>
      </c>
      <c r="D116" s="18" t="s">
        <v>416</v>
      </c>
      <c r="E116" s="17" t="s">
        <v>381</v>
      </c>
      <c r="F116" s="17" t="s">
        <v>44</v>
      </c>
      <c r="G116" s="17" t="s">
        <v>177</v>
      </c>
      <c r="H116" s="24"/>
      <c r="I116" s="9"/>
      <c r="J116" s="9"/>
      <c r="K116" s="9"/>
      <c r="L116" s="9"/>
      <c r="M116" s="9"/>
      <c r="N116" s="9"/>
      <c r="O116" s="9"/>
      <c r="P116" s="9"/>
      <c r="Q116" s="9"/>
      <c r="R116" s="9"/>
      <c r="S116" s="9"/>
      <c r="T116" s="10"/>
    </row>
    <row r="117" ht="9.75" customHeight="1">
      <c r="B117" s="16" t="s">
        <v>417</v>
      </c>
      <c r="C117" s="17" t="s">
        <v>418</v>
      </c>
      <c r="D117" s="18" t="s">
        <v>419</v>
      </c>
      <c r="E117" s="17" t="s">
        <v>381</v>
      </c>
      <c r="F117" s="17" t="s">
        <v>44</v>
      </c>
      <c r="G117" s="17" t="s">
        <v>177</v>
      </c>
      <c r="H117" s="24"/>
      <c r="I117" s="9"/>
      <c r="J117" s="9"/>
      <c r="K117" s="9"/>
      <c r="L117" s="9"/>
      <c r="M117" s="9"/>
      <c r="N117" s="9"/>
      <c r="O117" s="9"/>
      <c r="P117" s="9"/>
      <c r="Q117" s="9"/>
      <c r="R117" s="9"/>
      <c r="S117" s="9"/>
      <c r="T117" s="10"/>
    </row>
    <row r="118" ht="9.75" customHeight="1">
      <c r="B118" s="20"/>
      <c r="C118" s="17" t="s">
        <v>420</v>
      </c>
      <c r="D118" s="18" t="s">
        <v>421</v>
      </c>
      <c r="E118" s="17" t="s">
        <v>381</v>
      </c>
      <c r="F118" s="17" t="s">
        <v>44</v>
      </c>
      <c r="G118" s="17" t="s">
        <v>177</v>
      </c>
      <c r="H118" s="24"/>
      <c r="I118" s="9"/>
      <c r="J118" s="9"/>
      <c r="K118" s="9"/>
      <c r="L118" s="9"/>
      <c r="M118" s="9"/>
      <c r="N118" s="9"/>
      <c r="O118" s="9"/>
      <c r="P118" s="9"/>
      <c r="Q118" s="9"/>
      <c r="R118" s="9"/>
      <c r="S118" s="9"/>
      <c r="T118" s="10"/>
    </row>
    <row r="119" ht="9.75" customHeight="1">
      <c r="B119" s="20"/>
      <c r="C119" s="17" t="s">
        <v>422</v>
      </c>
      <c r="D119" s="18" t="s">
        <v>423</v>
      </c>
      <c r="E119" s="17" t="s">
        <v>381</v>
      </c>
      <c r="F119" s="17" t="s">
        <v>44</v>
      </c>
      <c r="G119" s="17" t="s">
        <v>177</v>
      </c>
      <c r="H119" s="24"/>
      <c r="I119" s="9"/>
      <c r="J119" s="9"/>
      <c r="K119" s="9"/>
      <c r="L119" s="9"/>
      <c r="M119" s="9"/>
      <c r="N119" s="9"/>
      <c r="O119" s="9"/>
      <c r="P119" s="9"/>
      <c r="Q119" s="9"/>
      <c r="R119" s="9"/>
      <c r="S119" s="9"/>
      <c r="T119" s="10"/>
    </row>
    <row r="120" ht="9.75" customHeight="1">
      <c r="B120" s="20"/>
      <c r="C120" s="17" t="s">
        <v>424</v>
      </c>
      <c r="D120" s="18" t="s">
        <v>425</v>
      </c>
      <c r="E120" s="17" t="s">
        <v>381</v>
      </c>
      <c r="F120" s="17" t="s">
        <v>44</v>
      </c>
      <c r="G120" s="17" t="s">
        <v>177</v>
      </c>
      <c r="H120" s="24"/>
      <c r="I120" s="9"/>
      <c r="J120" s="9"/>
      <c r="K120" s="9"/>
      <c r="L120" s="9"/>
      <c r="M120" s="9"/>
      <c r="N120" s="9"/>
      <c r="O120" s="9"/>
      <c r="P120" s="9"/>
      <c r="Q120" s="9"/>
      <c r="R120" s="9"/>
      <c r="S120" s="9"/>
      <c r="T120" s="10"/>
    </row>
    <row r="121" ht="9.75" customHeight="1">
      <c r="B121" s="20"/>
      <c r="C121" s="17" t="s">
        <v>426</v>
      </c>
      <c r="D121" s="18" t="s">
        <v>427</v>
      </c>
      <c r="E121" s="17" t="s">
        <v>381</v>
      </c>
      <c r="F121" s="17" t="s">
        <v>44</v>
      </c>
      <c r="G121" s="17" t="s">
        <v>177</v>
      </c>
      <c r="H121" s="24"/>
      <c r="I121" s="9"/>
      <c r="J121" s="9"/>
      <c r="K121" s="9"/>
      <c r="L121" s="9"/>
      <c r="M121" s="9"/>
      <c r="N121" s="9"/>
      <c r="O121" s="9"/>
      <c r="P121" s="9"/>
      <c r="Q121" s="9"/>
      <c r="R121" s="9"/>
      <c r="S121" s="9"/>
      <c r="T121" s="10"/>
    </row>
    <row r="122" ht="9.75" customHeight="1">
      <c r="B122" s="20"/>
      <c r="C122" s="17" t="s">
        <v>428</v>
      </c>
      <c r="D122" s="18" t="s">
        <v>429</v>
      </c>
      <c r="E122" s="17" t="s">
        <v>381</v>
      </c>
      <c r="F122" s="17" t="s">
        <v>44</v>
      </c>
      <c r="G122" s="17" t="s">
        <v>177</v>
      </c>
      <c r="H122" s="24"/>
      <c r="I122" s="9"/>
      <c r="J122" s="9"/>
      <c r="K122" s="9"/>
      <c r="L122" s="9"/>
      <c r="M122" s="9"/>
      <c r="N122" s="9"/>
      <c r="O122" s="9"/>
      <c r="P122" s="9"/>
      <c r="Q122" s="9"/>
      <c r="R122" s="9"/>
      <c r="S122" s="9"/>
      <c r="T122" s="10"/>
    </row>
    <row r="123" ht="9.75" customHeight="1">
      <c r="B123" s="20"/>
      <c r="C123" s="17" t="s">
        <v>430</v>
      </c>
      <c r="D123" s="18" t="s">
        <v>431</v>
      </c>
      <c r="E123" s="17" t="s">
        <v>381</v>
      </c>
      <c r="F123" s="17" t="s">
        <v>44</v>
      </c>
      <c r="G123" s="17" t="s">
        <v>177</v>
      </c>
      <c r="H123" s="24"/>
      <c r="I123" s="9"/>
      <c r="J123" s="9"/>
      <c r="K123" s="9"/>
      <c r="L123" s="9"/>
      <c r="M123" s="9"/>
      <c r="N123" s="9"/>
      <c r="O123" s="9"/>
      <c r="P123" s="9"/>
      <c r="Q123" s="9"/>
      <c r="R123" s="9"/>
      <c r="S123" s="9"/>
      <c r="T123" s="10"/>
    </row>
    <row r="124" ht="9.75" customHeight="1">
      <c r="B124" s="20"/>
      <c r="C124" s="17" t="s">
        <v>432</v>
      </c>
      <c r="D124" s="18" t="s">
        <v>433</v>
      </c>
      <c r="E124" s="17" t="s">
        <v>243</v>
      </c>
      <c r="F124" s="17" t="s">
        <v>217</v>
      </c>
      <c r="G124" s="17" t="s">
        <v>177</v>
      </c>
      <c r="H124" s="19" t="s">
        <v>218</v>
      </c>
      <c r="I124" s="9"/>
      <c r="J124" s="9"/>
      <c r="K124" s="9"/>
      <c r="L124" s="9"/>
      <c r="M124" s="9"/>
      <c r="N124" s="9"/>
      <c r="O124" s="9"/>
      <c r="P124" s="9"/>
      <c r="Q124" s="9"/>
      <c r="R124" s="9"/>
      <c r="S124" s="9"/>
      <c r="T124" s="10"/>
    </row>
    <row r="125" ht="9.75" customHeight="1">
      <c r="B125" s="20"/>
      <c r="C125" s="17" t="s">
        <v>434</v>
      </c>
      <c r="D125" s="18" t="s">
        <v>435</v>
      </c>
      <c r="E125" s="17" t="s">
        <v>243</v>
      </c>
      <c r="F125" s="17" t="s">
        <v>46</v>
      </c>
      <c r="G125" s="17"/>
      <c r="H125" s="19" t="s">
        <v>218</v>
      </c>
      <c r="I125" s="9"/>
      <c r="J125" s="9"/>
      <c r="K125" s="9"/>
      <c r="L125" s="9"/>
      <c r="M125" s="9"/>
      <c r="N125" s="9"/>
      <c r="O125" s="9"/>
      <c r="P125" s="9"/>
      <c r="Q125" s="9"/>
      <c r="R125" s="9"/>
      <c r="S125" s="9"/>
      <c r="T125" s="10"/>
    </row>
    <row r="126" ht="9.75" customHeight="1">
      <c r="B126" s="20"/>
      <c r="C126" s="17" t="s">
        <v>436</v>
      </c>
      <c r="D126" s="18" t="s">
        <v>437</v>
      </c>
      <c r="E126" s="17" t="s">
        <v>243</v>
      </c>
      <c r="F126" s="17" t="s">
        <v>46</v>
      </c>
      <c r="G126" s="17"/>
      <c r="H126" s="19" t="s">
        <v>218</v>
      </c>
      <c r="I126" s="9"/>
      <c r="J126" s="9"/>
      <c r="K126" s="9"/>
      <c r="L126" s="9"/>
      <c r="M126" s="9"/>
      <c r="N126" s="9"/>
      <c r="O126" s="9"/>
      <c r="P126" s="9"/>
      <c r="Q126" s="9"/>
      <c r="R126" s="9"/>
      <c r="S126" s="9"/>
      <c r="T126" s="10"/>
    </row>
    <row r="127" ht="9.75" customHeight="1">
      <c r="B127" s="20"/>
      <c r="C127" s="17" t="s">
        <v>438</v>
      </c>
      <c r="D127" s="18" t="s">
        <v>439</v>
      </c>
      <c r="E127" s="17" t="s">
        <v>243</v>
      </c>
      <c r="F127" s="17" t="s">
        <v>46</v>
      </c>
      <c r="G127" s="17"/>
      <c r="H127" s="19" t="s">
        <v>218</v>
      </c>
      <c r="I127" s="9"/>
      <c r="J127" s="9"/>
      <c r="K127" s="9"/>
      <c r="L127" s="9"/>
      <c r="M127" s="9"/>
      <c r="N127" s="9"/>
      <c r="O127" s="9"/>
      <c r="P127" s="9"/>
      <c r="Q127" s="9"/>
      <c r="R127" s="9"/>
      <c r="S127" s="9"/>
      <c r="T127" s="10"/>
    </row>
    <row r="128" ht="9.75" customHeight="1">
      <c r="B128" s="20"/>
      <c r="C128" s="17" t="s">
        <v>440</v>
      </c>
      <c r="D128" s="18" t="s">
        <v>441</v>
      </c>
      <c r="E128" s="17" t="s">
        <v>243</v>
      </c>
      <c r="F128" s="17" t="s">
        <v>46</v>
      </c>
      <c r="G128" s="17"/>
      <c r="H128" s="19" t="s">
        <v>218</v>
      </c>
      <c r="I128" s="9"/>
      <c r="J128" s="9"/>
      <c r="K128" s="9"/>
      <c r="L128" s="9"/>
      <c r="M128" s="9"/>
      <c r="N128" s="9"/>
      <c r="O128" s="9"/>
      <c r="P128" s="9"/>
      <c r="Q128" s="9"/>
      <c r="R128" s="9"/>
      <c r="S128" s="9"/>
      <c r="T128" s="10"/>
    </row>
    <row r="129" ht="9.75" customHeight="1">
      <c r="B129" s="20"/>
      <c r="C129" s="17" t="s">
        <v>442</v>
      </c>
      <c r="D129" s="18" t="s">
        <v>443</v>
      </c>
      <c r="E129" s="17" t="s">
        <v>243</v>
      </c>
      <c r="F129" s="17" t="s">
        <v>46</v>
      </c>
      <c r="G129" s="17"/>
      <c r="H129" s="19" t="s">
        <v>218</v>
      </c>
      <c r="I129" s="9"/>
      <c r="J129" s="9"/>
      <c r="K129" s="9"/>
      <c r="L129" s="9"/>
      <c r="M129" s="9"/>
      <c r="N129" s="9"/>
      <c r="O129" s="9"/>
      <c r="P129" s="9"/>
      <c r="Q129" s="9"/>
      <c r="R129" s="9"/>
      <c r="S129" s="9"/>
      <c r="T129" s="10"/>
    </row>
    <row r="130" ht="9.75" customHeight="1">
      <c r="B130" s="20"/>
      <c r="C130" s="17" t="s">
        <v>444</v>
      </c>
      <c r="D130" s="18" t="s">
        <v>445</v>
      </c>
      <c r="E130" s="17" t="s">
        <v>243</v>
      </c>
      <c r="F130" s="17" t="s">
        <v>46</v>
      </c>
      <c r="G130" s="17"/>
      <c r="H130" s="19" t="s">
        <v>218</v>
      </c>
      <c r="I130" s="9"/>
      <c r="J130" s="9"/>
      <c r="K130" s="9"/>
      <c r="L130" s="9"/>
      <c r="M130" s="9"/>
      <c r="N130" s="9"/>
      <c r="O130" s="9"/>
      <c r="P130" s="9"/>
      <c r="Q130" s="9"/>
      <c r="R130" s="9"/>
      <c r="S130" s="9"/>
      <c r="T130" s="10"/>
    </row>
    <row r="131" ht="9.75" customHeight="1">
      <c r="B131" s="21"/>
      <c r="C131" s="17" t="s">
        <v>446</v>
      </c>
      <c r="D131" s="18" t="s">
        <v>447</v>
      </c>
      <c r="E131" s="17" t="s">
        <v>381</v>
      </c>
      <c r="F131" s="17" t="s">
        <v>44</v>
      </c>
      <c r="G131" s="17" t="s">
        <v>177</v>
      </c>
      <c r="H131" s="24"/>
      <c r="I131" s="9"/>
      <c r="J131" s="9"/>
      <c r="K131" s="9"/>
      <c r="L131" s="9"/>
      <c r="M131" s="9"/>
      <c r="N131" s="9"/>
      <c r="O131" s="9"/>
      <c r="P131" s="9"/>
      <c r="Q131" s="9"/>
      <c r="R131" s="9"/>
      <c r="S131" s="9"/>
      <c r="T131" s="10"/>
    </row>
    <row r="132" ht="9.75" customHeight="1">
      <c r="B132" s="16" t="s">
        <v>448</v>
      </c>
      <c r="C132" s="17" t="s">
        <v>449</v>
      </c>
      <c r="D132" s="18" t="s">
        <v>450</v>
      </c>
      <c r="E132" s="17" t="s">
        <v>451</v>
      </c>
      <c r="F132" s="17" t="s">
        <v>44</v>
      </c>
      <c r="G132" s="17" t="s">
        <v>177</v>
      </c>
      <c r="H132" s="24"/>
      <c r="I132" s="9"/>
      <c r="J132" s="9"/>
      <c r="K132" s="9"/>
      <c r="L132" s="9"/>
      <c r="M132" s="9"/>
      <c r="N132" s="9"/>
      <c r="O132" s="9"/>
      <c r="P132" s="9"/>
      <c r="Q132" s="9"/>
      <c r="R132" s="9"/>
      <c r="S132" s="9"/>
      <c r="T132" s="10"/>
    </row>
    <row r="133" ht="9.75" customHeight="1">
      <c r="B133" s="20"/>
      <c r="C133" s="17" t="s">
        <v>452</v>
      </c>
      <c r="D133" s="25" t="s">
        <v>453</v>
      </c>
      <c r="E133" s="17" t="s">
        <v>451</v>
      </c>
      <c r="F133" s="17" t="s">
        <v>44</v>
      </c>
      <c r="G133" s="17" t="s">
        <v>177</v>
      </c>
      <c r="H133" s="24"/>
      <c r="I133" s="9"/>
      <c r="J133" s="9"/>
      <c r="K133" s="9"/>
      <c r="L133" s="9"/>
      <c r="M133" s="9"/>
      <c r="N133" s="9"/>
      <c r="O133" s="9"/>
      <c r="P133" s="9"/>
      <c r="Q133" s="9"/>
      <c r="R133" s="9"/>
      <c r="S133" s="9"/>
      <c r="T133" s="10"/>
    </row>
    <row r="134" ht="9.75" customHeight="1">
      <c r="B134" s="20"/>
      <c r="C134" s="17" t="s">
        <v>454</v>
      </c>
      <c r="D134" s="18" t="s">
        <v>455</v>
      </c>
      <c r="E134" s="17" t="s">
        <v>456</v>
      </c>
      <c r="F134" s="17" t="s">
        <v>44</v>
      </c>
      <c r="G134" s="17" t="s">
        <v>177</v>
      </c>
      <c r="H134" s="24"/>
      <c r="I134" s="9"/>
      <c r="J134" s="9"/>
      <c r="K134" s="9"/>
      <c r="L134" s="9"/>
      <c r="M134" s="9"/>
      <c r="N134" s="9"/>
      <c r="O134" s="9"/>
      <c r="P134" s="9"/>
      <c r="Q134" s="9"/>
      <c r="R134" s="9"/>
      <c r="S134" s="9"/>
      <c r="T134" s="10"/>
    </row>
    <row r="135" ht="9.75" customHeight="1">
      <c r="B135" s="20"/>
      <c r="C135" s="17" t="s">
        <v>457</v>
      </c>
      <c r="D135" s="18" t="s">
        <v>458</v>
      </c>
      <c r="E135" s="17" t="s">
        <v>456</v>
      </c>
      <c r="F135" s="17" t="s">
        <v>44</v>
      </c>
      <c r="G135" s="17" t="s">
        <v>177</v>
      </c>
      <c r="H135" s="24"/>
      <c r="I135" s="9"/>
      <c r="J135" s="9"/>
      <c r="K135" s="9"/>
      <c r="L135" s="9"/>
      <c r="M135" s="9"/>
      <c r="N135" s="9"/>
      <c r="O135" s="9"/>
      <c r="P135" s="9"/>
      <c r="Q135" s="9"/>
      <c r="R135" s="9"/>
      <c r="S135" s="9"/>
      <c r="T135" s="10"/>
    </row>
    <row r="136" ht="9.75" customHeight="1">
      <c r="B136" s="20"/>
      <c r="C136" s="17" t="s">
        <v>459</v>
      </c>
      <c r="D136" s="18" t="s">
        <v>460</v>
      </c>
      <c r="E136" s="17" t="s">
        <v>461</v>
      </c>
      <c r="F136" s="17" t="s">
        <v>46</v>
      </c>
      <c r="G136" s="17"/>
      <c r="H136" s="19" t="s">
        <v>218</v>
      </c>
      <c r="I136" s="9"/>
      <c r="J136" s="9"/>
      <c r="K136" s="9"/>
      <c r="L136" s="9"/>
      <c r="M136" s="9"/>
      <c r="N136" s="9"/>
      <c r="O136" s="9"/>
      <c r="P136" s="9"/>
      <c r="Q136" s="9"/>
      <c r="R136" s="9"/>
      <c r="S136" s="9"/>
      <c r="T136" s="10"/>
    </row>
    <row r="137" ht="9.75" customHeight="1">
      <c r="B137" s="20"/>
      <c r="C137" s="17" t="s">
        <v>462</v>
      </c>
      <c r="D137" s="18" t="s">
        <v>463</v>
      </c>
      <c r="E137" s="17" t="s">
        <v>461</v>
      </c>
      <c r="F137" s="17" t="s">
        <v>46</v>
      </c>
      <c r="G137" s="17"/>
      <c r="H137" s="19" t="s">
        <v>218</v>
      </c>
      <c r="I137" s="9"/>
      <c r="J137" s="9"/>
      <c r="K137" s="9"/>
      <c r="L137" s="9"/>
      <c r="M137" s="9"/>
      <c r="N137" s="9"/>
      <c r="O137" s="9"/>
      <c r="P137" s="9"/>
      <c r="Q137" s="9"/>
      <c r="R137" s="9"/>
      <c r="S137" s="9"/>
      <c r="T137" s="10"/>
    </row>
    <row r="138" ht="9.75" customHeight="1">
      <c r="B138" s="20"/>
      <c r="C138" s="17" t="s">
        <v>464</v>
      </c>
      <c r="D138" s="18" t="s">
        <v>465</v>
      </c>
      <c r="E138" s="17" t="s">
        <v>461</v>
      </c>
      <c r="F138" s="17" t="s">
        <v>46</v>
      </c>
      <c r="G138" s="17"/>
      <c r="H138" s="19" t="s">
        <v>218</v>
      </c>
      <c r="I138" s="9"/>
      <c r="J138" s="9"/>
      <c r="K138" s="9"/>
      <c r="L138" s="9"/>
      <c r="M138" s="9"/>
      <c r="N138" s="9"/>
      <c r="O138" s="9"/>
      <c r="P138" s="9"/>
      <c r="Q138" s="9"/>
      <c r="R138" s="9"/>
      <c r="S138" s="9"/>
      <c r="T138" s="10"/>
    </row>
    <row r="139" ht="9.75" customHeight="1">
      <c r="B139" s="21"/>
      <c r="C139" s="17" t="s">
        <v>466</v>
      </c>
      <c r="D139" s="18" t="s">
        <v>467</v>
      </c>
      <c r="E139" s="17" t="s">
        <v>468</v>
      </c>
      <c r="F139" s="17" t="s">
        <v>44</v>
      </c>
      <c r="G139" s="17" t="s">
        <v>177</v>
      </c>
      <c r="H139" s="24"/>
      <c r="I139" s="9"/>
      <c r="J139" s="9"/>
      <c r="K139" s="9"/>
      <c r="L139" s="9"/>
      <c r="M139" s="9"/>
      <c r="N139" s="9"/>
      <c r="O139" s="9"/>
      <c r="P139" s="9"/>
      <c r="Q139" s="9"/>
      <c r="R139" s="9"/>
      <c r="S139" s="9"/>
      <c r="T139" s="10"/>
    </row>
    <row r="140" ht="9.75" customHeight="1">
      <c r="B140" s="16" t="s">
        <v>469</v>
      </c>
      <c r="C140" s="17" t="s">
        <v>470</v>
      </c>
      <c r="D140" s="18" t="s">
        <v>471</v>
      </c>
      <c r="E140" s="17" t="s">
        <v>243</v>
      </c>
      <c r="F140" s="17" t="s">
        <v>46</v>
      </c>
      <c r="G140" s="17"/>
      <c r="H140" s="19" t="s">
        <v>218</v>
      </c>
      <c r="I140" s="9"/>
      <c r="J140" s="9"/>
      <c r="K140" s="9"/>
      <c r="L140" s="9"/>
      <c r="M140" s="9"/>
      <c r="N140" s="9"/>
      <c r="O140" s="9"/>
      <c r="P140" s="9"/>
      <c r="Q140" s="9"/>
      <c r="R140" s="9"/>
      <c r="S140" s="9"/>
      <c r="T140" s="10"/>
    </row>
    <row r="141" ht="9.75" customHeight="1">
      <c r="B141" s="20"/>
      <c r="C141" s="17" t="s">
        <v>472</v>
      </c>
      <c r="D141" s="22" t="s">
        <v>473</v>
      </c>
      <c r="E141" s="17" t="s">
        <v>243</v>
      </c>
      <c r="F141" s="17" t="s">
        <v>46</v>
      </c>
      <c r="G141" s="17"/>
      <c r="H141" s="19" t="s">
        <v>218</v>
      </c>
      <c r="I141" s="9"/>
      <c r="J141" s="9"/>
      <c r="K141" s="9"/>
      <c r="L141" s="9"/>
      <c r="M141" s="9"/>
      <c r="N141" s="9"/>
      <c r="O141" s="9"/>
      <c r="P141" s="9"/>
      <c r="Q141" s="9"/>
      <c r="R141" s="9"/>
      <c r="S141" s="9"/>
      <c r="T141" s="10"/>
    </row>
    <row r="142" ht="9.75" customHeight="1">
      <c r="B142" s="20"/>
      <c r="C142" s="17" t="s">
        <v>474</v>
      </c>
      <c r="D142" s="18" t="s">
        <v>475</v>
      </c>
      <c r="E142" s="17" t="s">
        <v>243</v>
      </c>
      <c r="F142" s="17" t="s">
        <v>46</v>
      </c>
      <c r="G142" s="17"/>
      <c r="H142" s="19" t="s">
        <v>218</v>
      </c>
      <c r="I142" s="9"/>
      <c r="J142" s="9"/>
      <c r="K142" s="9"/>
      <c r="L142" s="9"/>
      <c r="M142" s="9"/>
      <c r="N142" s="9"/>
      <c r="O142" s="9"/>
      <c r="P142" s="9"/>
      <c r="Q142" s="9"/>
      <c r="R142" s="9"/>
      <c r="S142" s="9"/>
      <c r="T142" s="10"/>
    </row>
    <row r="143" ht="9.75" customHeight="1">
      <c r="B143" s="20"/>
      <c r="C143" s="17" t="s">
        <v>476</v>
      </c>
      <c r="D143" s="18" t="s">
        <v>477</v>
      </c>
      <c r="E143" s="17" t="s">
        <v>243</v>
      </c>
      <c r="F143" s="17" t="s">
        <v>46</v>
      </c>
      <c r="G143" s="17"/>
      <c r="H143" s="19" t="s">
        <v>218</v>
      </c>
      <c r="I143" s="9"/>
      <c r="J143" s="9"/>
      <c r="K143" s="9"/>
      <c r="L143" s="9"/>
      <c r="M143" s="9"/>
      <c r="N143" s="9"/>
      <c r="O143" s="9"/>
      <c r="P143" s="9"/>
      <c r="Q143" s="9"/>
      <c r="R143" s="9"/>
      <c r="S143" s="9"/>
      <c r="T143" s="10"/>
    </row>
    <row r="144" ht="9.75" customHeight="1">
      <c r="B144" s="20"/>
      <c r="C144" s="17" t="s">
        <v>478</v>
      </c>
      <c r="D144" s="18" t="s">
        <v>479</v>
      </c>
      <c r="E144" s="17" t="s">
        <v>243</v>
      </c>
      <c r="F144" s="17" t="s">
        <v>46</v>
      </c>
      <c r="G144" s="17"/>
      <c r="H144" s="19" t="s">
        <v>218</v>
      </c>
      <c r="I144" s="9"/>
      <c r="J144" s="9"/>
      <c r="K144" s="9"/>
      <c r="L144" s="9"/>
      <c r="M144" s="9"/>
      <c r="N144" s="9"/>
      <c r="O144" s="9"/>
      <c r="P144" s="9"/>
      <c r="Q144" s="9"/>
      <c r="R144" s="9"/>
      <c r="S144" s="9"/>
      <c r="T144" s="10"/>
    </row>
    <row r="145" ht="9.75" customHeight="1">
      <c r="B145" s="20"/>
      <c r="C145" s="17" t="s">
        <v>480</v>
      </c>
      <c r="D145" s="18" t="s">
        <v>481</v>
      </c>
      <c r="E145" s="17" t="s">
        <v>243</v>
      </c>
      <c r="F145" s="17" t="s">
        <v>46</v>
      </c>
      <c r="G145" s="17"/>
      <c r="H145" s="19" t="s">
        <v>218</v>
      </c>
      <c r="I145" s="9"/>
      <c r="J145" s="9"/>
      <c r="K145" s="9"/>
      <c r="L145" s="9"/>
      <c r="M145" s="9"/>
      <c r="N145" s="9"/>
      <c r="O145" s="9"/>
      <c r="P145" s="9"/>
      <c r="Q145" s="9"/>
      <c r="R145" s="9"/>
      <c r="S145" s="9"/>
      <c r="T145" s="10"/>
    </row>
    <row r="146" ht="9.75" customHeight="1">
      <c r="B146" s="20"/>
      <c r="C146" s="17" t="s">
        <v>482</v>
      </c>
      <c r="D146" s="18" t="s">
        <v>483</v>
      </c>
      <c r="E146" s="17" t="s">
        <v>243</v>
      </c>
      <c r="F146" s="17" t="s">
        <v>46</v>
      </c>
      <c r="G146" s="17"/>
      <c r="H146" s="19" t="s">
        <v>218</v>
      </c>
      <c r="I146" s="9"/>
      <c r="J146" s="9"/>
      <c r="K146" s="9"/>
      <c r="L146" s="9"/>
      <c r="M146" s="9"/>
      <c r="N146" s="9"/>
      <c r="O146" s="9"/>
      <c r="P146" s="9"/>
      <c r="Q146" s="9"/>
      <c r="R146" s="9"/>
      <c r="S146" s="9"/>
      <c r="T146" s="10"/>
    </row>
    <row r="147" ht="9.75" customHeight="1">
      <c r="B147" s="20"/>
      <c r="C147" s="17" t="s">
        <v>484</v>
      </c>
      <c r="D147" s="18" t="s">
        <v>485</v>
      </c>
      <c r="E147" s="17" t="s">
        <v>243</v>
      </c>
      <c r="F147" s="17" t="s">
        <v>46</v>
      </c>
      <c r="G147" s="17"/>
      <c r="H147" s="19" t="s">
        <v>218</v>
      </c>
      <c r="I147" s="9"/>
      <c r="J147" s="9"/>
      <c r="K147" s="9"/>
      <c r="L147" s="9"/>
      <c r="M147" s="9"/>
      <c r="N147" s="9"/>
      <c r="O147" s="9"/>
      <c r="P147" s="9"/>
      <c r="Q147" s="9"/>
      <c r="R147" s="9"/>
      <c r="S147" s="9"/>
      <c r="T147" s="10"/>
    </row>
    <row r="148" ht="9.75" customHeight="1">
      <c r="B148" s="20"/>
      <c r="C148" s="17" t="s">
        <v>486</v>
      </c>
      <c r="D148" s="18" t="s">
        <v>487</v>
      </c>
      <c r="E148" s="17" t="s">
        <v>243</v>
      </c>
      <c r="F148" s="17" t="s">
        <v>46</v>
      </c>
      <c r="G148" s="17"/>
      <c r="H148" s="19" t="s">
        <v>218</v>
      </c>
      <c r="I148" s="9"/>
      <c r="J148" s="9"/>
      <c r="K148" s="9"/>
      <c r="L148" s="9"/>
      <c r="M148" s="9"/>
      <c r="N148" s="9"/>
      <c r="O148" s="9"/>
      <c r="P148" s="9"/>
      <c r="Q148" s="9"/>
      <c r="R148" s="9"/>
      <c r="S148" s="9"/>
      <c r="T148" s="10"/>
    </row>
    <row r="149" ht="9.75" customHeight="1">
      <c r="B149" s="20"/>
      <c r="C149" s="17" t="s">
        <v>488</v>
      </c>
      <c r="D149" s="18" t="s">
        <v>489</v>
      </c>
      <c r="E149" s="17" t="s">
        <v>243</v>
      </c>
      <c r="F149" s="17" t="s">
        <v>46</v>
      </c>
      <c r="G149" s="17"/>
      <c r="H149" s="19" t="s">
        <v>218</v>
      </c>
      <c r="I149" s="9"/>
      <c r="J149" s="9"/>
      <c r="K149" s="9"/>
      <c r="L149" s="9"/>
      <c r="M149" s="9"/>
      <c r="N149" s="9"/>
      <c r="O149" s="9"/>
      <c r="P149" s="9"/>
      <c r="Q149" s="9"/>
      <c r="R149" s="9"/>
      <c r="S149" s="9"/>
      <c r="T149" s="10"/>
    </row>
    <row r="150" ht="9.75" customHeight="1">
      <c r="B150" s="20"/>
      <c r="C150" s="17" t="s">
        <v>490</v>
      </c>
      <c r="D150" s="18" t="s">
        <v>491</v>
      </c>
      <c r="E150" s="17" t="s">
        <v>243</v>
      </c>
      <c r="F150" s="17" t="s">
        <v>46</v>
      </c>
      <c r="G150" s="17"/>
      <c r="H150" s="19" t="s">
        <v>218</v>
      </c>
      <c r="I150" s="9"/>
      <c r="J150" s="9"/>
      <c r="K150" s="9"/>
      <c r="L150" s="9"/>
      <c r="M150" s="9"/>
      <c r="N150" s="9"/>
      <c r="O150" s="9"/>
      <c r="P150" s="9"/>
      <c r="Q150" s="9"/>
      <c r="R150" s="9"/>
      <c r="S150" s="9"/>
      <c r="T150" s="10"/>
    </row>
    <row r="151" ht="9.75" customHeight="1">
      <c r="B151" s="20"/>
      <c r="C151" s="17" t="s">
        <v>492</v>
      </c>
      <c r="D151" s="22" t="s">
        <v>493</v>
      </c>
      <c r="E151" s="17" t="s">
        <v>243</v>
      </c>
      <c r="F151" s="17" t="s">
        <v>46</v>
      </c>
      <c r="G151" s="17"/>
      <c r="H151" s="19" t="s">
        <v>218</v>
      </c>
      <c r="I151" s="9"/>
      <c r="J151" s="9"/>
      <c r="K151" s="9"/>
      <c r="L151" s="9"/>
      <c r="M151" s="9"/>
      <c r="N151" s="9"/>
      <c r="O151" s="9"/>
      <c r="P151" s="9"/>
      <c r="Q151" s="9"/>
      <c r="R151" s="9"/>
      <c r="S151" s="9"/>
      <c r="T151" s="10"/>
    </row>
    <row r="152" ht="9.75" customHeight="1">
      <c r="B152" s="21"/>
      <c r="C152" s="17" t="s">
        <v>494</v>
      </c>
      <c r="D152" s="18" t="s">
        <v>495</v>
      </c>
      <c r="E152" s="17" t="s">
        <v>243</v>
      </c>
      <c r="F152" s="17" t="s">
        <v>46</v>
      </c>
      <c r="G152" s="17"/>
      <c r="H152" s="19" t="s">
        <v>218</v>
      </c>
      <c r="I152" s="9"/>
      <c r="J152" s="9"/>
      <c r="K152" s="9"/>
      <c r="L152" s="9"/>
      <c r="M152" s="9"/>
      <c r="N152" s="9"/>
      <c r="O152" s="9"/>
      <c r="P152" s="9"/>
      <c r="Q152" s="9"/>
      <c r="R152" s="9"/>
      <c r="S152" s="9"/>
      <c r="T152" s="10"/>
    </row>
    <row r="153" ht="9.75" customHeight="1">
      <c r="B153" s="16" t="s">
        <v>496</v>
      </c>
      <c r="C153" s="17" t="s">
        <v>497</v>
      </c>
      <c r="D153" s="18" t="s">
        <v>498</v>
      </c>
      <c r="E153" s="17" t="s">
        <v>243</v>
      </c>
      <c r="F153" s="17" t="s">
        <v>46</v>
      </c>
      <c r="G153" s="17"/>
      <c r="H153" s="19" t="s">
        <v>218</v>
      </c>
      <c r="I153" s="9"/>
      <c r="J153" s="9"/>
      <c r="K153" s="9"/>
      <c r="L153" s="9"/>
      <c r="M153" s="9"/>
      <c r="N153" s="9"/>
      <c r="O153" s="9"/>
      <c r="P153" s="9"/>
      <c r="Q153" s="9"/>
      <c r="R153" s="9"/>
      <c r="S153" s="9"/>
      <c r="T153" s="10"/>
    </row>
    <row r="154" ht="9.75" customHeight="1">
      <c r="B154" s="20"/>
      <c r="C154" s="17" t="s">
        <v>499</v>
      </c>
      <c r="D154" s="18" t="s">
        <v>500</v>
      </c>
      <c r="E154" s="17" t="s">
        <v>243</v>
      </c>
      <c r="F154" s="17" t="s">
        <v>46</v>
      </c>
      <c r="G154" s="17"/>
      <c r="H154" s="19" t="s">
        <v>218</v>
      </c>
      <c r="I154" s="9"/>
      <c r="J154" s="9"/>
      <c r="K154" s="9"/>
      <c r="L154" s="9"/>
      <c r="M154" s="9"/>
      <c r="N154" s="9"/>
      <c r="O154" s="9"/>
      <c r="P154" s="9"/>
      <c r="Q154" s="9"/>
      <c r="R154" s="9"/>
      <c r="S154" s="9"/>
      <c r="T154" s="10"/>
    </row>
    <row r="155" ht="9.75" customHeight="1">
      <c r="B155" s="20"/>
      <c r="C155" s="17" t="s">
        <v>501</v>
      </c>
      <c r="D155" s="18" t="s">
        <v>502</v>
      </c>
      <c r="E155" s="17" t="s">
        <v>243</v>
      </c>
      <c r="F155" s="17" t="s">
        <v>46</v>
      </c>
      <c r="G155" s="17"/>
      <c r="H155" s="19" t="s">
        <v>218</v>
      </c>
      <c r="I155" s="9"/>
      <c r="J155" s="9"/>
      <c r="K155" s="9"/>
      <c r="L155" s="9"/>
      <c r="M155" s="9"/>
      <c r="N155" s="9"/>
      <c r="O155" s="9"/>
      <c r="P155" s="9"/>
      <c r="Q155" s="9"/>
      <c r="R155" s="9"/>
      <c r="S155" s="9"/>
      <c r="T155" s="10"/>
    </row>
    <row r="156" ht="9.75" customHeight="1">
      <c r="B156" s="20"/>
      <c r="C156" s="17" t="s">
        <v>503</v>
      </c>
      <c r="D156" s="18" t="s">
        <v>504</v>
      </c>
      <c r="E156" s="17" t="s">
        <v>243</v>
      </c>
      <c r="F156" s="17" t="s">
        <v>46</v>
      </c>
      <c r="G156" s="17"/>
      <c r="H156" s="19" t="s">
        <v>218</v>
      </c>
      <c r="I156" s="9"/>
      <c r="J156" s="9"/>
      <c r="K156" s="9"/>
      <c r="L156" s="9"/>
      <c r="M156" s="9"/>
      <c r="N156" s="9"/>
      <c r="O156" s="9"/>
      <c r="P156" s="9"/>
      <c r="Q156" s="9"/>
      <c r="R156" s="9"/>
      <c r="S156" s="9"/>
      <c r="T156" s="10"/>
    </row>
    <row r="157" ht="9.75" customHeight="1">
      <c r="B157" s="21"/>
      <c r="C157" s="17" t="s">
        <v>505</v>
      </c>
      <c r="D157" s="18" t="s">
        <v>506</v>
      </c>
      <c r="E157" s="17" t="s">
        <v>243</v>
      </c>
      <c r="F157" s="17" t="s">
        <v>46</v>
      </c>
      <c r="G157" s="17"/>
      <c r="H157" s="19" t="s">
        <v>218</v>
      </c>
      <c r="I157" s="9"/>
      <c r="J157" s="9"/>
      <c r="K157" s="9"/>
      <c r="L157" s="9"/>
      <c r="M157" s="9"/>
      <c r="N157" s="9"/>
      <c r="O157" s="9"/>
      <c r="P157" s="9"/>
      <c r="Q157" s="9"/>
      <c r="R157" s="9"/>
      <c r="S157" s="9"/>
      <c r="T157" s="10"/>
    </row>
    <row r="158" ht="9.75" customHeight="1">
      <c r="B158" s="26" t="s">
        <v>507</v>
      </c>
      <c r="C158" s="17" t="s">
        <v>508</v>
      </c>
      <c r="D158" s="18" t="s">
        <v>509</v>
      </c>
      <c r="E158" s="17" t="s">
        <v>243</v>
      </c>
      <c r="F158" s="17" t="s">
        <v>46</v>
      </c>
      <c r="G158" s="17"/>
      <c r="H158" s="19" t="s">
        <v>218</v>
      </c>
      <c r="I158" s="9"/>
      <c r="J158" s="9"/>
      <c r="K158" s="9"/>
      <c r="L158" s="9"/>
      <c r="M158" s="9"/>
      <c r="N158" s="9"/>
      <c r="O158" s="9"/>
      <c r="P158" s="9"/>
      <c r="Q158" s="9"/>
      <c r="R158" s="9"/>
      <c r="S158" s="9"/>
      <c r="T158" s="10"/>
    </row>
    <row r="159" ht="9.75" customHeight="1">
      <c r="B159" s="20"/>
      <c r="C159" s="17" t="s">
        <v>510</v>
      </c>
      <c r="D159" s="18" t="s">
        <v>511</v>
      </c>
      <c r="E159" s="17" t="s">
        <v>243</v>
      </c>
      <c r="F159" s="17" t="s">
        <v>46</v>
      </c>
      <c r="G159" s="17"/>
      <c r="H159" s="19" t="s">
        <v>218</v>
      </c>
      <c r="I159" s="9"/>
      <c r="J159" s="9"/>
      <c r="K159" s="9"/>
      <c r="L159" s="9"/>
      <c r="M159" s="9"/>
      <c r="N159" s="9"/>
      <c r="O159" s="9"/>
      <c r="P159" s="9"/>
      <c r="Q159" s="9"/>
      <c r="R159" s="9"/>
      <c r="S159" s="9"/>
      <c r="T159" s="10"/>
    </row>
    <row r="160" ht="9.75" customHeight="1">
      <c r="B160" s="20"/>
      <c r="C160" s="17" t="s">
        <v>512</v>
      </c>
      <c r="D160" s="18" t="s">
        <v>513</v>
      </c>
      <c r="E160" s="17" t="s">
        <v>243</v>
      </c>
      <c r="F160" s="17" t="s">
        <v>46</v>
      </c>
      <c r="G160" s="17"/>
      <c r="H160" s="19" t="s">
        <v>218</v>
      </c>
      <c r="I160" s="9"/>
      <c r="J160" s="9"/>
      <c r="K160" s="9"/>
      <c r="L160" s="9"/>
      <c r="M160" s="9"/>
      <c r="N160" s="9"/>
      <c r="O160" s="9"/>
      <c r="P160" s="9"/>
      <c r="Q160" s="9"/>
      <c r="R160" s="9"/>
      <c r="S160" s="9"/>
      <c r="T160" s="10"/>
    </row>
    <row r="161" ht="9.75" customHeight="1">
      <c r="B161" s="20"/>
      <c r="C161" s="17" t="s">
        <v>514</v>
      </c>
      <c r="D161" s="18" t="s">
        <v>515</v>
      </c>
      <c r="E161" s="17" t="s">
        <v>243</v>
      </c>
      <c r="F161" s="17" t="s">
        <v>46</v>
      </c>
      <c r="G161" s="17"/>
      <c r="H161" s="19" t="s">
        <v>218</v>
      </c>
      <c r="I161" s="9"/>
      <c r="J161" s="9"/>
      <c r="K161" s="9"/>
      <c r="L161" s="9"/>
      <c r="M161" s="9"/>
      <c r="N161" s="9"/>
      <c r="O161" s="9"/>
      <c r="P161" s="9"/>
      <c r="Q161" s="9"/>
      <c r="R161" s="9"/>
      <c r="S161" s="9"/>
      <c r="T161" s="10"/>
    </row>
    <row r="162" ht="9.75" customHeight="1">
      <c r="B162" s="20"/>
      <c r="C162" s="17" t="s">
        <v>516</v>
      </c>
      <c r="D162" s="18" t="s">
        <v>517</v>
      </c>
      <c r="E162" s="17" t="s">
        <v>243</v>
      </c>
      <c r="F162" s="17" t="s">
        <v>46</v>
      </c>
      <c r="G162" s="17"/>
      <c r="H162" s="19" t="s">
        <v>218</v>
      </c>
      <c r="I162" s="9"/>
      <c r="J162" s="9"/>
      <c r="K162" s="9"/>
      <c r="L162" s="9"/>
      <c r="M162" s="9"/>
      <c r="N162" s="9"/>
      <c r="O162" s="9"/>
      <c r="P162" s="9"/>
      <c r="Q162" s="9"/>
      <c r="R162" s="9"/>
      <c r="S162" s="9"/>
      <c r="T162" s="10"/>
    </row>
    <row r="163" ht="9.75" customHeight="1">
      <c r="B163" s="20"/>
      <c r="C163" s="17" t="s">
        <v>518</v>
      </c>
      <c r="D163" s="18" t="s">
        <v>511</v>
      </c>
      <c r="E163" s="17" t="s">
        <v>243</v>
      </c>
      <c r="F163" s="17" t="s">
        <v>46</v>
      </c>
      <c r="G163" s="17"/>
      <c r="H163" s="19" t="s">
        <v>218</v>
      </c>
      <c r="I163" s="9"/>
      <c r="J163" s="9"/>
      <c r="K163" s="9"/>
      <c r="L163" s="9"/>
      <c r="M163" s="9"/>
      <c r="N163" s="9"/>
      <c r="O163" s="9"/>
      <c r="P163" s="9"/>
      <c r="Q163" s="9"/>
      <c r="R163" s="9"/>
      <c r="S163" s="9"/>
      <c r="T163" s="10"/>
    </row>
    <row r="164" ht="9.75" customHeight="1">
      <c r="B164" s="20"/>
      <c r="C164" s="17" t="s">
        <v>519</v>
      </c>
      <c r="D164" s="18" t="s">
        <v>520</v>
      </c>
      <c r="E164" s="17" t="s">
        <v>243</v>
      </c>
      <c r="F164" s="17" t="s">
        <v>46</v>
      </c>
      <c r="G164" s="17"/>
      <c r="H164" s="19" t="s">
        <v>218</v>
      </c>
      <c r="I164" s="9"/>
      <c r="J164" s="9"/>
      <c r="K164" s="9"/>
      <c r="L164" s="9"/>
      <c r="M164" s="9"/>
      <c r="N164" s="9"/>
      <c r="O164" s="9"/>
      <c r="P164" s="9"/>
      <c r="Q164" s="9"/>
      <c r="R164" s="9"/>
      <c r="S164" s="9"/>
      <c r="T164" s="10"/>
    </row>
    <row r="165" ht="9.75" customHeight="1">
      <c r="B165" s="20"/>
      <c r="C165" s="17" t="s">
        <v>521</v>
      </c>
      <c r="D165" s="18" t="s">
        <v>522</v>
      </c>
      <c r="E165" s="17" t="s">
        <v>243</v>
      </c>
      <c r="F165" s="17" t="s">
        <v>46</v>
      </c>
      <c r="G165" s="17"/>
      <c r="H165" s="19" t="s">
        <v>218</v>
      </c>
      <c r="I165" s="9"/>
      <c r="J165" s="9"/>
      <c r="K165" s="9"/>
      <c r="L165" s="9"/>
      <c r="M165" s="9"/>
      <c r="N165" s="9"/>
      <c r="O165" s="9"/>
      <c r="P165" s="9"/>
      <c r="Q165" s="9"/>
      <c r="R165" s="9"/>
      <c r="S165" s="9"/>
      <c r="T165" s="10"/>
    </row>
    <row r="166" ht="9.75" customHeight="1">
      <c r="B166" s="20"/>
      <c r="C166" s="17" t="s">
        <v>523</v>
      </c>
      <c r="D166" s="18" t="s">
        <v>524</v>
      </c>
      <c r="E166" s="17" t="s">
        <v>243</v>
      </c>
      <c r="F166" s="17" t="s">
        <v>46</v>
      </c>
      <c r="G166" s="17"/>
      <c r="H166" s="19" t="s">
        <v>218</v>
      </c>
      <c r="I166" s="9"/>
      <c r="J166" s="9"/>
      <c r="K166" s="9"/>
      <c r="L166" s="9"/>
      <c r="M166" s="9"/>
      <c r="N166" s="9"/>
      <c r="O166" s="9"/>
      <c r="P166" s="9"/>
      <c r="Q166" s="9"/>
      <c r="R166" s="9"/>
      <c r="S166" s="9"/>
      <c r="T166" s="10"/>
    </row>
    <row r="167" ht="9.75" customHeight="1">
      <c r="B167" s="20"/>
      <c r="C167" s="17" t="s">
        <v>525</v>
      </c>
      <c r="D167" s="18" t="s">
        <v>526</v>
      </c>
      <c r="E167" s="17" t="s">
        <v>243</v>
      </c>
      <c r="F167" s="17" t="s">
        <v>46</v>
      </c>
      <c r="G167" s="17"/>
      <c r="H167" s="19" t="s">
        <v>218</v>
      </c>
      <c r="I167" s="9"/>
      <c r="J167" s="9"/>
      <c r="K167" s="9"/>
      <c r="L167" s="9"/>
      <c r="M167" s="9"/>
      <c r="N167" s="9"/>
      <c r="O167" s="9"/>
      <c r="P167" s="9"/>
      <c r="Q167" s="9"/>
      <c r="R167" s="9"/>
      <c r="S167" s="9"/>
      <c r="T167" s="10"/>
    </row>
    <row r="168" ht="9.75" customHeight="1">
      <c r="B168" s="20"/>
      <c r="C168" s="17" t="s">
        <v>527</v>
      </c>
      <c r="D168" s="18" t="s">
        <v>528</v>
      </c>
      <c r="E168" s="17" t="s">
        <v>243</v>
      </c>
      <c r="F168" s="17" t="s">
        <v>46</v>
      </c>
      <c r="G168" s="17"/>
      <c r="H168" s="19" t="s">
        <v>218</v>
      </c>
      <c r="I168" s="9"/>
      <c r="J168" s="9"/>
      <c r="K168" s="9"/>
      <c r="L168" s="9"/>
      <c r="M168" s="9"/>
      <c r="N168" s="9"/>
      <c r="O168" s="9"/>
      <c r="P168" s="9"/>
      <c r="Q168" s="9"/>
      <c r="R168" s="9"/>
      <c r="S168" s="9"/>
      <c r="T168" s="10"/>
    </row>
    <row r="169" ht="9.75" customHeight="1">
      <c r="B169" s="20"/>
      <c r="C169" s="17" t="s">
        <v>529</v>
      </c>
      <c r="D169" s="18" t="s">
        <v>530</v>
      </c>
      <c r="E169" s="17" t="s">
        <v>243</v>
      </c>
      <c r="F169" s="17" t="s">
        <v>46</v>
      </c>
      <c r="G169" s="17"/>
      <c r="H169" s="19" t="s">
        <v>218</v>
      </c>
      <c r="I169" s="9"/>
      <c r="J169" s="9"/>
      <c r="K169" s="9"/>
      <c r="L169" s="9"/>
      <c r="M169" s="9"/>
      <c r="N169" s="9"/>
      <c r="O169" s="9"/>
      <c r="P169" s="9"/>
      <c r="Q169" s="9"/>
      <c r="R169" s="9"/>
      <c r="S169" s="9"/>
      <c r="T169" s="10"/>
    </row>
    <row r="170" ht="9.75" customHeight="1">
      <c r="B170" s="20"/>
      <c r="C170" s="17" t="s">
        <v>531</v>
      </c>
      <c r="D170" s="18" t="s">
        <v>532</v>
      </c>
      <c r="E170" s="17" t="s">
        <v>243</v>
      </c>
      <c r="F170" s="17" t="s">
        <v>46</v>
      </c>
      <c r="G170" s="17"/>
      <c r="H170" s="19" t="s">
        <v>218</v>
      </c>
      <c r="I170" s="9"/>
      <c r="J170" s="9"/>
      <c r="K170" s="9"/>
      <c r="L170" s="9"/>
      <c r="M170" s="9"/>
      <c r="N170" s="9"/>
      <c r="O170" s="9"/>
      <c r="P170" s="9"/>
      <c r="Q170" s="9"/>
      <c r="R170" s="9"/>
      <c r="S170" s="9"/>
      <c r="T170" s="10"/>
    </row>
    <row r="171" ht="9.75" customHeight="1">
      <c r="B171" s="20"/>
      <c r="C171" s="17" t="s">
        <v>533</v>
      </c>
      <c r="D171" s="18" t="s">
        <v>534</v>
      </c>
      <c r="E171" s="17" t="s">
        <v>243</v>
      </c>
      <c r="F171" s="17" t="s">
        <v>46</v>
      </c>
      <c r="G171" s="17"/>
      <c r="H171" s="19" t="s">
        <v>218</v>
      </c>
      <c r="I171" s="9"/>
      <c r="J171" s="9"/>
      <c r="K171" s="9"/>
      <c r="L171" s="9"/>
      <c r="M171" s="9"/>
      <c r="N171" s="9"/>
      <c r="O171" s="9"/>
      <c r="P171" s="9"/>
      <c r="Q171" s="9"/>
      <c r="R171" s="9"/>
      <c r="S171" s="9"/>
      <c r="T171" s="10"/>
    </row>
    <row r="172" ht="9.75" customHeight="1">
      <c r="B172" s="21"/>
      <c r="C172" s="17" t="s">
        <v>535</v>
      </c>
      <c r="D172" s="18" t="s">
        <v>536</v>
      </c>
      <c r="E172" s="17" t="s">
        <v>243</v>
      </c>
      <c r="F172" s="17" t="s">
        <v>46</v>
      </c>
      <c r="G172" s="17"/>
      <c r="H172" s="19" t="s">
        <v>218</v>
      </c>
      <c r="I172" s="9"/>
      <c r="J172" s="9"/>
      <c r="K172" s="9"/>
      <c r="L172" s="9"/>
      <c r="M172" s="9"/>
      <c r="N172" s="9"/>
      <c r="O172" s="9"/>
      <c r="P172" s="9"/>
      <c r="Q172" s="9"/>
      <c r="R172" s="9"/>
      <c r="S172" s="9"/>
      <c r="T172" s="10"/>
    </row>
    <row r="173" ht="9.75" customHeight="1">
      <c r="B173" s="27" t="s">
        <v>537</v>
      </c>
      <c r="C173" s="17" t="s">
        <v>538</v>
      </c>
      <c r="D173" s="22" t="s">
        <v>539</v>
      </c>
      <c r="E173" s="17" t="s">
        <v>540</v>
      </c>
      <c r="F173" s="17" t="s">
        <v>44</v>
      </c>
      <c r="G173" s="17" t="s">
        <v>177</v>
      </c>
      <c r="H173" s="28"/>
      <c r="I173" s="9"/>
      <c r="J173" s="9"/>
      <c r="K173" s="9"/>
      <c r="L173" s="9"/>
      <c r="M173" s="9"/>
      <c r="N173" s="9"/>
      <c r="O173" s="9"/>
      <c r="P173" s="9"/>
      <c r="Q173" s="9"/>
      <c r="R173" s="9"/>
      <c r="S173" s="9"/>
      <c r="T173" s="10"/>
    </row>
    <row r="174" ht="9.75" customHeight="1">
      <c r="B174" s="17" t="s">
        <v>541</v>
      </c>
      <c r="C174" s="17" t="s">
        <v>542</v>
      </c>
      <c r="D174" s="18" t="s">
        <v>543</v>
      </c>
      <c r="E174" s="17" t="s">
        <v>540</v>
      </c>
      <c r="F174" s="17" t="s">
        <v>44</v>
      </c>
      <c r="G174" s="17" t="s">
        <v>177</v>
      </c>
      <c r="H174" s="28"/>
      <c r="I174" s="9"/>
      <c r="J174" s="9"/>
      <c r="K174" s="9"/>
      <c r="L174" s="9"/>
      <c r="M174" s="9"/>
      <c r="N174" s="9"/>
      <c r="O174" s="9"/>
      <c r="P174" s="9"/>
      <c r="Q174" s="9"/>
      <c r="R174" s="9"/>
      <c r="S174" s="9"/>
      <c r="T174" s="10"/>
    </row>
    <row r="175" ht="9.75" customHeight="1">
      <c r="B175" s="17" t="s">
        <v>544</v>
      </c>
      <c r="C175" s="17" t="s">
        <v>545</v>
      </c>
      <c r="D175" s="22" t="s">
        <v>546</v>
      </c>
      <c r="E175" s="17" t="s">
        <v>176</v>
      </c>
      <c r="F175" s="17" t="s">
        <v>44</v>
      </c>
      <c r="G175" s="17" t="s">
        <v>177</v>
      </c>
      <c r="H175" s="19" t="s">
        <v>547</v>
      </c>
      <c r="I175" s="9"/>
      <c r="J175" s="9"/>
      <c r="K175" s="9"/>
      <c r="L175" s="9"/>
      <c r="M175" s="9"/>
      <c r="N175" s="9"/>
      <c r="O175" s="9"/>
      <c r="P175" s="9"/>
      <c r="Q175" s="9"/>
      <c r="R175" s="9"/>
      <c r="S175" s="9"/>
      <c r="T175" s="10"/>
    </row>
    <row r="176" ht="9.75" customHeight="1">
      <c r="B176" s="12"/>
      <c r="C176" s="12"/>
      <c r="D176" s="12"/>
      <c r="E176" s="12"/>
      <c r="F176" s="12"/>
      <c r="G176" s="12"/>
    </row>
    <row r="177" ht="9.75" customHeight="1">
      <c r="B177" s="12"/>
      <c r="C177" s="12"/>
      <c r="D177" s="12"/>
      <c r="E177" s="12"/>
      <c r="F177" s="12"/>
      <c r="G177" s="12"/>
    </row>
    <row r="178" ht="9.75" customHeight="1">
      <c r="B178" s="12"/>
      <c r="C178" s="12"/>
      <c r="D178" s="12"/>
      <c r="E178" s="12"/>
      <c r="F178" s="12"/>
      <c r="G178" s="12"/>
    </row>
    <row r="179" ht="9.75" customHeight="1">
      <c r="B179" s="12"/>
      <c r="C179" s="12"/>
      <c r="D179" s="12"/>
      <c r="E179" s="12"/>
      <c r="F179" s="12"/>
      <c r="G179" s="12"/>
    </row>
    <row r="180" ht="9.75" customHeight="1">
      <c r="B180" s="12"/>
      <c r="C180" s="12"/>
      <c r="D180" s="12"/>
      <c r="E180" s="12"/>
      <c r="F180" s="12"/>
      <c r="G180" s="12"/>
    </row>
    <row r="181" ht="9.75" customHeight="1">
      <c r="B181" s="12"/>
      <c r="C181" s="12"/>
      <c r="D181" s="12"/>
      <c r="E181" s="12"/>
      <c r="F181" s="12"/>
      <c r="G181" s="12"/>
    </row>
    <row r="182" ht="9.75" customHeight="1">
      <c r="B182" s="12"/>
      <c r="C182" s="12"/>
      <c r="D182" s="12"/>
      <c r="E182" s="12"/>
      <c r="F182" s="12"/>
      <c r="G182" s="12"/>
    </row>
    <row r="183" ht="9.75" customHeight="1">
      <c r="B183" s="12"/>
      <c r="C183" s="12"/>
      <c r="D183" s="12"/>
      <c r="E183" s="12"/>
      <c r="F183" s="12"/>
      <c r="G183" s="12"/>
    </row>
    <row r="184" ht="9.75" customHeight="1">
      <c r="B184" s="12"/>
      <c r="C184" s="12"/>
      <c r="D184" s="12"/>
      <c r="E184" s="12"/>
      <c r="F184" s="12"/>
      <c r="G184" s="12"/>
    </row>
    <row r="185" ht="9.75" customHeight="1">
      <c r="B185" s="12"/>
      <c r="C185" s="12"/>
      <c r="D185" s="12"/>
      <c r="E185" s="12"/>
      <c r="F185" s="12"/>
      <c r="G185" s="12"/>
    </row>
    <row r="186" ht="9.75" customHeight="1">
      <c r="B186" s="12"/>
      <c r="C186" s="12"/>
      <c r="D186" s="12"/>
      <c r="E186" s="12"/>
      <c r="F186" s="12"/>
      <c r="G186" s="12"/>
    </row>
    <row r="187" ht="9.75" customHeight="1">
      <c r="B187" s="12"/>
      <c r="C187" s="12"/>
      <c r="D187" s="12"/>
      <c r="E187" s="12"/>
      <c r="F187" s="12"/>
      <c r="G187" s="12"/>
    </row>
    <row r="188" ht="9.75" customHeight="1">
      <c r="B188" s="12"/>
      <c r="C188" s="12"/>
      <c r="D188" s="12"/>
      <c r="E188" s="12"/>
      <c r="F188" s="12"/>
      <c r="G188" s="12"/>
    </row>
    <row r="189" ht="9.75" customHeight="1">
      <c r="B189" s="12"/>
      <c r="C189" s="12"/>
      <c r="D189" s="12"/>
      <c r="E189" s="12"/>
      <c r="F189" s="12"/>
      <c r="G189" s="12"/>
    </row>
    <row r="190" ht="9.75" customHeight="1">
      <c r="B190" s="12"/>
      <c r="C190" s="12"/>
      <c r="D190" s="12"/>
      <c r="E190" s="12"/>
      <c r="F190" s="12"/>
      <c r="G190" s="12"/>
    </row>
    <row r="191" ht="9.75" customHeight="1">
      <c r="B191" s="12"/>
      <c r="C191" s="12"/>
      <c r="D191" s="12"/>
      <c r="E191" s="12"/>
      <c r="F191" s="12"/>
      <c r="G191" s="12"/>
    </row>
    <row r="192" ht="9.75" customHeight="1">
      <c r="B192" s="12"/>
      <c r="C192" s="12"/>
      <c r="D192" s="12"/>
      <c r="E192" s="12"/>
      <c r="F192" s="12"/>
      <c r="G192" s="12"/>
    </row>
    <row r="193" ht="9.75" customHeight="1">
      <c r="B193" s="12"/>
      <c r="C193" s="12"/>
      <c r="D193" s="12"/>
      <c r="E193" s="12"/>
      <c r="F193" s="12"/>
      <c r="G193" s="12"/>
    </row>
    <row r="194" ht="9.75" customHeight="1">
      <c r="B194" s="12"/>
      <c r="C194" s="12"/>
      <c r="D194" s="12"/>
      <c r="E194" s="12"/>
      <c r="F194" s="12"/>
      <c r="G194" s="12"/>
    </row>
    <row r="195" ht="9.75" customHeight="1">
      <c r="B195" s="12"/>
      <c r="C195" s="12"/>
      <c r="D195" s="12"/>
      <c r="E195" s="12"/>
      <c r="F195" s="12"/>
      <c r="G195" s="12"/>
    </row>
    <row r="196" ht="9.75" customHeight="1">
      <c r="B196" s="12"/>
      <c r="C196" s="12"/>
      <c r="D196" s="12"/>
      <c r="E196" s="12"/>
      <c r="F196" s="12"/>
      <c r="G196" s="12"/>
    </row>
    <row r="197" ht="9.75" customHeight="1">
      <c r="B197" s="12"/>
      <c r="C197" s="12"/>
      <c r="D197" s="12"/>
      <c r="E197" s="12"/>
      <c r="F197" s="12"/>
      <c r="G197" s="12"/>
    </row>
    <row r="198" ht="9.75" customHeight="1">
      <c r="B198" s="12"/>
      <c r="C198" s="12"/>
      <c r="D198" s="12"/>
      <c r="E198" s="12"/>
      <c r="F198" s="12"/>
      <c r="G198" s="12"/>
    </row>
    <row r="199" ht="9.75" customHeight="1">
      <c r="B199" s="12"/>
      <c r="C199" s="12"/>
      <c r="D199" s="12"/>
      <c r="E199" s="12"/>
      <c r="F199" s="12"/>
      <c r="G199" s="12"/>
    </row>
    <row r="200" ht="9.75" customHeight="1">
      <c r="B200" s="12"/>
      <c r="C200" s="12"/>
      <c r="D200" s="12"/>
      <c r="E200" s="12"/>
      <c r="F200" s="12"/>
      <c r="G200" s="12"/>
    </row>
    <row r="201" ht="9.75" customHeight="1">
      <c r="B201" s="12"/>
      <c r="C201" s="12"/>
      <c r="D201" s="12"/>
      <c r="E201" s="12"/>
      <c r="F201" s="12"/>
      <c r="G201" s="12"/>
    </row>
    <row r="202" ht="9.75" customHeight="1">
      <c r="B202" s="12"/>
      <c r="C202" s="12"/>
      <c r="D202" s="12"/>
      <c r="E202" s="12"/>
      <c r="F202" s="12"/>
      <c r="G202" s="12"/>
    </row>
    <row r="203" ht="9.75" customHeight="1">
      <c r="B203" s="12"/>
      <c r="C203" s="12"/>
      <c r="D203" s="12"/>
      <c r="E203" s="12"/>
      <c r="F203" s="12"/>
      <c r="G203" s="12"/>
    </row>
    <row r="204" ht="9.75" customHeight="1">
      <c r="B204" s="12"/>
      <c r="C204" s="12"/>
      <c r="D204" s="12"/>
      <c r="E204" s="12"/>
      <c r="F204" s="12"/>
      <c r="G204" s="12"/>
    </row>
    <row r="205" ht="9.75" customHeight="1">
      <c r="B205" s="12"/>
      <c r="C205" s="12"/>
      <c r="D205" s="12"/>
      <c r="E205" s="12"/>
      <c r="F205" s="12"/>
      <c r="G205" s="12"/>
    </row>
    <row r="206" ht="9.75" customHeight="1">
      <c r="B206" s="12"/>
      <c r="C206" s="12"/>
      <c r="D206" s="12"/>
      <c r="E206" s="12"/>
      <c r="F206" s="12"/>
      <c r="G206" s="12"/>
    </row>
    <row r="207" ht="9.75" customHeight="1">
      <c r="B207" s="12"/>
      <c r="C207" s="12"/>
      <c r="D207" s="12"/>
      <c r="E207" s="12"/>
      <c r="F207" s="12"/>
      <c r="G207" s="12"/>
    </row>
    <row r="208" ht="9.75" customHeight="1">
      <c r="B208" s="12"/>
      <c r="C208" s="12"/>
      <c r="D208" s="12"/>
      <c r="E208" s="12"/>
      <c r="F208" s="12"/>
      <c r="G208" s="12"/>
    </row>
    <row r="209" ht="9.75" customHeight="1">
      <c r="B209" s="12"/>
      <c r="C209" s="12"/>
      <c r="D209" s="12"/>
      <c r="E209" s="12"/>
      <c r="F209" s="12"/>
      <c r="G209" s="12"/>
    </row>
    <row r="210" ht="9.75" customHeight="1">
      <c r="B210" s="12"/>
      <c r="C210" s="12"/>
      <c r="D210" s="12"/>
      <c r="E210" s="12"/>
      <c r="F210" s="12"/>
      <c r="G210" s="12"/>
    </row>
    <row r="211" ht="9.75" customHeight="1">
      <c r="B211" s="12"/>
      <c r="C211" s="12"/>
      <c r="D211" s="12"/>
      <c r="E211" s="12"/>
      <c r="F211" s="12"/>
      <c r="G211" s="12"/>
    </row>
    <row r="212" ht="9.75" customHeight="1">
      <c r="B212" s="12"/>
      <c r="C212" s="12"/>
      <c r="D212" s="12"/>
      <c r="E212" s="12"/>
      <c r="F212" s="12"/>
      <c r="G212" s="12"/>
    </row>
    <row r="213" ht="9.75" customHeight="1">
      <c r="B213" s="12"/>
      <c r="C213" s="12"/>
      <c r="D213" s="12"/>
      <c r="E213" s="12"/>
      <c r="F213" s="12"/>
      <c r="G213" s="12"/>
    </row>
    <row r="214" ht="9.75" customHeight="1">
      <c r="B214" s="12"/>
      <c r="C214" s="12"/>
      <c r="D214" s="12"/>
      <c r="E214" s="12"/>
      <c r="F214" s="12"/>
      <c r="G214" s="12"/>
    </row>
    <row r="215" ht="9.75" customHeight="1">
      <c r="B215" s="12"/>
      <c r="C215" s="12"/>
      <c r="D215" s="12"/>
      <c r="E215" s="12"/>
      <c r="F215" s="12"/>
      <c r="G215" s="12"/>
    </row>
    <row r="216" ht="9.75" customHeight="1">
      <c r="B216" s="12"/>
      <c r="C216" s="12"/>
      <c r="D216" s="12"/>
      <c r="E216" s="12"/>
      <c r="F216" s="12"/>
      <c r="G216" s="12"/>
    </row>
    <row r="217" ht="9.75" customHeight="1">
      <c r="B217" s="12"/>
      <c r="C217" s="12"/>
      <c r="D217" s="12"/>
      <c r="E217" s="12"/>
      <c r="F217" s="12"/>
      <c r="G217" s="12"/>
    </row>
    <row r="218" ht="9.75" customHeight="1">
      <c r="B218" s="12"/>
      <c r="C218" s="12"/>
      <c r="D218" s="12"/>
      <c r="E218" s="12"/>
      <c r="F218" s="12"/>
      <c r="G218" s="12"/>
    </row>
    <row r="219" ht="9.75" customHeight="1">
      <c r="B219" s="12"/>
      <c r="C219" s="12"/>
      <c r="D219" s="12"/>
      <c r="E219" s="12"/>
      <c r="F219" s="12"/>
      <c r="G219" s="12"/>
    </row>
    <row r="220" ht="9.75" customHeight="1">
      <c r="B220" s="12"/>
      <c r="C220" s="12"/>
      <c r="D220" s="12"/>
      <c r="E220" s="12"/>
      <c r="F220" s="12"/>
      <c r="G220" s="12"/>
    </row>
    <row r="221" ht="9.75" customHeight="1">
      <c r="B221" s="12"/>
      <c r="C221" s="12"/>
      <c r="D221" s="12"/>
      <c r="E221" s="12"/>
      <c r="F221" s="12"/>
      <c r="G221" s="12"/>
    </row>
    <row r="222" ht="9.75" customHeight="1">
      <c r="B222" s="12"/>
      <c r="C222" s="12"/>
      <c r="D222" s="12"/>
      <c r="E222" s="12"/>
      <c r="F222" s="12"/>
      <c r="G222" s="12"/>
    </row>
    <row r="223" ht="9.75" customHeight="1">
      <c r="B223" s="12"/>
      <c r="C223" s="12"/>
      <c r="D223" s="12"/>
      <c r="E223" s="12"/>
      <c r="F223" s="12"/>
      <c r="G223" s="12"/>
    </row>
    <row r="224" ht="9.75" customHeight="1">
      <c r="B224" s="12"/>
      <c r="C224" s="12"/>
      <c r="D224" s="12"/>
      <c r="E224" s="12"/>
      <c r="F224" s="12"/>
      <c r="G224" s="12"/>
    </row>
    <row r="225" ht="9.75" customHeight="1">
      <c r="B225" s="12"/>
      <c r="C225" s="12"/>
      <c r="D225" s="12"/>
      <c r="E225" s="12"/>
      <c r="F225" s="12"/>
      <c r="G225" s="12"/>
    </row>
    <row r="226" ht="9.75" customHeight="1">
      <c r="B226" s="12"/>
      <c r="C226" s="12"/>
      <c r="D226" s="12"/>
      <c r="E226" s="12"/>
      <c r="F226" s="12"/>
      <c r="G226" s="12"/>
    </row>
    <row r="227" ht="9.75" customHeight="1">
      <c r="B227" s="12"/>
      <c r="C227" s="12"/>
      <c r="D227" s="12"/>
      <c r="E227" s="12"/>
      <c r="F227" s="12"/>
      <c r="G227" s="12"/>
    </row>
    <row r="228" ht="9.75" customHeight="1">
      <c r="B228" s="12"/>
      <c r="C228" s="12"/>
      <c r="D228" s="12"/>
      <c r="E228" s="12"/>
      <c r="F228" s="12"/>
      <c r="G228" s="12"/>
    </row>
    <row r="229" ht="9.75" customHeight="1">
      <c r="B229" s="12"/>
      <c r="C229" s="12"/>
      <c r="D229" s="12"/>
      <c r="E229" s="12"/>
      <c r="F229" s="12"/>
      <c r="G229" s="12"/>
    </row>
    <row r="230" ht="9.75" customHeight="1">
      <c r="B230" s="12"/>
      <c r="C230" s="12"/>
      <c r="D230" s="12"/>
      <c r="E230" s="12"/>
      <c r="F230" s="12"/>
      <c r="G230" s="12"/>
    </row>
    <row r="231" ht="9.75" customHeight="1">
      <c r="B231" s="12"/>
      <c r="C231" s="12"/>
      <c r="D231" s="12"/>
      <c r="E231" s="12"/>
      <c r="F231" s="12"/>
      <c r="G231" s="12"/>
    </row>
    <row r="232" ht="9.75" customHeight="1">
      <c r="B232" s="12"/>
      <c r="C232" s="12"/>
      <c r="D232" s="12"/>
      <c r="E232" s="12"/>
      <c r="F232" s="12"/>
      <c r="G232" s="12"/>
    </row>
    <row r="233" ht="9.75" customHeight="1">
      <c r="B233" s="12"/>
      <c r="C233" s="12"/>
      <c r="D233" s="12"/>
      <c r="E233" s="12"/>
      <c r="F233" s="12"/>
      <c r="G233" s="12"/>
    </row>
    <row r="234" ht="9.75" customHeight="1">
      <c r="B234" s="12"/>
      <c r="C234" s="12"/>
      <c r="D234" s="12"/>
      <c r="E234" s="12"/>
      <c r="F234" s="12"/>
      <c r="G234" s="12"/>
    </row>
    <row r="235" ht="9.75" customHeight="1">
      <c r="B235" s="12"/>
      <c r="C235" s="12"/>
      <c r="D235" s="12"/>
      <c r="E235" s="12"/>
      <c r="F235" s="12"/>
      <c r="G235" s="12"/>
    </row>
    <row r="236" ht="9.75" customHeight="1">
      <c r="B236" s="12"/>
      <c r="C236" s="12"/>
      <c r="D236" s="12"/>
      <c r="E236" s="12"/>
      <c r="F236" s="12"/>
      <c r="G236" s="12"/>
    </row>
    <row r="237" ht="9.75" customHeight="1">
      <c r="B237" s="12"/>
      <c r="C237" s="12"/>
      <c r="D237" s="12"/>
      <c r="E237" s="12"/>
      <c r="F237" s="12"/>
      <c r="G237" s="12"/>
    </row>
    <row r="238" ht="9.75" customHeight="1">
      <c r="B238" s="12"/>
      <c r="C238" s="12"/>
      <c r="D238" s="12"/>
      <c r="E238" s="12"/>
      <c r="F238" s="12"/>
      <c r="G238" s="12"/>
    </row>
    <row r="239" ht="9.75" customHeight="1">
      <c r="B239" s="12"/>
      <c r="C239" s="12"/>
      <c r="D239" s="12"/>
      <c r="E239" s="12"/>
      <c r="F239" s="12"/>
      <c r="G239" s="12"/>
    </row>
    <row r="240" ht="9.75" customHeight="1">
      <c r="B240" s="12"/>
      <c r="C240" s="12"/>
      <c r="D240" s="12"/>
      <c r="E240" s="12"/>
      <c r="F240" s="12"/>
      <c r="G240" s="12"/>
    </row>
    <row r="241" ht="9.75" customHeight="1">
      <c r="B241" s="12"/>
      <c r="C241" s="12"/>
      <c r="D241" s="12"/>
      <c r="E241" s="12"/>
      <c r="F241" s="12"/>
      <c r="G241" s="12"/>
    </row>
    <row r="242" ht="9.75" customHeight="1">
      <c r="B242" s="12"/>
      <c r="C242" s="12"/>
      <c r="D242" s="12"/>
      <c r="E242" s="12"/>
      <c r="F242" s="12"/>
      <c r="G242" s="12"/>
    </row>
    <row r="243" ht="9.75" customHeight="1">
      <c r="B243" s="12"/>
      <c r="C243" s="12"/>
      <c r="D243" s="12"/>
      <c r="E243" s="12"/>
      <c r="F243" s="12"/>
      <c r="G243" s="12"/>
    </row>
    <row r="244" ht="9.75" customHeight="1">
      <c r="B244" s="12"/>
      <c r="C244" s="12"/>
      <c r="D244" s="12"/>
      <c r="E244" s="12"/>
      <c r="F244" s="12"/>
      <c r="G244" s="12"/>
    </row>
    <row r="245" ht="9.75" customHeight="1">
      <c r="B245" s="12"/>
      <c r="C245" s="12"/>
      <c r="D245" s="12"/>
      <c r="E245" s="12"/>
      <c r="F245" s="12"/>
      <c r="G245" s="12"/>
    </row>
    <row r="246" ht="9.75" customHeight="1">
      <c r="B246" s="12"/>
      <c r="C246" s="12"/>
      <c r="D246" s="12"/>
      <c r="E246" s="12"/>
      <c r="F246" s="12"/>
      <c r="G246" s="12"/>
    </row>
    <row r="247" ht="9.75" customHeight="1">
      <c r="B247" s="12"/>
      <c r="C247" s="12"/>
      <c r="D247" s="12"/>
      <c r="E247" s="12"/>
      <c r="F247" s="12"/>
      <c r="G247" s="12"/>
    </row>
    <row r="248" ht="9.75" customHeight="1">
      <c r="B248" s="12"/>
      <c r="C248" s="12"/>
      <c r="D248" s="12"/>
      <c r="E248" s="12"/>
      <c r="F248" s="12"/>
      <c r="G248" s="12"/>
    </row>
    <row r="249" ht="9.75" customHeight="1">
      <c r="B249" s="12"/>
      <c r="C249" s="12"/>
      <c r="D249" s="12"/>
      <c r="E249" s="12"/>
      <c r="F249" s="12"/>
      <c r="G249" s="12"/>
    </row>
    <row r="250" ht="9.75" customHeight="1">
      <c r="B250" s="12"/>
      <c r="C250" s="12"/>
      <c r="D250" s="12"/>
      <c r="E250" s="12"/>
      <c r="F250" s="12"/>
      <c r="G250" s="12"/>
    </row>
    <row r="251" ht="9.75" customHeight="1">
      <c r="B251" s="12"/>
      <c r="C251" s="12"/>
      <c r="D251" s="12"/>
      <c r="E251" s="12"/>
      <c r="F251" s="12"/>
      <c r="G251" s="12"/>
    </row>
    <row r="252" ht="9.75" customHeight="1">
      <c r="B252" s="12"/>
      <c r="C252" s="12"/>
      <c r="D252" s="12"/>
      <c r="E252" s="12"/>
      <c r="F252" s="12"/>
      <c r="G252" s="12"/>
    </row>
    <row r="253" ht="9.75" customHeight="1">
      <c r="B253" s="12"/>
      <c r="C253" s="12"/>
      <c r="D253" s="12"/>
      <c r="E253" s="12"/>
      <c r="F253" s="12"/>
      <c r="G253" s="12"/>
    </row>
    <row r="254" ht="9.75" customHeight="1">
      <c r="B254" s="12"/>
      <c r="C254" s="12"/>
      <c r="D254" s="12"/>
      <c r="E254" s="12"/>
      <c r="F254" s="12"/>
      <c r="G254" s="12"/>
    </row>
    <row r="255" ht="9.75" customHeight="1">
      <c r="B255" s="12"/>
      <c r="C255" s="12"/>
      <c r="D255" s="12"/>
      <c r="E255" s="12"/>
      <c r="F255" s="12"/>
      <c r="G255" s="12"/>
    </row>
    <row r="256" ht="9.75" customHeight="1">
      <c r="B256" s="12"/>
      <c r="C256" s="12"/>
      <c r="D256" s="12"/>
      <c r="E256" s="12"/>
      <c r="F256" s="12"/>
      <c r="G256" s="12"/>
    </row>
    <row r="257" ht="9.75" customHeight="1">
      <c r="B257" s="12"/>
      <c r="C257" s="12"/>
      <c r="D257" s="12"/>
      <c r="E257" s="12"/>
      <c r="F257" s="12"/>
      <c r="G257" s="12"/>
    </row>
    <row r="258" ht="9.75" customHeight="1">
      <c r="B258" s="12"/>
      <c r="C258" s="12"/>
      <c r="D258" s="12"/>
      <c r="E258" s="12"/>
      <c r="F258" s="12"/>
      <c r="G258" s="12"/>
    </row>
    <row r="259" ht="9.75" customHeight="1">
      <c r="B259" s="12"/>
      <c r="C259" s="12"/>
      <c r="D259" s="12"/>
      <c r="E259" s="12"/>
      <c r="F259" s="12"/>
      <c r="G259" s="12"/>
    </row>
    <row r="260" ht="9.75" customHeight="1">
      <c r="B260" s="12"/>
      <c r="C260" s="12"/>
      <c r="D260" s="12"/>
      <c r="E260" s="12"/>
      <c r="F260" s="12"/>
      <c r="G260" s="12"/>
    </row>
    <row r="261" ht="9.75" customHeight="1">
      <c r="B261" s="12"/>
      <c r="C261" s="12"/>
      <c r="D261" s="12"/>
      <c r="E261" s="12"/>
      <c r="F261" s="12"/>
      <c r="G261" s="12"/>
    </row>
    <row r="262" ht="9.75" customHeight="1">
      <c r="B262" s="12"/>
      <c r="C262" s="12"/>
      <c r="D262" s="12"/>
      <c r="E262" s="12"/>
      <c r="F262" s="12"/>
      <c r="G262" s="12"/>
    </row>
    <row r="263" ht="9.75" customHeight="1">
      <c r="B263" s="12"/>
      <c r="C263" s="12"/>
      <c r="D263" s="12"/>
      <c r="E263" s="12"/>
      <c r="F263" s="12"/>
      <c r="G263" s="12"/>
    </row>
    <row r="264" ht="9.75" customHeight="1">
      <c r="B264" s="12"/>
      <c r="C264" s="12"/>
      <c r="D264" s="12"/>
      <c r="E264" s="12"/>
      <c r="F264" s="12"/>
      <c r="G264" s="12"/>
    </row>
    <row r="265" ht="9.75" customHeight="1">
      <c r="B265" s="12"/>
      <c r="C265" s="12"/>
      <c r="D265" s="12"/>
      <c r="E265" s="12"/>
      <c r="F265" s="12"/>
      <c r="G265" s="12"/>
    </row>
    <row r="266" ht="9.75" customHeight="1">
      <c r="B266" s="12"/>
      <c r="C266" s="12"/>
      <c r="D266" s="12"/>
      <c r="E266" s="12"/>
      <c r="F266" s="12"/>
      <c r="G266" s="12"/>
    </row>
    <row r="267" ht="9.75" customHeight="1">
      <c r="B267" s="12"/>
      <c r="C267" s="12"/>
      <c r="D267" s="12"/>
      <c r="E267" s="12"/>
      <c r="F267" s="12"/>
      <c r="G267" s="12"/>
    </row>
    <row r="268" ht="9.75" customHeight="1">
      <c r="B268" s="12"/>
      <c r="C268" s="12"/>
      <c r="D268" s="12"/>
      <c r="E268" s="12"/>
      <c r="F268" s="12"/>
      <c r="G268" s="12"/>
    </row>
    <row r="269" ht="9.75" customHeight="1">
      <c r="B269" s="12"/>
      <c r="C269" s="12"/>
      <c r="D269" s="12"/>
      <c r="E269" s="12"/>
      <c r="F269" s="12"/>
      <c r="G269" s="12"/>
    </row>
    <row r="270" ht="9.75" customHeight="1">
      <c r="B270" s="12"/>
      <c r="C270" s="12"/>
      <c r="D270" s="12"/>
      <c r="E270" s="12"/>
      <c r="F270" s="12"/>
      <c r="G270" s="12"/>
    </row>
    <row r="271" ht="9.75" customHeight="1">
      <c r="B271" s="12"/>
      <c r="C271" s="12"/>
      <c r="D271" s="12"/>
      <c r="E271" s="12"/>
      <c r="F271" s="12"/>
      <c r="G271" s="12"/>
    </row>
    <row r="272" ht="9.75" customHeight="1">
      <c r="B272" s="12"/>
      <c r="C272" s="12"/>
      <c r="D272" s="12"/>
      <c r="E272" s="12"/>
      <c r="F272" s="12"/>
      <c r="G272" s="12"/>
    </row>
    <row r="273" ht="9.75" customHeight="1">
      <c r="B273" s="12"/>
      <c r="C273" s="12"/>
      <c r="D273" s="12"/>
      <c r="E273" s="12"/>
      <c r="F273" s="12"/>
      <c r="G273" s="12"/>
    </row>
    <row r="274" ht="9.75" customHeight="1">
      <c r="B274" s="12"/>
      <c r="C274" s="12"/>
      <c r="D274" s="12"/>
      <c r="E274" s="12"/>
      <c r="F274" s="12"/>
      <c r="G274" s="12"/>
    </row>
    <row r="275" ht="9.75" customHeight="1">
      <c r="B275" s="12"/>
      <c r="C275" s="12"/>
      <c r="D275" s="12"/>
      <c r="E275" s="12"/>
      <c r="F275" s="12"/>
      <c r="G275" s="12"/>
    </row>
    <row r="276" ht="9.75" customHeight="1">
      <c r="B276" s="12"/>
      <c r="C276" s="12"/>
      <c r="D276" s="12"/>
      <c r="E276" s="12"/>
      <c r="F276" s="12"/>
      <c r="G276" s="12"/>
    </row>
    <row r="277" ht="9.75" customHeight="1">
      <c r="B277" s="12"/>
      <c r="C277" s="12"/>
      <c r="D277" s="12"/>
      <c r="E277" s="12"/>
      <c r="F277" s="12"/>
      <c r="G277" s="12"/>
    </row>
    <row r="278" ht="9.75" customHeight="1">
      <c r="B278" s="12"/>
      <c r="C278" s="12"/>
      <c r="D278" s="12"/>
      <c r="E278" s="12"/>
      <c r="F278" s="12"/>
      <c r="G278" s="12"/>
    </row>
    <row r="279" ht="9.75" customHeight="1">
      <c r="B279" s="12"/>
      <c r="C279" s="12"/>
      <c r="D279" s="12"/>
      <c r="E279" s="12"/>
      <c r="F279" s="12"/>
      <c r="G279" s="12"/>
    </row>
    <row r="280" ht="9.75" customHeight="1">
      <c r="B280" s="12"/>
      <c r="C280" s="12"/>
      <c r="D280" s="12"/>
      <c r="E280" s="12"/>
      <c r="F280" s="12"/>
      <c r="G280" s="12"/>
    </row>
    <row r="281" ht="9.75" customHeight="1">
      <c r="B281" s="12"/>
      <c r="C281" s="12"/>
      <c r="D281" s="12"/>
      <c r="E281" s="12"/>
      <c r="F281" s="12"/>
      <c r="G281" s="12"/>
    </row>
    <row r="282" ht="9.75" customHeight="1">
      <c r="B282" s="12"/>
      <c r="C282" s="12"/>
      <c r="D282" s="12"/>
      <c r="E282" s="12"/>
      <c r="F282" s="12"/>
      <c r="G282" s="12"/>
    </row>
    <row r="283" ht="9.75" customHeight="1">
      <c r="B283" s="12"/>
      <c r="C283" s="12"/>
      <c r="D283" s="12"/>
      <c r="E283" s="12"/>
      <c r="F283" s="12"/>
      <c r="G283" s="12"/>
    </row>
    <row r="284" ht="9.75" customHeight="1">
      <c r="B284" s="12"/>
      <c r="C284" s="12"/>
      <c r="D284" s="12"/>
      <c r="E284" s="12"/>
      <c r="F284" s="12"/>
      <c r="G284" s="12"/>
    </row>
    <row r="285" ht="9.75" customHeight="1">
      <c r="B285" s="12"/>
      <c r="C285" s="12"/>
      <c r="D285" s="12"/>
      <c r="E285" s="12"/>
      <c r="F285" s="12"/>
      <c r="G285" s="12"/>
    </row>
    <row r="286" ht="9.75" customHeight="1">
      <c r="B286" s="12"/>
      <c r="C286" s="12"/>
      <c r="D286" s="12"/>
      <c r="E286" s="12"/>
      <c r="F286" s="12"/>
      <c r="G286" s="12"/>
    </row>
    <row r="287" ht="9.75" customHeight="1">
      <c r="B287" s="12"/>
      <c r="C287" s="12"/>
      <c r="D287" s="12"/>
      <c r="E287" s="12"/>
      <c r="F287" s="12"/>
      <c r="G287" s="12"/>
    </row>
    <row r="288" ht="9.75" customHeight="1">
      <c r="B288" s="12"/>
      <c r="C288" s="12"/>
      <c r="D288" s="12"/>
      <c r="E288" s="12"/>
      <c r="F288" s="12"/>
      <c r="G288" s="12"/>
    </row>
    <row r="289" ht="9.75" customHeight="1">
      <c r="B289" s="12"/>
      <c r="C289" s="12"/>
      <c r="D289" s="12"/>
      <c r="E289" s="12"/>
      <c r="F289" s="12"/>
      <c r="G289" s="12"/>
    </row>
    <row r="290" ht="9.75" customHeight="1">
      <c r="B290" s="12"/>
      <c r="C290" s="12"/>
      <c r="D290" s="12"/>
      <c r="E290" s="12"/>
      <c r="F290" s="12"/>
      <c r="G290" s="12"/>
    </row>
    <row r="291" ht="9.75" customHeight="1">
      <c r="B291" s="12"/>
      <c r="C291" s="12"/>
      <c r="D291" s="12"/>
      <c r="E291" s="12"/>
      <c r="F291" s="12"/>
      <c r="G291" s="12"/>
    </row>
    <row r="292" ht="9.75" customHeight="1">
      <c r="B292" s="12"/>
      <c r="C292" s="12"/>
      <c r="D292" s="12"/>
      <c r="E292" s="12"/>
      <c r="F292" s="12"/>
      <c r="G292" s="12"/>
    </row>
    <row r="293" ht="9.75" customHeight="1">
      <c r="B293" s="12"/>
      <c r="C293" s="12"/>
      <c r="D293" s="12"/>
      <c r="E293" s="12"/>
      <c r="F293" s="12"/>
      <c r="G293" s="12"/>
    </row>
    <row r="294" ht="9.75" customHeight="1">
      <c r="B294" s="12"/>
      <c r="C294" s="12"/>
      <c r="D294" s="12"/>
      <c r="E294" s="12"/>
      <c r="F294" s="12"/>
      <c r="G294" s="12"/>
    </row>
    <row r="295" ht="9.75" customHeight="1">
      <c r="B295" s="12"/>
      <c r="C295" s="12"/>
      <c r="D295" s="12"/>
      <c r="E295" s="12"/>
      <c r="F295" s="12"/>
      <c r="G295" s="12"/>
    </row>
    <row r="296" ht="9.75" customHeight="1">
      <c r="B296" s="12"/>
      <c r="C296" s="12"/>
      <c r="D296" s="12"/>
      <c r="E296" s="12"/>
      <c r="F296" s="12"/>
      <c r="G296" s="12"/>
    </row>
    <row r="297" ht="9.75" customHeight="1">
      <c r="B297" s="12"/>
      <c r="C297" s="12"/>
      <c r="D297" s="12"/>
      <c r="E297" s="12"/>
      <c r="F297" s="12"/>
      <c r="G297" s="12"/>
    </row>
    <row r="298" ht="9.75" customHeight="1">
      <c r="B298" s="12"/>
      <c r="C298" s="12"/>
      <c r="D298" s="12"/>
      <c r="E298" s="12"/>
      <c r="F298" s="12"/>
      <c r="G298" s="12"/>
    </row>
    <row r="299" ht="9.75" customHeight="1">
      <c r="B299" s="12"/>
      <c r="C299" s="12"/>
      <c r="D299" s="12"/>
      <c r="E299" s="12"/>
      <c r="F299" s="12"/>
      <c r="G299" s="12"/>
    </row>
    <row r="300" ht="9.75" customHeight="1">
      <c r="B300" s="12"/>
      <c r="C300" s="12"/>
      <c r="D300" s="12"/>
      <c r="E300" s="12"/>
      <c r="F300" s="12"/>
      <c r="G300" s="12"/>
    </row>
    <row r="301" ht="9.75" customHeight="1">
      <c r="B301" s="12"/>
      <c r="C301" s="12"/>
      <c r="D301" s="12"/>
      <c r="E301" s="12"/>
      <c r="F301" s="12"/>
      <c r="G301" s="12"/>
    </row>
    <row r="302" ht="9.75" customHeight="1">
      <c r="B302" s="12"/>
      <c r="C302" s="12"/>
      <c r="D302" s="12"/>
      <c r="E302" s="12"/>
      <c r="F302" s="12"/>
      <c r="G302" s="12"/>
    </row>
    <row r="303" ht="9.75" customHeight="1">
      <c r="B303" s="12"/>
      <c r="C303" s="12"/>
      <c r="D303" s="12"/>
      <c r="E303" s="12"/>
      <c r="F303" s="12"/>
      <c r="G303" s="12"/>
    </row>
    <row r="304" ht="9.75" customHeight="1">
      <c r="B304" s="12"/>
      <c r="C304" s="12"/>
      <c r="D304" s="12"/>
      <c r="E304" s="12"/>
      <c r="F304" s="12"/>
      <c r="G304" s="12"/>
    </row>
    <row r="305" ht="9.75" customHeight="1">
      <c r="B305" s="12"/>
      <c r="C305" s="12"/>
      <c r="D305" s="12"/>
      <c r="E305" s="12"/>
      <c r="F305" s="12"/>
      <c r="G305" s="12"/>
    </row>
    <row r="306" ht="9.75" customHeight="1">
      <c r="B306" s="12"/>
      <c r="C306" s="12"/>
      <c r="D306" s="12"/>
      <c r="E306" s="12"/>
      <c r="F306" s="12"/>
      <c r="G306" s="12"/>
    </row>
    <row r="307" ht="9.75" customHeight="1">
      <c r="B307" s="12"/>
      <c r="C307" s="12"/>
      <c r="D307" s="12"/>
      <c r="E307" s="12"/>
      <c r="F307" s="12"/>
      <c r="G307" s="12"/>
    </row>
    <row r="308" ht="9.75" customHeight="1">
      <c r="B308" s="12"/>
      <c r="C308" s="12"/>
      <c r="D308" s="12"/>
      <c r="E308" s="12"/>
      <c r="F308" s="12"/>
      <c r="G308" s="12"/>
    </row>
    <row r="309" ht="9.75" customHeight="1">
      <c r="B309" s="12"/>
      <c r="C309" s="12"/>
      <c r="D309" s="12"/>
      <c r="E309" s="12"/>
      <c r="F309" s="12"/>
      <c r="G309" s="12"/>
    </row>
    <row r="310" ht="9.75" customHeight="1">
      <c r="B310" s="12"/>
      <c r="C310" s="12"/>
      <c r="D310" s="12"/>
      <c r="E310" s="12"/>
      <c r="F310" s="12"/>
      <c r="G310" s="12"/>
    </row>
    <row r="311" ht="9.75" customHeight="1">
      <c r="B311" s="12"/>
      <c r="C311" s="12"/>
      <c r="D311" s="12"/>
      <c r="E311" s="12"/>
      <c r="F311" s="12"/>
      <c r="G311" s="12"/>
    </row>
    <row r="312" ht="9.75" customHeight="1">
      <c r="B312" s="12"/>
      <c r="C312" s="12"/>
      <c r="D312" s="12"/>
      <c r="E312" s="12"/>
      <c r="F312" s="12"/>
      <c r="G312" s="12"/>
    </row>
    <row r="313" ht="9.75" customHeight="1">
      <c r="B313" s="12"/>
      <c r="C313" s="12"/>
      <c r="D313" s="12"/>
      <c r="E313" s="12"/>
      <c r="F313" s="12"/>
      <c r="G313" s="12"/>
    </row>
    <row r="314" ht="9.75" customHeight="1">
      <c r="B314" s="12"/>
      <c r="C314" s="12"/>
      <c r="D314" s="12"/>
      <c r="E314" s="12"/>
      <c r="F314" s="12"/>
      <c r="G314" s="12"/>
    </row>
    <row r="315" ht="9.75" customHeight="1">
      <c r="B315" s="12"/>
      <c r="C315" s="12"/>
      <c r="D315" s="12"/>
      <c r="E315" s="12"/>
      <c r="F315" s="12"/>
      <c r="G315" s="12"/>
    </row>
    <row r="316" ht="9.75" customHeight="1">
      <c r="B316" s="12"/>
      <c r="C316" s="12"/>
      <c r="D316" s="12"/>
      <c r="E316" s="12"/>
      <c r="F316" s="12"/>
      <c r="G316" s="12"/>
    </row>
    <row r="317" ht="9.75" customHeight="1">
      <c r="B317" s="12"/>
      <c r="C317" s="12"/>
      <c r="D317" s="12"/>
      <c r="E317" s="12"/>
      <c r="F317" s="12"/>
      <c r="G317" s="12"/>
    </row>
    <row r="318" ht="9.75" customHeight="1">
      <c r="B318" s="12"/>
      <c r="C318" s="12"/>
      <c r="D318" s="12"/>
      <c r="E318" s="12"/>
      <c r="F318" s="12"/>
      <c r="G318" s="12"/>
    </row>
    <row r="319" ht="9.75" customHeight="1">
      <c r="B319" s="12"/>
      <c r="C319" s="12"/>
      <c r="D319" s="12"/>
      <c r="E319" s="12"/>
      <c r="F319" s="12"/>
      <c r="G319" s="12"/>
    </row>
    <row r="320" ht="9.75" customHeight="1">
      <c r="B320" s="12"/>
      <c r="C320" s="12"/>
      <c r="D320" s="12"/>
      <c r="E320" s="12"/>
      <c r="F320" s="12"/>
      <c r="G320" s="12"/>
    </row>
    <row r="321" ht="9.75" customHeight="1">
      <c r="B321" s="12"/>
      <c r="C321" s="12"/>
      <c r="D321" s="12"/>
      <c r="E321" s="12"/>
      <c r="F321" s="12"/>
      <c r="G321" s="12"/>
    </row>
    <row r="322" ht="9.75" customHeight="1">
      <c r="B322" s="12"/>
      <c r="C322" s="12"/>
      <c r="D322" s="12"/>
      <c r="E322" s="12"/>
      <c r="F322" s="12"/>
      <c r="G322" s="12"/>
    </row>
    <row r="323" ht="9.75" customHeight="1">
      <c r="B323" s="12"/>
      <c r="C323" s="12"/>
      <c r="D323" s="12"/>
      <c r="E323" s="12"/>
      <c r="F323" s="12"/>
      <c r="G323" s="12"/>
    </row>
    <row r="324" ht="9.75" customHeight="1">
      <c r="B324" s="12"/>
      <c r="C324" s="12"/>
      <c r="D324" s="12"/>
      <c r="E324" s="12"/>
      <c r="F324" s="12"/>
      <c r="G324" s="12"/>
    </row>
    <row r="325" ht="9.75" customHeight="1">
      <c r="B325" s="12"/>
      <c r="C325" s="12"/>
      <c r="D325" s="12"/>
      <c r="E325" s="12"/>
      <c r="F325" s="12"/>
      <c r="G325" s="12"/>
    </row>
    <row r="326" ht="9.75" customHeight="1">
      <c r="B326" s="12"/>
      <c r="C326" s="12"/>
      <c r="D326" s="12"/>
      <c r="E326" s="12"/>
      <c r="F326" s="12"/>
      <c r="G326" s="12"/>
    </row>
    <row r="327" ht="9.75" customHeight="1">
      <c r="B327" s="12"/>
      <c r="C327" s="12"/>
      <c r="D327" s="12"/>
      <c r="E327" s="12"/>
      <c r="F327" s="12"/>
      <c r="G327" s="12"/>
    </row>
    <row r="328" ht="9.75" customHeight="1">
      <c r="B328" s="12"/>
      <c r="C328" s="12"/>
      <c r="D328" s="12"/>
      <c r="E328" s="12"/>
      <c r="F328" s="12"/>
      <c r="G328" s="12"/>
    </row>
    <row r="329" ht="9.75" customHeight="1">
      <c r="B329" s="12"/>
      <c r="C329" s="12"/>
      <c r="D329" s="12"/>
      <c r="E329" s="12"/>
      <c r="F329" s="12"/>
      <c r="G329" s="12"/>
    </row>
    <row r="330" ht="9.75" customHeight="1">
      <c r="B330" s="12"/>
      <c r="C330" s="12"/>
      <c r="D330" s="12"/>
      <c r="E330" s="12"/>
      <c r="F330" s="12"/>
      <c r="G330" s="12"/>
    </row>
    <row r="331" ht="9.75" customHeight="1">
      <c r="B331" s="12"/>
      <c r="C331" s="12"/>
      <c r="D331" s="12"/>
      <c r="E331" s="12"/>
      <c r="F331" s="12"/>
      <c r="G331" s="12"/>
    </row>
    <row r="332" ht="9.75" customHeight="1">
      <c r="B332" s="12"/>
      <c r="C332" s="12"/>
      <c r="D332" s="12"/>
      <c r="E332" s="12"/>
      <c r="F332" s="12"/>
      <c r="G332" s="12"/>
    </row>
    <row r="333" ht="9.75" customHeight="1">
      <c r="B333" s="12"/>
      <c r="C333" s="12"/>
      <c r="D333" s="12"/>
      <c r="E333" s="12"/>
      <c r="F333" s="12"/>
      <c r="G333" s="12"/>
    </row>
    <row r="334" ht="9.75" customHeight="1">
      <c r="B334" s="12"/>
      <c r="C334" s="12"/>
      <c r="D334" s="12"/>
      <c r="E334" s="12"/>
      <c r="F334" s="12"/>
      <c r="G334" s="12"/>
    </row>
    <row r="335" ht="9.75" customHeight="1">
      <c r="B335" s="12"/>
      <c r="C335" s="12"/>
      <c r="D335" s="12"/>
      <c r="E335" s="12"/>
      <c r="F335" s="12"/>
      <c r="G335" s="12"/>
    </row>
    <row r="336" ht="9.75" customHeight="1">
      <c r="B336" s="12"/>
      <c r="C336" s="12"/>
      <c r="D336" s="12"/>
      <c r="E336" s="12"/>
      <c r="F336" s="12"/>
      <c r="G336" s="12"/>
    </row>
    <row r="337" ht="9.75" customHeight="1">
      <c r="B337" s="12"/>
      <c r="C337" s="12"/>
      <c r="D337" s="12"/>
      <c r="E337" s="12"/>
      <c r="F337" s="12"/>
      <c r="G337" s="12"/>
    </row>
    <row r="338" ht="9.75" customHeight="1">
      <c r="B338" s="12"/>
      <c r="C338" s="12"/>
      <c r="D338" s="12"/>
      <c r="E338" s="12"/>
      <c r="F338" s="12"/>
      <c r="G338" s="12"/>
    </row>
    <row r="339" ht="9.75" customHeight="1">
      <c r="B339" s="12"/>
      <c r="C339" s="12"/>
      <c r="D339" s="12"/>
      <c r="E339" s="12"/>
      <c r="F339" s="12"/>
      <c r="G339" s="12"/>
    </row>
    <row r="340" ht="9.75" customHeight="1">
      <c r="B340" s="12"/>
      <c r="C340" s="12"/>
      <c r="D340" s="12"/>
      <c r="E340" s="12"/>
      <c r="F340" s="12"/>
      <c r="G340" s="12"/>
    </row>
    <row r="341" ht="9.75" customHeight="1">
      <c r="B341" s="12"/>
      <c r="C341" s="12"/>
      <c r="D341" s="12"/>
      <c r="E341" s="12"/>
      <c r="F341" s="12"/>
      <c r="G341" s="12"/>
    </row>
    <row r="342" ht="9.75" customHeight="1">
      <c r="B342" s="12"/>
      <c r="C342" s="12"/>
      <c r="D342" s="12"/>
      <c r="E342" s="12"/>
      <c r="F342" s="12"/>
      <c r="G342" s="12"/>
    </row>
    <row r="343" ht="9.75" customHeight="1">
      <c r="B343" s="12"/>
      <c r="C343" s="12"/>
      <c r="D343" s="12"/>
      <c r="E343" s="12"/>
      <c r="F343" s="12"/>
      <c r="G343" s="12"/>
    </row>
    <row r="344" ht="9.75" customHeight="1">
      <c r="B344" s="12"/>
      <c r="C344" s="12"/>
      <c r="D344" s="12"/>
      <c r="E344" s="12"/>
      <c r="F344" s="12"/>
      <c r="G344" s="12"/>
    </row>
    <row r="345" ht="9.75" customHeight="1">
      <c r="B345" s="12"/>
      <c r="C345" s="12"/>
      <c r="D345" s="12"/>
      <c r="E345" s="12"/>
      <c r="F345" s="12"/>
      <c r="G345" s="12"/>
    </row>
    <row r="346" ht="9.75" customHeight="1">
      <c r="B346" s="12"/>
      <c r="C346" s="12"/>
      <c r="D346" s="12"/>
      <c r="E346" s="12"/>
      <c r="F346" s="12"/>
      <c r="G346" s="12"/>
    </row>
    <row r="347" ht="9.75" customHeight="1">
      <c r="B347" s="12"/>
      <c r="C347" s="12"/>
      <c r="D347" s="12"/>
      <c r="E347" s="12"/>
      <c r="F347" s="12"/>
      <c r="G347" s="12"/>
    </row>
    <row r="348" ht="9.75" customHeight="1">
      <c r="B348" s="12"/>
      <c r="C348" s="12"/>
      <c r="D348" s="12"/>
      <c r="E348" s="12"/>
      <c r="F348" s="12"/>
      <c r="G348" s="12"/>
    </row>
    <row r="349" ht="9.75" customHeight="1">
      <c r="B349" s="12"/>
      <c r="C349" s="12"/>
      <c r="D349" s="12"/>
      <c r="E349" s="12"/>
      <c r="F349" s="12"/>
      <c r="G349" s="12"/>
    </row>
    <row r="350" ht="9.75" customHeight="1">
      <c r="B350" s="12"/>
      <c r="C350" s="12"/>
      <c r="D350" s="12"/>
      <c r="E350" s="12"/>
      <c r="F350" s="12"/>
      <c r="G350" s="12"/>
    </row>
    <row r="351" ht="9.75" customHeight="1">
      <c r="B351" s="12"/>
      <c r="C351" s="12"/>
      <c r="D351" s="12"/>
      <c r="E351" s="12"/>
      <c r="F351" s="12"/>
      <c r="G351" s="12"/>
    </row>
    <row r="352" ht="9.75" customHeight="1">
      <c r="B352" s="12"/>
      <c r="C352" s="12"/>
      <c r="D352" s="12"/>
      <c r="E352" s="12"/>
      <c r="F352" s="12"/>
      <c r="G352" s="12"/>
    </row>
    <row r="353" ht="9.75" customHeight="1">
      <c r="B353" s="12"/>
      <c r="C353" s="12"/>
      <c r="D353" s="12"/>
      <c r="E353" s="12"/>
      <c r="F353" s="12"/>
      <c r="G353" s="12"/>
    </row>
    <row r="354" ht="9.75" customHeight="1">
      <c r="B354" s="12"/>
      <c r="C354" s="12"/>
      <c r="D354" s="12"/>
      <c r="E354" s="12"/>
      <c r="F354" s="12"/>
      <c r="G354" s="12"/>
    </row>
    <row r="355" ht="9.75" customHeight="1">
      <c r="B355" s="12"/>
      <c r="C355" s="12"/>
      <c r="D355" s="12"/>
      <c r="E355" s="12"/>
      <c r="F355" s="12"/>
      <c r="G355" s="12"/>
    </row>
    <row r="356" ht="9.75" customHeight="1">
      <c r="B356" s="12"/>
      <c r="C356" s="12"/>
      <c r="D356" s="12"/>
      <c r="E356" s="12"/>
      <c r="F356" s="12"/>
      <c r="G356" s="12"/>
    </row>
    <row r="357" ht="9.75" customHeight="1">
      <c r="B357" s="12"/>
      <c r="C357" s="12"/>
      <c r="D357" s="12"/>
      <c r="E357" s="12"/>
      <c r="F357" s="12"/>
      <c r="G357" s="12"/>
    </row>
    <row r="358" ht="9.75" customHeight="1">
      <c r="B358" s="12"/>
      <c r="C358" s="12"/>
      <c r="D358" s="12"/>
      <c r="E358" s="12"/>
      <c r="F358" s="12"/>
      <c r="G358" s="12"/>
    </row>
    <row r="359" ht="9.75" customHeight="1">
      <c r="B359" s="12"/>
      <c r="C359" s="12"/>
      <c r="D359" s="12"/>
      <c r="E359" s="12"/>
      <c r="F359" s="12"/>
      <c r="G359" s="12"/>
    </row>
    <row r="360" ht="9.75" customHeight="1">
      <c r="B360" s="12"/>
      <c r="C360" s="12"/>
      <c r="D360" s="12"/>
      <c r="E360" s="12"/>
      <c r="F360" s="12"/>
      <c r="G360" s="12"/>
    </row>
    <row r="361" ht="9.75" customHeight="1">
      <c r="B361" s="12"/>
      <c r="C361" s="12"/>
      <c r="D361" s="12"/>
      <c r="E361" s="12"/>
      <c r="F361" s="12"/>
      <c r="G361" s="12"/>
    </row>
    <row r="362" ht="9.75" customHeight="1">
      <c r="B362" s="12"/>
      <c r="C362" s="12"/>
      <c r="D362" s="12"/>
      <c r="E362" s="12"/>
      <c r="F362" s="12"/>
      <c r="G362" s="12"/>
    </row>
    <row r="363" ht="9.75" customHeight="1">
      <c r="B363" s="12"/>
      <c r="C363" s="12"/>
      <c r="D363" s="12"/>
      <c r="E363" s="12"/>
      <c r="F363" s="12"/>
      <c r="G363" s="12"/>
    </row>
    <row r="364" ht="9.75" customHeight="1">
      <c r="B364" s="12"/>
      <c r="C364" s="12"/>
      <c r="D364" s="12"/>
      <c r="E364" s="12"/>
      <c r="F364" s="12"/>
      <c r="G364" s="12"/>
    </row>
    <row r="365" ht="9.75" customHeight="1">
      <c r="B365" s="12"/>
      <c r="C365" s="12"/>
      <c r="D365" s="12"/>
      <c r="E365" s="12"/>
      <c r="F365" s="12"/>
      <c r="G365" s="12"/>
    </row>
    <row r="366" ht="9.75" customHeight="1">
      <c r="B366" s="12"/>
      <c r="C366" s="12"/>
      <c r="D366" s="12"/>
      <c r="E366" s="12"/>
      <c r="F366" s="12"/>
      <c r="G366" s="12"/>
    </row>
    <row r="367" ht="9.75" customHeight="1">
      <c r="B367" s="12"/>
      <c r="C367" s="12"/>
      <c r="D367" s="12"/>
      <c r="E367" s="12"/>
      <c r="F367" s="12"/>
      <c r="G367" s="12"/>
    </row>
    <row r="368" ht="9.75" customHeight="1">
      <c r="B368" s="12"/>
      <c r="C368" s="12"/>
      <c r="D368" s="12"/>
      <c r="E368" s="12"/>
      <c r="F368" s="12"/>
      <c r="G368" s="12"/>
    </row>
    <row r="369" ht="9.75" customHeight="1">
      <c r="B369" s="12"/>
      <c r="C369" s="12"/>
      <c r="D369" s="12"/>
      <c r="E369" s="12"/>
      <c r="F369" s="12"/>
      <c r="G369" s="12"/>
    </row>
    <row r="370" ht="9.75" customHeight="1">
      <c r="B370" s="12"/>
      <c r="C370" s="12"/>
      <c r="D370" s="12"/>
      <c r="E370" s="12"/>
      <c r="F370" s="12"/>
      <c r="G370" s="12"/>
    </row>
    <row r="371" ht="9.75" customHeight="1">
      <c r="B371" s="12"/>
      <c r="C371" s="12"/>
      <c r="D371" s="12"/>
      <c r="E371" s="12"/>
      <c r="F371" s="12"/>
      <c r="G371" s="12"/>
    </row>
    <row r="372" ht="9.75" customHeight="1">
      <c r="B372" s="12"/>
      <c r="C372" s="12"/>
      <c r="D372" s="12"/>
      <c r="E372" s="12"/>
      <c r="F372" s="12"/>
      <c r="G372" s="12"/>
    </row>
    <row r="373" ht="9.75" customHeight="1">
      <c r="B373" s="12"/>
      <c r="C373" s="12"/>
      <c r="D373" s="12"/>
      <c r="E373" s="12"/>
      <c r="F373" s="12"/>
      <c r="G373" s="12"/>
    </row>
    <row r="374" ht="9.75" customHeight="1">
      <c r="B374" s="12"/>
      <c r="C374" s="12"/>
      <c r="D374" s="12"/>
      <c r="E374" s="12"/>
      <c r="F374" s="12"/>
      <c r="G374" s="12"/>
    </row>
    <row r="375" ht="9.75" customHeight="1">
      <c r="B375" s="12"/>
      <c r="C375" s="12"/>
      <c r="D375" s="12"/>
      <c r="E375" s="12"/>
      <c r="F375" s="12"/>
      <c r="G375" s="12"/>
    </row>
    <row r="376" ht="9.75" customHeight="1">
      <c r="B376" s="12"/>
      <c r="C376" s="12"/>
      <c r="D376" s="12"/>
      <c r="E376" s="12"/>
      <c r="F376" s="12"/>
      <c r="G376" s="12"/>
    </row>
    <row r="377" ht="9.75" customHeight="1">
      <c r="B377" s="12"/>
      <c r="C377" s="12"/>
      <c r="D377" s="12"/>
      <c r="E377" s="12"/>
      <c r="F377" s="12"/>
      <c r="G377" s="12"/>
    </row>
    <row r="378" ht="9.75" customHeight="1">
      <c r="B378" s="12"/>
      <c r="C378" s="12"/>
      <c r="D378" s="12"/>
      <c r="E378" s="12"/>
      <c r="F378" s="12"/>
      <c r="G378" s="12"/>
    </row>
    <row r="379" ht="9.75" customHeight="1">
      <c r="B379" s="12"/>
      <c r="C379" s="12"/>
      <c r="D379" s="12"/>
      <c r="E379" s="12"/>
      <c r="F379" s="12"/>
      <c r="G379" s="12"/>
    </row>
    <row r="380" ht="9.75" customHeight="1">
      <c r="B380" s="12"/>
      <c r="C380" s="12"/>
      <c r="D380" s="12"/>
      <c r="E380" s="12"/>
      <c r="F380" s="12"/>
      <c r="G380" s="12"/>
    </row>
    <row r="381" ht="9.75" customHeight="1">
      <c r="B381" s="12"/>
      <c r="C381" s="12"/>
      <c r="D381" s="12"/>
      <c r="E381" s="12"/>
      <c r="F381" s="12"/>
      <c r="G381" s="12"/>
    </row>
    <row r="382" ht="9.75" customHeight="1">
      <c r="B382" s="12"/>
      <c r="C382" s="12"/>
      <c r="D382" s="12"/>
      <c r="E382" s="12"/>
      <c r="F382" s="12"/>
      <c r="G382" s="12"/>
    </row>
    <row r="383" ht="9.75" customHeight="1">
      <c r="B383" s="12"/>
      <c r="C383" s="12"/>
      <c r="D383" s="12"/>
      <c r="E383" s="12"/>
      <c r="F383" s="12"/>
      <c r="G383" s="12"/>
    </row>
    <row r="384" ht="9.75" customHeight="1">
      <c r="B384" s="12"/>
      <c r="C384" s="12"/>
      <c r="D384" s="12"/>
      <c r="E384" s="12"/>
      <c r="F384" s="12"/>
      <c r="G384" s="12"/>
    </row>
    <row r="385" ht="9.75" customHeight="1">
      <c r="B385" s="12"/>
      <c r="C385" s="12"/>
      <c r="D385" s="12"/>
      <c r="E385" s="12"/>
      <c r="F385" s="12"/>
      <c r="G385" s="12"/>
    </row>
    <row r="386" ht="9.75" customHeight="1">
      <c r="B386" s="12"/>
      <c r="C386" s="12"/>
      <c r="D386" s="12"/>
      <c r="E386" s="12"/>
      <c r="F386" s="12"/>
      <c r="G386" s="12"/>
    </row>
    <row r="387" ht="9.75" customHeight="1">
      <c r="B387" s="12"/>
      <c r="C387" s="12"/>
      <c r="D387" s="12"/>
      <c r="E387" s="12"/>
      <c r="F387" s="12"/>
      <c r="G387" s="12"/>
    </row>
    <row r="388" ht="9.75" customHeight="1">
      <c r="B388" s="12"/>
      <c r="C388" s="12"/>
      <c r="D388" s="12"/>
      <c r="E388" s="12"/>
      <c r="F388" s="12"/>
      <c r="G388" s="12"/>
    </row>
    <row r="389" ht="9.75" customHeight="1">
      <c r="B389" s="12"/>
      <c r="C389" s="12"/>
      <c r="D389" s="12"/>
      <c r="E389" s="12"/>
      <c r="F389" s="12"/>
      <c r="G389" s="12"/>
    </row>
    <row r="390" ht="9.75" customHeight="1">
      <c r="B390" s="12"/>
      <c r="C390" s="12"/>
      <c r="D390" s="12"/>
      <c r="E390" s="12"/>
      <c r="F390" s="12"/>
      <c r="G390" s="12"/>
    </row>
    <row r="391" ht="9.75" customHeight="1">
      <c r="B391" s="12"/>
      <c r="C391" s="12"/>
      <c r="D391" s="12"/>
      <c r="E391" s="12"/>
      <c r="F391" s="12"/>
      <c r="G391" s="12"/>
    </row>
    <row r="392" ht="9.75" customHeight="1">
      <c r="B392" s="12"/>
      <c r="C392" s="12"/>
      <c r="D392" s="12"/>
      <c r="E392" s="12"/>
      <c r="F392" s="12"/>
      <c r="G392" s="12"/>
    </row>
    <row r="393" ht="9.75" customHeight="1">
      <c r="B393" s="12"/>
      <c r="C393" s="12"/>
      <c r="D393" s="12"/>
      <c r="E393" s="12"/>
      <c r="F393" s="12"/>
      <c r="G393" s="12"/>
    </row>
    <row r="394" ht="9.75" customHeight="1">
      <c r="B394" s="12"/>
      <c r="C394" s="12"/>
      <c r="D394" s="12"/>
      <c r="E394" s="12"/>
      <c r="F394" s="12"/>
      <c r="G394" s="12"/>
    </row>
    <row r="395" ht="9.75" customHeight="1">
      <c r="B395" s="12"/>
      <c r="C395" s="12"/>
      <c r="D395" s="12"/>
      <c r="E395" s="12"/>
      <c r="F395" s="12"/>
      <c r="G395" s="12"/>
    </row>
    <row r="396" ht="9.75" customHeight="1">
      <c r="B396" s="12"/>
      <c r="C396" s="12"/>
      <c r="D396" s="12"/>
      <c r="E396" s="12"/>
      <c r="F396" s="12"/>
      <c r="G396" s="12"/>
    </row>
    <row r="397" ht="9.75" customHeight="1">
      <c r="B397" s="12"/>
      <c r="C397" s="12"/>
      <c r="D397" s="12"/>
      <c r="E397" s="12"/>
      <c r="F397" s="12"/>
      <c r="G397" s="12"/>
    </row>
    <row r="398" ht="9.75" customHeight="1">
      <c r="B398" s="12"/>
      <c r="C398" s="12"/>
      <c r="D398" s="12"/>
      <c r="E398" s="12"/>
      <c r="F398" s="12"/>
      <c r="G398" s="12"/>
    </row>
    <row r="399" ht="9.75" customHeight="1">
      <c r="B399" s="12"/>
      <c r="C399" s="12"/>
      <c r="D399" s="12"/>
      <c r="E399" s="12"/>
      <c r="F399" s="12"/>
      <c r="G399" s="12"/>
    </row>
    <row r="400" ht="9.75" customHeight="1">
      <c r="B400" s="12"/>
      <c r="C400" s="12"/>
      <c r="D400" s="12"/>
      <c r="E400" s="12"/>
      <c r="F400" s="12"/>
      <c r="G400" s="12"/>
    </row>
    <row r="401" ht="9.75" customHeight="1">
      <c r="B401" s="12"/>
      <c r="C401" s="12"/>
      <c r="D401" s="12"/>
      <c r="E401" s="12"/>
      <c r="F401" s="12"/>
      <c r="G401" s="12"/>
    </row>
    <row r="402" ht="9.75" customHeight="1">
      <c r="B402" s="12"/>
      <c r="C402" s="12"/>
      <c r="D402" s="12"/>
      <c r="E402" s="12"/>
      <c r="F402" s="12"/>
      <c r="G402" s="12"/>
    </row>
    <row r="403" ht="9.75" customHeight="1">
      <c r="B403" s="12"/>
      <c r="C403" s="12"/>
      <c r="D403" s="12"/>
      <c r="E403" s="12"/>
      <c r="F403" s="12"/>
      <c r="G403" s="12"/>
    </row>
    <row r="404" ht="9.75" customHeight="1">
      <c r="B404" s="12"/>
      <c r="C404" s="12"/>
      <c r="D404" s="12"/>
      <c r="E404" s="12"/>
      <c r="F404" s="12"/>
      <c r="G404" s="12"/>
    </row>
    <row r="405" ht="9.75" customHeight="1">
      <c r="B405" s="12"/>
      <c r="C405" s="12"/>
      <c r="D405" s="12"/>
      <c r="E405" s="12"/>
      <c r="F405" s="12"/>
      <c r="G405" s="12"/>
    </row>
    <row r="406" ht="9.75" customHeight="1">
      <c r="B406" s="12"/>
      <c r="C406" s="12"/>
      <c r="D406" s="12"/>
      <c r="E406" s="12"/>
      <c r="F406" s="12"/>
      <c r="G406" s="12"/>
    </row>
    <row r="407" ht="9.75" customHeight="1">
      <c r="B407" s="12"/>
      <c r="C407" s="12"/>
      <c r="D407" s="12"/>
      <c r="E407" s="12"/>
      <c r="F407" s="12"/>
      <c r="G407" s="12"/>
    </row>
    <row r="408" ht="9.75" customHeight="1">
      <c r="B408" s="12"/>
      <c r="C408" s="12"/>
      <c r="D408" s="12"/>
      <c r="E408" s="12"/>
      <c r="F408" s="12"/>
      <c r="G408" s="12"/>
    </row>
    <row r="409" ht="9.75" customHeight="1">
      <c r="B409" s="12"/>
      <c r="C409" s="12"/>
      <c r="D409" s="12"/>
      <c r="E409" s="12"/>
      <c r="F409" s="12"/>
      <c r="G409" s="12"/>
    </row>
    <row r="410" ht="9.75" customHeight="1">
      <c r="B410" s="12"/>
      <c r="C410" s="12"/>
      <c r="D410" s="12"/>
      <c r="E410" s="12"/>
      <c r="F410" s="12"/>
      <c r="G410" s="12"/>
    </row>
    <row r="411" ht="9.75" customHeight="1">
      <c r="B411" s="12"/>
      <c r="C411" s="12"/>
      <c r="D411" s="12"/>
      <c r="E411" s="12"/>
      <c r="F411" s="12"/>
      <c r="G411" s="12"/>
    </row>
    <row r="412" ht="9.75" customHeight="1">
      <c r="B412" s="12"/>
      <c r="C412" s="12"/>
      <c r="D412" s="12"/>
      <c r="E412" s="12"/>
      <c r="F412" s="12"/>
      <c r="G412" s="12"/>
    </row>
    <row r="413" ht="9.75" customHeight="1">
      <c r="B413" s="12"/>
      <c r="C413" s="12"/>
      <c r="D413" s="12"/>
      <c r="E413" s="12"/>
      <c r="F413" s="12"/>
      <c r="G413" s="12"/>
    </row>
    <row r="414" ht="9.75" customHeight="1">
      <c r="B414" s="12"/>
      <c r="C414" s="12"/>
      <c r="D414" s="12"/>
      <c r="E414" s="12"/>
      <c r="F414" s="12"/>
      <c r="G414" s="12"/>
    </row>
    <row r="415" ht="9.75" customHeight="1">
      <c r="B415" s="12"/>
      <c r="C415" s="12"/>
      <c r="D415" s="12"/>
      <c r="E415" s="12"/>
      <c r="F415" s="12"/>
      <c r="G415" s="12"/>
    </row>
    <row r="416" ht="9.75" customHeight="1">
      <c r="B416" s="12"/>
      <c r="C416" s="12"/>
      <c r="D416" s="12"/>
      <c r="E416" s="12"/>
      <c r="F416" s="12"/>
      <c r="G416" s="12"/>
    </row>
    <row r="417" ht="9.75" customHeight="1">
      <c r="B417" s="12"/>
      <c r="C417" s="12"/>
      <c r="D417" s="12"/>
      <c r="E417" s="12"/>
      <c r="F417" s="12"/>
      <c r="G417" s="12"/>
    </row>
    <row r="418" ht="9.75" customHeight="1">
      <c r="B418" s="12"/>
      <c r="C418" s="12"/>
      <c r="D418" s="12"/>
      <c r="E418" s="12"/>
      <c r="F418" s="12"/>
      <c r="G418" s="12"/>
    </row>
    <row r="419" ht="9.75" customHeight="1">
      <c r="B419" s="12"/>
      <c r="C419" s="12"/>
      <c r="D419" s="12"/>
      <c r="E419" s="12"/>
      <c r="F419" s="12"/>
      <c r="G419" s="12"/>
    </row>
    <row r="420" ht="9.75" customHeight="1">
      <c r="B420" s="12"/>
      <c r="C420" s="12"/>
      <c r="D420" s="12"/>
      <c r="E420" s="12"/>
      <c r="F420" s="12"/>
      <c r="G420" s="12"/>
    </row>
    <row r="421" ht="9.75" customHeight="1">
      <c r="B421" s="12"/>
      <c r="C421" s="12"/>
      <c r="D421" s="12"/>
      <c r="E421" s="12"/>
      <c r="F421" s="12"/>
      <c r="G421" s="12"/>
    </row>
    <row r="422" ht="9.75" customHeight="1">
      <c r="B422" s="12"/>
      <c r="C422" s="12"/>
      <c r="D422" s="12"/>
      <c r="E422" s="12"/>
      <c r="F422" s="12"/>
      <c r="G422" s="12"/>
    </row>
    <row r="423" ht="9.75" customHeight="1">
      <c r="B423" s="12"/>
      <c r="C423" s="12"/>
      <c r="D423" s="12"/>
      <c r="E423" s="12"/>
      <c r="F423" s="12"/>
      <c r="G423" s="12"/>
    </row>
    <row r="424" ht="9.75" customHeight="1">
      <c r="B424" s="12"/>
      <c r="C424" s="12"/>
      <c r="D424" s="12"/>
      <c r="E424" s="12"/>
      <c r="F424" s="12"/>
      <c r="G424" s="12"/>
    </row>
    <row r="425" ht="9.75" customHeight="1">
      <c r="B425" s="12"/>
      <c r="C425" s="12"/>
      <c r="D425" s="12"/>
      <c r="E425" s="12"/>
      <c r="F425" s="12"/>
      <c r="G425" s="12"/>
    </row>
    <row r="426" ht="9.75" customHeight="1">
      <c r="B426" s="12"/>
      <c r="C426" s="12"/>
      <c r="D426" s="12"/>
      <c r="E426" s="12"/>
      <c r="F426" s="12"/>
      <c r="G426" s="12"/>
    </row>
    <row r="427" ht="9.75" customHeight="1">
      <c r="B427" s="12"/>
      <c r="C427" s="12"/>
      <c r="D427" s="12"/>
      <c r="E427" s="12"/>
      <c r="F427" s="12"/>
      <c r="G427" s="12"/>
    </row>
    <row r="428" ht="9.75" customHeight="1">
      <c r="B428" s="12"/>
      <c r="C428" s="12"/>
      <c r="D428" s="12"/>
      <c r="E428" s="12"/>
      <c r="F428" s="12"/>
      <c r="G428" s="12"/>
    </row>
    <row r="429" ht="9.75" customHeight="1">
      <c r="B429" s="12"/>
      <c r="C429" s="12"/>
      <c r="D429" s="12"/>
      <c r="E429" s="12"/>
      <c r="F429" s="12"/>
      <c r="G429" s="12"/>
    </row>
    <row r="430" ht="9.75" customHeight="1">
      <c r="B430" s="12"/>
      <c r="C430" s="12"/>
      <c r="D430" s="12"/>
      <c r="E430" s="12"/>
      <c r="F430" s="12"/>
      <c r="G430" s="12"/>
    </row>
    <row r="431" ht="9.75" customHeight="1">
      <c r="B431" s="12"/>
      <c r="C431" s="12"/>
      <c r="D431" s="12"/>
      <c r="E431" s="12"/>
      <c r="F431" s="12"/>
      <c r="G431" s="12"/>
    </row>
    <row r="432" ht="9.75" customHeight="1">
      <c r="B432" s="12"/>
      <c r="C432" s="12"/>
      <c r="D432" s="12"/>
      <c r="E432" s="12"/>
      <c r="F432" s="12"/>
      <c r="G432" s="12"/>
    </row>
    <row r="433" ht="9.75" customHeight="1">
      <c r="B433" s="12"/>
      <c r="C433" s="12"/>
      <c r="D433" s="12"/>
      <c r="E433" s="12"/>
      <c r="F433" s="12"/>
      <c r="G433" s="12"/>
    </row>
    <row r="434" ht="9.75" customHeight="1">
      <c r="B434" s="12"/>
      <c r="C434" s="12"/>
      <c r="D434" s="12"/>
      <c r="E434" s="12"/>
      <c r="F434" s="12"/>
      <c r="G434" s="12"/>
    </row>
    <row r="435" ht="9.75" customHeight="1">
      <c r="B435" s="12"/>
      <c r="C435" s="12"/>
      <c r="D435" s="12"/>
      <c r="E435" s="12"/>
      <c r="F435" s="12"/>
      <c r="G435" s="12"/>
    </row>
    <row r="436" ht="9.75" customHeight="1">
      <c r="B436" s="12"/>
      <c r="C436" s="12"/>
      <c r="D436" s="12"/>
      <c r="E436" s="12"/>
      <c r="F436" s="12"/>
      <c r="G436" s="12"/>
    </row>
    <row r="437" ht="9.75" customHeight="1">
      <c r="B437" s="12"/>
      <c r="C437" s="12"/>
      <c r="D437" s="12"/>
      <c r="E437" s="12"/>
      <c r="F437" s="12"/>
      <c r="G437" s="12"/>
    </row>
    <row r="438" ht="9.75" customHeight="1">
      <c r="B438" s="12"/>
      <c r="C438" s="12"/>
      <c r="D438" s="12"/>
      <c r="E438" s="12"/>
      <c r="F438" s="12"/>
      <c r="G438" s="12"/>
    </row>
    <row r="439" ht="9.75" customHeight="1">
      <c r="B439" s="12"/>
      <c r="C439" s="12"/>
      <c r="D439" s="12"/>
      <c r="E439" s="12"/>
      <c r="F439" s="12"/>
      <c r="G439" s="12"/>
    </row>
    <row r="440" ht="9.75" customHeight="1">
      <c r="B440" s="12"/>
      <c r="C440" s="12"/>
      <c r="D440" s="12"/>
      <c r="E440" s="12"/>
      <c r="F440" s="12"/>
      <c r="G440" s="12"/>
    </row>
    <row r="441" ht="9.75" customHeight="1">
      <c r="B441" s="12"/>
      <c r="C441" s="12"/>
      <c r="D441" s="12"/>
      <c r="E441" s="12"/>
      <c r="F441" s="12"/>
      <c r="G441" s="12"/>
    </row>
    <row r="442" ht="9.75" customHeight="1">
      <c r="B442" s="12"/>
      <c r="C442" s="12"/>
      <c r="D442" s="12"/>
      <c r="E442" s="12"/>
      <c r="F442" s="12"/>
      <c r="G442" s="12"/>
    </row>
    <row r="443" ht="9.75" customHeight="1">
      <c r="B443" s="12"/>
      <c r="C443" s="12"/>
      <c r="D443" s="12"/>
      <c r="E443" s="12"/>
      <c r="F443" s="12"/>
      <c r="G443" s="12"/>
    </row>
    <row r="444" ht="9.75" customHeight="1">
      <c r="B444" s="12"/>
      <c r="C444" s="12"/>
      <c r="D444" s="12"/>
      <c r="E444" s="12"/>
      <c r="F444" s="12"/>
      <c r="G444" s="12"/>
    </row>
    <row r="445" ht="9.75" customHeight="1">
      <c r="B445" s="12"/>
      <c r="C445" s="12"/>
      <c r="D445" s="12"/>
      <c r="E445" s="12"/>
      <c r="F445" s="12"/>
      <c r="G445" s="12"/>
    </row>
    <row r="446" ht="9.75" customHeight="1">
      <c r="B446" s="12"/>
      <c r="C446" s="12"/>
      <c r="D446" s="12"/>
      <c r="E446" s="12"/>
      <c r="F446" s="12"/>
      <c r="G446" s="12"/>
    </row>
    <row r="447" ht="9.75" customHeight="1">
      <c r="B447" s="12"/>
      <c r="C447" s="12"/>
      <c r="D447" s="12"/>
      <c r="E447" s="12"/>
      <c r="F447" s="12"/>
      <c r="G447" s="12"/>
    </row>
    <row r="448" ht="9.75" customHeight="1">
      <c r="B448" s="12"/>
      <c r="C448" s="12"/>
      <c r="D448" s="12"/>
      <c r="E448" s="12"/>
      <c r="F448" s="12"/>
      <c r="G448" s="12"/>
    </row>
    <row r="449" ht="9.75" customHeight="1">
      <c r="B449" s="12"/>
      <c r="C449" s="12"/>
      <c r="D449" s="12"/>
      <c r="E449" s="12"/>
      <c r="F449" s="12"/>
      <c r="G449" s="12"/>
    </row>
    <row r="450" ht="9.75" customHeight="1">
      <c r="B450" s="12"/>
      <c r="C450" s="12"/>
      <c r="D450" s="12"/>
      <c r="E450" s="12"/>
      <c r="F450" s="12"/>
      <c r="G450" s="12"/>
    </row>
    <row r="451" ht="9.75" customHeight="1">
      <c r="B451" s="12"/>
      <c r="C451" s="12"/>
      <c r="D451" s="12"/>
      <c r="E451" s="12"/>
      <c r="F451" s="12"/>
      <c r="G451" s="12"/>
    </row>
    <row r="452" ht="9.75" customHeight="1">
      <c r="B452" s="12"/>
      <c r="C452" s="12"/>
      <c r="D452" s="12"/>
      <c r="E452" s="12"/>
      <c r="F452" s="12"/>
      <c r="G452" s="12"/>
    </row>
    <row r="453" ht="9.75" customHeight="1">
      <c r="B453" s="12"/>
      <c r="C453" s="12"/>
      <c r="D453" s="12"/>
      <c r="E453" s="12"/>
      <c r="F453" s="12"/>
      <c r="G453" s="12"/>
    </row>
    <row r="454" ht="9.75" customHeight="1">
      <c r="B454" s="12"/>
      <c r="C454" s="12"/>
      <c r="D454" s="12"/>
      <c r="E454" s="12"/>
      <c r="F454" s="12"/>
      <c r="G454" s="12"/>
    </row>
    <row r="455" ht="9.75" customHeight="1">
      <c r="B455" s="12"/>
      <c r="C455" s="12"/>
      <c r="D455" s="12"/>
      <c r="E455" s="12"/>
      <c r="F455" s="12"/>
      <c r="G455" s="12"/>
    </row>
    <row r="456" ht="9.75" customHeight="1">
      <c r="B456" s="12"/>
      <c r="C456" s="12"/>
      <c r="D456" s="12"/>
      <c r="E456" s="12"/>
      <c r="F456" s="12"/>
      <c r="G456" s="12"/>
    </row>
    <row r="457" ht="9.75" customHeight="1">
      <c r="B457" s="12"/>
      <c r="C457" s="12"/>
      <c r="D457" s="12"/>
      <c r="E457" s="12"/>
      <c r="F457" s="12"/>
      <c r="G457" s="12"/>
    </row>
    <row r="458" ht="9.75" customHeight="1">
      <c r="B458" s="12"/>
      <c r="C458" s="12"/>
      <c r="D458" s="12"/>
      <c r="E458" s="12"/>
      <c r="F458" s="12"/>
      <c r="G458" s="12"/>
    </row>
    <row r="459" ht="9.75" customHeight="1">
      <c r="B459" s="12"/>
      <c r="C459" s="12"/>
      <c r="D459" s="12"/>
      <c r="E459" s="12"/>
      <c r="F459" s="12"/>
      <c r="G459" s="12"/>
    </row>
    <row r="460" ht="9.75" customHeight="1">
      <c r="B460" s="12"/>
      <c r="C460" s="12"/>
      <c r="D460" s="12"/>
      <c r="E460" s="12"/>
      <c r="F460" s="12"/>
      <c r="G460" s="12"/>
    </row>
    <row r="461" ht="9.75" customHeight="1">
      <c r="B461" s="12"/>
      <c r="C461" s="12"/>
      <c r="D461" s="12"/>
      <c r="E461" s="12"/>
      <c r="F461" s="12"/>
      <c r="G461" s="12"/>
    </row>
    <row r="462" ht="9.75" customHeight="1">
      <c r="B462" s="12"/>
      <c r="C462" s="12"/>
      <c r="D462" s="12"/>
      <c r="E462" s="12"/>
      <c r="F462" s="12"/>
      <c r="G462" s="12"/>
    </row>
    <row r="463" ht="9.75" customHeight="1">
      <c r="B463" s="12"/>
      <c r="C463" s="12"/>
      <c r="D463" s="12"/>
      <c r="E463" s="12"/>
      <c r="F463" s="12"/>
      <c r="G463" s="12"/>
    </row>
    <row r="464" ht="9.75" customHeight="1">
      <c r="B464" s="12"/>
      <c r="C464" s="12"/>
      <c r="D464" s="12"/>
      <c r="E464" s="12"/>
      <c r="F464" s="12"/>
      <c r="G464" s="12"/>
    </row>
    <row r="465" ht="9.75" customHeight="1">
      <c r="B465" s="12"/>
      <c r="C465" s="12"/>
      <c r="D465" s="12"/>
      <c r="E465" s="12"/>
      <c r="F465" s="12"/>
      <c r="G465" s="12"/>
    </row>
    <row r="466" ht="9.75" customHeight="1">
      <c r="B466" s="12"/>
      <c r="C466" s="12"/>
      <c r="D466" s="12"/>
      <c r="E466" s="12"/>
      <c r="F466" s="12"/>
      <c r="G466" s="12"/>
    </row>
    <row r="467" ht="9.75" customHeight="1">
      <c r="B467" s="12"/>
      <c r="C467" s="12"/>
      <c r="D467" s="12"/>
      <c r="E467" s="12"/>
      <c r="F467" s="12"/>
      <c r="G467" s="12"/>
    </row>
    <row r="468" ht="9.75" customHeight="1">
      <c r="B468" s="12"/>
      <c r="C468" s="12"/>
      <c r="D468" s="12"/>
      <c r="E468" s="12"/>
      <c r="F468" s="12"/>
      <c r="G468" s="12"/>
    </row>
    <row r="469" ht="9.75" customHeight="1">
      <c r="B469" s="12"/>
      <c r="C469" s="12"/>
      <c r="D469" s="12"/>
      <c r="E469" s="12"/>
      <c r="F469" s="12"/>
      <c r="G469" s="12"/>
    </row>
    <row r="470" ht="9.75" customHeight="1">
      <c r="B470" s="12"/>
      <c r="C470" s="12"/>
      <c r="D470" s="12"/>
      <c r="E470" s="12"/>
      <c r="F470" s="12"/>
      <c r="G470" s="12"/>
    </row>
    <row r="471" ht="9.75" customHeight="1">
      <c r="B471" s="12"/>
      <c r="C471" s="12"/>
      <c r="D471" s="12"/>
      <c r="E471" s="12"/>
      <c r="F471" s="12"/>
      <c r="G471" s="12"/>
    </row>
    <row r="472" ht="9.75" customHeight="1">
      <c r="B472" s="12"/>
      <c r="C472" s="12"/>
      <c r="D472" s="12"/>
      <c r="E472" s="12"/>
      <c r="F472" s="12"/>
      <c r="G472" s="12"/>
    </row>
    <row r="473" ht="9.75" customHeight="1">
      <c r="B473" s="12"/>
      <c r="C473" s="12"/>
      <c r="D473" s="12"/>
      <c r="E473" s="12"/>
      <c r="F473" s="12"/>
      <c r="G473" s="12"/>
    </row>
    <row r="474" ht="9.75" customHeight="1">
      <c r="B474" s="12"/>
      <c r="C474" s="12"/>
      <c r="D474" s="12"/>
      <c r="E474" s="12"/>
      <c r="F474" s="12"/>
      <c r="G474" s="12"/>
    </row>
    <row r="475" ht="9.75" customHeight="1">
      <c r="B475" s="12"/>
      <c r="C475" s="12"/>
      <c r="D475" s="12"/>
      <c r="E475" s="12"/>
      <c r="F475" s="12"/>
      <c r="G475" s="12"/>
    </row>
    <row r="476" ht="9.75" customHeight="1">
      <c r="B476" s="12"/>
      <c r="C476" s="12"/>
      <c r="D476" s="12"/>
      <c r="E476" s="12"/>
      <c r="F476" s="12"/>
      <c r="G476" s="12"/>
    </row>
    <row r="477" ht="9.75" customHeight="1">
      <c r="B477" s="12"/>
      <c r="C477" s="12"/>
      <c r="D477" s="12"/>
      <c r="E477" s="12"/>
      <c r="F477" s="12"/>
      <c r="G477" s="12"/>
    </row>
    <row r="478" ht="9.75" customHeight="1">
      <c r="B478" s="12"/>
      <c r="C478" s="12"/>
      <c r="D478" s="12"/>
      <c r="E478" s="12"/>
      <c r="F478" s="12"/>
      <c r="G478" s="12"/>
    </row>
    <row r="479" ht="9.75" customHeight="1">
      <c r="B479" s="12"/>
      <c r="C479" s="12"/>
      <c r="D479" s="12"/>
      <c r="E479" s="12"/>
      <c r="F479" s="12"/>
      <c r="G479" s="12"/>
    </row>
    <row r="480" ht="9.75" customHeight="1">
      <c r="B480" s="12"/>
      <c r="C480" s="12"/>
      <c r="D480" s="12"/>
      <c r="E480" s="12"/>
      <c r="F480" s="12"/>
      <c r="G480" s="12"/>
    </row>
    <row r="481" ht="9.75" customHeight="1">
      <c r="B481" s="12"/>
      <c r="C481" s="12"/>
      <c r="D481" s="12"/>
      <c r="E481" s="12"/>
      <c r="F481" s="12"/>
      <c r="G481" s="12"/>
    </row>
    <row r="482" ht="9.75" customHeight="1">
      <c r="B482" s="12"/>
      <c r="C482" s="12"/>
      <c r="D482" s="12"/>
      <c r="E482" s="12"/>
      <c r="F482" s="12"/>
      <c r="G482" s="12"/>
    </row>
    <row r="483" ht="9.75" customHeight="1">
      <c r="B483" s="12"/>
      <c r="C483" s="12"/>
      <c r="D483" s="12"/>
      <c r="E483" s="12"/>
      <c r="F483" s="12"/>
      <c r="G483" s="12"/>
    </row>
    <row r="484" ht="9.75" customHeight="1">
      <c r="B484" s="12"/>
      <c r="C484" s="12"/>
      <c r="D484" s="12"/>
      <c r="E484" s="12"/>
      <c r="F484" s="12"/>
      <c r="G484" s="12"/>
    </row>
    <row r="485" ht="9.75" customHeight="1">
      <c r="B485" s="12"/>
      <c r="C485" s="12"/>
      <c r="D485" s="12"/>
      <c r="E485" s="12"/>
      <c r="F485" s="12"/>
      <c r="G485" s="12"/>
    </row>
    <row r="486" ht="9.75" customHeight="1">
      <c r="B486" s="12"/>
      <c r="C486" s="12"/>
      <c r="D486" s="12"/>
      <c r="E486" s="12"/>
      <c r="F486" s="12"/>
      <c r="G486" s="12"/>
    </row>
    <row r="487" ht="9.75" customHeight="1">
      <c r="B487" s="12"/>
      <c r="C487" s="12"/>
      <c r="D487" s="12"/>
      <c r="E487" s="12"/>
      <c r="F487" s="12"/>
      <c r="G487" s="12"/>
    </row>
    <row r="488" ht="9.75" customHeight="1">
      <c r="B488" s="12"/>
      <c r="C488" s="12"/>
      <c r="D488" s="12"/>
      <c r="E488" s="12"/>
      <c r="F488" s="12"/>
      <c r="G488" s="12"/>
    </row>
    <row r="489" ht="9.75" customHeight="1">
      <c r="B489" s="12"/>
      <c r="C489" s="12"/>
      <c r="D489" s="12"/>
      <c r="E489" s="12"/>
      <c r="F489" s="12"/>
      <c r="G489" s="12"/>
    </row>
    <row r="490" ht="9.75" customHeight="1">
      <c r="B490" s="12"/>
      <c r="C490" s="12"/>
      <c r="D490" s="12"/>
      <c r="E490" s="12"/>
      <c r="F490" s="12"/>
      <c r="G490" s="12"/>
    </row>
    <row r="491" ht="9.75" customHeight="1">
      <c r="B491" s="12"/>
      <c r="C491" s="12"/>
      <c r="D491" s="12"/>
      <c r="E491" s="12"/>
      <c r="F491" s="12"/>
      <c r="G491" s="12"/>
    </row>
    <row r="492" ht="9.75" customHeight="1">
      <c r="B492" s="12"/>
      <c r="C492" s="12"/>
      <c r="D492" s="12"/>
      <c r="E492" s="12"/>
      <c r="F492" s="12"/>
      <c r="G492" s="12"/>
    </row>
    <row r="493" ht="9.75" customHeight="1">
      <c r="B493" s="12"/>
      <c r="C493" s="12"/>
      <c r="D493" s="12"/>
      <c r="E493" s="12"/>
      <c r="F493" s="12"/>
      <c r="G493" s="12"/>
    </row>
    <row r="494" ht="9.75" customHeight="1">
      <c r="B494" s="12"/>
      <c r="C494" s="12"/>
      <c r="D494" s="12"/>
      <c r="E494" s="12"/>
      <c r="F494" s="12"/>
      <c r="G494" s="12"/>
    </row>
    <row r="495" ht="9.75" customHeight="1">
      <c r="B495" s="12"/>
      <c r="C495" s="12"/>
      <c r="D495" s="12"/>
      <c r="E495" s="12"/>
      <c r="F495" s="12"/>
      <c r="G495" s="12"/>
    </row>
    <row r="496" ht="9.75" customHeight="1">
      <c r="B496" s="12"/>
      <c r="C496" s="12"/>
      <c r="D496" s="12"/>
      <c r="E496" s="12"/>
      <c r="F496" s="12"/>
      <c r="G496" s="12"/>
    </row>
    <row r="497" ht="9.75" customHeight="1">
      <c r="B497" s="12"/>
      <c r="C497" s="12"/>
      <c r="D497" s="12"/>
      <c r="E497" s="12"/>
      <c r="F497" s="12"/>
      <c r="G497" s="12"/>
    </row>
    <row r="498" ht="9.75" customHeight="1">
      <c r="B498" s="12"/>
      <c r="C498" s="12"/>
      <c r="D498" s="12"/>
      <c r="E498" s="12"/>
      <c r="F498" s="12"/>
      <c r="G498" s="12"/>
    </row>
    <row r="499" ht="9.75" customHeight="1">
      <c r="B499" s="12"/>
      <c r="C499" s="12"/>
      <c r="D499" s="12"/>
      <c r="E499" s="12"/>
      <c r="F499" s="12"/>
      <c r="G499" s="12"/>
    </row>
    <row r="500" ht="9.75" customHeight="1">
      <c r="B500" s="12"/>
      <c r="C500" s="12"/>
      <c r="D500" s="12"/>
      <c r="E500" s="12"/>
      <c r="F500" s="12"/>
      <c r="G500" s="12"/>
    </row>
    <row r="501" ht="9.75" customHeight="1">
      <c r="B501" s="12"/>
      <c r="C501" s="12"/>
      <c r="D501" s="12"/>
      <c r="E501" s="12"/>
      <c r="F501" s="12"/>
      <c r="G501" s="12"/>
    </row>
    <row r="502" ht="9.75" customHeight="1">
      <c r="B502" s="12"/>
      <c r="C502" s="12"/>
      <c r="D502" s="12"/>
      <c r="E502" s="12"/>
      <c r="F502" s="12"/>
      <c r="G502" s="12"/>
    </row>
    <row r="503" ht="9.75" customHeight="1">
      <c r="B503" s="12"/>
      <c r="C503" s="12"/>
      <c r="D503" s="12"/>
      <c r="E503" s="12"/>
      <c r="F503" s="12"/>
      <c r="G503" s="12"/>
    </row>
    <row r="504" ht="9.75" customHeight="1">
      <c r="B504" s="12"/>
      <c r="C504" s="12"/>
      <c r="D504" s="12"/>
      <c r="E504" s="12"/>
      <c r="F504" s="12"/>
      <c r="G504" s="12"/>
    </row>
    <row r="505" ht="9.75" customHeight="1">
      <c r="B505" s="12"/>
      <c r="C505" s="12"/>
      <c r="D505" s="12"/>
      <c r="E505" s="12"/>
      <c r="F505" s="12"/>
      <c r="G505" s="12"/>
    </row>
    <row r="506" ht="9.75" customHeight="1">
      <c r="B506" s="12"/>
      <c r="C506" s="12"/>
      <c r="D506" s="12"/>
      <c r="E506" s="12"/>
      <c r="F506" s="12"/>
      <c r="G506" s="12"/>
    </row>
    <row r="507" ht="9.75" customHeight="1">
      <c r="B507" s="12"/>
      <c r="C507" s="12"/>
      <c r="D507" s="12"/>
      <c r="E507" s="12"/>
      <c r="F507" s="12"/>
      <c r="G507" s="12"/>
    </row>
    <row r="508" ht="9.75" customHeight="1">
      <c r="B508" s="12"/>
      <c r="C508" s="12"/>
      <c r="D508" s="12"/>
      <c r="E508" s="12"/>
      <c r="F508" s="12"/>
      <c r="G508" s="12"/>
    </row>
    <row r="509" ht="9.75" customHeight="1">
      <c r="B509" s="12"/>
      <c r="C509" s="12"/>
      <c r="D509" s="12"/>
      <c r="E509" s="12"/>
      <c r="F509" s="12"/>
      <c r="G509" s="12"/>
    </row>
    <row r="510" ht="9.75" customHeight="1">
      <c r="B510" s="12"/>
      <c r="C510" s="12"/>
      <c r="D510" s="12"/>
      <c r="E510" s="12"/>
      <c r="F510" s="12"/>
      <c r="G510" s="12"/>
    </row>
    <row r="511" ht="9.75" customHeight="1">
      <c r="B511" s="12"/>
      <c r="C511" s="12"/>
      <c r="D511" s="12"/>
      <c r="E511" s="12"/>
      <c r="F511" s="12"/>
      <c r="G511" s="12"/>
    </row>
    <row r="512" ht="9.75" customHeight="1">
      <c r="B512" s="12"/>
      <c r="C512" s="12"/>
      <c r="D512" s="12"/>
      <c r="E512" s="12"/>
      <c r="F512" s="12"/>
      <c r="G512" s="12"/>
    </row>
    <row r="513" ht="9.75" customHeight="1">
      <c r="B513" s="12"/>
      <c r="C513" s="12"/>
      <c r="D513" s="12"/>
      <c r="E513" s="12"/>
      <c r="F513" s="12"/>
      <c r="G513" s="12"/>
    </row>
    <row r="514" ht="9.75" customHeight="1">
      <c r="B514" s="12"/>
      <c r="C514" s="12"/>
      <c r="D514" s="12"/>
      <c r="E514" s="12"/>
      <c r="F514" s="12"/>
      <c r="G514" s="12"/>
    </row>
    <row r="515" ht="9.75" customHeight="1">
      <c r="B515" s="12"/>
      <c r="C515" s="12"/>
      <c r="D515" s="12"/>
      <c r="E515" s="12"/>
      <c r="F515" s="12"/>
      <c r="G515" s="12"/>
    </row>
    <row r="516" ht="9.75" customHeight="1">
      <c r="B516" s="12"/>
      <c r="C516" s="12"/>
      <c r="D516" s="12"/>
      <c r="E516" s="12"/>
      <c r="F516" s="12"/>
      <c r="G516" s="12"/>
    </row>
    <row r="517" ht="9.75" customHeight="1">
      <c r="B517" s="12"/>
      <c r="C517" s="12"/>
      <c r="D517" s="12"/>
      <c r="E517" s="12"/>
      <c r="F517" s="12"/>
      <c r="G517" s="12"/>
    </row>
    <row r="518" ht="9.75" customHeight="1">
      <c r="B518" s="12"/>
      <c r="C518" s="12"/>
      <c r="D518" s="12"/>
      <c r="E518" s="12"/>
      <c r="F518" s="12"/>
      <c r="G518" s="12"/>
    </row>
    <row r="519" ht="9.75" customHeight="1">
      <c r="B519" s="12"/>
      <c r="C519" s="12"/>
      <c r="D519" s="12"/>
      <c r="E519" s="12"/>
      <c r="F519" s="12"/>
      <c r="G519" s="12"/>
    </row>
    <row r="520" ht="9.75" customHeight="1">
      <c r="B520" s="12"/>
      <c r="C520" s="12"/>
      <c r="D520" s="12"/>
      <c r="E520" s="12"/>
      <c r="F520" s="12"/>
      <c r="G520" s="12"/>
    </row>
    <row r="521" ht="9.75" customHeight="1">
      <c r="B521" s="12"/>
      <c r="C521" s="12"/>
      <c r="D521" s="12"/>
      <c r="E521" s="12"/>
      <c r="F521" s="12"/>
      <c r="G521" s="12"/>
    </row>
    <row r="522" ht="9.75" customHeight="1">
      <c r="B522" s="12"/>
      <c r="C522" s="12"/>
      <c r="D522" s="12"/>
      <c r="E522" s="12"/>
      <c r="F522" s="12"/>
      <c r="G522" s="12"/>
    </row>
    <row r="523" ht="9.75" customHeight="1">
      <c r="B523" s="12"/>
      <c r="C523" s="12"/>
      <c r="D523" s="12"/>
      <c r="E523" s="12"/>
      <c r="F523" s="12"/>
      <c r="G523" s="12"/>
    </row>
    <row r="524" ht="9.75" customHeight="1">
      <c r="B524" s="12"/>
      <c r="C524" s="12"/>
      <c r="D524" s="12"/>
      <c r="E524" s="12"/>
      <c r="F524" s="12"/>
      <c r="G524" s="12"/>
    </row>
    <row r="525" ht="9.75" customHeight="1">
      <c r="B525" s="12"/>
      <c r="C525" s="12"/>
      <c r="D525" s="12"/>
      <c r="E525" s="12"/>
      <c r="F525" s="12"/>
      <c r="G525" s="12"/>
    </row>
    <row r="526" ht="9.75" customHeight="1">
      <c r="B526" s="12"/>
      <c r="C526" s="12"/>
      <c r="D526" s="12"/>
      <c r="E526" s="12"/>
      <c r="F526" s="12"/>
      <c r="G526" s="12"/>
    </row>
    <row r="527" ht="9.75" customHeight="1">
      <c r="B527" s="12"/>
      <c r="C527" s="12"/>
      <c r="D527" s="12"/>
      <c r="E527" s="12"/>
      <c r="F527" s="12"/>
      <c r="G527" s="12"/>
    </row>
    <row r="528" ht="9.75" customHeight="1">
      <c r="B528" s="12"/>
      <c r="C528" s="12"/>
      <c r="D528" s="12"/>
      <c r="E528" s="12"/>
      <c r="F528" s="12"/>
      <c r="G528" s="12"/>
    </row>
    <row r="529" ht="9.75" customHeight="1">
      <c r="B529" s="12"/>
      <c r="C529" s="12"/>
      <c r="D529" s="12"/>
      <c r="E529" s="12"/>
      <c r="F529" s="12"/>
      <c r="G529" s="12"/>
    </row>
    <row r="530" ht="9.75" customHeight="1">
      <c r="B530" s="12"/>
      <c r="C530" s="12"/>
      <c r="D530" s="12"/>
      <c r="E530" s="12"/>
      <c r="F530" s="12"/>
      <c r="G530" s="12"/>
    </row>
    <row r="531" ht="9.75" customHeight="1">
      <c r="B531" s="12"/>
      <c r="C531" s="12"/>
      <c r="D531" s="12"/>
      <c r="E531" s="12"/>
      <c r="F531" s="12"/>
      <c r="G531" s="12"/>
    </row>
    <row r="532" ht="9.75" customHeight="1">
      <c r="B532" s="12"/>
      <c r="C532" s="12"/>
      <c r="D532" s="12"/>
      <c r="E532" s="12"/>
      <c r="F532" s="12"/>
      <c r="G532" s="12"/>
    </row>
    <row r="533" ht="9.75" customHeight="1">
      <c r="B533" s="12"/>
      <c r="C533" s="12"/>
      <c r="D533" s="12"/>
      <c r="E533" s="12"/>
      <c r="F533" s="12"/>
      <c r="G533" s="12"/>
    </row>
    <row r="534" ht="9.75" customHeight="1">
      <c r="B534" s="12"/>
      <c r="C534" s="12"/>
      <c r="D534" s="12"/>
      <c r="E534" s="12"/>
      <c r="F534" s="12"/>
      <c r="G534" s="12"/>
    </row>
    <row r="535" ht="9.75" customHeight="1">
      <c r="B535" s="12"/>
      <c r="C535" s="12"/>
      <c r="D535" s="12"/>
      <c r="E535" s="12"/>
      <c r="F535" s="12"/>
      <c r="G535" s="12"/>
    </row>
    <row r="536" ht="9.75" customHeight="1">
      <c r="B536" s="12"/>
      <c r="C536" s="12"/>
      <c r="D536" s="12"/>
      <c r="E536" s="12"/>
      <c r="F536" s="12"/>
      <c r="G536" s="12"/>
    </row>
    <row r="537" ht="9.75" customHeight="1">
      <c r="B537" s="12"/>
      <c r="C537" s="12"/>
      <c r="D537" s="12"/>
      <c r="E537" s="12"/>
      <c r="F537" s="12"/>
      <c r="G537" s="12"/>
    </row>
    <row r="538" ht="9.75" customHeight="1">
      <c r="B538" s="12"/>
      <c r="C538" s="12"/>
      <c r="D538" s="12"/>
      <c r="E538" s="12"/>
      <c r="F538" s="12"/>
      <c r="G538" s="12"/>
    </row>
    <row r="539" ht="9.75" customHeight="1">
      <c r="B539" s="12"/>
      <c r="C539" s="12"/>
      <c r="D539" s="12"/>
      <c r="E539" s="12"/>
      <c r="F539" s="12"/>
      <c r="G539" s="12"/>
    </row>
    <row r="540" ht="9.75" customHeight="1">
      <c r="B540" s="12"/>
      <c r="C540" s="12"/>
      <c r="D540" s="12"/>
      <c r="E540" s="12"/>
      <c r="F540" s="12"/>
      <c r="G540" s="12"/>
    </row>
    <row r="541" ht="9.75" customHeight="1">
      <c r="B541" s="12"/>
      <c r="C541" s="12"/>
      <c r="D541" s="12"/>
      <c r="E541" s="12"/>
      <c r="F541" s="12"/>
      <c r="G541" s="12"/>
    </row>
    <row r="542" ht="9.75" customHeight="1">
      <c r="B542" s="12"/>
      <c r="C542" s="12"/>
      <c r="D542" s="12"/>
      <c r="E542" s="12"/>
      <c r="F542" s="12"/>
      <c r="G542" s="12"/>
    </row>
    <row r="543" ht="9.75" customHeight="1">
      <c r="B543" s="12"/>
      <c r="C543" s="12"/>
      <c r="D543" s="12"/>
      <c r="E543" s="12"/>
      <c r="F543" s="12"/>
      <c r="G543" s="12"/>
    </row>
    <row r="544" ht="9.75" customHeight="1">
      <c r="B544" s="12"/>
      <c r="C544" s="12"/>
      <c r="D544" s="12"/>
      <c r="E544" s="12"/>
      <c r="F544" s="12"/>
      <c r="G544" s="12"/>
    </row>
    <row r="545" ht="9.75" customHeight="1">
      <c r="B545" s="12"/>
      <c r="C545" s="12"/>
      <c r="D545" s="12"/>
      <c r="E545" s="12"/>
      <c r="F545" s="12"/>
      <c r="G545" s="12"/>
    </row>
    <row r="546" ht="9.75" customHeight="1">
      <c r="B546" s="12"/>
      <c r="C546" s="12"/>
      <c r="D546" s="12"/>
      <c r="E546" s="12"/>
      <c r="F546" s="12"/>
      <c r="G546" s="12"/>
    </row>
    <row r="547" ht="9.75" customHeight="1">
      <c r="B547" s="12"/>
      <c r="C547" s="12"/>
      <c r="D547" s="12"/>
      <c r="E547" s="12"/>
      <c r="F547" s="12"/>
      <c r="G547" s="12"/>
    </row>
    <row r="548" ht="9.75" customHeight="1">
      <c r="B548" s="12"/>
      <c r="C548" s="12"/>
      <c r="D548" s="12"/>
      <c r="E548" s="12"/>
      <c r="F548" s="12"/>
      <c r="G548" s="12"/>
    </row>
    <row r="549" ht="9.75" customHeight="1">
      <c r="B549" s="12"/>
      <c r="C549" s="12"/>
      <c r="D549" s="12"/>
      <c r="E549" s="12"/>
      <c r="F549" s="12"/>
      <c r="G549" s="12"/>
    </row>
    <row r="550" ht="9.75" customHeight="1">
      <c r="B550" s="12"/>
      <c r="C550" s="12"/>
      <c r="D550" s="12"/>
      <c r="E550" s="12"/>
      <c r="F550" s="12"/>
      <c r="G550" s="12"/>
    </row>
    <row r="551" ht="9.75" customHeight="1">
      <c r="B551" s="12"/>
      <c r="C551" s="12"/>
      <c r="D551" s="12"/>
      <c r="E551" s="12"/>
      <c r="F551" s="12"/>
      <c r="G551" s="12"/>
    </row>
    <row r="552" ht="9.75" customHeight="1">
      <c r="B552" s="12"/>
      <c r="C552" s="12"/>
      <c r="D552" s="12"/>
      <c r="E552" s="12"/>
      <c r="F552" s="12"/>
      <c r="G552" s="12"/>
    </row>
    <row r="553" ht="9.75" customHeight="1">
      <c r="B553" s="12"/>
      <c r="C553" s="12"/>
      <c r="D553" s="12"/>
      <c r="E553" s="12"/>
      <c r="F553" s="12"/>
      <c r="G553" s="12"/>
    </row>
    <row r="554" ht="9.75" customHeight="1">
      <c r="B554" s="12"/>
      <c r="C554" s="12"/>
      <c r="D554" s="12"/>
      <c r="E554" s="12"/>
      <c r="F554" s="12"/>
      <c r="G554" s="12"/>
    </row>
    <row r="555" ht="9.75" customHeight="1">
      <c r="B555" s="12"/>
      <c r="C555" s="12"/>
      <c r="D555" s="12"/>
      <c r="E555" s="12"/>
      <c r="F555" s="12"/>
      <c r="G555" s="12"/>
    </row>
    <row r="556" ht="9.75" customHeight="1">
      <c r="B556" s="12"/>
      <c r="C556" s="12"/>
      <c r="D556" s="12"/>
      <c r="E556" s="12"/>
      <c r="F556" s="12"/>
      <c r="G556" s="12"/>
    </row>
    <row r="557" ht="9.75" customHeight="1">
      <c r="B557" s="12"/>
      <c r="C557" s="12"/>
      <c r="D557" s="12"/>
      <c r="E557" s="12"/>
      <c r="F557" s="12"/>
      <c r="G557" s="12"/>
    </row>
    <row r="558" ht="9.75" customHeight="1">
      <c r="B558" s="12"/>
      <c r="C558" s="12"/>
      <c r="D558" s="12"/>
      <c r="E558" s="12"/>
      <c r="F558" s="12"/>
      <c r="G558" s="12"/>
    </row>
    <row r="559" ht="9.75" customHeight="1">
      <c r="B559" s="12"/>
      <c r="C559" s="12"/>
      <c r="D559" s="12"/>
      <c r="E559" s="12"/>
      <c r="F559" s="12"/>
      <c r="G559" s="12"/>
    </row>
    <row r="560" ht="9.75" customHeight="1">
      <c r="B560" s="12"/>
      <c r="C560" s="12"/>
      <c r="D560" s="12"/>
      <c r="E560" s="12"/>
      <c r="F560" s="12"/>
      <c r="G560" s="12"/>
    </row>
    <row r="561" ht="9.75" customHeight="1">
      <c r="B561" s="12"/>
      <c r="C561" s="12"/>
      <c r="D561" s="12"/>
      <c r="E561" s="12"/>
      <c r="F561" s="12"/>
      <c r="G561" s="12"/>
    </row>
    <row r="562" ht="9.75" customHeight="1">
      <c r="B562" s="12"/>
      <c r="C562" s="12"/>
      <c r="D562" s="12"/>
      <c r="E562" s="12"/>
      <c r="F562" s="12"/>
      <c r="G562" s="12"/>
    </row>
    <row r="563" ht="9.75" customHeight="1">
      <c r="B563" s="12"/>
      <c r="C563" s="12"/>
      <c r="D563" s="12"/>
      <c r="E563" s="12"/>
      <c r="F563" s="12"/>
      <c r="G563" s="12"/>
    </row>
    <row r="564" ht="9.75" customHeight="1">
      <c r="B564" s="12"/>
      <c r="C564" s="12"/>
      <c r="D564" s="12"/>
      <c r="E564" s="12"/>
      <c r="F564" s="12"/>
      <c r="G564" s="12"/>
    </row>
    <row r="565" ht="9.75" customHeight="1">
      <c r="B565" s="12"/>
      <c r="C565" s="12"/>
      <c r="D565" s="12"/>
      <c r="E565" s="12"/>
      <c r="F565" s="12"/>
      <c r="G565" s="12"/>
    </row>
    <row r="566" ht="9.75" customHeight="1">
      <c r="B566" s="12"/>
      <c r="C566" s="12"/>
      <c r="D566" s="12"/>
      <c r="E566" s="12"/>
      <c r="F566" s="12"/>
      <c r="G566" s="12"/>
    </row>
    <row r="567" ht="9.75" customHeight="1">
      <c r="B567" s="12"/>
      <c r="C567" s="12"/>
      <c r="D567" s="12"/>
      <c r="E567" s="12"/>
      <c r="F567" s="12"/>
      <c r="G567" s="12"/>
    </row>
    <row r="568" ht="9.75" customHeight="1">
      <c r="B568" s="12"/>
      <c r="C568" s="12"/>
      <c r="D568" s="12"/>
      <c r="E568" s="12"/>
      <c r="F568" s="12"/>
      <c r="G568" s="12"/>
    </row>
    <row r="569" ht="9.75" customHeight="1">
      <c r="B569" s="12"/>
      <c r="C569" s="12"/>
      <c r="D569" s="12"/>
      <c r="E569" s="12"/>
      <c r="F569" s="12"/>
      <c r="G569" s="12"/>
    </row>
    <row r="570" ht="9.75" customHeight="1">
      <c r="B570" s="12"/>
      <c r="C570" s="12"/>
      <c r="D570" s="12"/>
      <c r="E570" s="12"/>
      <c r="F570" s="12"/>
      <c r="G570" s="12"/>
    </row>
    <row r="571" ht="9.75" customHeight="1">
      <c r="B571" s="12"/>
      <c r="C571" s="12"/>
      <c r="D571" s="12"/>
      <c r="E571" s="12"/>
      <c r="F571" s="12"/>
      <c r="G571" s="12"/>
    </row>
    <row r="572" ht="9.75" customHeight="1">
      <c r="B572" s="12"/>
      <c r="C572" s="12"/>
      <c r="D572" s="12"/>
      <c r="E572" s="12"/>
      <c r="F572" s="12"/>
      <c r="G572" s="12"/>
    </row>
    <row r="573" ht="9.75" customHeight="1">
      <c r="B573" s="12"/>
      <c r="C573" s="12"/>
      <c r="D573" s="12"/>
      <c r="E573" s="12"/>
      <c r="F573" s="12"/>
      <c r="G573" s="12"/>
    </row>
    <row r="574" ht="9.75" customHeight="1">
      <c r="B574" s="12"/>
      <c r="C574" s="12"/>
      <c r="D574" s="12"/>
      <c r="E574" s="12"/>
      <c r="F574" s="12"/>
      <c r="G574" s="12"/>
    </row>
    <row r="575" ht="9.75" customHeight="1">
      <c r="B575" s="12"/>
      <c r="C575" s="12"/>
      <c r="D575" s="12"/>
      <c r="E575" s="12"/>
      <c r="F575" s="12"/>
      <c r="G575" s="12"/>
    </row>
    <row r="576" ht="9.75" customHeight="1">
      <c r="B576" s="12"/>
      <c r="C576" s="12"/>
      <c r="D576" s="12"/>
      <c r="E576" s="12"/>
      <c r="F576" s="12"/>
      <c r="G576" s="12"/>
    </row>
    <row r="577" ht="9.75" customHeight="1">
      <c r="B577" s="12"/>
      <c r="C577" s="12"/>
      <c r="D577" s="12"/>
      <c r="E577" s="12"/>
      <c r="F577" s="12"/>
      <c r="G577" s="12"/>
    </row>
    <row r="578" ht="9.75" customHeight="1">
      <c r="B578" s="12"/>
      <c r="C578" s="12"/>
      <c r="D578" s="12"/>
      <c r="E578" s="12"/>
      <c r="F578" s="12"/>
      <c r="G578" s="12"/>
    </row>
    <row r="579" ht="9.75" customHeight="1">
      <c r="B579" s="12"/>
      <c r="C579" s="12"/>
      <c r="D579" s="12"/>
      <c r="E579" s="12"/>
      <c r="F579" s="12"/>
      <c r="G579" s="12"/>
    </row>
    <row r="580" ht="9.75" customHeight="1">
      <c r="B580" s="12"/>
      <c r="C580" s="12"/>
      <c r="D580" s="12"/>
      <c r="E580" s="12"/>
      <c r="F580" s="12"/>
      <c r="G580" s="12"/>
    </row>
    <row r="581" ht="9.75" customHeight="1">
      <c r="B581" s="12"/>
      <c r="C581" s="12"/>
      <c r="D581" s="12"/>
      <c r="E581" s="12"/>
      <c r="F581" s="12"/>
      <c r="G581" s="12"/>
    </row>
    <row r="582" ht="9.75" customHeight="1">
      <c r="B582" s="12"/>
      <c r="C582" s="12"/>
      <c r="D582" s="12"/>
      <c r="E582" s="12"/>
      <c r="F582" s="12"/>
      <c r="G582" s="12"/>
    </row>
    <row r="583" ht="9.75" customHeight="1">
      <c r="B583" s="12"/>
      <c r="C583" s="12"/>
      <c r="D583" s="12"/>
      <c r="E583" s="12"/>
      <c r="F583" s="12"/>
      <c r="G583" s="12"/>
    </row>
    <row r="584" ht="9.75" customHeight="1">
      <c r="B584" s="12"/>
      <c r="C584" s="12"/>
      <c r="D584" s="12"/>
      <c r="E584" s="12"/>
      <c r="F584" s="12"/>
      <c r="G584" s="12"/>
    </row>
    <row r="585" ht="9.75" customHeight="1">
      <c r="B585" s="12"/>
      <c r="C585" s="12"/>
      <c r="D585" s="12"/>
      <c r="E585" s="12"/>
      <c r="F585" s="12"/>
      <c r="G585" s="12"/>
    </row>
    <row r="586" ht="9.75" customHeight="1">
      <c r="B586" s="12"/>
      <c r="C586" s="12"/>
      <c r="D586" s="12"/>
      <c r="E586" s="12"/>
      <c r="F586" s="12"/>
      <c r="G586" s="12"/>
    </row>
    <row r="587" ht="9.75" customHeight="1">
      <c r="B587" s="12"/>
      <c r="C587" s="12"/>
      <c r="D587" s="12"/>
      <c r="E587" s="12"/>
      <c r="F587" s="12"/>
      <c r="G587" s="12"/>
    </row>
    <row r="588" ht="9.75" customHeight="1">
      <c r="B588" s="12"/>
      <c r="C588" s="12"/>
      <c r="D588" s="12"/>
      <c r="E588" s="12"/>
      <c r="F588" s="12"/>
      <c r="G588" s="12"/>
    </row>
    <row r="589" ht="9.75" customHeight="1">
      <c r="B589" s="12"/>
      <c r="C589" s="12"/>
      <c r="D589" s="12"/>
      <c r="E589" s="12"/>
      <c r="F589" s="12"/>
      <c r="G589" s="12"/>
    </row>
    <row r="590" ht="9.75" customHeight="1">
      <c r="B590" s="12"/>
      <c r="C590" s="12"/>
      <c r="D590" s="12"/>
      <c r="E590" s="12"/>
      <c r="F590" s="12"/>
      <c r="G590" s="12"/>
    </row>
    <row r="591" ht="9.75" customHeight="1">
      <c r="B591" s="12"/>
      <c r="C591" s="12"/>
      <c r="D591" s="12"/>
      <c r="E591" s="12"/>
      <c r="F591" s="12"/>
      <c r="G591" s="12"/>
    </row>
    <row r="592" ht="9.75" customHeight="1">
      <c r="B592" s="12"/>
      <c r="C592" s="12"/>
      <c r="D592" s="12"/>
      <c r="E592" s="12"/>
      <c r="F592" s="12"/>
      <c r="G592" s="12"/>
    </row>
    <row r="593" ht="9.75" customHeight="1">
      <c r="B593" s="12"/>
      <c r="C593" s="12"/>
      <c r="D593" s="12"/>
      <c r="E593" s="12"/>
      <c r="F593" s="12"/>
      <c r="G593" s="12"/>
    </row>
    <row r="594" ht="9.75" customHeight="1">
      <c r="B594" s="12"/>
      <c r="C594" s="12"/>
      <c r="D594" s="12"/>
      <c r="E594" s="12"/>
      <c r="F594" s="12"/>
      <c r="G594" s="12"/>
    </row>
    <row r="595" ht="9.75" customHeight="1">
      <c r="B595" s="12"/>
      <c r="C595" s="12"/>
      <c r="D595" s="12"/>
      <c r="E595" s="12"/>
      <c r="F595" s="12"/>
      <c r="G595" s="12"/>
    </row>
    <row r="596" ht="9.75" customHeight="1">
      <c r="B596" s="12"/>
      <c r="C596" s="12"/>
      <c r="D596" s="12"/>
      <c r="E596" s="12"/>
      <c r="F596" s="12"/>
      <c r="G596" s="12"/>
    </row>
    <row r="597" ht="9.75" customHeight="1">
      <c r="B597" s="12"/>
      <c r="C597" s="12"/>
      <c r="D597" s="12"/>
      <c r="E597" s="12"/>
      <c r="F597" s="12"/>
      <c r="G597" s="12"/>
    </row>
    <row r="598" ht="9.75" customHeight="1">
      <c r="B598" s="12"/>
      <c r="C598" s="12"/>
      <c r="D598" s="12"/>
      <c r="E598" s="12"/>
      <c r="F598" s="12"/>
      <c r="G598" s="12"/>
    </row>
    <row r="599" ht="9.75" customHeight="1">
      <c r="B599" s="12"/>
      <c r="C599" s="12"/>
      <c r="D599" s="12"/>
      <c r="E599" s="12"/>
      <c r="F599" s="12"/>
      <c r="G599" s="12"/>
    </row>
    <row r="600" ht="9.75" customHeight="1">
      <c r="B600" s="12"/>
      <c r="C600" s="12"/>
      <c r="D600" s="12"/>
      <c r="E600" s="12"/>
      <c r="F600" s="12"/>
      <c r="G600" s="12"/>
    </row>
    <row r="601" ht="9.75" customHeight="1">
      <c r="B601" s="12"/>
      <c r="C601" s="12"/>
      <c r="D601" s="12"/>
      <c r="E601" s="12"/>
      <c r="F601" s="12"/>
      <c r="G601" s="12"/>
    </row>
    <row r="602" ht="9.75" customHeight="1">
      <c r="B602" s="12"/>
      <c r="C602" s="12"/>
      <c r="D602" s="12"/>
      <c r="E602" s="12"/>
      <c r="F602" s="12"/>
      <c r="G602" s="12"/>
    </row>
    <row r="603" ht="9.75" customHeight="1">
      <c r="B603" s="12"/>
      <c r="C603" s="12"/>
      <c r="D603" s="12"/>
      <c r="E603" s="12"/>
      <c r="F603" s="12"/>
      <c r="G603" s="12"/>
    </row>
    <row r="604" ht="9.75" customHeight="1">
      <c r="B604" s="12"/>
      <c r="C604" s="12"/>
      <c r="D604" s="12"/>
      <c r="E604" s="12"/>
      <c r="F604" s="12"/>
      <c r="G604" s="12"/>
    </row>
    <row r="605" ht="9.75" customHeight="1">
      <c r="B605" s="12"/>
      <c r="C605" s="12"/>
      <c r="D605" s="12"/>
      <c r="E605" s="12"/>
      <c r="F605" s="12"/>
      <c r="G605" s="12"/>
    </row>
    <row r="606" ht="9.75" customHeight="1">
      <c r="B606" s="12"/>
      <c r="C606" s="12"/>
      <c r="D606" s="12"/>
      <c r="E606" s="12"/>
      <c r="F606" s="12"/>
      <c r="G606" s="12"/>
    </row>
    <row r="607" ht="9.75" customHeight="1">
      <c r="B607" s="12"/>
      <c r="C607" s="12"/>
      <c r="D607" s="12"/>
      <c r="E607" s="12"/>
      <c r="F607" s="12"/>
      <c r="G607" s="12"/>
    </row>
    <row r="608" ht="9.75" customHeight="1">
      <c r="B608" s="12"/>
      <c r="C608" s="12"/>
      <c r="D608" s="12"/>
      <c r="E608" s="12"/>
      <c r="F608" s="12"/>
      <c r="G608" s="12"/>
    </row>
    <row r="609" ht="9.75" customHeight="1">
      <c r="B609" s="12"/>
      <c r="C609" s="12"/>
      <c r="D609" s="12"/>
      <c r="E609" s="12"/>
      <c r="F609" s="12"/>
      <c r="G609" s="12"/>
    </row>
    <row r="610" ht="9.75" customHeight="1">
      <c r="B610" s="12"/>
      <c r="C610" s="12"/>
      <c r="D610" s="12"/>
      <c r="E610" s="12"/>
      <c r="F610" s="12"/>
      <c r="G610" s="12"/>
    </row>
    <row r="611" ht="9.75" customHeight="1">
      <c r="B611" s="12"/>
      <c r="C611" s="12"/>
      <c r="D611" s="12"/>
      <c r="E611" s="12"/>
      <c r="F611" s="12"/>
      <c r="G611" s="12"/>
    </row>
    <row r="612" ht="9.75" customHeight="1">
      <c r="B612" s="12"/>
      <c r="C612" s="12"/>
      <c r="D612" s="12"/>
      <c r="E612" s="12"/>
      <c r="F612" s="12"/>
      <c r="G612" s="12"/>
    </row>
    <row r="613" ht="9.75" customHeight="1">
      <c r="B613" s="12"/>
      <c r="C613" s="12"/>
      <c r="D613" s="12"/>
      <c r="E613" s="12"/>
      <c r="F613" s="12"/>
      <c r="G613" s="12"/>
    </row>
    <row r="614" ht="9.75" customHeight="1">
      <c r="B614" s="12"/>
      <c r="C614" s="12"/>
      <c r="D614" s="12"/>
      <c r="E614" s="12"/>
      <c r="F614" s="12"/>
      <c r="G614" s="12"/>
    </row>
    <row r="615" ht="9.75" customHeight="1">
      <c r="B615" s="12"/>
      <c r="C615" s="12"/>
      <c r="D615" s="12"/>
      <c r="E615" s="12"/>
      <c r="F615" s="12"/>
      <c r="G615" s="12"/>
    </row>
    <row r="616" ht="9.75" customHeight="1">
      <c r="B616" s="12"/>
      <c r="C616" s="12"/>
      <c r="D616" s="12"/>
      <c r="E616" s="12"/>
      <c r="F616" s="12"/>
      <c r="G616" s="12"/>
    </row>
    <row r="617" ht="9.75" customHeight="1">
      <c r="B617" s="12"/>
      <c r="C617" s="12"/>
      <c r="D617" s="12"/>
      <c r="E617" s="12"/>
      <c r="F617" s="12"/>
      <c r="G617" s="12"/>
    </row>
    <row r="618" ht="9.75" customHeight="1">
      <c r="B618" s="12"/>
      <c r="C618" s="12"/>
      <c r="D618" s="12"/>
      <c r="E618" s="12"/>
      <c r="F618" s="12"/>
      <c r="G618" s="12"/>
    </row>
    <row r="619" ht="9.75" customHeight="1">
      <c r="B619" s="12"/>
      <c r="C619" s="12"/>
      <c r="D619" s="12"/>
      <c r="E619" s="12"/>
      <c r="F619" s="12"/>
      <c r="G619" s="12"/>
    </row>
    <row r="620" ht="9.75" customHeight="1">
      <c r="B620" s="12"/>
      <c r="C620" s="12"/>
      <c r="D620" s="12"/>
      <c r="E620" s="12"/>
      <c r="F620" s="12"/>
      <c r="G620" s="12"/>
    </row>
    <row r="621" ht="9.75" customHeight="1">
      <c r="B621" s="12"/>
      <c r="C621" s="12"/>
      <c r="D621" s="12"/>
      <c r="E621" s="12"/>
      <c r="F621" s="12"/>
      <c r="G621" s="12"/>
    </row>
    <row r="622" ht="9.75" customHeight="1">
      <c r="B622" s="12"/>
      <c r="C622" s="12"/>
      <c r="D622" s="12"/>
      <c r="E622" s="12"/>
      <c r="F622" s="12"/>
      <c r="G622" s="12"/>
    </row>
    <row r="623" ht="9.75" customHeight="1">
      <c r="B623" s="12"/>
      <c r="C623" s="12"/>
      <c r="D623" s="12"/>
      <c r="E623" s="12"/>
      <c r="F623" s="12"/>
      <c r="G623" s="12"/>
    </row>
    <row r="624" ht="9.75" customHeight="1">
      <c r="B624" s="12"/>
      <c r="C624" s="12"/>
      <c r="D624" s="12"/>
      <c r="E624" s="12"/>
      <c r="F624" s="12"/>
      <c r="G624" s="12"/>
    </row>
    <row r="625" ht="9.75" customHeight="1">
      <c r="B625" s="12"/>
      <c r="C625" s="12"/>
      <c r="D625" s="12"/>
      <c r="E625" s="12"/>
      <c r="F625" s="12"/>
      <c r="G625" s="12"/>
    </row>
    <row r="626" ht="9.75" customHeight="1">
      <c r="B626" s="12"/>
      <c r="C626" s="12"/>
      <c r="D626" s="12"/>
      <c r="E626" s="12"/>
      <c r="F626" s="12"/>
      <c r="G626" s="12"/>
    </row>
    <row r="627" ht="9.75" customHeight="1">
      <c r="B627" s="12"/>
      <c r="C627" s="12"/>
      <c r="D627" s="12"/>
      <c r="E627" s="12"/>
      <c r="F627" s="12"/>
      <c r="G627" s="12"/>
    </row>
    <row r="628" ht="9.75" customHeight="1">
      <c r="B628" s="12"/>
      <c r="C628" s="12"/>
      <c r="D628" s="12"/>
      <c r="E628" s="12"/>
      <c r="F628" s="12"/>
      <c r="G628" s="12"/>
    </row>
    <row r="629" ht="9.75" customHeight="1">
      <c r="B629" s="12"/>
      <c r="C629" s="12"/>
      <c r="D629" s="12"/>
      <c r="E629" s="12"/>
      <c r="F629" s="12"/>
      <c r="G629" s="12"/>
    </row>
    <row r="630" ht="9.75" customHeight="1">
      <c r="B630" s="12"/>
      <c r="C630" s="12"/>
      <c r="D630" s="12"/>
      <c r="E630" s="12"/>
      <c r="F630" s="12"/>
      <c r="G630" s="12"/>
    </row>
    <row r="631" ht="9.75" customHeight="1">
      <c r="B631" s="12"/>
      <c r="C631" s="12"/>
      <c r="D631" s="12"/>
      <c r="E631" s="12"/>
      <c r="F631" s="12"/>
      <c r="G631" s="12"/>
    </row>
    <row r="632" ht="9.75" customHeight="1">
      <c r="B632" s="12"/>
      <c r="C632" s="12"/>
      <c r="D632" s="12"/>
      <c r="E632" s="12"/>
      <c r="F632" s="12"/>
      <c r="G632" s="12"/>
    </row>
    <row r="633" ht="9.75" customHeight="1">
      <c r="B633" s="12"/>
      <c r="C633" s="12"/>
      <c r="D633" s="12"/>
      <c r="E633" s="12"/>
      <c r="F633" s="12"/>
      <c r="G633" s="12"/>
    </row>
    <row r="634" ht="9.75" customHeight="1">
      <c r="B634" s="12"/>
      <c r="C634" s="12"/>
      <c r="D634" s="12"/>
      <c r="E634" s="12"/>
      <c r="F634" s="12"/>
      <c r="G634" s="12"/>
    </row>
    <row r="635" ht="9.75" customHeight="1">
      <c r="B635" s="12"/>
      <c r="C635" s="12"/>
      <c r="D635" s="12"/>
      <c r="E635" s="12"/>
      <c r="F635" s="12"/>
      <c r="G635" s="12"/>
    </row>
    <row r="636" ht="9.75" customHeight="1">
      <c r="B636" s="12"/>
      <c r="C636" s="12"/>
      <c r="D636" s="12"/>
      <c r="E636" s="12"/>
      <c r="F636" s="12"/>
      <c r="G636" s="12"/>
    </row>
    <row r="637" ht="9.75" customHeight="1">
      <c r="B637" s="12"/>
      <c r="C637" s="12"/>
      <c r="D637" s="12"/>
      <c r="E637" s="12"/>
      <c r="F637" s="12"/>
      <c r="G637" s="12"/>
    </row>
    <row r="638" ht="9.75" customHeight="1">
      <c r="B638" s="12"/>
      <c r="C638" s="12"/>
      <c r="D638" s="12"/>
      <c r="E638" s="12"/>
      <c r="F638" s="12"/>
      <c r="G638" s="12"/>
    </row>
    <row r="639" ht="9.75" customHeight="1">
      <c r="B639" s="12"/>
      <c r="C639" s="12"/>
      <c r="D639" s="12"/>
      <c r="E639" s="12"/>
      <c r="F639" s="12"/>
      <c r="G639" s="12"/>
    </row>
    <row r="640" ht="9.75" customHeight="1">
      <c r="B640" s="12"/>
      <c r="C640" s="12"/>
      <c r="D640" s="12"/>
      <c r="E640" s="12"/>
      <c r="F640" s="12"/>
      <c r="G640" s="12"/>
    </row>
    <row r="641" ht="9.75" customHeight="1">
      <c r="B641" s="12"/>
      <c r="C641" s="12"/>
      <c r="D641" s="12"/>
      <c r="E641" s="12"/>
      <c r="F641" s="12"/>
      <c r="G641" s="12"/>
    </row>
    <row r="642" ht="9.75" customHeight="1">
      <c r="B642" s="12"/>
      <c r="C642" s="12"/>
      <c r="D642" s="12"/>
      <c r="E642" s="12"/>
      <c r="F642" s="12"/>
      <c r="G642" s="12"/>
    </row>
    <row r="643" ht="9.75" customHeight="1">
      <c r="B643" s="12"/>
      <c r="C643" s="12"/>
      <c r="D643" s="12"/>
      <c r="E643" s="12"/>
      <c r="F643" s="12"/>
      <c r="G643" s="12"/>
    </row>
    <row r="644" ht="9.75" customHeight="1">
      <c r="B644" s="12"/>
      <c r="C644" s="12"/>
      <c r="D644" s="12"/>
      <c r="E644" s="12"/>
      <c r="F644" s="12"/>
      <c r="G644" s="12"/>
    </row>
    <row r="645" ht="9.75" customHeight="1">
      <c r="B645" s="12"/>
      <c r="C645" s="12"/>
      <c r="D645" s="12"/>
      <c r="E645" s="12"/>
      <c r="F645" s="12"/>
      <c r="G645" s="12"/>
    </row>
    <row r="646" ht="9.75" customHeight="1">
      <c r="B646" s="12"/>
      <c r="C646" s="12"/>
      <c r="D646" s="12"/>
      <c r="E646" s="12"/>
      <c r="F646" s="12"/>
      <c r="G646" s="12"/>
    </row>
    <row r="647" ht="9.75" customHeight="1">
      <c r="B647" s="12"/>
      <c r="C647" s="12"/>
      <c r="D647" s="12"/>
      <c r="E647" s="12"/>
      <c r="F647" s="12"/>
      <c r="G647" s="12"/>
    </row>
    <row r="648" ht="9.75" customHeight="1">
      <c r="B648" s="12"/>
      <c r="C648" s="12"/>
      <c r="D648" s="12"/>
      <c r="E648" s="12"/>
      <c r="F648" s="12"/>
      <c r="G648" s="12"/>
    </row>
    <row r="649" ht="9.75" customHeight="1">
      <c r="B649" s="12"/>
      <c r="C649" s="12"/>
      <c r="D649" s="12"/>
      <c r="E649" s="12"/>
      <c r="F649" s="12"/>
      <c r="G649" s="12"/>
    </row>
    <row r="650" ht="9.75" customHeight="1">
      <c r="B650" s="12"/>
      <c r="C650" s="12"/>
      <c r="D650" s="12"/>
      <c r="E650" s="12"/>
      <c r="F650" s="12"/>
      <c r="G650" s="12"/>
    </row>
    <row r="651" ht="9.75" customHeight="1">
      <c r="B651" s="12"/>
      <c r="C651" s="12"/>
      <c r="D651" s="12"/>
      <c r="E651" s="12"/>
      <c r="F651" s="12"/>
      <c r="G651" s="12"/>
    </row>
    <row r="652" ht="9.75" customHeight="1">
      <c r="B652" s="12"/>
      <c r="C652" s="12"/>
      <c r="D652" s="12"/>
      <c r="E652" s="12"/>
      <c r="F652" s="12"/>
      <c r="G652" s="12"/>
    </row>
    <row r="653" ht="9.75" customHeight="1">
      <c r="B653" s="12"/>
      <c r="C653" s="12"/>
      <c r="D653" s="12"/>
      <c r="E653" s="12"/>
      <c r="F653" s="12"/>
      <c r="G653" s="12"/>
    </row>
    <row r="654" ht="9.75" customHeight="1">
      <c r="B654" s="12"/>
      <c r="C654" s="12"/>
      <c r="D654" s="12"/>
      <c r="E654" s="12"/>
      <c r="F654" s="12"/>
      <c r="G654" s="12"/>
    </row>
    <row r="655" ht="9.75" customHeight="1">
      <c r="B655" s="12"/>
      <c r="C655" s="12"/>
      <c r="D655" s="12"/>
      <c r="E655" s="12"/>
      <c r="F655" s="12"/>
      <c r="G655" s="12"/>
    </row>
    <row r="656" ht="9.75" customHeight="1">
      <c r="B656" s="12"/>
      <c r="C656" s="12"/>
      <c r="D656" s="12"/>
      <c r="E656" s="12"/>
      <c r="F656" s="12"/>
      <c r="G656" s="12"/>
    </row>
    <row r="657" ht="9.75" customHeight="1">
      <c r="B657" s="12"/>
      <c r="C657" s="12"/>
      <c r="D657" s="12"/>
      <c r="E657" s="12"/>
      <c r="F657" s="12"/>
      <c r="G657" s="12"/>
    </row>
    <row r="658" ht="9.75" customHeight="1">
      <c r="B658" s="12"/>
      <c r="C658" s="12"/>
      <c r="D658" s="12"/>
      <c r="E658" s="12"/>
      <c r="F658" s="12"/>
      <c r="G658" s="12"/>
    </row>
    <row r="659" ht="9.75" customHeight="1">
      <c r="B659" s="12"/>
      <c r="C659" s="12"/>
      <c r="D659" s="12"/>
      <c r="E659" s="12"/>
      <c r="F659" s="12"/>
      <c r="G659" s="12"/>
    </row>
    <row r="660" ht="9.75" customHeight="1">
      <c r="B660" s="12"/>
      <c r="C660" s="12"/>
      <c r="D660" s="12"/>
      <c r="E660" s="12"/>
      <c r="F660" s="12"/>
      <c r="G660" s="12"/>
    </row>
    <row r="661" ht="9.75" customHeight="1">
      <c r="B661" s="12"/>
      <c r="C661" s="12"/>
      <c r="D661" s="12"/>
      <c r="E661" s="12"/>
      <c r="F661" s="12"/>
      <c r="G661" s="12"/>
    </row>
    <row r="662" ht="9.75" customHeight="1">
      <c r="B662" s="12"/>
      <c r="C662" s="12"/>
      <c r="D662" s="12"/>
      <c r="E662" s="12"/>
      <c r="F662" s="12"/>
      <c r="G662" s="12"/>
    </row>
    <row r="663" ht="9.75" customHeight="1">
      <c r="B663" s="12"/>
      <c r="C663" s="12"/>
      <c r="D663" s="12"/>
      <c r="E663" s="12"/>
      <c r="F663" s="12"/>
      <c r="G663" s="12"/>
    </row>
    <row r="664" ht="9.75" customHeight="1">
      <c r="B664" s="12"/>
      <c r="C664" s="12"/>
      <c r="D664" s="12"/>
      <c r="E664" s="12"/>
      <c r="F664" s="12"/>
      <c r="G664" s="12"/>
    </row>
    <row r="665" ht="9.75" customHeight="1">
      <c r="B665" s="12"/>
      <c r="C665" s="12"/>
      <c r="D665" s="12"/>
      <c r="E665" s="12"/>
      <c r="F665" s="12"/>
      <c r="G665" s="12"/>
    </row>
    <row r="666" ht="9.75" customHeight="1">
      <c r="B666" s="12"/>
      <c r="C666" s="12"/>
      <c r="D666" s="12"/>
      <c r="E666" s="12"/>
      <c r="F666" s="12"/>
      <c r="G666" s="12"/>
    </row>
    <row r="667" ht="9.75" customHeight="1">
      <c r="B667" s="12"/>
      <c r="C667" s="12"/>
      <c r="D667" s="12"/>
      <c r="E667" s="12"/>
      <c r="F667" s="12"/>
      <c r="G667" s="12"/>
    </row>
    <row r="668" ht="9.75" customHeight="1">
      <c r="B668" s="12"/>
      <c r="C668" s="12"/>
      <c r="D668" s="12"/>
      <c r="E668" s="12"/>
      <c r="F668" s="12"/>
      <c r="G668" s="12"/>
    </row>
    <row r="669" ht="9.75" customHeight="1">
      <c r="B669" s="12"/>
      <c r="C669" s="12"/>
      <c r="D669" s="12"/>
      <c r="E669" s="12"/>
      <c r="F669" s="12"/>
      <c r="G669" s="12"/>
    </row>
    <row r="670" ht="9.75" customHeight="1">
      <c r="B670" s="12"/>
      <c r="C670" s="12"/>
      <c r="D670" s="12"/>
      <c r="E670" s="12"/>
      <c r="F670" s="12"/>
      <c r="G670" s="12"/>
    </row>
    <row r="671" ht="9.75" customHeight="1">
      <c r="B671" s="12"/>
      <c r="C671" s="12"/>
      <c r="D671" s="12"/>
      <c r="E671" s="12"/>
      <c r="F671" s="12"/>
      <c r="G671" s="12"/>
    </row>
    <row r="672" ht="9.75" customHeight="1">
      <c r="B672" s="12"/>
      <c r="C672" s="12"/>
      <c r="D672" s="12"/>
      <c r="E672" s="12"/>
      <c r="F672" s="12"/>
      <c r="G672" s="12"/>
    </row>
    <row r="673" ht="9.75" customHeight="1">
      <c r="B673" s="12"/>
      <c r="C673" s="12"/>
      <c r="D673" s="12"/>
      <c r="E673" s="12"/>
      <c r="F673" s="12"/>
      <c r="G673" s="12"/>
    </row>
    <row r="674" ht="9.75" customHeight="1">
      <c r="B674" s="12"/>
      <c r="C674" s="12"/>
      <c r="D674" s="12"/>
      <c r="E674" s="12"/>
      <c r="F674" s="12"/>
      <c r="G674" s="12"/>
    </row>
    <row r="675" ht="9.75" customHeight="1">
      <c r="B675" s="12"/>
      <c r="C675" s="12"/>
      <c r="D675" s="12"/>
      <c r="E675" s="12"/>
      <c r="F675" s="12"/>
      <c r="G675" s="12"/>
    </row>
    <row r="676" ht="9.75" customHeight="1">
      <c r="B676" s="12"/>
      <c r="C676" s="12"/>
      <c r="D676" s="12"/>
      <c r="E676" s="12"/>
      <c r="F676" s="12"/>
      <c r="G676" s="12"/>
    </row>
    <row r="677" ht="9.75" customHeight="1">
      <c r="B677" s="12"/>
      <c r="C677" s="12"/>
      <c r="D677" s="12"/>
      <c r="E677" s="12"/>
      <c r="F677" s="12"/>
      <c r="G677" s="12"/>
    </row>
    <row r="678" ht="9.75" customHeight="1">
      <c r="B678" s="12"/>
      <c r="C678" s="12"/>
      <c r="D678" s="12"/>
      <c r="E678" s="12"/>
      <c r="F678" s="12"/>
      <c r="G678" s="12"/>
    </row>
    <row r="679" ht="9.75" customHeight="1">
      <c r="B679" s="12"/>
      <c r="C679" s="12"/>
      <c r="D679" s="12"/>
      <c r="E679" s="12"/>
      <c r="F679" s="12"/>
      <c r="G679" s="12"/>
    </row>
    <row r="680" ht="9.75" customHeight="1">
      <c r="B680" s="12"/>
      <c r="C680" s="12"/>
      <c r="D680" s="12"/>
      <c r="E680" s="12"/>
      <c r="F680" s="12"/>
      <c r="G680" s="12"/>
    </row>
    <row r="681" ht="9.75" customHeight="1">
      <c r="B681" s="12"/>
      <c r="C681" s="12"/>
      <c r="D681" s="12"/>
      <c r="E681" s="12"/>
      <c r="F681" s="12"/>
      <c r="G681" s="12"/>
    </row>
    <row r="682" ht="9.75" customHeight="1">
      <c r="B682" s="12"/>
      <c r="C682" s="12"/>
      <c r="D682" s="12"/>
      <c r="E682" s="12"/>
      <c r="F682" s="12"/>
      <c r="G682" s="12"/>
    </row>
    <row r="683" ht="9.75" customHeight="1">
      <c r="B683" s="12"/>
      <c r="C683" s="12"/>
      <c r="D683" s="12"/>
      <c r="E683" s="12"/>
      <c r="F683" s="12"/>
      <c r="G683" s="12"/>
    </row>
    <row r="684" ht="9.75" customHeight="1">
      <c r="B684" s="12"/>
      <c r="C684" s="12"/>
      <c r="D684" s="12"/>
      <c r="E684" s="12"/>
      <c r="F684" s="12"/>
      <c r="G684" s="12"/>
    </row>
    <row r="685" ht="9.75" customHeight="1">
      <c r="B685" s="12"/>
      <c r="C685" s="12"/>
      <c r="D685" s="12"/>
      <c r="E685" s="12"/>
      <c r="F685" s="12"/>
      <c r="G685" s="12"/>
    </row>
    <row r="686" ht="9.75" customHeight="1">
      <c r="B686" s="12"/>
      <c r="C686" s="12"/>
      <c r="D686" s="12"/>
      <c r="E686" s="12"/>
      <c r="F686" s="12"/>
      <c r="G686" s="12"/>
    </row>
    <row r="687" ht="9.75" customHeight="1">
      <c r="B687" s="12"/>
      <c r="C687" s="12"/>
      <c r="D687" s="12"/>
      <c r="E687" s="12"/>
      <c r="F687" s="12"/>
      <c r="G687" s="12"/>
    </row>
    <row r="688" ht="9.75" customHeight="1">
      <c r="B688" s="12"/>
      <c r="C688" s="12"/>
      <c r="D688" s="12"/>
      <c r="E688" s="12"/>
      <c r="F688" s="12"/>
      <c r="G688" s="12"/>
    </row>
    <row r="689" ht="9.75" customHeight="1">
      <c r="B689" s="12"/>
      <c r="C689" s="12"/>
      <c r="D689" s="12"/>
      <c r="E689" s="12"/>
      <c r="F689" s="12"/>
      <c r="G689" s="12"/>
    </row>
    <row r="690" ht="9.75" customHeight="1">
      <c r="B690" s="12"/>
      <c r="C690" s="12"/>
      <c r="D690" s="12"/>
      <c r="E690" s="12"/>
      <c r="F690" s="12"/>
      <c r="G690" s="12"/>
    </row>
    <row r="691" ht="9.75" customHeight="1">
      <c r="B691" s="12"/>
      <c r="C691" s="12"/>
      <c r="D691" s="12"/>
      <c r="E691" s="12"/>
      <c r="F691" s="12"/>
      <c r="G691" s="12"/>
    </row>
    <row r="692" ht="9.75" customHeight="1">
      <c r="B692" s="12"/>
      <c r="C692" s="12"/>
      <c r="D692" s="12"/>
      <c r="E692" s="12"/>
      <c r="F692" s="12"/>
      <c r="G692" s="12"/>
    </row>
    <row r="693" ht="9.75" customHeight="1">
      <c r="B693" s="12"/>
      <c r="C693" s="12"/>
      <c r="D693" s="12"/>
      <c r="E693" s="12"/>
      <c r="F693" s="12"/>
      <c r="G693" s="12"/>
    </row>
    <row r="694" ht="9.75" customHeight="1">
      <c r="B694" s="12"/>
      <c r="C694" s="12"/>
      <c r="D694" s="12"/>
      <c r="E694" s="12"/>
      <c r="F694" s="12"/>
      <c r="G694" s="12"/>
    </row>
    <row r="695" ht="9.75" customHeight="1">
      <c r="B695" s="12"/>
      <c r="C695" s="12"/>
      <c r="D695" s="12"/>
      <c r="E695" s="12"/>
      <c r="F695" s="12"/>
      <c r="G695" s="12"/>
    </row>
    <row r="696" ht="9.75" customHeight="1">
      <c r="B696" s="12"/>
      <c r="C696" s="12"/>
      <c r="D696" s="12"/>
      <c r="E696" s="12"/>
      <c r="F696" s="12"/>
      <c r="G696" s="12"/>
    </row>
    <row r="697" ht="9.75" customHeight="1">
      <c r="B697" s="12"/>
      <c r="C697" s="12"/>
      <c r="D697" s="12"/>
      <c r="E697" s="12"/>
      <c r="F697" s="12"/>
      <c r="G697" s="12"/>
    </row>
    <row r="698" ht="9.75" customHeight="1">
      <c r="B698" s="12"/>
      <c r="C698" s="12"/>
      <c r="D698" s="12"/>
      <c r="E698" s="12"/>
      <c r="F698" s="12"/>
      <c r="G698" s="12"/>
    </row>
    <row r="699" ht="9.75" customHeight="1">
      <c r="B699" s="12"/>
      <c r="C699" s="12"/>
      <c r="D699" s="12"/>
      <c r="E699" s="12"/>
      <c r="F699" s="12"/>
      <c r="G699" s="12"/>
    </row>
    <row r="700" ht="9.75" customHeight="1">
      <c r="B700" s="12"/>
      <c r="C700" s="12"/>
      <c r="D700" s="12"/>
      <c r="E700" s="12"/>
      <c r="F700" s="12"/>
      <c r="G700" s="12"/>
    </row>
    <row r="701" ht="9.75" customHeight="1">
      <c r="B701" s="12"/>
      <c r="C701" s="12"/>
      <c r="D701" s="12"/>
      <c r="E701" s="12"/>
      <c r="F701" s="12"/>
      <c r="G701" s="12"/>
    </row>
    <row r="702" ht="9.75" customHeight="1">
      <c r="B702" s="12"/>
      <c r="C702" s="12"/>
      <c r="D702" s="12"/>
      <c r="E702" s="12"/>
      <c r="F702" s="12"/>
      <c r="G702" s="12"/>
    </row>
    <row r="703" ht="9.75" customHeight="1">
      <c r="B703" s="12"/>
      <c r="C703" s="12"/>
      <c r="D703" s="12"/>
      <c r="E703" s="12"/>
      <c r="F703" s="12"/>
      <c r="G703" s="12"/>
    </row>
    <row r="704" ht="9.75" customHeight="1">
      <c r="B704" s="12"/>
      <c r="C704" s="12"/>
      <c r="D704" s="12"/>
      <c r="E704" s="12"/>
      <c r="F704" s="12"/>
      <c r="G704" s="12"/>
    </row>
    <row r="705" ht="9.75" customHeight="1">
      <c r="B705" s="12"/>
      <c r="C705" s="12"/>
      <c r="D705" s="12"/>
      <c r="E705" s="12"/>
      <c r="F705" s="12"/>
      <c r="G705" s="12"/>
    </row>
    <row r="706" ht="9.75" customHeight="1">
      <c r="B706" s="12"/>
      <c r="C706" s="12"/>
      <c r="D706" s="12"/>
      <c r="E706" s="12"/>
      <c r="F706" s="12"/>
      <c r="G706" s="12"/>
    </row>
    <row r="707" ht="9.75" customHeight="1">
      <c r="B707" s="12"/>
      <c r="C707" s="12"/>
      <c r="D707" s="12"/>
      <c r="E707" s="12"/>
      <c r="F707" s="12"/>
      <c r="G707" s="12"/>
    </row>
    <row r="708" ht="9.75" customHeight="1">
      <c r="B708" s="12"/>
      <c r="C708" s="12"/>
      <c r="D708" s="12"/>
      <c r="E708" s="12"/>
      <c r="F708" s="12"/>
      <c r="G708" s="12"/>
    </row>
    <row r="709" ht="9.75" customHeight="1">
      <c r="B709" s="12"/>
      <c r="C709" s="12"/>
      <c r="D709" s="12"/>
      <c r="E709" s="12"/>
      <c r="F709" s="12"/>
      <c r="G709" s="12"/>
    </row>
    <row r="710" ht="9.75" customHeight="1">
      <c r="B710" s="12"/>
      <c r="C710" s="12"/>
      <c r="D710" s="12"/>
      <c r="E710" s="12"/>
      <c r="F710" s="12"/>
      <c r="G710" s="12"/>
    </row>
    <row r="711" ht="9.75" customHeight="1">
      <c r="B711" s="12"/>
      <c r="C711" s="12"/>
      <c r="D711" s="12"/>
      <c r="E711" s="12"/>
      <c r="F711" s="12"/>
      <c r="G711" s="12"/>
    </row>
    <row r="712" ht="9.75" customHeight="1">
      <c r="B712" s="12"/>
      <c r="C712" s="12"/>
      <c r="D712" s="12"/>
      <c r="E712" s="12"/>
      <c r="F712" s="12"/>
      <c r="G712" s="12"/>
    </row>
    <row r="713" ht="9.75" customHeight="1">
      <c r="B713" s="12"/>
      <c r="C713" s="12"/>
      <c r="D713" s="12"/>
      <c r="E713" s="12"/>
      <c r="F713" s="12"/>
      <c r="G713" s="12"/>
    </row>
    <row r="714" ht="9.75" customHeight="1">
      <c r="B714" s="12"/>
      <c r="C714" s="12"/>
      <c r="D714" s="12"/>
      <c r="E714" s="12"/>
      <c r="F714" s="12"/>
      <c r="G714" s="12"/>
    </row>
    <row r="715" ht="9.75" customHeight="1">
      <c r="B715" s="12"/>
      <c r="C715" s="12"/>
      <c r="D715" s="12"/>
      <c r="E715" s="12"/>
      <c r="F715" s="12"/>
      <c r="G715" s="12"/>
    </row>
    <row r="716" ht="9.75" customHeight="1">
      <c r="B716" s="12"/>
      <c r="C716" s="12"/>
      <c r="D716" s="12"/>
      <c r="E716" s="12"/>
      <c r="F716" s="12"/>
      <c r="G716" s="12"/>
    </row>
    <row r="717" ht="9.75" customHeight="1">
      <c r="B717" s="12"/>
      <c r="C717" s="12"/>
      <c r="D717" s="12"/>
      <c r="E717" s="12"/>
      <c r="F717" s="12"/>
      <c r="G717" s="12"/>
    </row>
    <row r="718" ht="9.75" customHeight="1">
      <c r="B718" s="12"/>
      <c r="C718" s="12"/>
      <c r="D718" s="12"/>
      <c r="E718" s="12"/>
      <c r="F718" s="12"/>
      <c r="G718" s="12"/>
    </row>
    <row r="719" ht="9.75" customHeight="1">
      <c r="B719" s="12"/>
      <c r="C719" s="12"/>
      <c r="D719" s="12"/>
      <c r="E719" s="12"/>
      <c r="F719" s="12"/>
      <c r="G719" s="12"/>
    </row>
    <row r="720" ht="9.75" customHeight="1">
      <c r="B720" s="12"/>
      <c r="C720" s="12"/>
      <c r="D720" s="12"/>
      <c r="E720" s="12"/>
      <c r="F720" s="12"/>
      <c r="G720" s="12"/>
    </row>
    <row r="721" ht="9.75" customHeight="1">
      <c r="B721" s="12"/>
      <c r="C721" s="12"/>
      <c r="D721" s="12"/>
      <c r="E721" s="12"/>
      <c r="F721" s="12"/>
      <c r="G721" s="12"/>
    </row>
    <row r="722" ht="9.75" customHeight="1">
      <c r="B722" s="12"/>
      <c r="C722" s="12"/>
      <c r="D722" s="12"/>
      <c r="E722" s="12"/>
      <c r="F722" s="12"/>
      <c r="G722" s="12"/>
    </row>
    <row r="723" ht="9.75" customHeight="1">
      <c r="B723" s="12"/>
      <c r="C723" s="12"/>
      <c r="D723" s="12"/>
      <c r="E723" s="12"/>
      <c r="F723" s="12"/>
      <c r="G723" s="12"/>
    </row>
    <row r="724" ht="9.75" customHeight="1">
      <c r="B724" s="12"/>
      <c r="C724" s="12"/>
      <c r="D724" s="12"/>
      <c r="E724" s="12"/>
      <c r="F724" s="12"/>
      <c r="G724" s="12"/>
    </row>
    <row r="725" ht="9.75" customHeight="1">
      <c r="B725" s="12"/>
      <c r="C725" s="12"/>
      <c r="D725" s="12"/>
      <c r="E725" s="12"/>
      <c r="F725" s="12"/>
      <c r="G725" s="12"/>
    </row>
    <row r="726" ht="9.75" customHeight="1">
      <c r="B726" s="12"/>
      <c r="C726" s="12"/>
      <c r="D726" s="12"/>
      <c r="E726" s="12"/>
      <c r="F726" s="12"/>
      <c r="G726" s="12"/>
    </row>
    <row r="727" ht="9.75" customHeight="1">
      <c r="B727" s="12"/>
      <c r="C727" s="12"/>
      <c r="D727" s="12"/>
      <c r="E727" s="12"/>
      <c r="F727" s="12"/>
      <c r="G727" s="12"/>
    </row>
    <row r="728" ht="9.75" customHeight="1">
      <c r="B728" s="12"/>
      <c r="C728" s="12"/>
      <c r="D728" s="12"/>
      <c r="E728" s="12"/>
      <c r="F728" s="12"/>
      <c r="G728" s="12"/>
    </row>
    <row r="729" ht="9.75" customHeight="1">
      <c r="B729" s="12"/>
      <c r="C729" s="12"/>
      <c r="D729" s="12"/>
      <c r="E729" s="12"/>
      <c r="F729" s="12"/>
      <c r="G729" s="12"/>
    </row>
    <row r="730" ht="9.75" customHeight="1">
      <c r="B730" s="12"/>
      <c r="C730" s="12"/>
      <c r="D730" s="12"/>
      <c r="E730" s="12"/>
      <c r="F730" s="12"/>
      <c r="G730" s="12"/>
    </row>
    <row r="731" ht="9.75" customHeight="1">
      <c r="B731" s="12"/>
      <c r="C731" s="12"/>
      <c r="D731" s="12"/>
      <c r="E731" s="12"/>
      <c r="F731" s="12"/>
      <c r="G731" s="12"/>
    </row>
    <row r="732" ht="9.75" customHeight="1">
      <c r="B732" s="12"/>
      <c r="C732" s="12"/>
      <c r="D732" s="12"/>
      <c r="E732" s="12"/>
      <c r="F732" s="12"/>
      <c r="G732" s="12"/>
    </row>
    <row r="733" ht="9.75" customHeight="1">
      <c r="B733" s="12"/>
      <c r="C733" s="12"/>
      <c r="D733" s="12"/>
      <c r="E733" s="12"/>
      <c r="F733" s="12"/>
      <c r="G733" s="12"/>
    </row>
    <row r="734" ht="9.75" customHeight="1">
      <c r="B734" s="12"/>
      <c r="C734" s="12"/>
      <c r="D734" s="12"/>
      <c r="E734" s="12"/>
      <c r="F734" s="12"/>
      <c r="G734" s="12"/>
    </row>
    <row r="735" ht="9.75" customHeight="1">
      <c r="B735" s="12"/>
      <c r="C735" s="12"/>
      <c r="D735" s="12"/>
      <c r="E735" s="12"/>
      <c r="F735" s="12"/>
      <c r="G735" s="12"/>
    </row>
    <row r="736" ht="9.75" customHeight="1">
      <c r="B736" s="12"/>
      <c r="C736" s="12"/>
      <c r="D736" s="12"/>
      <c r="E736" s="12"/>
      <c r="F736" s="12"/>
      <c r="G736" s="12"/>
    </row>
    <row r="737" ht="9.75" customHeight="1">
      <c r="B737" s="12"/>
      <c r="C737" s="12"/>
      <c r="D737" s="12"/>
      <c r="E737" s="12"/>
      <c r="F737" s="12"/>
      <c r="G737" s="12"/>
    </row>
    <row r="738" ht="9.75" customHeight="1">
      <c r="B738" s="12"/>
      <c r="C738" s="12"/>
      <c r="D738" s="12"/>
      <c r="E738" s="12"/>
      <c r="F738" s="12"/>
      <c r="G738" s="12"/>
    </row>
    <row r="739" ht="9.75" customHeight="1">
      <c r="B739" s="12"/>
      <c r="C739" s="12"/>
      <c r="D739" s="12"/>
      <c r="E739" s="12"/>
      <c r="F739" s="12"/>
      <c r="G739" s="12"/>
    </row>
    <row r="740" ht="9.75" customHeight="1">
      <c r="B740" s="12"/>
      <c r="C740" s="12"/>
      <c r="D740" s="12"/>
      <c r="E740" s="12"/>
      <c r="F740" s="12"/>
      <c r="G740" s="12"/>
    </row>
    <row r="741" ht="9.75" customHeight="1">
      <c r="B741" s="12"/>
      <c r="C741" s="12"/>
      <c r="D741" s="12"/>
      <c r="E741" s="12"/>
      <c r="F741" s="12"/>
      <c r="G741" s="12"/>
    </row>
    <row r="742" ht="9.75" customHeight="1">
      <c r="B742" s="12"/>
      <c r="C742" s="12"/>
      <c r="D742" s="12"/>
      <c r="E742" s="12"/>
      <c r="F742" s="12"/>
      <c r="G742" s="12"/>
    </row>
    <row r="743" ht="9.75" customHeight="1">
      <c r="B743" s="12"/>
      <c r="C743" s="12"/>
      <c r="D743" s="12"/>
      <c r="E743" s="12"/>
      <c r="F743" s="12"/>
      <c r="G743" s="12"/>
    </row>
    <row r="744" ht="9.75" customHeight="1">
      <c r="B744" s="12"/>
      <c r="C744" s="12"/>
      <c r="D744" s="12"/>
      <c r="E744" s="12"/>
      <c r="F744" s="12"/>
      <c r="G744" s="12"/>
    </row>
    <row r="745" ht="9.75" customHeight="1">
      <c r="B745" s="12"/>
      <c r="C745" s="12"/>
      <c r="D745" s="12"/>
      <c r="E745" s="12"/>
      <c r="F745" s="12"/>
      <c r="G745" s="12"/>
    </row>
    <row r="746" ht="9.75" customHeight="1">
      <c r="B746" s="12"/>
      <c r="C746" s="12"/>
      <c r="D746" s="12"/>
      <c r="E746" s="12"/>
      <c r="F746" s="12"/>
      <c r="G746" s="12"/>
    </row>
    <row r="747" ht="9.75" customHeight="1">
      <c r="B747" s="12"/>
      <c r="C747" s="12"/>
      <c r="D747" s="12"/>
      <c r="E747" s="12"/>
      <c r="F747" s="12"/>
      <c r="G747" s="12"/>
    </row>
    <row r="748" ht="9.75" customHeight="1">
      <c r="B748" s="12"/>
      <c r="C748" s="12"/>
      <c r="D748" s="12"/>
      <c r="E748" s="12"/>
      <c r="F748" s="12"/>
      <c r="G748" s="12"/>
    </row>
    <row r="749" ht="9.75" customHeight="1">
      <c r="B749" s="12"/>
      <c r="C749" s="12"/>
      <c r="D749" s="12"/>
      <c r="E749" s="12"/>
      <c r="F749" s="12"/>
      <c r="G749" s="12"/>
    </row>
    <row r="750" ht="9.75" customHeight="1">
      <c r="B750" s="12"/>
      <c r="C750" s="12"/>
      <c r="D750" s="12"/>
      <c r="E750" s="12"/>
      <c r="F750" s="12"/>
      <c r="G750" s="12"/>
    </row>
    <row r="751" ht="9.75" customHeight="1">
      <c r="B751" s="12"/>
      <c r="C751" s="12"/>
      <c r="D751" s="12"/>
      <c r="E751" s="12"/>
      <c r="F751" s="12"/>
      <c r="G751" s="12"/>
    </row>
    <row r="752" ht="9.75" customHeight="1">
      <c r="B752" s="12"/>
      <c r="C752" s="12"/>
      <c r="D752" s="12"/>
      <c r="E752" s="12"/>
      <c r="F752" s="12"/>
      <c r="G752" s="12"/>
    </row>
    <row r="753" ht="9.75" customHeight="1">
      <c r="B753" s="12"/>
      <c r="C753" s="12"/>
      <c r="D753" s="12"/>
      <c r="E753" s="12"/>
      <c r="F753" s="12"/>
      <c r="G753" s="12"/>
    </row>
    <row r="754" ht="9.75" customHeight="1">
      <c r="B754" s="12"/>
      <c r="C754" s="12"/>
      <c r="D754" s="12"/>
      <c r="E754" s="12"/>
      <c r="F754" s="12"/>
      <c r="G754" s="12"/>
    </row>
    <row r="755" ht="9.75" customHeight="1">
      <c r="B755" s="12"/>
      <c r="C755" s="12"/>
      <c r="D755" s="12"/>
      <c r="E755" s="12"/>
      <c r="F755" s="12"/>
      <c r="G755" s="12"/>
    </row>
    <row r="756" ht="9.75" customHeight="1">
      <c r="B756" s="12"/>
      <c r="C756" s="12"/>
      <c r="D756" s="12"/>
      <c r="E756" s="12"/>
      <c r="F756" s="12"/>
      <c r="G756" s="12"/>
    </row>
    <row r="757" ht="9.75" customHeight="1">
      <c r="B757" s="12"/>
      <c r="C757" s="12"/>
      <c r="D757" s="12"/>
      <c r="E757" s="12"/>
      <c r="F757" s="12"/>
      <c r="G757" s="12"/>
    </row>
    <row r="758" ht="9.75" customHeight="1">
      <c r="B758" s="12"/>
      <c r="C758" s="12"/>
      <c r="D758" s="12"/>
      <c r="E758" s="12"/>
      <c r="F758" s="12"/>
      <c r="G758" s="12"/>
    </row>
    <row r="759" ht="9.75" customHeight="1">
      <c r="B759" s="12"/>
      <c r="C759" s="12"/>
      <c r="D759" s="12"/>
      <c r="E759" s="12"/>
      <c r="F759" s="12"/>
      <c r="G759" s="12"/>
    </row>
    <row r="760" ht="9.75" customHeight="1">
      <c r="B760" s="12"/>
      <c r="C760" s="12"/>
      <c r="D760" s="12"/>
      <c r="E760" s="12"/>
      <c r="F760" s="12"/>
      <c r="G760" s="12"/>
    </row>
    <row r="761" ht="9.75" customHeight="1">
      <c r="B761" s="12"/>
      <c r="C761" s="12"/>
      <c r="D761" s="12"/>
      <c r="E761" s="12"/>
      <c r="F761" s="12"/>
      <c r="G761" s="12"/>
    </row>
    <row r="762" ht="9.75" customHeight="1">
      <c r="B762" s="12"/>
      <c r="C762" s="12"/>
      <c r="D762" s="12"/>
      <c r="E762" s="12"/>
      <c r="F762" s="12"/>
      <c r="G762" s="12"/>
    </row>
    <row r="763" ht="9.75" customHeight="1">
      <c r="B763" s="12"/>
      <c r="C763" s="12"/>
      <c r="D763" s="12"/>
      <c r="E763" s="12"/>
      <c r="F763" s="12"/>
      <c r="G763" s="12"/>
    </row>
    <row r="764" ht="9.75" customHeight="1">
      <c r="B764" s="12"/>
      <c r="C764" s="12"/>
      <c r="D764" s="12"/>
      <c r="E764" s="12"/>
      <c r="F764" s="12"/>
      <c r="G764" s="12"/>
    </row>
    <row r="765" ht="9.75" customHeight="1">
      <c r="B765" s="12"/>
      <c r="C765" s="12"/>
      <c r="D765" s="12"/>
      <c r="E765" s="12"/>
      <c r="F765" s="12"/>
      <c r="G765" s="12"/>
    </row>
    <row r="766" ht="9.75" customHeight="1">
      <c r="B766" s="12"/>
      <c r="C766" s="12"/>
      <c r="D766" s="12"/>
      <c r="E766" s="12"/>
      <c r="F766" s="12"/>
      <c r="G766" s="12"/>
    </row>
    <row r="767" ht="9.75" customHeight="1">
      <c r="B767" s="12"/>
      <c r="C767" s="12"/>
      <c r="D767" s="12"/>
      <c r="E767" s="12"/>
      <c r="F767" s="12"/>
      <c r="G767" s="12"/>
    </row>
    <row r="768" ht="9.75" customHeight="1">
      <c r="B768" s="12"/>
      <c r="C768" s="12"/>
      <c r="D768" s="12"/>
      <c r="E768" s="12"/>
      <c r="F768" s="12"/>
      <c r="G768" s="12"/>
    </row>
    <row r="769" ht="9.75" customHeight="1">
      <c r="B769" s="12"/>
      <c r="C769" s="12"/>
      <c r="D769" s="12"/>
      <c r="E769" s="12"/>
      <c r="F769" s="12"/>
      <c r="G769" s="12"/>
    </row>
    <row r="770" ht="9.75" customHeight="1">
      <c r="B770" s="12"/>
      <c r="C770" s="12"/>
      <c r="D770" s="12"/>
      <c r="E770" s="12"/>
      <c r="F770" s="12"/>
      <c r="G770" s="12"/>
    </row>
    <row r="771" ht="9.75" customHeight="1">
      <c r="B771" s="12"/>
      <c r="C771" s="12"/>
      <c r="D771" s="12"/>
      <c r="E771" s="12"/>
      <c r="F771" s="12"/>
      <c r="G771" s="12"/>
    </row>
    <row r="772" ht="9.75" customHeight="1">
      <c r="B772" s="12"/>
      <c r="C772" s="12"/>
      <c r="D772" s="12"/>
      <c r="E772" s="12"/>
      <c r="F772" s="12"/>
      <c r="G772" s="12"/>
    </row>
    <row r="773" ht="9.75" customHeight="1">
      <c r="B773" s="12"/>
      <c r="C773" s="12"/>
      <c r="D773" s="12"/>
      <c r="E773" s="12"/>
      <c r="F773" s="12"/>
      <c r="G773" s="12"/>
    </row>
    <row r="774" ht="9.75" customHeight="1">
      <c r="B774" s="12"/>
      <c r="C774" s="12"/>
      <c r="D774" s="12"/>
      <c r="E774" s="12"/>
      <c r="F774" s="12"/>
      <c r="G774" s="12"/>
    </row>
    <row r="775" ht="9.75" customHeight="1">
      <c r="B775" s="12"/>
      <c r="C775" s="12"/>
      <c r="D775" s="12"/>
      <c r="E775" s="12"/>
      <c r="F775" s="12"/>
      <c r="G775" s="12"/>
    </row>
    <row r="776" ht="9.75" customHeight="1">
      <c r="B776" s="12"/>
      <c r="C776" s="12"/>
      <c r="D776" s="12"/>
      <c r="E776" s="12"/>
      <c r="F776" s="12"/>
      <c r="G776" s="12"/>
    </row>
    <row r="777" ht="9.75" customHeight="1">
      <c r="B777" s="12"/>
      <c r="C777" s="12"/>
      <c r="D777" s="12"/>
      <c r="E777" s="12"/>
      <c r="F777" s="12"/>
      <c r="G777" s="12"/>
    </row>
    <row r="778" ht="9.75" customHeight="1">
      <c r="B778" s="12"/>
      <c r="C778" s="12"/>
      <c r="D778" s="12"/>
      <c r="E778" s="12"/>
      <c r="F778" s="12"/>
      <c r="G778" s="12"/>
    </row>
    <row r="779" ht="9.75" customHeight="1">
      <c r="B779" s="12"/>
      <c r="C779" s="12"/>
      <c r="D779" s="12"/>
      <c r="E779" s="12"/>
      <c r="F779" s="12"/>
      <c r="G779" s="12"/>
    </row>
    <row r="780" ht="9.75" customHeight="1">
      <c r="B780" s="12"/>
      <c r="C780" s="12"/>
      <c r="D780" s="12"/>
      <c r="E780" s="12"/>
      <c r="F780" s="12"/>
      <c r="G780" s="12"/>
    </row>
    <row r="781" ht="9.75" customHeight="1">
      <c r="B781" s="12"/>
      <c r="C781" s="12"/>
      <c r="D781" s="12"/>
      <c r="E781" s="12"/>
      <c r="F781" s="12"/>
      <c r="G781" s="12"/>
    </row>
    <row r="782" ht="9.75" customHeight="1">
      <c r="B782" s="12"/>
      <c r="C782" s="12"/>
      <c r="D782" s="12"/>
      <c r="E782" s="12"/>
      <c r="F782" s="12"/>
      <c r="G782" s="12"/>
    </row>
    <row r="783" ht="9.75" customHeight="1">
      <c r="B783" s="12"/>
      <c r="C783" s="12"/>
      <c r="D783" s="12"/>
      <c r="E783" s="12"/>
      <c r="F783" s="12"/>
      <c r="G783" s="12"/>
    </row>
    <row r="784" ht="9.75" customHeight="1">
      <c r="B784" s="12"/>
      <c r="C784" s="12"/>
      <c r="D784" s="12"/>
      <c r="E784" s="12"/>
      <c r="F784" s="12"/>
      <c r="G784" s="12"/>
    </row>
    <row r="785" ht="9.75" customHeight="1">
      <c r="B785" s="12"/>
      <c r="C785" s="12"/>
      <c r="D785" s="12"/>
      <c r="E785" s="12"/>
      <c r="F785" s="12"/>
      <c r="G785" s="12"/>
    </row>
    <row r="786" ht="9.75" customHeight="1">
      <c r="B786" s="12"/>
      <c r="C786" s="12"/>
      <c r="D786" s="12"/>
      <c r="E786" s="12"/>
      <c r="F786" s="12"/>
      <c r="G786" s="12"/>
    </row>
    <row r="787" ht="9.75" customHeight="1">
      <c r="B787" s="12"/>
      <c r="C787" s="12"/>
      <c r="D787" s="12"/>
      <c r="E787" s="12"/>
      <c r="F787" s="12"/>
      <c r="G787" s="12"/>
    </row>
    <row r="788" ht="9.75" customHeight="1">
      <c r="B788" s="12"/>
      <c r="C788" s="12"/>
      <c r="D788" s="12"/>
      <c r="E788" s="12"/>
      <c r="F788" s="12"/>
      <c r="G788" s="12"/>
    </row>
    <row r="789" ht="9.75" customHeight="1">
      <c r="B789" s="12"/>
      <c r="C789" s="12"/>
      <c r="D789" s="12"/>
      <c r="E789" s="12"/>
      <c r="F789" s="12"/>
      <c r="G789" s="12"/>
    </row>
    <row r="790" ht="9.75" customHeight="1">
      <c r="B790" s="12"/>
      <c r="C790" s="12"/>
      <c r="D790" s="12"/>
      <c r="E790" s="12"/>
      <c r="F790" s="12"/>
      <c r="G790" s="12"/>
    </row>
    <row r="791" ht="9.75" customHeight="1">
      <c r="B791" s="12"/>
      <c r="C791" s="12"/>
      <c r="D791" s="12"/>
      <c r="E791" s="12"/>
      <c r="F791" s="12"/>
      <c r="G791" s="12"/>
    </row>
    <row r="792" ht="9.75" customHeight="1">
      <c r="B792" s="12"/>
      <c r="C792" s="12"/>
      <c r="D792" s="12"/>
      <c r="E792" s="12"/>
      <c r="F792" s="12"/>
      <c r="G792" s="12"/>
    </row>
    <row r="793" ht="9.75" customHeight="1">
      <c r="B793" s="12"/>
      <c r="C793" s="12"/>
      <c r="D793" s="12"/>
      <c r="E793" s="12"/>
      <c r="F793" s="12"/>
      <c r="G793" s="12"/>
    </row>
    <row r="794" ht="9.75" customHeight="1">
      <c r="B794" s="12"/>
      <c r="C794" s="12"/>
      <c r="D794" s="12"/>
      <c r="E794" s="12"/>
      <c r="F794" s="12"/>
      <c r="G794" s="12"/>
    </row>
    <row r="795" ht="9.75" customHeight="1">
      <c r="B795" s="12"/>
      <c r="C795" s="12"/>
      <c r="D795" s="12"/>
      <c r="E795" s="12"/>
      <c r="F795" s="12"/>
      <c r="G795" s="12"/>
    </row>
    <row r="796" ht="9.75" customHeight="1">
      <c r="B796" s="12"/>
      <c r="C796" s="12"/>
      <c r="D796" s="12"/>
      <c r="E796" s="12"/>
      <c r="F796" s="12"/>
      <c r="G796" s="12"/>
    </row>
    <row r="797" ht="9.75" customHeight="1">
      <c r="B797" s="12"/>
      <c r="C797" s="12"/>
      <c r="D797" s="12"/>
      <c r="E797" s="12"/>
      <c r="F797" s="12"/>
      <c r="G797" s="12"/>
    </row>
    <row r="798" ht="9.75" customHeight="1">
      <c r="B798" s="12"/>
      <c r="C798" s="12"/>
      <c r="D798" s="12"/>
      <c r="E798" s="12"/>
      <c r="F798" s="12"/>
      <c r="G798" s="12"/>
    </row>
    <row r="799" ht="9.75" customHeight="1">
      <c r="B799" s="12"/>
      <c r="C799" s="12"/>
      <c r="D799" s="12"/>
      <c r="E799" s="12"/>
      <c r="F799" s="12"/>
      <c r="G799" s="12"/>
    </row>
    <row r="800" ht="9.75" customHeight="1">
      <c r="B800" s="12"/>
      <c r="C800" s="12"/>
      <c r="D800" s="12"/>
      <c r="E800" s="12"/>
      <c r="F800" s="12"/>
      <c r="G800" s="12"/>
    </row>
    <row r="801" ht="9.75" customHeight="1">
      <c r="B801" s="12"/>
      <c r="C801" s="12"/>
      <c r="D801" s="12"/>
      <c r="E801" s="12"/>
      <c r="F801" s="12"/>
      <c r="G801" s="12"/>
    </row>
    <row r="802" ht="9.75" customHeight="1">
      <c r="B802" s="12"/>
      <c r="C802" s="12"/>
      <c r="D802" s="12"/>
      <c r="E802" s="12"/>
      <c r="F802" s="12"/>
      <c r="G802" s="12"/>
    </row>
    <row r="803" ht="9.75" customHeight="1">
      <c r="B803" s="12"/>
      <c r="C803" s="12"/>
      <c r="D803" s="12"/>
      <c r="E803" s="12"/>
      <c r="F803" s="12"/>
      <c r="G803" s="12"/>
    </row>
    <row r="804" ht="9.75" customHeight="1">
      <c r="B804" s="12"/>
      <c r="C804" s="12"/>
      <c r="D804" s="12"/>
      <c r="E804" s="12"/>
      <c r="F804" s="12"/>
      <c r="G804" s="12"/>
    </row>
    <row r="805" ht="9.75" customHeight="1">
      <c r="B805" s="12"/>
      <c r="C805" s="12"/>
      <c r="D805" s="12"/>
      <c r="E805" s="12"/>
      <c r="F805" s="12"/>
      <c r="G805" s="12"/>
    </row>
    <row r="806" ht="9.75" customHeight="1">
      <c r="B806" s="12"/>
      <c r="C806" s="12"/>
      <c r="D806" s="12"/>
      <c r="E806" s="12"/>
      <c r="F806" s="12"/>
      <c r="G806" s="12"/>
    </row>
    <row r="807" ht="9.75" customHeight="1">
      <c r="B807" s="12"/>
      <c r="C807" s="12"/>
      <c r="D807" s="12"/>
      <c r="E807" s="12"/>
      <c r="F807" s="12"/>
      <c r="G807" s="12"/>
    </row>
    <row r="808" ht="9.75" customHeight="1">
      <c r="B808" s="12"/>
      <c r="C808" s="12"/>
      <c r="D808" s="12"/>
      <c r="E808" s="12"/>
      <c r="F808" s="12"/>
      <c r="G808" s="12"/>
    </row>
    <row r="809" ht="9.75" customHeight="1">
      <c r="B809" s="12"/>
      <c r="C809" s="12"/>
      <c r="D809" s="12"/>
      <c r="E809" s="12"/>
      <c r="F809" s="12"/>
      <c r="G809" s="12"/>
    </row>
    <row r="810" ht="9.75" customHeight="1">
      <c r="B810" s="12"/>
      <c r="C810" s="12"/>
      <c r="D810" s="12"/>
      <c r="E810" s="12"/>
      <c r="F810" s="12"/>
      <c r="G810" s="12"/>
    </row>
    <row r="811" ht="9.75" customHeight="1">
      <c r="B811" s="12"/>
      <c r="C811" s="12"/>
      <c r="D811" s="12"/>
      <c r="E811" s="12"/>
      <c r="F811" s="12"/>
      <c r="G811" s="12"/>
    </row>
    <row r="812" ht="9.75" customHeight="1">
      <c r="B812" s="12"/>
      <c r="C812" s="12"/>
      <c r="D812" s="12"/>
      <c r="E812" s="12"/>
      <c r="F812" s="12"/>
      <c r="G812" s="12"/>
    </row>
    <row r="813" ht="9.75" customHeight="1">
      <c r="B813" s="12"/>
      <c r="C813" s="12"/>
      <c r="D813" s="12"/>
      <c r="E813" s="12"/>
      <c r="F813" s="12"/>
      <c r="G813" s="12"/>
    </row>
    <row r="814" ht="9.75" customHeight="1">
      <c r="B814" s="12"/>
      <c r="C814" s="12"/>
      <c r="D814" s="12"/>
      <c r="E814" s="12"/>
      <c r="F814" s="12"/>
      <c r="G814" s="12"/>
    </row>
    <row r="815" ht="9.75" customHeight="1">
      <c r="B815" s="12"/>
      <c r="C815" s="12"/>
      <c r="D815" s="12"/>
      <c r="E815" s="12"/>
      <c r="F815" s="12"/>
      <c r="G815" s="12"/>
    </row>
    <row r="816" ht="9.75" customHeight="1">
      <c r="B816" s="12"/>
      <c r="C816" s="12"/>
      <c r="D816" s="12"/>
      <c r="E816" s="12"/>
      <c r="F816" s="12"/>
      <c r="G816" s="12"/>
    </row>
    <row r="817" ht="9.75" customHeight="1">
      <c r="B817" s="12"/>
      <c r="C817" s="12"/>
      <c r="D817" s="12"/>
      <c r="E817" s="12"/>
      <c r="F817" s="12"/>
      <c r="G817" s="12"/>
    </row>
    <row r="818" ht="9.75" customHeight="1">
      <c r="B818" s="12"/>
      <c r="C818" s="12"/>
      <c r="D818" s="12"/>
      <c r="E818" s="12"/>
      <c r="F818" s="12"/>
      <c r="G818" s="12"/>
    </row>
    <row r="819" ht="9.75" customHeight="1">
      <c r="B819" s="12"/>
      <c r="C819" s="12"/>
      <c r="D819" s="12"/>
      <c r="E819" s="12"/>
      <c r="F819" s="12"/>
      <c r="G819" s="12"/>
    </row>
    <row r="820" ht="9.75" customHeight="1">
      <c r="B820" s="12"/>
      <c r="C820" s="12"/>
      <c r="D820" s="12"/>
      <c r="E820" s="12"/>
      <c r="F820" s="12"/>
      <c r="G820" s="12"/>
    </row>
    <row r="821" ht="9.75" customHeight="1">
      <c r="B821" s="12"/>
      <c r="C821" s="12"/>
      <c r="D821" s="12"/>
      <c r="E821" s="12"/>
      <c r="F821" s="12"/>
      <c r="G821" s="12"/>
    </row>
    <row r="822" ht="9.75" customHeight="1">
      <c r="B822" s="12"/>
      <c r="C822" s="12"/>
      <c r="D822" s="12"/>
      <c r="E822" s="12"/>
      <c r="F822" s="12"/>
      <c r="G822" s="12"/>
    </row>
    <row r="823" ht="9.75" customHeight="1">
      <c r="B823" s="12"/>
      <c r="C823" s="12"/>
      <c r="D823" s="12"/>
      <c r="E823" s="12"/>
      <c r="F823" s="12"/>
      <c r="G823" s="12"/>
    </row>
    <row r="824" ht="9.75" customHeight="1">
      <c r="B824" s="12"/>
      <c r="C824" s="12"/>
      <c r="D824" s="12"/>
      <c r="E824" s="12"/>
      <c r="F824" s="12"/>
      <c r="G824" s="12"/>
    </row>
    <row r="825" ht="9.75" customHeight="1">
      <c r="B825" s="12"/>
      <c r="C825" s="12"/>
      <c r="D825" s="12"/>
      <c r="E825" s="12"/>
      <c r="F825" s="12"/>
      <c r="G825" s="12"/>
    </row>
    <row r="826" ht="9.75" customHeight="1">
      <c r="B826" s="12"/>
      <c r="C826" s="12"/>
      <c r="D826" s="12"/>
      <c r="E826" s="12"/>
      <c r="F826" s="12"/>
      <c r="G826" s="12"/>
    </row>
    <row r="827" ht="9.75" customHeight="1">
      <c r="B827" s="12"/>
      <c r="C827" s="12"/>
      <c r="D827" s="12"/>
      <c r="E827" s="12"/>
      <c r="F827" s="12"/>
      <c r="G827" s="12"/>
    </row>
    <row r="828" ht="9.75" customHeight="1">
      <c r="B828" s="12"/>
      <c r="C828" s="12"/>
      <c r="D828" s="12"/>
      <c r="E828" s="12"/>
      <c r="F828" s="12"/>
      <c r="G828" s="12"/>
    </row>
    <row r="829" ht="9.75" customHeight="1">
      <c r="B829" s="12"/>
      <c r="C829" s="12"/>
      <c r="D829" s="12"/>
      <c r="E829" s="12"/>
      <c r="F829" s="12"/>
      <c r="G829" s="12"/>
    </row>
    <row r="830" ht="9.75" customHeight="1">
      <c r="B830" s="12"/>
      <c r="C830" s="12"/>
      <c r="D830" s="12"/>
      <c r="E830" s="12"/>
      <c r="F830" s="12"/>
      <c r="G830" s="12"/>
    </row>
    <row r="831" ht="9.75" customHeight="1">
      <c r="B831" s="12"/>
      <c r="C831" s="12"/>
      <c r="D831" s="12"/>
      <c r="E831" s="12"/>
      <c r="F831" s="12"/>
      <c r="G831" s="12"/>
    </row>
    <row r="832" ht="9.75" customHeight="1">
      <c r="B832" s="12"/>
      <c r="C832" s="12"/>
      <c r="D832" s="12"/>
      <c r="E832" s="12"/>
      <c r="F832" s="12"/>
      <c r="G832" s="12"/>
    </row>
    <row r="833" ht="9.75" customHeight="1">
      <c r="B833" s="12"/>
      <c r="C833" s="12"/>
      <c r="D833" s="12"/>
      <c r="E833" s="12"/>
      <c r="F833" s="12"/>
      <c r="G833" s="12"/>
    </row>
    <row r="834" ht="9.75" customHeight="1">
      <c r="B834" s="12"/>
      <c r="C834" s="12"/>
      <c r="D834" s="12"/>
      <c r="E834" s="12"/>
      <c r="F834" s="12"/>
      <c r="G834" s="12"/>
    </row>
    <row r="835" ht="9.75" customHeight="1">
      <c r="B835" s="12"/>
      <c r="C835" s="12"/>
      <c r="D835" s="12"/>
      <c r="E835" s="12"/>
      <c r="F835" s="12"/>
      <c r="G835" s="12"/>
    </row>
    <row r="836" ht="9.75" customHeight="1">
      <c r="B836" s="12"/>
      <c r="C836" s="12"/>
      <c r="D836" s="12"/>
      <c r="E836" s="12"/>
      <c r="F836" s="12"/>
      <c r="G836" s="12"/>
    </row>
    <row r="837" ht="9.75" customHeight="1">
      <c r="B837" s="12"/>
      <c r="C837" s="12"/>
      <c r="D837" s="12"/>
      <c r="E837" s="12"/>
      <c r="F837" s="12"/>
      <c r="G837" s="12"/>
    </row>
    <row r="838" ht="9.75" customHeight="1">
      <c r="B838" s="12"/>
      <c r="C838" s="12"/>
      <c r="D838" s="12"/>
      <c r="E838" s="12"/>
      <c r="F838" s="12"/>
      <c r="G838" s="12"/>
    </row>
    <row r="839" ht="9.75" customHeight="1">
      <c r="B839" s="12"/>
      <c r="C839" s="12"/>
      <c r="D839" s="12"/>
      <c r="E839" s="12"/>
      <c r="F839" s="12"/>
      <c r="G839" s="12"/>
    </row>
    <row r="840" ht="9.75" customHeight="1">
      <c r="B840" s="12"/>
      <c r="C840" s="12"/>
      <c r="D840" s="12"/>
      <c r="E840" s="12"/>
      <c r="F840" s="12"/>
      <c r="G840" s="12"/>
    </row>
    <row r="841" ht="9.75" customHeight="1">
      <c r="B841" s="12"/>
      <c r="C841" s="12"/>
      <c r="D841" s="12"/>
      <c r="E841" s="12"/>
      <c r="F841" s="12"/>
      <c r="G841" s="12"/>
    </row>
    <row r="842" ht="9.75" customHeight="1">
      <c r="B842" s="12"/>
      <c r="C842" s="12"/>
      <c r="D842" s="12"/>
      <c r="E842" s="12"/>
      <c r="F842" s="12"/>
      <c r="G842" s="12"/>
    </row>
    <row r="843" ht="9.75" customHeight="1">
      <c r="B843" s="12"/>
      <c r="C843" s="12"/>
      <c r="D843" s="12"/>
      <c r="E843" s="12"/>
      <c r="F843" s="12"/>
      <c r="G843" s="12"/>
    </row>
    <row r="844" ht="9.75" customHeight="1">
      <c r="B844" s="12"/>
      <c r="C844" s="12"/>
      <c r="D844" s="12"/>
      <c r="E844" s="12"/>
      <c r="F844" s="12"/>
      <c r="G844" s="12"/>
    </row>
    <row r="845" ht="9.75" customHeight="1">
      <c r="B845" s="12"/>
      <c r="C845" s="12"/>
      <c r="D845" s="12"/>
      <c r="E845" s="12"/>
      <c r="F845" s="12"/>
      <c r="G845" s="12"/>
    </row>
    <row r="846" ht="9.75" customHeight="1">
      <c r="B846" s="12"/>
      <c r="C846" s="12"/>
      <c r="D846" s="12"/>
      <c r="E846" s="12"/>
      <c r="F846" s="12"/>
      <c r="G846" s="12"/>
    </row>
    <row r="847" ht="9.75" customHeight="1">
      <c r="B847" s="12"/>
      <c r="C847" s="12"/>
      <c r="D847" s="12"/>
      <c r="E847" s="12"/>
      <c r="F847" s="12"/>
      <c r="G847" s="12"/>
    </row>
    <row r="848" ht="9.75" customHeight="1">
      <c r="B848" s="12"/>
      <c r="C848" s="12"/>
      <c r="D848" s="12"/>
      <c r="E848" s="12"/>
      <c r="F848" s="12"/>
      <c r="G848" s="12"/>
    </row>
    <row r="849" ht="9.75" customHeight="1">
      <c r="B849" s="12"/>
      <c r="C849" s="12"/>
      <c r="D849" s="12"/>
      <c r="E849" s="12"/>
      <c r="F849" s="12"/>
      <c r="G849" s="12"/>
    </row>
    <row r="850" ht="9.75" customHeight="1">
      <c r="B850" s="12"/>
      <c r="C850" s="12"/>
      <c r="D850" s="12"/>
      <c r="E850" s="12"/>
      <c r="F850" s="12"/>
      <c r="G850" s="12"/>
    </row>
    <row r="851" ht="9.75" customHeight="1">
      <c r="B851" s="12"/>
      <c r="C851" s="12"/>
      <c r="D851" s="12"/>
      <c r="E851" s="12"/>
      <c r="F851" s="12"/>
      <c r="G851" s="12"/>
    </row>
    <row r="852" ht="9.75" customHeight="1">
      <c r="B852" s="12"/>
      <c r="C852" s="12"/>
      <c r="D852" s="12"/>
      <c r="E852" s="12"/>
      <c r="F852" s="12"/>
      <c r="G852" s="12"/>
    </row>
    <row r="853" ht="9.75" customHeight="1">
      <c r="B853" s="12"/>
      <c r="C853" s="12"/>
      <c r="D853" s="12"/>
      <c r="E853" s="12"/>
      <c r="F853" s="12"/>
      <c r="G853" s="12"/>
    </row>
    <row r="854" ht="9.75" customHeight="1">
      <c r="B854" s="12"/>
      <c r="C854" s="12"/>
      <c r="D854" s="12"/>
      <c r="E854" s="12"/>
      <c r="F854" s="12"/>
      <c r="G854" s="12"/>
    </row>
    <row r="855" ht="9.75" customHeight="1">
      <c r="B855" s="12"/>
      <c r="C855" s="12"/>
      <c r="D855" s="12"/>
      <c r="E855" s="12"/>
      <c r="F855" s="12"/>
      <c r="G855" s="12"/>
    </row>
    <row r="856" ht="9.75" customHeight="1">
      <c r="B856" s="12"/>
      <c r="C856" s="12"/>
      <c r="D856" s="12"/>
      <c r="E856" s="12"/>
      <c r="F856" s="12"/>
      <c r="G856" s="12"/>
    </row>
    <row r="857" ht="9.75" customHeight="1">
      <c r="B857" s="12"/>
      <c r="C857" s="12"/>
      <c r="D857" s="12"/>
      <c r="E857" s="12"/>
      <c r="F857" s="12"/>
      <c r="G857" s="12"/>
    </row>
    <row r="858" ht="9.75" customHeight="1">
      <c r="B858" s="12"/>
      <c r="C858" s="12"/>
      <c r="D858" s="12"/>
      <c r="E858" s="12"/>
      <c r="F858" s="12"/>
      <c r="G858" s="12"/>
    </row>
    <row r="859" ht="9.75" customHeight="1">
      <c r="B859" s="12"/>
      <c r="C859" s="12"/>
      <c r="D859" s="12"/>
      <c r="E859" s="12"/>
      <c r="F859" s="12"/>
      <c r="G859" s="12"/>
    </row>
    <row r="860" ht="9.75" customHeight="1">
      <c r="B860" s="12"/>
      <c r="C860" s="12"/>
      <c r="D860" s="12"/>
      <c r="E860" s="12"/>
      <c r="F860" s="12"/>
      <c r="G860" s="12"/>
    </row>
    <row r="861" ht="9.75" customHeight="1">
      <c r="B861" s="12"/>
      <c r="C861" s="12"/>
      <c r="D861" s="12"/>
      <c r="E861" s="12"/>
      <c r="F861" s="12"/>
      <c r="G861" s="12"/>
    </row>
    <row r="862" ht="9.75" customHeight="1">
      <c r="B862" s="12"/>
      <c r="C862" s="12"/>
      <c r="D862" s="12"/>
      <c r="E862" s="12"/>
      <c r="F862" s="12"/>
      <c r="G862" s="12"/>
    </row>
    <row r="863" ht="9.75" customHeight="1">
      <c r="B863" s="12"/>
      <c r="C863" s="12"/>
      <c r="D863" s="12"/>
      <c r="E863" s="12"/>
      <c r="F863" s="12"/>
      <c r="G863" s="12"/>
    </row>
    <row r="864" ht="9.75" customHeight="1">
      <c r="B864" s="12"/>
      <c r="C864" s="12"/>
      <c r="D864" s="12"/>
      <c r="E864" s="12"/>
      <c r="F864" s="12"/>
      <c r="G864" s="12"/>
    </row>
    <row r="865" ht="9.75" customHeight="1">
      <c r="B865" s="12"/>
      <c r="C865" s="12"/>
      <c r="D865" s="12"/>
      <c r="E865" s="12"/>
      <c r="F865" s="12"/>
      <c r="G865" s="12"/>
    </row>
    <row r="866" ht="9.75" customHeight="1">
      <c r="B866" s="12"/>
      <c r="C866" s="12"/>
      <c r="D866" s="12"/>
      <c r="E866" s="12"/>
      <c r="F866" s="12"/>
      <c r="G866" s="12"/>
    </row>
    <row r="867" ht="9.75" customHeight="1">
      <c r="B867" s="12"/>
      <c r="C867" s="12"/>
      <c r="D867" s="12"/>
      <c r="E867" s="12"/>
      <c r="F867" s="12"/>
      <c r="G867" s="12"/>
    </row>
    <row r="868" ht="9.75" customHeight="1">
      <c r="B868" s="12"/>
      <c r="C868" s="12"/>
      <c r="D868" s="12"/>
      <c r="E868" s="12"/>
      <c r="F868" s="12"/>
      <c r="G868" s="12"/>
    </row>
    <row r="869" ht="9.75" customHeight="1">
      <c r="B869" s="12"/>
      <c r="C869" s="12"/>
      <c r="D869" s="12"/>
      <c r="E869" s="12"/>
      <c r="F869" s="12"/>
      <c r="G869" s="12"/>
    </row>
    <row r="870" ht="9.75" customHeight="1">
      <c r="B870" s="12"/>
      <c r="C870" s="12"/>
      <c r="D870" s="12"/>
      <c r="E870" s="12"/>
      <c r="F870" s="12"/>
      <c r="G870" s="12"/>
    </row>
    <row r="871" ht="9.75" customHeight="1">
      <c r="B871" s="12"/>
      <c r="C871" s="12"/>
      <c r="D871" s="12"/>
      <c r="E871" s="12"/>
      <c r="F871" s="12"/>
      <c r="G871" s="12"/>
    </row>
    <row r="872" ht="9.75" customHeight="1">
      <c r="B872" s="12"/>
      <c r="C872" s="12"/>
      <c r="D872" s="12"/>
      <c r="E872" s="12"/>
      <c r="F872" s="12"/>
      <c r="G872" s="12"/>
    </row>
    <row r="873" ht="9.75" customHeight="1">
      <c r="B873" s="12"/>
      <c r="C873" s="12"/>
      <c r="D873" s="12"/>
      <c r="E873" s="12"/>
      <c r="F873" s="12"/>
      <c r="G873" s="12"/>
    </row>
    <row r="874" ht="9.75" customHeight="1">
      <c r="B874" s="12"/>
      <c r="C874" s="12"/>
      <c r="D874" s="12"/>
      <c r="E874" s="12"/>
      <c r="F874" s="12"/>
      <c r="G874" s="12"/>
    </row>
    <row r="875" ht="9.75" customHeight="1">
      <c r="B875" s="12"/>
      <c r="C875" s="12"/>
      <c r="D875" s="12"/>
      <c r="E875" s="12"/>
      <c r="F875" s="12"/>
      <c r="G875" s="12"/>
    </row>
    <row r="876" ht="9.75" customHeight="1">
      <c r="B876" s="12"/>
      <c r="C876" s="12"/>
      <c r="D876" s="12"/>
      <c r="E876" s="12"/>
      <c r="F876" s="12"/>
      <c r="G876" s="12"/>
    </row>
    <row r="877" ht="9.75" customHeight="1">
      <c r="B877" s="12"/>
      <c r="C877" s="12"/>
      <c r="D877" s="12"/>
      <c r="E877" s="12"/>
      <c r="F877" s="12"/>
      <c r="G877" s="12"/>
    </row>
    <row r="878" ht="9.75" customHeight="1">
      <c r="B878" s="12"/>
      <c r="C878" s="12"/>
      <c r="D878" s="12"/>
      <c r="E878" s="12"/>
      <c r="F878" s="12"/>
      <c r="G878" s="12"/>
    </row>
    <row r="879" ht="9.75" customHeight="1">
      <c r="B879" s="12"/>
      <c r="C879" s="12"/>
      <c r="D879" s="12"/>
      <c r="E879" s="12"/>
      <c r="F879" s="12"/>
      <c r="G879" s="12"/>
    </row>
    <row r="880" ht="9.75" customHeight="1">
      <c r="B880" s="12"/>
      <c r="C880" s="12"/>
      <c r="D880" s="12"/>
      <c r="E880" s="12"/>
      <c r="F880" s="12"/>
      <c r="G880" s="12"/>
    </row>
    <row r="881" ht="9.75" customHeight="1">
      <c r="B881" s="12"/>
      <c r="C881" s="12"/>
      <c r="D881" s="12"/>
      <c r="E881" s="12"/>
      <c r="F881" s="12"/>
      <c r="G881" s="12"/>
    </row>
    <row r="882" ht="9.75" customHeight="1">
      <c r="B882" s="12"/>
      <c r="C882" s="12"/>
      <c r="D882" s="12"/>
      <c r="E882" s="12"/>
      <c r="F882" s="12"/>
      <c r="G882" s="12"/>
    </row>
    <row r="883" ht="9.75" customHeight="1">
      <c r="B883" s="12"/>
      <c r="C883" s="12"/>
      <c r="D883" s="12"/>
      <c r="E883" s="12"/>
      <c r="F883" s="12"/>
      <c r="G883" s="12"/>
    </row>
    <row r="884" ht="9.75" customHeight="1">
      <c r="B884" s="12"/>
      <c r="C884" s="12"/>
      <c r="D884" s="12"/>
      <c r="E884" s="12"/>
      <c r="F884" s="12"/>
      <c r="G884" s="12"/>
    </row>
    <row r="885" ht="9.75" customHeight="1">
      <c r="B885" s="12"/>
      <c r="C885" s="12"/>
      <c r="D885" s="12"/>
      <c r="E885" s="12"/>
      <c r="F885" s="12"/>
      <c r="G885" s="12"/>
    </row>
    <row r="886" ht="9.75" customHeight="1">
      <c r="B886" s="12"/>
      <c r="C886" s="12"/>
      <c r="D886" s="12"/>
      <c r="E886" s="12"/>
      <c r="F886" s="12"/>
      <c r="G886" s="12"/>
    </row>
    <row r="887" ht="9.75" customHeight="1">
      <c r="B887" s="12"/>
      <c r="C887" s="12"/>
      <c r="D887" s="12"/>
      <c r="E887" s="12"/>
      <c r="F887" s="12"/>
      <c r="G887" s="12"/>
    </row>
    <row r="888" ht="9.75" customHeight="1">
      <c r="B888" s="12"/>
      <c r="C888" s="12"/>
      <c r="D888" s="12"/>
      <c r="E888" s="12"/>
      <c r="F888" s="12"/>
      <c r="G888" s="12"/>
    </row>
    <row r="889" ht="9.75" customHeight="1">
      <c r="B889" s="12"/>
      <c r="C889" s="12"/>
      <c r="D889" s="12"/>
      <c r="E889" s="12"/>
      <c r="F889" s="12"/>
      <c r="G889" s="12"/>
    </row>
    <row r="890" ht="9.75" customHeight="1">
      <c r="B890" s="12"/>
      <c r="C890" s="12"/>
      <c r="D890" s="12"/>
      <c r="E890" s="12"/>
      <c r="F890" s="12"/>
      <c r="G890" s="12"/>
    </row>
    <row r="891" ht="9.75" customHeight="1">
      <c r="B891" s="12"/>
      <c r="C891" s="12"/>
      <c r="D891" s="12"/>
      <c r="E891" s="12"/>
      <c r="F891" s="12"/>
      <c r="G891" s="12"/>
    </row>
    <row r="892" ht="9.75" customHeight="1">
      <c r="B892" s="12"/>
      <c r="C892" s="12"/>
      <c r="D892" s="12"/>
      <c r="E892" s="12"/>
      <c r="F892" s="12"/>
      <c r="G892" s="12"/>
    </row>
    <row r="893" ht="9.75" customHeight="1">
      <c r="B893" s="12"/>
      <c r="C893" s="12"/>
      <c r="D893" s="12"/>
      <c r="E893" s="12"/>
      <c r="F893" s="12"/>
      <c r="G893" s="12"/>
    </row>
    <row r="894" ht="9.75" customHeight="1">
      <c r="B894" s="12"/>
      <c r="C894" s="12"/>
      <c r="D894" s="12"/>
      <c r="E894" s="12"/>
      <c r="F894" s="12"/>
      <c r="G894" s="12"/>
    </row>
    <row r="895" ht="9.75" customHeight="1">
      <c r="B895" s="12"/>
      <c r="C895" s="12"/>
      <c r="D895" s="12"/>
      <c r="E895" s="12"/>
      <c r="F895" s="12"/>
      <c r="G895" s="12"/>
    </row>
    <row r="896" ht="9.75" customHeight="1">
      <c r="B896" s="12"/>
      <c r="C896" s="12"/>
      <c r="D896" s="12"/>
      <c r="E896" s="12"/>
      <c r="F896" s="12"/>
      <c r="G896" s="12"/>
    </row>
    <row r="897" ht="9.75" customHeight="1">
      <c r="B897" s="12"/>
      <c r="C897" s="12"/>
      <c r="D897" s="12"/>
      <c r="E897" s="12"/>
      <c r="F897" s="12"/>
      <c r="G897" s="12"/>
    </row>
    <row r="898" ht="9.75" customHeight="1">
      <c r="B898" s="12"/>
      <c r="C898" s="12"/>
      <c r="D898" s="12"/>
      <c r="E898" s="12"/>
      <c r="F898" s="12"/>
      <c r="G898" s="12"/>
    </row>
    <row r="899" ht="9.75" customHeight="1">
      <c r="B899" s="12"/>
      <c r="C899" s="12"/>
      <c r="D899" s="12"/>
      <c r="E899" s="12"/>
      <c r="F899" s="12"/>
      <c r="G899" s="12"/>
    </row>
    <row r="900" ht="9.75" customHeight="1">
      <c r="B900" s="12"/>
      <c r="C900" s="12"/>
      <c r="D900" s="12"/>
      <c r="E900" s="12"/>
      <c r="F900" s="12"/>
      <c r="G900" s="12"/>
    </row>
    <row r="901" ht="9.75" customHeight="1">
      <c r="B901" s="12"/>
      <c r="C901" s="12"/>
      <c r="D901" s="12"/>
      <c r="E901" s="12"/>
      <c r="F901" s="12"/>
      <c r="G901" s="12"/>
    </row>
    <row r="902" ht="9.75" customHeight="1">
      <c r="B902" s="12"/>
      <c r="C902" s="12"/>
      <c r="D902" s="12"/>
      <c r="E902" s="12"/>
      <c r="F902" s="12"/>
      <c r="G902" s="12"/>
    </row>
    <row r="903" ht="9.75" customHeight="1">
      <c r="B903" s="12"/>
      <c r="C903" s="12"/>
      <c r="D903" s="12"/>
      <c r="E903" s="12"/>
      <c r="F903" s="12"/>
      <c r="G903" s="12"/>
    </row>
    <row r="904" ht="9.75" customHeight="1">
      <c r="B904" s="12"/>
      <c r="C904" s="12"/>
      <c r="D904" s="12"/>
      <c r="E904" s="12"/>
      <c r="F904" s="12"/>
      <c r="G904" s="12"/>
    </row>
    <row r="905" ht="9.75" customHeight="1">
      <c r="B905" s="12"/>
      <c r="C905" s="12"/>
      <c r="D905" s="12"/>
      <c r="E905" s="12"/>
      <c r="F905" s="12"/>
      <c r="G905" s="12"/>
    </row>
    <row r="906" ht="9.75" customHeight="1">
      <c r="B906" s="12"/>
      <c r="C906" s="12"/>
      <c r="D906" s="12"/>
      <c r="E906" s="12"/>
      <c r="F906" s="12"/>
      <c r="G906" s="12"/>
    </row>
    <row r="907" ht="9.75" customHeight="1">
      <c r="B907" s="12"/>
      <c r="C907" s="12"/>
      <c r="D907" s="12"/>
      <c r="E907" s="12"/>
      <c r="F907" s="12"/>
      <c r="G907" s="12"/>
    </row>
    <row r="908" ht="9.75" customHeight="1">
      <c r="B908" s="12"/>
      <c r="C908" s="12"/>
      <c r="D908" s="12"/>
      <c r="E908" s="12"/>
      <c r="F908" s="12"/>
      <c r="G908" s="12"/>
    </row>
    <row r="909" ht="9.75" customHeight="1">
      <c r="B909" s="12"/>
      <c r="C909" s="12"/>
      <c r="D909" s="12"/>
      <c r="E909" s="12"/>
      <c r="F909" s="12"/>
      <c r="G909" s="12"/>
    </row>
    <row r="910" ht="9.75" customHeight="1">
      <c r="B910" s="12"/>
      <c r="C910" s="12"/>
      <c r="D910" s="12"/>
      <c r="E910" s="12"/>
      <c r="F910" s="12"/>
      <c r="G910" s="12"/>
    </row>
    <row r="911" ht="9.75" customHeight="1">
      <c r="B911" s="12"/>
      <c r="C911" s="12"/>
      <c r="D911" s="12"/>
      <c r="E911" s="12"/>
      <c r="F911" s="12"/>
      <c r="G911" s="12"/>
    </row>
    <row r="912" ht="9.75" customHeight="1">
      <c r="B912" s="12"/>
      <c r="C912" s="12"/>
      <c r="D912" s="12"/>
      <c r="E912" s="12"/>
      <c r="F912" s="12"/>
      <c r="G912" s="12"/>
    </row>
    <row r="913" ht="9.75" customHeight="1">
      <c r="B913" s="12"/>
      <c r="C913" s="12"/>
      <c r="D913" s="12"/>
      <c r="E913" s="12"/>
      <c r="F913" s="12"/>
      <c r="G913" s="12"/>
    </row>
    <row r="914" ht="9.75" customHeight="1">
      <c r="B914" s="12"/>
      <c r="C914" s="12"/>
      <c r="D914" s="12"/>
      <c r="E914" s="12"/>
      <c r="F914" s="12"/>
      <c r="G914" s="12"/>
    </row>
    <row r="915" ht="9.75" customHeight="1">
      <c r="B915" s="12"/>
      <c r="C915" s="12"/>
      <c r="D915" s="12"/>
      <c r="E915" s="12"/>
      <c r="F915" s="12"/>
      <c r="G915" s="12"/>
    </row>
    <row r="916" ht="9.75" customHeight="1">
      <c r="B916" s="12"/>
      <c r="C916" s="12"/>
      <c r="D916" s="12"/>
      <c r="E916" s="12"/>
      <c r="F916" s="12"/>
      <c r="G916" s="12"/>
    </row>
    <row r="917" ht="9.75" customHeight="1">
      <c r="B917" s="12"/>
      <c r="C917" s="12"/>
      <c r="D917" s="12"/>
      <c r="E917" s="12"/>
      <c r="F917" s="12"/>
      <c r="G917" s="12"/>
    </row>
    <row r="918" ht="9.75" customHeight="1">
      <c r="B918" s="12"/>
      <c r="C918" s="12"/>
      <c r="D918" s="12"/>
      <c r="E918" s="12"/>
      <c r="F918" s="12"/>
      <c r="G918" s="12"/>
    </row>
    <row r="919" ht="9.75" customHeight="1">
      <c r="B919" s="12"/>
      <c r="C919" s="12"/>
      <c r="D919" s="12"/>
      <c r="E919" s="12"/>
      <c r="F919" s="12"/>
      <c r="G919" s="12"/>
    </row>
    <row r="920" ht="9.75" customHeight="1">
      <c r="B920" s="12"/>
      <c r="C920" s="12"/>
      <c r="D920" s="12"/>
      <c r="E920" s="12"/>
      <c r="F920" s="12"/>
      <c r="G920" s="12"/>
    </row>
    <row r="921" ht="9.75" customHeight="1">
      <c r="B921" s="12"/>
      <c r="C921" s="12"/>
      <c r="D921" s="12"/>
      <c r="E921" s="12"/>
      <c r="F921" s="12"/>
      <c r="G921" s="12"/>
    </row>
    <row r="922" ht="9.75" customHeight="1">
      <c r="B922" s="12"/>
      <c r="C922" s="12"/>
      <c r="D922" s="12"/>
      <c r="E922" s="12"/>
      <c r="F922" s="12"/>
      <c r="G922" s="12"/>
    </row>
    <row r="923" ht="9.75" customHeight="1">
      <c r="B923" s="12"/>
      <c r="C923" s="12"/>
      <c r="D923" s="12"/>
      <c r="E923" s="12"/>
      <c r="F923" s="12"/>
      <c r="G923" s="12"/>
    </row>
    <row r="924" ht="9.75" customHeight="1">
      <c r="B924" s="12"/>
      <c r="C924" s="12"/>
      <c r="D924" s="12"/>
      <c r="E924" s="12"/>
      <c r="F924" s="12"/>
      <c r="G924" s="12"/>
    </row>
    <row r="925" ht="9.75" customHeight="1">
      <c r="B925" s="12"/>
      <c r="C925" s="12"/>
      <c r="D925" s="12"/>
      <c r="E925" s="12"/>
      <c r="F925" s="12"/>
      <c r="G925" s="12"/>
    </row>
    <row r="926" ht="9.75" customHeight="1">
      <c r="B926" s="12"/>
      <c r="C926" s="12"/>
      <c r="D926" s="12"/>
      <c r="E926" s="12"/>
      <c r="F926" s="12"/>
      <c r="G926" s="12"/>
    </row>
    <row r="927" ht="9.75" customHeight="1">
      <c r="B927" s="12"/>
      <c r="C927" s="12"/>
      <c r="D927" s="12"/>
      <c r="E927" s="12"/>
      <c r="F927" s="12"/>
      <c r="G927" s="12"/>
    </row>
    <row r="928" ht="9.75" customHeight="1">
      <c r="B928" s="12"/>
      <c r="C928" s="12"/>
      <c r="D928" s="12"/>
      <c r="E928" s="12"/>
      <c r="F928" s="12"/>
      <c r="G928" s="12"/>
    </row>
    <row r="929" ht="9.75" customHeight="1">
      <c r="B929" s="12"/>
      <c r="C929" s="12"/>
      <c r="D929" s="12"/>
      <c r="E929" s="12"/>
      <c r="F929" s="12"/>
      <c r="G929" s="12"/>
    </row>
    <row r="930" ht="9.75" customHeight="1">
      <c r="B930" s="12"/>
      <c r="C930" s="12"/>
      <c r="D930" s="12"/>
      <c r="E930" s="12"/>
      <c r="F930" s="12"/>
      <c r="G930" s="12"/>
    </row>
    <row r="931" ht="9.75" customHeight="1">
      <c r="B931" s="12"/>
      <c r="C931" s="12"/>
      <c r="D931" s="12"/>
      <c r="E931" s="12"/>
      <c r="F931" s="12"/>
      <c r="G931" s="12"/>
    </row>
    <row r="932" ht="9.75" customHeight="1">
      <c r="B932" s="12"/>
      <c r="C932" s="12"/>
      <c r="D932" s="12"/>
      <c r="E932" s="12"/>
      <c r="F932" s="12"/>
      <c r="G932" s="12"/>
    </row>
    <row r="933" ht="9.75" customHeight="1">
      <c r="B933" s="12"/>
      <c r="C933" s="12"/>
      <c r="D933" s="12"/>
      <c r="E933" s="12"/>
      <c r="F933" s="12"/>
      <c r="G933" s="12"/>
    </row>
    <row r="934" ht="9.75" customHeight="1">
      <c r="B934" s="12"/>
      <c r="C934" s="12"/>
      <c r="D934" s="12"/>
      <c r="E934" s="12"/>
      <c r="F934" s="12"/>
      <c r="G934" s="12"/>
    </row>
    <row r="935" ht="9.75" customHeight="1">
      <c r="B935" s="12"/>
      <c r="C935" s="12"/>
      <c r="D935" s="12"/>
      <c r="E935" s="12"/>
      <c r="F935" s="12"/>
      <c r="G935" s="12"/>
    </row>
    <row r="936" ht="9.75" customHeight="1">
      <c r="B936" s="12"/>
      <c r="C936" s="12"/>
      <c r="D936" s="12"/>
      <c r="E936" s="12"/>
      <c r="F936" s="12"/>
      <c r="G936" s="12"/>
    </row>
    <row r="937" ht="9.75" customHeight="1">
      <c r="B937" s="12"/>
      <c r="C937" s="12"/>
      <c r="D937" s="12"/>
      <c r="E937" s="12"/>
      <c r="F937" s="12"/>
      <c r="G937" s="12"/>
    </row>
    <row r="938" ht="9.75" customHeight="1">
      <c r="B938" s="12"/>
      <c r="C938" s="12"/>
      <c r="D938" s="12"/>
      <c r="E938" s="12"/>
      <c r="F938" s="12"/>
      <c r="G938" s="12"/>
    </row>
    <row r="939" ht="9.75" customHeight="1">
      <c r="B939" s="12"/>
      <c r="C939" s="12"/>
      <c r="D939" s="12"/>
      <c r="E939" s="12"/>
      <c r="F939" s="12"/>
      <c r="G939" s="12"/>
    </row>
    <row r="940" ht="9.75" customHeight="1">
      <c r="B940" s="12"/>
      <c r="C940" s="12"/>
      <c r="D940" s="12"/>
      <c r="E940" s="12"/>
      <c r="F940" s="12"/>
      <c r="G940" s="12"/>
    </row>
    <row r="941" ht="9.75" customHeight="1">
      <c r="B941" s="12"/>
      <c r="C941" s="12"/>
      <c r="D941" s="12"/>
      <c r="E941" s="12"/>
      <c r="F941" s="12"/>
      <c r="G941" s="12"/>
    </row>
    <row r="942" ht="9.75" customHeight="1">
      <c r="B942" s="12"/>
      <c r="C942" s="12"/>
      <c r="D942" s="12"/>
      <c r="E942" s="12"/>
      <c r="F942" s="12"/>
      <c r="G942" s="12"/>
    </row>
    <row r="943" ht="9.75" customHeight="1">
      <c r="B943" s="12"/>
      <c r="C943" s="12"/>
      <c r="D943" s="12"/>
      <c r="E943" s="12"/>
      <c r="F943" s="12"/>
      <c r="G943" s="12"/>
    </row>
    <row r="944" ht="9.75" customHeight="1">
      <c r="B944" s="12"/>
      <c r="C944" s="12"/>
      <c r="D944" s="12"/>
      <c r="E944" s="12"/>
      <c r="F944" s="12"/>
      <c r="G944" s="12"/>
    </row>
    <row r="945" ht="9.75" customHeight="1">
      <c r="B945" s="12"/>
      <c r="C945" s="12"/>
      <c r="D945" s="12"/>
      <c r="E945" s="12"/>
      <c r="F945" s="12"/>
      <c r="G945" s="12"/>
    </row>
    <row r="946" ht="9.75" customHeight="1">
      <c r="B946" s="12"/>
      <c r="C946" s="12"/>
      <c r="D946" s="12"/>
      <c r="E946" s="12"/>
      <c r="F946" s="12"/>
      <c r="G946" s="12"/>
    </row>
    <row r="947" ht="9.75" customHeight="1">
      <c r="B947" s="12"/>
      <c r="C947" s="12"/>
      <c r="D947" s="12"/>
      <c r="E947" s="12"/>
      <c r="F947" s="12"/>
      <c r="G947" s="12"/>
    </row>
    <row r="948" ht="9.75" customHeight="1">
      <c r="B948" s="12"/>
      <c r="C948" s="12"/>
      <c r="D948" s="12"/>
      <c r="E948" s="12"/>
      <c r="F948" s="12"/>
      <c r="G948" s="12"/>
    </row>
    <row r="949" ht="9.75" customHeight="1">
      <c r="B949" s="12"/>
      <c r="C949" s="12"/>
      <c r="D949" s="12"/>
      <c r="E949" s="12"/>
      <c r="F949" s="12"/>
      <c r="G949" s="12"/>
    </row>
    <row r="950" ht="9.75" customHeight="1">
      <c r="B950" s="12"/>
      <c r="C950" s="12"/>
      <c r="D950" s="12"/>
      <c r="E950" s="12"/>
      <c r="F950" s="12"/>
      <c r="G950" s="12"/>
    </row>
    <row r="951" ht="9.75" customHeight="1">
      <c r="B951" s="12"/>
      <c r="C951" s="12"/>
      <c r="D951" s="12"/>
      <c r="E951" s="12"/>
      <c r="F951" s="12"/>
      <c r="G951" s="12"/>
    </row>
    <row r="952" ht="9.75" customHeight="1">
      <c r="B952" s="12"/>
      <c r="C952" s="12"/>
      <c r="D952" s="12"/>
      <c r="E952" s="12"/>
      <c r="F952" s="12"/>
      <c r="G952" s="12"/>
    </row>
    <row r="953" ht="9.75" customHeight="1">
      <c r="B953" s="12"/>
      <c r="C953" s="12"/>
      <c r="D953" s="12"/>
      <c r="E953" s="12"/>
      <c r="F953" s="12"/>
      <c r="G953" s="12"/>
    </row>
    <row r="954" ht="9.75" customHeight="1">
      <c r="B954" s="12"/>
      <c r="C954" s="12"/>
      <c r="D954" s="12"/>
      <c r="E954" s="12"/>
      <c r="F954" s="12"/>
      <c r="G954" s="12"/>
    </row>
    <row r="955" ht="9.75" customHeight="1">
      <c r="B955" s="12"/>
      <c r="C955" s="12"/>
      <c r="D955" s="12"/>
      <c r="E955" s="12"/>
      <c r="F955" s="12"/>
      <c r="G955" s="12"/>
    </row>
    <row r="956" ht="9.75" customHeight="1">
      <c r="B956" s="12"/>
      <c r="C956" s="12"/>
      <c r="D956" s="12"/>
      <c r="E956" s="12"/>
      <c r="F956" s="12"/>
      <c r="G956" s="12"/>
    </row>
    <row r="957" ht="9.75" customHeight="1">
      <c r="B957" s="12"/>
      <c r="C957" s="12"/>
      <c r="D957" s="12"/>
      <c r="E957" s="12"/>
      <c r="F957" s="12"/>
      <c r="G957" s="12"/>
    </row>
    <row r="958" ht="9.75" customHeight="1">
      <c r="B958" s="12"/>
      <c r="C958" s="12"/>
      <c r="D958" s="12"/>
      <c r="E958" s="12"/>
      <c r="F958" s="12"/>
      <c r="G958" s="12"/>
    </row>
    <row r="959" ht="9.75" customHeight="1">
      <c r="B959" s="12"/>
      <c r="C959" s="12"/>
      <c r="D959" s="12"/>
      <c r="E959" s="12"/>
      <c r="F959" s="12"/>
      <c r="G959" s="12"/>
    </row>
    <row r="960" ht="9.75" customHeight="1">
      <c r="B960" s="12"/>
      <c r="C960" s="12"/>
      <c r="D960" s="12"/>
      <c r="E960" s="12"/>
      <c r="F960" s="12"/>
      <c r="G960" s="12"/>
    </row>
    <row r="961" ht="9.75" customHeight="1">
      <c r="B961" s="12"/>
      <c r="C961" s="12"/>
      <c r="D961" s="12"/>
      <c r="E961" s="12"/>
      <c r="F961" s="12"/>
      <c r="G961" s="12"/>
    </row>
    <row r="962" ht="9.75" customHeight="1">
      <c r="B962" s="12"/>
      <c r="C962" s="12"/>
      <c r="D962" s="12"/>
      <c r="E962" s="12"/>
      <c r="F962" s="12"/>
      <c r="G962" s="12"/>
    </row>
    <row r="963" ht="9.75" customHeight="1">
      <c r="B963" s="12"/>
      <c r="C963" s="12"/>
      <c r="D963" s="12"/>
      <c r="E963" s="12"/>
      <c r="F963" s="12"/>
      <c r="G963" s="12"/>
    </row>
    <row r="964" ht="9.75" customHeight="1">
      <c r="B964" s="12"/>
      <c r="C964" s="12"/>
      <c r="D964" s="12"/>
      <c r="E964" s="12"/>
      <c r="F964" s="12"/>
      <c r="G964" s="12"/>
    </row>
    <row r="965" ht="9.75" customHeight="1">
      <c r="B965" s="12"/>
      <c r="C965" s="12"/>
      <c r="D965" s="12"/>
      <c r="E965" s="12"/>
      <c r="F965" s="12"/>
      <c r="G965" s="12"/>
    </row>
    <row r="966" ht="9.75" customHeight="1">
      <c r="B966" s="12"/>
      <c r="C966" s="12"/>
      <c r="D966" s="12"/>
      <c r="E966" s="12"/>
      <c r="F966" s="12"/>
      <c r="G966" s="12"/>
    </row>
    <row r="967" ht="9.75" customHeight="1">
      <c r="B967" s="12"/>
      <c r="C967" s="12"/>
      <c r="D967" s="12"/>
      <c r="E967" s="12"/>
      <c r="F967" s="12"/>
      <c r="G967" s="12"/>
    </row>
    <row r="968" ht="9.75" customHeight="1">
      <c r="B968" s="12"/>
      <c r="C968" s="12"/>
      <c r="D968" s="12"/>
      <c r="E968" s="12"/>
      <c r="F968" s="12"/>
      <c r="G968" s="12"/>
    </row>
    <row r="969" ht="9.75" customHeight="1">
      <c r="B969" s="12"/>
      <c r="C969" s="12"/>
      <c r="D969" s="12"/>
      <c r="E969" s="12"/>
      <c r="F969" s="12"/>
      <c r="G969" s="12"/>
    </row>
    <row r="970" ht="9.75" customHeight="1">
      <c r="B970" s="12"/>
      <c r="C970" s="12"/>
      <c r="D970" s="12"/>
      <c r="E970" s="12"/>
      <c r="F970" s="12"/>
      <c r="G970" s="12"/>
    </row>
    <row r="971" ht="9.75" customHeight="1">
      <c r="B971" s="12"/>
      <c r="C971" s="12"/>
      <c r="D971" s="12"/>
      <c r="E971" s="12"/>
      <c r="F971" s="12"/>
      <c r="G971" s="12"/>
    </row>
    <row r="972" ht="9.75" customHeight="1">
      <c r="B972" s="12"/>
      <c r="C972" s="12"/>
      <c r="D972" s="12"/>
      <c r="E972" s="12"/>
      <c r="F972" s="12"/>
      <c r="G972" s="12"/>
    </row>
    <row r="973" ht="9.75" customHeight="1">
      <c r="B973" s="12"/>
      <c r="C973" s="12"/>
      <c r="D973" s="12"/>
      <c r="E973" s="12"/>
      <c r="F973" s="12"/>
      <c r="G973" s="12"/>
    </row>
    <row r="974" ht="9.75" customHeight="1">
      <c r="B974" s="12"/>
      <c r="C974" s="12"/>
      <c r="D974" s="12"/>
      <c r="E974" s="12"/>
      <c r="F974" s="12"/>
      <c r="G974" s="12"/>
    </row>
    <row r="975" ht="9.75" customHeight="1">
      <c r="B975" s="12"/>
      <c r="C975" s="12"/>
      <c r="D975" s="12"/>
      <c r="E975" s="12"/>
      <c r="F975" s="12"/>
      <c r="G975" s="12"/>
    </row>
    <row r="976" ht="9.75" customHeight="1">
      <c r="B976" s="12"/>
      <c r="C976" s="12"/>
      <c r="D976" s="12"/>
      <c r="E976" s="12"/>
      <c r="F976" s="12"/>
      <c r="G976" s="12"/>
    </row>
    <row r="977" ht="9.75" customHeight="1">
      <c r="B977" s="12"/>
      <c r="C977" s="12"/>
      <c r="D977" s="12"/>
      <c r="E977" s="12"/>
      <c r="F977" s="12"/>
      <c r="G977" s="12"/>
    </row>
    <row r="978" ht="9.75" customHeight="1">
      <c r="B978" s="12"/>
      <c r="C978" s="12"/>
      <c r="D978" s="12"/>
      <c r="E978" s="12"/>
      <c r="F978" s="12"/>
      <c r="G978" s="12"/>
    </row>
    <row r="979" ht="9.75" customHeight="1">
      <c r="B979" s="12"/>
      <c r="C979" s="12"/>
      <c r="D979" s="12"/>
      <c r="E979" s="12"/>
      <c r="F979" s="12"/>
      <c r="G979" s="12"/>
    </row>
    <row r="980" ht="9.75" customHeight="1">
      <c r="B980" s="12"/>
      <c r="C980" s="12"/>
      <c r="D980" s="12"/>
      <c r="E980" s="12"/>
      <c r="F980" s="12"/>
      <c r="G980" s="12"/>
    </row>
    <row r="981" ht="9.75" customHeight="1">
      <c r="B981" s="12"/>
      <c r="C981" s="12"/>
      <c r="D981" s="12"/>
      <c r="E981" s="12"/>
      <c r="F981" s="12"/>
      <c r="G981" s="12"/>
    </row>
    <row r="982" ht="9.75" customHeight="1">
      <c r="B982" s="12"/>
      <c r="C982" s="12"/>
      <c r="D982" s="12"/>
      <c r="E982" s="12"/>
      <c r="F982" s="12"/>
      <c r="G982" s="12"/>
    </row>
    <row r="983" ht="9.75" customHeight="1">
      <c r="B983" s="12"/>
      <c r="C983" s="12"/>
      <c r="D983" s="12"/>
      <c r="E983" s="12"/>
      <c r="F983" s="12"/>
      <c r="G983" s="12"/>
    </row>
    <row r="984" ht="9.75" customHeight="1">
      <c r="B984" s="12"/>
      <c r="C984" s="12"/>
      <c r="D984" s="12"/>
      <c r="E984" s="12"/>
      <c r="F984" s="12"/>
      <c r="G984" s="12"/>
    </row>
    <row r="985" ht="9.75" customHeight="1">
      <c r="B985" s="12"/>
      <c r="C985" s="12"/>
      <c r="D985" s="12"/>
      <c r="E985" s="12"/>
      <c r="F985" s="12"/>
      <c r="G985" s="12"/>
    </row>
    <row r="986" ht="9.75" customHeight="1">
      <c r="B986" s="12"/>
      <c r="C986" s="12"/>
      <c r="D986" s="12"/>
      <c r="E986" s="12"/>
      <c r="F986" s="12"/>
      <c r="G986" s="12"/>
    </row>
    <row r="987" ht="9.75" customHeight="1">
      <c r="B987" s="12"/>
      <c r="C987" s="12"/>
      <c r="D987" s="12"/>
      <c r="E987" s="12"/>
      <c r="F987" s="12"/>
      <c r="G987" s="12"/>
    </row>
    <row r="988" ht="9.75" customHeight="1">
      <c r="B988" s="12"/>
      <c r="C988" s="12"/>
      <c r="D988" s="12"/>
      <c r="E988" s="12"/>
      <c r="F988" s="12"/>
      <c r="G988" s="12"/>
    </row>
    <row r="989" ht="9.75" customHeight="1">
      <c r="B989" s="12"/>
      <c r="C989" s="12"/>
      <c r="D989" s="12"/>
      <c r="E989" s="12"/>
      <c r="F989" s="12"/>
      <c r="G989" s="12"/>
    </row>
    <row r="990" ht="9.75" customHeight="1">
      <c r="B990" s="12"/>
      <c r="C990" s="12"/>
      <c r="D990" s="12"/>
      <c r="E990" s="12"/>
      <c r="F990" s="12"/>
      <c r="G990" s="12"/>
    </row>
    <row r="991" ht="9.75" customHeight="1">
      <c r="B991" s="12"/>
      <c r="C991" s="12"/>
      <c r="D991" s="12"/>
      <c r="E991" s="12"/>
      <c r="F991" s="12"/>
      <c r="G991" s="12"/>
    </row>
    <row r="992" ht="9.75" customHeight="1">
      <c r="B992" s="12"/>
      <c r="C992" s="12"/>
      <c r="D992" s="12"/>
      <c r="E992" s="12"/>
      <c r="F992" s="12"/>
      <c r="G992" s="12"/>
    </row>
    <row r="993" ht="9.75" customHeight="1">
      <c r="B993" s="12"/>
      <c r="C993" s="12"/>
      <c r="D993" s="12"/>
      <c r="E993" s="12"/>
      <c r="F993" s="12"/>
      <c r="G993" s="12"/>
    </row>
    <row r="994" ht="9.75" customHeight="1">
      <c r="B994" s="12"/>
      <c r="C994" s="12"/>
      <c r="D994" s="12"/>
      <c r="E994" s="12"/>
      <c r="F994" s="12"/>
      <c r="G994" s="12"/>
    </row>
    <row r="995" ht="9.75" customHeight="1">
      <c r="B995" s="12"/>
      <c r="C995" s="12"/>
      <c r="D995" s="12"/>
      <c r="E995" s="12"/>
      <c r="F995" s="12"/>
      <c r="G995" s="12"/>
    </row>
    <row r="996" ht="9.75" customHeight="1">
      <c r="B996" s="12"/>
      <c r="C996" s="12"/>
      <c r="D996" s="12"/>
      <c r="E996" s="12"/>
      <c r="F996" s="12"/>
      <c r="G996" s="12"/>
    </row>
    <row r="997" ht="9.75" customHeight="1">
      <c r="B997" s="12"/>
      <c r="C997" s="12"/>
      <c r="D997" s="12"/>
      <c r="E997" s="12"/>
      <c r="F997" s="12"/>
      <c r="G997" s="12"/>
    </row>
    <row r="998" ht="9.75" customHeight="1">
      <c r="B998" s="12"/>
      <c r="C998" s="12"/>
      <c r="D998" s="12"/>
      <c r="E998" s="12"/>
      <c r="F998" s="12"/>
      <c r="G998" s="12"/>
    </row>
    <row r="999" ht="9.75" customHeight="1">
      <c r="B999" s="12"/>
      <c r="C999" s="12"/>
      <c r="D999" s="12"/>
      <c r="E999" s="12"/>
      <c r="F999" s="12"/>
      <c r="G999" s="12"/>
    </row>
    <row r="1000" ht="9.75" customHeight="1">
      <c r="B1000" s="12"/>
      <c r="C1000" s="12"/>
      <c r="D1000" s="12"/>
      <c r="E1000" s="12"/>
      <c r="F1000" s="12"/>
      <c r="G1000" s="12"/>
    </row>
  </sheetData>
  <mergeCells count="157">
    <mergeCell ref="H33:T33"/>
    <mergeCell ref="H50:T50"/>
    <mergeCell ref="H22:T22"/>
    <mergeCell ref="H23:T23"/>
    <mergeCell ref="H24:T24"/>
    <mergeCell ref="H25:T25"/>
    <mergeCell ref="B26:B46"/>
    <mergeCell ref="H30:T30"/>
    <mergeCell ref="H59:T59"/>
    <mergeCell ref="H136:T136"/>
    <mergeCell ref="H137:T137"/>
    <mergeCell ref="H129:T129"/>
    <mergeCell ref="H130:T130"/>
    <mergeCell ref="H131:T131"/>
    <mergeCell ref="H132:T132"/>
    <mergeCell ref="H133:T133"/>
    <mergeCell ref="H134:T134"/>
    <mergeCell ref="H135:T135"/>
    <mergeCell ref="B132:B139"/>
    <mergeCell ref="B140:B152"/>
    <mergeCell ref="B153:B157"/>
    <mergeCell ref="B158:B172"/>
    <mergeCell ref="B47:B59"/>
    <mergeCell ref="B60:B67"/>
    <mergeCell ref="B68:B77"/>
    <mergeCell ref="B78:B95"/>
    <mergeCell ref="B96:B111"/>
    <mergeCell ref="B112:B116"/>
    <mergeCell ref="B117:B131"/>
    <mergeCell ref="H145:T145"/>
    <mergeCell ref="H146:T146"/>
    <mergeCell ref="H147:T147"/>
    <mergeCell ref="H148:T148"/>
    <mergeCell ref="H149:T149"/>
    <mergeCell ref="H150:T150"/>
    <mergeCell ref="H151:T151"/>
    <mergeCell ref="H152:T152"/>
    <mergeCell ref="H153:T153"/>
    <mergeCell ref="H154:T154"/>
    <mergeCell ref="H155:T155"/>
    <mergeCell ref="H156:T156"/>
    <mergeCell ref="H157:T157"/>
    <mergeCell ref="H158:T158"/>
    <mergeCell ref="H159:T159"/>
    <mergeCell ref="H160:T160"/>
    <mergeCell ref="H161:T161"/>
    <mergeCell ref="H162:T162"/>
    <mergeCell ref="H163:T163"/>
    <mergeCell ref="H164:T164"/>
    <mergeCell ref="H165:T165"/>
    <mergeCell ref="H173:T173"/>
    <mergeCell ref="H174:T174"/>
    <mergeCell ref="H175:T175"/>
    <mergeCell ref="H166:T166"/>
    <mergeCell ref="H167:T167"/>
    <mergeCell ref="H168:T168"/>
    <mergeCell ref="H169:T169"/>
    <mergeCell ref="H170:T170"/>
    <mergeCell ref="H171:T171"/>
    <mergeCell ref="H172:T172"/>
    <mergeCell ref="H34:T34"/>
    <mergeCell ref="H35:T35"/>
    <mergeCell ref="H39:T39"/>
    <mergeCell ref="H40:T40"/>
    <mergeCell ref="H41:T41"/>
    <mergeCell ref="H42:T42"/>
    <mergeCell ref="H43:T43"/>
    <mergeCell ref="H44:T44"/>
    <mergeCell ref="H45:T45"/>
    <mergeCell ref="H46:T46"/>
    <mergeCell ref="H55:T55"/>
    <mergeCell ref="H58:T58"/>
    <mergeCell ref="H60:T60"/>
    <mergeCell ref="H61:T61"/>
    <mergeCell ref="H62:T62"/>
    <mergeCell ref="H63:T63"/>
    <mergeCell ref="H64:T64"/>
    <mergeCell ref="H138:T138"/>
    <mergeCell ref="H139:T139"/>
    <mergeCell ref="H140:T140"/>
    <mergeCell ref="H141:T141"/>
    <mergeCell ref="H142:T142"/>
    <mergeCell ref="H143:T143"/>
    <mergeCell ref="H144:T144"/>
    <mergeCell ref="H10:T10"/>
    <mergeCell ref="H11:T11"/>
    <mergeCell ref="H12:T12"/>
    <mergeCell ref="H13:T13"/>
    <mergeCell ref="H14:T14"/>
    <mergeCell ref="H15:T15"/>
    <mergeCell ref="H16:T16"/>
    <mergeCell ref="H17:T17"/>
    <mergeCell ref="H18:T18"/>
    <mergeCell ref="H19:T19"/>
    <mergeCell ref="H20:T20"/>
    <mergeCell ref="H21:T21"/>
    <mergeCell ref="H3:T3"/>
    <mergeCell ref="B5:B22"/>
    <mergeCell ref="H5:T5"/>
    <mergeCell ref="H6:T6"/>
    <mergeCell ref="H7:T7"/>
    <mergeCell ref="H8:T8"/>
    <mergeCell ref="H9:T9"/>
    <mergeCell ref="H72:T72"/>
    <mergeCell ref="H73:T73"/>
    <mergeCell ref="H65:T65"/>
    <mergeCell ref="H66:T66"/>
    <mergeCell ref="H67:T67"/>
    <mergeCell ref="H68:T68"/>
    <mergeCell ref="H69:T69"/>
    <mergeCell ref="H70:T70"/>
    <mergeCell ref="H71:T71"/>
    <mergeCell ref="H90:T90"/>
    <mergeCell ref="H91:T91"/>
    <mergeCell ref="H74:T74"/>
    <mergeCell ref="H75:T75"/>
    <mergeCell ref="H76:T76"/>
    <mergeCell ref="H77:T77"/>
    <mergeCell ref="H86:T86"/>
    <mergeCell ref="H88:T88"/>
    <mergeCell ref="H89:T89"/>
    <mergeCell ref="H100:T100"/>
    <mergeCell ref="H101:T101"/>
    <mergeCell ref="H92:T92"/>
    <mergeCell ref="H94:T94"/>
    <mergeCell ref="H95:T95"/>
    <mergeCell ref="H96:T96"/>
    <mergeCell ref="H97:T97"/>
    <mergeCell ref="H98:T98"/>
    <mergeCell ref="H99:T99"/>
    <mergeCell ref="H109:T109"/>
    <mergeCell ref="H110:T110"/>
    <mergeCell ref="H102:T102"/>
    <mergeCell ref="H103:T103"/>
    <mergeCell ref="H104:T104"/>
    <mergeCell ref="H105:T105"/>
    <mergeCell ref="H106:T106"/>
    <mergeCell ref="H107:T107"/>
    <mergeCell ref="H108:T108"/>
    <mergeCell ref="H118:T118"/>
    <mergeCell ref="H119:T119"/>
    <mergeCell ref="H111:T111"/>
    <mergeCell ref="H112:T112"/>
    <mergeCell ref="H113:T113"/>
    <mergeCell ref="H114:T114"/>
    <mergeCell ref="H115:T115"/>
    <mergeCell ref="H116:T116"/>
    <mergeCell ref="H117:T117"/>
    <mergeCell ref="H127:T127"/>
    <mergeCell ref="H128:T128"/>
    <mergeCell ref="H120:T120"/>
    <mergeCell ref="H121:T121"/>
    <mergeCell ref="H122:T122"/>
    <mergeCell ref="H123:T123"/>
    <mergeCell ref="H124:T124"/>
    <mergeCell ref="H125:T125"/>
    <mergeCell ref="H126:T126"/>
  </mergeCells>
  <conditionalFormatting sqref="G5:G20 G23:G175 H173:T174">
    <cfRule type="expression" dxfId="0" priority="1">
      <formula>ISBLANK(G5)</formula>
    </cfRule>
  </conditionalFormatting>
  <conditionalFormatting sqref="H26:T32 H36:T38 H47:T54 H56:T57 H78:T85 H87:T87 H93:T93 H99:T100 H112:T123 H131:T135 H139:T139">
    <cfRule type="expression" dxfId="0" priority="2">
      <formula>ISBLANK(H26)</formula>
    </cfRule>
  </conditionalFormatting>
  <conditionalFormatting sqref="G21:G22">
    <cfRule type="expression" dxfId="0" priority="3">
      <formula>ISBLANK(G21)</formula>
    </cfRule>
  </conditionalFormatting>
  <dataValidations>
    <dataValidation type="list" allowBlank="1" showErrorMessage="1" sqref="G34:G35 G40:G46 G58 G60:G77 G86 G88:G92 G94:G95 G104:G111 G125:G130 G136:G138 G140:G172">
      <formula1>"Y,N"</formula1>
    </dataValidation>
    <dataValidation type="custom" allowBlank="1" showInputMessage="1" showErrorMessage="1" prompt="Input Error - Value entered must be greater than zero and to no more than two decimal places." sqref="H173:H174">
      <formula1>AND(H173&gt;0,OR(IF(ISERROR(FIND(".",H173)),LEN(H173)&gt;0,LEN(MID(H173,FIND(".",H173)+1,25))&lt;5)))</formula1>
    </dataValidation>
    <dataValidation type="custom" allowBlank="1" showInputMessage="1" showErrorMessage="1" prompt="Input Error - Value entered must be greater than zero and to no more than two decimal places." sqref="H26:T29 H30 H31:T32 H36:T38 H47:T49 H50 H51:T54 H56:T57 H78:T85 H87:T87 H93:T93 H99:H100 H112:H123 H131:H135 H139">
      <formula1>AND(H26&gt;0,OR(IF(ISERROR(FIND(".",H26)),LEN(H26)&gt;0,LEN(MID(H26,FIND(".",H26)+1,25))&lt;3)))</formula1>
    </dataValidation>
  </dataValidation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21.17"/>
    <col customWidth="1" min="3" max="3" width="45.67"/>
    <col customWidth="1" min="4" max="4" width="10.0"/>
    <col customWidth="1" min="5" max="26" width="8.83"/>
  </cols>
  <sheetData>
    <row r="1" ht="9.75" customHeight="1"/>
    <row r="2" ht="9.75" customHeight="1">
      <c r="B2" s="29" t="s">
        <v>548</v>
      </c>
    </row>
    <row r="3" ht="9.75" customHeight="1"/>
    <row r="4" ht="9.75" customHeight="1">
      <c r="B4" s="30" t="s">
        <v>82</v>
      </c>
    </row>
    <row r="5" ht="9.75" customHeight="1"/>
    <row r="6" ht="9.75" customHeight="1">
      <c r="B6" s="31" t="s">
        <v>549</v>
      </c>
      <c r="C6" s="10"/>
      <c r="D6" s="31" t="s">
        <v>550</v>
      </c>
      <c r="E6" s="10"/>
    </row>
    <row r="7" ht="9.75" customHeight="1">
      <c r="B7" s="32" t="s">
        <v>551</v>
      </c>
      <c r="C7" s="18" t="s">
        <v>552</v>
      </c>
      <c r="D7" s="33"/>
      <c r="E7" s="34">
        <f>SUM(D7:D9)</f>
        <v>0</v>
      </c>
    </row>
    <row r="8" ht="9.75" customHeight="1">
      <c r="B8" s="20"/>
      <c r="C8" s="18" t="s">
        <v>553</v>
      </c>
      <c r="D8" s="33"/>
      <c r="E8" s="20"/>
      <c r="F8" s="3" t="s">
        <v>554</v>
      </c>
    </row>
    <row r="9" ht="9.75" customHeight="1">
      <c r="B9" s="21"/>
      <c r="C9" s="18" t="s">
        <v>555</v>
      </c>
      <c r="D9" s="33"/>
      <c r="E9" s="21"/>
    </row>
    <row r="10" ht="9.75" customHeight="1">
      <c r="B10" s="35" t="s">
        <v>556</v>
      </c>
      <c r="C10" s="36"/>
      <c r="D10" s="37"/>
      <c r="E10" s="38"/>
      <c r="F10" s="3" t="s">
        <v>557</v>
      </c>
    </row>
    <row r="11" ht="9.75" customHeight="1">
      <c r="B11" s="35" t="s">
        <v>558</v>
      </c>
      <c r="C11" s="36"/>
      <c r="D11" s="37"/>
      <c r="E11" s="38"/>
      <c r="F11" s="3" t="s">
        <v>559</v>
      </c>
    </row>
    <row r="12" ht="9.75" customHeight="1">
      <c r="D12" s="39"/>
    </row>
    <row r="13" ht="9.75" customHeight="1"/>
    <row r="14" ht="9.75" customHeight="1">
      <c r="B14" s="3" t="s">
        <v>87</v>
      </c>
    </row>
    <row r="15" ht="9.75" customHeight="1"/>
    <row r="16" ht="9.75" customHeight="1">
      <c r="B16" s="40" t="s">
        <v>560</v>
      </c>
      <c r="C16" s="41"/>
      <c r="D16" s="42"/>
    </row>
    <row r="17" ht="9.75" customHeight="1">
      <c r="B17" s="7" t="s">
        <v>561</v>
      </c>
      <c r="C17" s="43"/>
      <c r="D17" s="44"/>
    </row>
    <row r="18" ht="9.75" customHeight="1">
      <c r="B18" s="45" t="s">
        <v>562</v>
      </c>
      <c r="D18" s="43"/>
    </row>
    <row r="19" ht="9.75" customHeight="1">
      <c r="B19" s="7" t="s">
        <v>563</v>
      </c>
      <c r="C19" s="43"/>
      <c r="D19" s="38"/>
      <c r="E19" s="46" t="str">
        <f>IF(AND(D17="N",D19&lt;&gt;""),"Error - Value not required",IF(AND(D17="",D19&lt;&gt;""),"Error - cell C15 incomplete",""))</f>
        <v/>
      </c>
    </row>
    <row r="20" ht="9.75" customHeight="1">
      <c r="D20" s="2"/>
    </row>
    <row r="21" ht="9.75" customHeight="1">
      <c r="D21" s="2"/>
    </row>
    <row r="22" ht="9.75" customHeight="1">
      <c r="B22" s="3" t="s">
        <v>91</v>
      </c>
      <c r="D22" s="2"/>
    </row>
    <row r="23" ht="9.75" customHeight="1">
      <c r="D23" s="2"/>
    </row>
    <row r="24" ht="19.5" customHeight="1">
      <c r="B24" s="47" t="s">
        <v>564</v>
      </c>
      <c r="C24" s="10"/>
      <c r="D24" s="48"/>
    </row>
    <row r="25" ht="9.75" customHeight="1">
      <c r="B25" s="49" t="s">
        <v>565</v>
      </c>
      <c r="C25" s="50"/>
      <c r="D25" s="51" t="s">
        <v>218</v>
      </c>
    </row>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6">
    <mergeCell ref="B6:C6"/>
    <mergeCell ref="D6:E6"/>
    <mergeCell ref="B7:B9"/>
    <mergeCell ref="E7:E9"/>
    <mergeCell ref="B16:C16"/>
    <mergeCell ref="B24:C24"/>
  </mergeCells>
  <conditionalFormatting sqref="D7:D9 D17 D24 E10:E11">
    <cfRule type="expression" dxfId="0" priority="1">
      <formula>ISBLANK(D7)</formula>
    </cfRule>
  </conditionalFormatting>
  <conditionalFormatting sqref="D19">
    <cfRule type="expression" dxfId="1" priority="2">
      <formula>D17="N"</formula>
    </cfRule>
  </conditionalFormatting>
  <conditionalFormatting sqref="D19">
    <cfRule type="expression" dxfId="0" priority="3">
      <formula>AND(D17="Y",ISBLANK(D19))</formula>
    </cfRule>
  </conditionalFormatting>
  <dataValidations>
    <dataValidation type="custom" allowBlank="1" showInputMessage="1" showErrorMessage="1" prompt="Input Error - Value entered must be a number, greater than zero and to no more than two decimal places." sqref="D24">
      <formula1>AND(ISNUMBER(D24),D24&gt;0,OR(IF(ISERROR(FIND(".",D24)),LEN(D24)&gt;0,LEN(MID(D24,FIND(".",D24)+1,25))&lt;3)))</formula1>
    </dataValidation>
    <dataValidation type="list" allowBlank="1" showErrorMessage="1" sqref="D17">
      <formula1>"Y,N"</formula1>
    </dataValidation>
    <dataValidation type="custom" allowBlank="1" showInputMessage="1" showErrorMessage="1" prompt="Input Error - Value entered must be a number and to no more than two decimal places." sqref="D19">
      <formula1>AND(ISNUMBER(D19),OR(IF(ISERROR(FIND(".",D19)),LEN(D19)&gt;0,LEN(MID(D19,FIND(".",D19)+1,25))&lt;5)))</formula1>
    </dataValidation>
    <dataValidation type="custom" allowBlank="1" showInputMessage="1" showErrorMessage="1" prompt="Input Error - Value entered must be a number, greater than zero and to no more than two decimal places." sqref="D7:D9 E10:E11">
      <formula1>AND(ISNUMBER(D7),D7&gt;0,OR(IF(ISERROR(FIND(".",D7)),LEN(D7)&gt;0,LEN(MID(D7,FIND(".",D7)+1,25))&lt;5)))</formula1>
    </dataValidation>
  </dataValidation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8.17"/>
    <col customWidth="1" min="3" max="11" width="11.33"/>
    <col customWidth="1" min="12" max="26" width="8.83"/>
  </cols>
  <sheetData>
    <row r="1" ht="9.75" customHeight="1"/>
    <row r="2" ht="9.75" customHeight="1">
      <c r="B2" s="52" t="s">
        <v>566</v>
      </c>
    </row>
    <row r="3" ht="9.75" customHeight="1"/>
    <row r="4" ht="9.75" customHeight="1">
      <c r="B4" s="3" t="s">
        <v>567</v>
      </c>
    </row>
    <row r="5" ht="9.75" customHeight="1"/>
    <row r="6" ht="9.75" customHeight="1">
      <c r="B6" s="15" t="s">
        <v>568</v>
      </c>
      <c r="C6" s="15" t="s">
        <v>569</v>
      </c>
    </row>
    <row r="7" ht="9.75" customHeight="1">
      <c r="B7" s="44" t="s">
        <v>570</v>
      </c>
      <c r="C7" s="38"/>
    </row>
    <row r="8" ht="9.75" customHeight="1">
      <c r="B8" s="44" t="s">
        <v>571</v>
      </c>
      <c r="C8" s="38"/>
    </row>
    <row r="9" ht="9.75" customHeight="1">
      <c r="B9" s="44" t="s">
        <v>572</v>
      </c>
      <c r="C9" s="38"/>
    </row>
    <row r="10" ht="9.75" customHeight="1">
      <c r="B10" s="44" t="s">
        <v>573</v>
      </c>
      <c r="C10" s="38"/>
    </row>
    <row r="11" ht="9.75" customHeight="1">
      <c r="B11" s="3" t="s">
        <v>574</v>
      </c>
    </row>
    <row r="12" ht="9.75" customHeight="1"/>
    <row r="13" ht="9.75" customHeight="1"/>
    <row r="14" ht="9.75" customHeight="1">
      <c r="B14" s="3" t="s">
        <v>575</v>
      </c>
    </row>
    <row r="15" ht="9.75" customHeight="1"/>
    <row r="16" ht="9.75" customHeight="1">
      <c r="C16" s="53" t="s">
        <v>576</v>
      </c>
      <c r="D16" s="9"/>
      <c r="E16" s="9"/>
      <c r="F16" s="9"/>
      <c r="G16" s="9"/>
      <c r="H16" s="9"/>
      <c r="I16" s="9"/>
      <c r="J16" s="10"/>
      <c r="K16" s="54" t="s">
        <v>577</v>
      </c>
    </row>
    <row r="17" ht="9.75" customHeight="1">
      <c r="B17" s="55" t="s">
        <v>578</v>
      </c>
      <c r="C17" s="15" t="s">
        <v>579</v>
      </c>
      <c r="D17" s="15" t="s">
        <v>580</v>
      </c>
      <c r="E17" s="15" t="s">
        <v>581</v>
      </c>
      <c r="F17" s="15" t="s">
        <v>582</v>
      </c>
      <c r="G17" s="15" t="s">
        <v>583</v>
      </c>
      <c r="H17" s="15" t="s">
        <v>584</v>
      </c>
      <c r="I17" s="15" t="s">
        <v>585</v>
      </c>
      <c r="J17" s="15" t="s">
        <v>586</v>
      </c>
      <c r="K17" s="15" t="s">
        <v>587</v>
      </c>
    </row>
    <row r="18" ht="9.75" customHeight="1">
      <c r="B18" s="44" t="s">
        <v>588</v>
      </c>
      <c r="C18" s="38"/>
      <c r="D18" s="38"/>
      <c r="E18" s="38"/>
      <c r="F18" s="38"/>
      <c r="G18" s="56">
        <f t="shared" ref="G18:G26" si="1">SUM(C18:F18)</f>
        <v>0</v>
      </c>
      <c r="H18" s="38"/>
      <c r="I18" s="38"/>
      <c r="J18" s="38"/>
      <c r="K18" s="56">
        <f t="shared" ref="K18:K26" si="2">SUM(G18:J18)</f>
        <v>0</v>
      </c>
    </row>
    <row r="19" ht="9.75" customHeight="1">
      <c r="B19" s="44" t="s">
        <v>589</v>
      </c>
      <c r="C19" s="38"/>
      <c r="D19" s="38"/>
      <c r="E19" s="38"/>
      <c r="F19" s="38"/>
      <c r="G19" s="56">
        <f t="shared" si="1"/>
        <v>0</v>
      </c>
      <c r="H19" s="38"/>
      <c r="I19" s="38"/>
      <c r="J19" s="38"/>
      <c r="K19" s="56">
        <f t="shared" si="2"/>
        <v>0</v>
      </c>
    </row>
    <row r="20" ht="9.75" customHeight="1">
      <c r="B20" s="44" t="s">
        <v>590</v>
      </c>
      <c r="C20" s="38"/>
      <c r="D20" s="38"/>
      <c r="E20" s="38"/>
      <c r="F20" s="38"/>
      <c r="G20" s="56">
        <f t="shared" si="1"/>
        <v>0</v>
      </c>
      <c r="H20" s="38"/>
      <c r="I20" s="38"/>
      <c r="J20" s="38"/>
      <c r="K20" s="56">
        <f t="shared" si="2"/>
        <v>0</v>
      </c>
    </row>
    <row r="21" ht="9.75" customHeight="1">
      <c r="B21" s="44" t="s">
        <v>591</v>
      </c>
      <c r="C21" s="38"/>
      <c r="D21" s="38"/>
      <c r="E21" s="38"/>
      <c r="F21" s="38"/>
      <c r="G21" s="56">
        <f t="shared" si="1"/>
        <v>0</v>
      </c>
      <c r="H21" s="38"/>
      <c r="I21" s="38"/>
      <c r="J21" s="38"/>
      <c r="K21" s="56">
        <f t="shared" si="2"/>
        <v>0</v>
      </c>
    </row>
    <row r="22" ht="9.75" customHeight="1">
      <c r="B22" s="44" t="s">
        <v>592</v>
      </c>
      <c r="C22" s="38"/>
      <c r="D22" s="38"/>
      <c r="E22" s="38"/>
      <c r="F22" s="38"/>
      <c r="G22" s="56">
        <f t="shared" si="1"/>
        <v>0</v>
      </c>
      <c r="H22" s="38"/>
      <c r="I22" s="38"/>
      <c r="J22" s="38"/>
      <c r="K22" s="56">
        <f t="shared" si="2"/>
        <v>0</v>
      </c>
    </row>
    <row r="23" ht="9.75" customHeight="1">
      <c r="B23" s="44" t="s">
        <v>593</v>
      </c>
      <c r="C23" s="38"/>
      <c r="D23" s="38"/>
      <c r="E23" s="38"/>
      <c r="F23" s="38"/>
      <c r="G23" s="56">
        <f t="shared" si="1"/>
        <v>0</v>
      </c>
      <c r="H23" s="38"/>
      <c r="I23" s="38"/>
      <c r="J23" s="38"/>
      <c r="K23" s="56">
        <f t="shared" si="2"/>
        <v>0</v>
      </c>
    </row>
    <row r="24" ht="9.75" customHeight="1">
      <c r="B24" s="44" t="s">
        <v>594</v>
      </c>
      <c r="C24" s="38"/>
      <c r="D24" s="38"/>
      <c r="E24" s="38"/>
      <c r="F24" s="38"/>
      <c r="G24" s="56">
        <f t="shared" si="1"/>
        <v>0</v>
      </c>
      <c r="H24" s="38"/>
      <c r="I24" s="38"/>
      <c r="J24" s="38"/>
      <c r="K24" s="56">
        <f t="shared" si="2"/>
        <v>0</v>
      </c>
    </row>
    <row r="25" ht="9.75" customHeight="1">
      <c r="B25" s="44" t="s">
        <v>595</v>
      </c>
      <c r="C25" s="38"/>
      <c r="D25" s="38"/>
      <c r="E25" s="38"/>
      <c r="F25" s="38"/>
      <c r="G25" s="56">
        <f t="shared" si="1"/>
        <v>0</v>
      </c>
      <c r="H25" s="38"/>
      <c r="I25" s="38"/>
      <c r="J25" s="38"/>
      <c r="K25" s="56">
        <f t="shared" si="2"/>
        <v>0</v>
      </c>
    </row>
    <row r="26" ht="9.75" customHeight="1">
      <c r="B26" s="44" t="s">
        <v>596</v>
      </c>
      <c r="C26" s="38"/>
      <c r="D26" s="38"/>
      <c r="E26" s="38"/>
      <c r="F26" s="38"/>
      <c r="G26" s="56">
        <f t="shared" si="1"/>
        <v>0</v>
      </c>
      <c r="H26" s="38"/>
      <c r="I26" s="38"/>
      <c r="J26" s="38"/>
      <c r="K26" s="56">
        <f t="shared" si="2"/>
        <v>0</v>
      </c>
    </row>
    <row r="27" ht="9.75" customHeight="1">
      <c r="B27" s="3" t="s">
        <v>574</v>
      </c>
      <c r="K27" s="3" t="s">
        <v>597</v>
      </c>
    </row>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C16:J16"/>
  </mergeCells>
  <conditionalFormatting sqref="C7:C10 C18:F26 H18:J26">
    <cfRule type="expression" dxfId="0" priority="1">
      <formula>ISBLANK(C7)</formula>
    </cfRule>
  </conditionalFormatting>
  <dataValidations>
    <dataValidation type="custom" allowBlank="1" showInputMessage="1" showErrorMessage="1" prompt="Input Error - Value entered must be a number, greater than zero and to no more than two decimal places." sqref="C7:C10 C18:F26 H18:J26">
      <formula1>AND(ISNUMBER(C7),C7&gt;=0,OR(IF(ISERROR(FIND(".",C7)),LEN(C7)&gt;0,LEN(MID(C7,FIND(".",C7)+1,25))&lt;5)))</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8.83"/>
    <col customWidth="1" min="3" max="3" width="22.33"/>
    <col customWidth="1" min="4" max="5" width="25.83"/>
    <col customWidth="1" min="6" max="11" width="16.0"/>
    <col customWidth="1" min="12" max="30" width="8.83"/>
    <col customWidth="1" min="31" max="31" width="34.0"/>
    <col customWidth="1" min="32" max="32" width="44.17"/>
  </cols>
  <sheetData>
    <row r="1" ht="9.75" customHeight="1"/>
    <row r="2" ht="9.75" customHeight="1">
      <c r="C2" s="52" t="s">
        <v>598</v>
      </c>
    </row>
    <row r="3" ht="9.75" customHeight="1">
      <c r="F3" s="57" t="s">
        <v>599</v>
      </c>
      <c r="G3" s="9"/>
      <c r="H3" s="9"/>
      <c r="I3" s="9"/>
      <c r="J3" s="9"/>
      <c r="K3" s="10"/>
    </row>
    <row r="4" ht="9.75" customHeight="1">
      <c r="C4" s="15" t="s">
        <v>600</v>
      </c>
      <c r="D4" s="15" t="s">
        <v>601</v>
      </c>
      <c r="E4" s="15" t="s">
        <v>602</v>
      </c>
      <c r="F4" s="15" t="s">
        <v>603</v>
      </c>
      <c r="G4" s="15" t="s">
        <v>604</v>
      </c>
      <c r="H4" s="15" t="s">
        <v>605</v>
      </c>
      <c r="I4" s="15" t="s">
        <v>606</v>
      </c>
      <c r="J4" s="15" t="s">
        <v>607</v>
      </c>
      <c r="K4" s="15" t="s">
        <v>608</v>
      </c>
      <c r="L4" s="15" t="s">
        <v>609</v>
      </c>
      <c r="M4" s="15" t="s">
        <v>610</v>
      </c>
      <c r="N4" s="15" t="s">
        <v>611</v>
      </c>
      <c r="O4" s="15" t="s">
        <v>612</v>
      </c>
      <c r="P4" s="15" t="s">
        <v>613</v>
      </c>
      <c r="Q4" s="15" t="s">
        <v>614</v>
      </c>
      <c r="R4" s="15" t="s">
        <v>615</v>
      </c>
      <c r="S4" s="15" t="s">
        <v>616</v>
      </c>
      <c r="T4" s="15" t="s">
        <v>617</v>
      </c>
      <c r="U4" s="15" t="s">
        <v>618</v>
      </c>
      <c r="V4" s="15" t="s">
        <v>619</v>
      </c>
      <c r="W4" s="15" t="s">
        <v>620</v>
      </c>
      <c r="X4" s="15" t="s">
        <v>621</v>
      </c>
      <c r="Y4" s="15" t="s">
        <v>622</v>
      </c>
      <c r="Z4" s="15" t="s">
        <v>623</v>
      </c>
      <c r="AA4" s="15" t="s">
        <v>624</v>
      </c>
      <c r="AB4" s="15" t="s">
        <v>625</v>
      </c>
      <c r="AC4" s="15" t="s">
        <v>626</v>
      </c>
      <c r="AD4" s="15" t="s">
        <v>627</v>
      </c>
      <c r="AF4" s="15" t="s">
        <v>628</v>
      </c>
    </row>
    <row r="5" ht="9.75" customHeight="1">
      <c r="B5" s="58" t="s">
        <v>629</v>
      </c>
      <c r="C5" s="59" t="s">
        <v>630</v>
      </c>
      <c r="D5" s="59" t="s">
        <v>631</v>
      </c>
      <c r="E5" s="59"/>
      <c r="F5" s="60">
        <v>25.0</v>
      </c>
      <c r="G5" s="60">
        <v>15.0</v>
      </c>
      <c r="H5" s="60">
        <v>40.0</v>
      </c>
      <c r="I5" s="60">
        <v>30.0</v>
      </c>
      <c r="J5" s="60">
        <v>45.0</v>
      </c>
      <c r="K5" s="60">
        <v>35.0</v>
      </c>
      <c r="L5" s="59"/>
      <c r="M5" s="59"/>
      <c r="N5" s="59"/>
      <c r="O5" s="59"/>
      <c r="P5" s="59"/>
      <c r="Q5" s="59" t="s">
        <v>177</v>
      </c>
      <c r="R5" s="59"/>
      <c r="S5" s="59"/>
      <c r="T5" s="59"/>
      <c r="U5" s="59"/>
      <c r="V5" s="59"/>
      <c r="W5" s="59"/>
      <c r="X5" s="59"/>
      <c r="Y5" s="59"/>
      <c r="Z5" s="59"/>
      <c r="AA5" s="59"/>
      <c r="AB5" s="59"/>
      <c r="AC5" s="59"/>
      <c r="AD5" s="59"/>
      <c r="AE5" s="46" t="str">
        <f t="shared" ref="AE5:AE105" si="1">IF(COUNTA(C5:AD5)&gt;0,IF(AND(OR(AND(C5="Direct Labour",COUNTA(C5:D5)=2,E5=""),AND(C5="Subcontractor",COUNTA(C5:E5)=3)),COUNTA(F5:K5)=6,COUNTA(L5:AD5)&gt;0),"","Error - Please complete all required fields."),"")</f>
        <v/>
      </c>
      <c r="AF5" s="7" t="s">
        <v>173</v>
      </c>
    </row>
    <row r="6" ht="9.75" customHeight="1">
      <c r="B6" s="2"/>
      <c r="C6" s="44"/>
      <c r="D6" s="44"/>
      <c r="E6" s="44"/>
      <c r="F6" s="23"/>
      <c r="G6" s="23"/>
      <c r="H6" s="23"/>
      <c r="I6" s="23"/>
      <c r="J6" s="23"/>
      <c r="K6" s="23"/>
      <c r="L6" s="44"/>
      <c r="M6" s="44"/>
      <c r="N6" s="44"/>
      <c r="O6" s="44"/>
      <c r="P6" s="44"/>
      <c r="Q6" s="44"/>
      <c r="R6" s="44"/>
      <c r="S6" s="44"/>
      <c r="T6" s="44"/>
      <c r="U6" s="44"/>
      <c r="V6" s="44"/>
      <c r="W6" s="44"/>
      <c r="X6" s="44"/>
      <c r="Y6" s="44"/>
      <c r="Z6" s="44"/>
      <c r="AA6" s="44"/>
      <c r="AB6" s="44"/>
      <c r="AC6" s="44"/>
      <c r="AD6" s="44"/>
      <c r="AE6" s="46" t="str">
        <f t="shared" si="1"/>
        <v/>
      </c>
      <c r="AF6" s="7" t="s">
        <v>213</v>
      </c>
    </row>
    <row r="7" ht="9.75" customHeight="1">
      <c r="B7" s="2"/>
      <c r="C7" s="44"/>
      <c r="D7" s="44"/>
      <c r="E7" s="44"/>
      <c r="F7" s="23"/>
      <c r="G7" s="23"/>
      <c r="H7" s="23"/>
      <c r="I7" s="23"/>
      <c r="J7" s="23"/>
      <c r="K7" s="23"/>
      <c r="L7" s="44"/>
      <c r="M7" s="44"/>
      <c r="N7" s="44"/>
      <c r="O7" s="44"/>
      <c r="P7" s="44"/>
      <c r="Q7" s="44"/>
      <c r="R7" s="44"/>
      <c r="S7" s="44"/>
      <c r="T7" s="44"/>
      <c r="U7" s="44"/>
      <c r="V7" s="44"/>
      <c r="W7" s="44"/>
      <c r="X7" s="44"/>
      <c r="Y7" s="44"/>
      <c r="Z7" s="44"/>
      <c r="AA7" s="44"/>
      <c r="AB7" s="44"/>
      <c r="AC7" s="44"/>
      <c r="AD7" s="44"/>
      <c r="AE7" s="46" t="str">
        <f t="shared" si="1"/>
        <v/>
      </c>
      <c r="AF7" s="7" t="s">
        <v>219</v>
      </c>
    </row>
    <row r="8" ht="9.75" customHeight="1">
      <c r="B8" s="2"/>
      <c r="C8" s="44"/>
      <c r="D8" s="44"/>
      <c r="E8" s="44"/>
      <c r="F8" s="23"/>
      <c r="G8" s="23"/>
      <c r="H8" s="23"/>
      <c r="I8" s="23"/>
      <c r="J8" s="23"/>
      <c r="K8" s="23"/>
      <c r="L8" s="44"/>
      <c r="M8" s="44"/>
      <c r="N8" s="44"/>
      <c r="O8" s="44"/>
      <c r="P8" s="44"/>
      <c r="Q8" s="44"/>
      <c r="R8" s="44"/>
      <c r="S8" s="44"/>
      <c r="T8" s="44"/>
      <c r="U8" s="44"/>
      <c r="V8" s="44"/>
      <c r="W8" s="44"/>
      <c r="X8" s="44"/>
      <c r="Y8" s="44"/>
      <c r="Z8" s="44"/>
      <c r="AA8" s="44"/>
      <c r="AB8" s="44"/>
      <c r="AC8" s="44"/>
      <c r="AD8" s="44"/>
      <c r="AE8" s="46" t="str">
        <f t="shared" si="1"/>
        <v/>
      </c>
      <c r="AF8" s="7" t="s">
        <v>221</v>
      </c>
    </row>
    <row r="9" ht="9.75" customHeight="1">
      <c r="B9" s="2"/>
      <c r="C9" s="44"/>
      <c r="D9" s="44"/>
      <c r="E9" s="44"/>
      <c r="F9" s="23"/>
      <c r="G9" s="23"/>
      <c r="H9" s="23"/>
      <c r="I9" s="23"/>
      <c r="J9" s="23"/>
      <c r="K9" s="23"/>
      <c r="L9" s="44"/>
      <c r="M9" s="44"/>
      <c r="N9" s="44"/>
      <c r="O9" s="44"/>
      <c r="P9" s="44"/>
      <c r="Q9" s="44"/>
      <c r="R9" s="44"/>
      <c r="S9" s="44"/>
      <c r="T9" s="44"/>
      <c r="U9" s="44"/>
      <c r="V9" s="44"/>
      <c r="W9" s="44"/>
      <c r="X9" s="44"/>
      <c r="Y9" s="44"/>
      <c r="Z9" s="44"/>
      <c r="AA9" s="44"/>
      <c r="AB9" s="44"/>
      <c r="AC9" s="44"/>
      <c r="AD9" s="44"/>
      <c r="AE9" s="46" t="str">
        <f t="shared" si="1"/>
        <v/>
      </c>
      <c r="AF9" s="7" t="s">
        <v>223</v>
      </c>
    </row>
    <row r="10" ht="9.75" customHeight="1">
      <c r="B10" s="2"/>
      <c r="C10" s="44"/>
      <c r="D10" s="44"/>
      <c r="E10" s="44"/>
      <c r="F10" s="23"/>
      <c r="G10" s="23"/>
      <c r="H10" s="23"/>
      <c r="I10" s="23"/>
      <c r="J10" s="23"/>
      <c r="K10" s="23"/>
      <c r="L10" s="44"/>
      <c r="M10" s="44"/>
      <c r="N10" s="44"/>
      <c r="O10" s="44"/>
      <c r="P10" s="44"/>
      <c r="Q10" s="44"/>
      <c r="R10" s="44"/>
      <c r="S10" s="44"/>
      <c r="T10" s="44"/>
      <c r="U10" s="44"/>
      <c r="V10" s="44"/>
      <c r="W10" s="44"/>
      <c r="X10" s="44"/>
      <c r="Y10" s="44"/>
      <c r="Z10" s="44"/>
      <c r="AA10" s="44"/>
      <c r="AB10" s="44"/>
      <c r="AC10" s="44"/>
      <c r="AD10" s="44"/>
      <c r="AE10" s="46" t="str">
        <f t="shared" si="1"/>
        <v/>
      </c>
      <c r="AF10" s="7" t="s">
        <v>268</v>
      </c>
    </row>
    <row r="11" ht="9.75" customHeight="1">
      <c r="B11" s="2"/>
      <c r="C11" s="44"/>
      <c r="D11" s="44"/>
      <c r="E11" s="44"/>
      <c r="F11" s="23"/>
      <c r="G11" s="23"/>
      <c r="H11" s="23"/>
      <c r="I11" s="23"/>
      <c r="J11" s="23"/>
      <c r="K11" s="23"/>
      <c r="L11" s="44"/>
      <c r="M11" s="44"/>
      <c r="N11" s="44"/>
      <c r="O11" s="44"/>
      <c r="P11" s="44"/>
      <c r="Q11" s="44"/>
      <c r="R11" s="44"/>
      <c r="S11" s="44"/>
      <c r="T11" s="44"/>
      <c r="U11" s="44"/>
      <c r="V11" s="44"/>
      <c r="W11" s="44"/>
      <c r="X11" s="44"/>
      <c r="Y11" s="44"/>
      <c r="Z11" s="44"/>
      <c r="AA11" s="44"/>
      <c r="AB11" s="44"/>
      <c r="AC11" s="44"/>
      <c r="AD11" s="44"/>
      <c r="AE11" s="46" t="str">
        <f t="shared" si="1"/>
        <v/>
      </c>
      <c r="AF11" s="7" t="s">
        <v>297</v>
      </c>
    </row>
    <row r="12" ht="9.75" customHeight="1">
      <c r="B12" s="2"/>
      <c r="C12" s="44"/>
      <c r="D12" s="44"/>
      <c r="E12" s="44"/>
      <c r="F12" s="23"/>
      <c r="G12" s="23"/>
      <c r="H12" s="23"/>
      <c r="I12" s="23"/>
      <c r="J12" s="23"/>
      <c r="K12" s="23"/>
      <c r="L12" s="44"/>
      <c r="M12" s="44"/>
      <c r="N12" s="44"/>
      <c r="O12" s="44"/>
      <c r="P12" s="44"/>
      <c r="Q12" s="44"/>
      <c r="R12" s="44"/>
      <c r="S12" s="44"/>
      <c r="T12" s="44"/>
      <c r="U12" s="44"/>
      <c r="V12" s="44"/>
      <c r="W12" s="44"/>
      <c r="X12" s="44"/>
      <c r="Y12" s="44"/>
      <c r="Z12" s="44"/>
      <c r="AA12" s="44"/>
      <c r="AB12" s="44"/>
      <c r="AC12" s="44"/>
      <c r="AD12" s="44"/>
      <c r="AE12" s="46" t="str">
        <f t="shared" si="1"/>
        <v/>
      </c>
      <c r="AF12" s="7" t="s">
        <v>314</v>
      </c>
    </row>
    <row r="13" ht="9.75" customHeight="1">
      <c r="B13" s="2"/>
      <c r="C13" s="44"/>
      <c r="D13" s="44"/>
      <c r="E13" s="44"/>
      <c r="F13" s="23"/>
      <c r="G13" s="23"/>
      <c r="H13" s="23"/>
      <c r="I13" s="23"/>
      <c r="J13" s="23"/>
      <c r="K13" s="23"/>
      <c r="L13" s="44"/>
      <c r="M13" s="44"/>
      <c r="N13" s="44"/>
      <c r="O13" s="44"/>
      <c r="P13" s="44"/>
      <c r="Q13" s="44"/>
      <c r="R13" s="44"/>
      <c r="S13" s="44"/>
      <c r="T13" s="44"/>
      <c r="U13" s="44"/>
      <c r="V13" s="44"/>
      <c r="W13" s="44"/>
      <c r="X13" s="44"/>
      <c r="Y13" s="44"/>
      <c r="Z13" s="44"/>
      <c r="AA13" s="44"/>
      <c r="AB13" s="44"/>
      <c r="AC13" s="44"/>
      <c r="AD13" s="44"/>
      <c r="AE13" s="46" t="str">
        <f t="shared" si="1"/>
        <v/>
      </c>
      <c r="AF13" s="7" t="s">
        <v>335</v>
      </c>
    </row>
    <row r="14" ht="9.75" customHeight="1">
      <c r="B14" s="2"/>
      <c r="C14" s="44"/>
      <c r="D14" s="44"/>
      <c r="E14" s="44"/>
      <c r="F14" s="23"/>
      <c r="G14" s="23"/>
      <c r="H14" s="23"/>
      <c r="I14" s="23"/>
      <c r="J14" s="23"/>
      <c r="K14" s="23"/>
      <c r="L14" s="44"/>
      <c r="M14" s="44"/>
      <c r="N14" s="44"/>
      <c r="O14" s="44"/>
      <c r="P14" s="44"/>
      <c r="Q14" s="44"/>
      <c r="R14" s="44"/>
      <c r="S14" s="44"/>
      <c r="T14" s="44"/>
      <c r="U14" s="44"/>
      <c r="V14" s="44"/>
      <c r="W14" s="44"/>
      <c r="X14" s="44"/>
      <c r="Y14" s="44"/>
      <c r="Z14" s="44"/>
      <c r="AA14" s="44"/>
      <c r="AB14" s="44"/>
      <c r="AC14" s="44"/>
      <c r="AD14" s="44"/>
      <c r="AE14" s="46" t="str">
        <f t="shared" si="1"/>
        <v/>
      </c>
      <c r="AF14" s="7" t="s">
        <v>372</v>
      </c>
    </row>
    <row r="15" ht="9.75" customHeight="1">
      <c r="B15" s="2"/>
      <c r="C15" s="44"/>
      <c r="D15" s="44"/>
      <c r="E15" s="44"/>
      <c r="F15" s="23"/>
      <c r="G15" s="23"/>
      <c r="H15" s="23"/>
      <c r="I15" s="23"/>
      <c r="J15" s="23"/>
      <c r="K15" s="23"/>
      <c r="L15" s="44"/>
      <c r="M15" s="44"/>
      <c r="N15" s="44"/>
      <c r="O15" s="44"/>
      <c r="P15" s="44"/>
      <c r="Q15" s="44"/>
      <c r="R15" s="44"/>
      <c r="S15" s="44"/>
      <c r="T15" s="44"/>
      <c r="U15" s="44"/>
      <c r="V15" s="44"/>
      <c r="W15" s="44"/>
      <c r="X15" s="44"/>
      <c r="Y15" s="44"/>
      <c r="Z15" s="44"/>
      <c r="AA15" s="44"/>
      <c r="AB15" s="44"/>
      <c r="AC15" s="44"/>
      <c r="AD15" s="44"/>
      <c r="AE15" s="46" t="str">
        <f t="shared" si="1"/>
        <v/>
      </c>
      <c r="AF15" s="7" t="s">
        <v>406</v>
      </c>
    </row>
    <row r="16" ht="9.75" customHeight="1">
      <c r="B16" s="2"/>
      <c r="C16" s="44"/>
      <c r="D16" s="44"/>
      <c r="E16" s="44"/>
      <c r="F16" s="23"/>
      <c r="G16" s="23"/>
      <c r="H16" s="23"/>
      <c r="I16" s="23"/>
      <c r="J16" s="23"/>
      <c r="K16" s="23"/>
      <c r="L16" s="44"/>
      <c r="M16" s="44"/>
      <c r="N16" s="44"/>
      <c r="O16" s="44"/>
      <c r="P16" s="44"/>
      <c r="Q16" s="44"/>
      <c r="R16" s="44"/>
      <c r="S16" s="44"/>
      <c r="T16" s="44"/>
      <c r="U16" s="44"/>
      <c r="V16" s="44"/>
      <c r="W16" s="44"/>
      <c r="X16" s="44"/>
      <c r="Y16" s="44"/>
      <c r="Z16" s="44"/>
      <c r="AA16" s="44"/>
      <c r="AB16" s="44"/>
      <c r="AC16" s="44"/>
      <c r="AD16" s="44"/>
      <c r="AE16" s="46" t="str">
        <f t="shared" si="1"/>
        <v/>
      </c>
      <c r="AF16" s="7" t="s">
        <v>417</v>
      </c>
    </row>
    <row r="17" ht="9.75" customHeight="1">
      <c r="B17" s="2"/>
      <c r="C17" s="44"/>
      <c r="D17" s="44"/>
      <c r="E17" s="44"/>
      <c r="F17" s="23"/>
      <c r="G17" s="23"/>
      <c r="H17" s="23"/>
      <c r="I17" s="23"/>
      <c r="J17" s="23"/>
      <c r="K17" s="23"/>
      <c r="L17" s="44"/>
      <c r="M17" s="44"/>
      <c r="N17" s="44"/>
      <c r="O17" s="44"/>
      <c r="P17" s="44"/>
      <c r="Q17" s="44"/>
      <c r="R17" s="44"/>
      <c r="S17" s="44"/>
      <c r="T17" s="44"/>
      <c r="U17" s="44"/>
      <c r="V17" s="44"/>
      <c r="W17" s="44"/>
      <c r="X17" s="44"/>
      <c r="Y17" s="44"/>
      <c r="Z17" s="44"/>
      <c r="AA17" s="44"/>
      <c r="AB17" s="44"/>
      <c r="AC17" s="44"/>
      <c r="AD17" s="44"/>
      <c r="AE17" s="46" t="str">
        <f t="shared" si="1"/>
        <v/>
      </c>
      <c r="AF17" s="7" t="s">
        <v>448</v>
      </c>
    </row>
    <row r="18" ht="9.75" customHeight="1">
      <c r="B18" s="2"/>
      <c r="C18" s="44"/>
      <c r="D18" s="44"/>
      <c r="E18" s="44"/>
      <c r="F18" s="23"/>
      <c r="G18" s="23"/>
      <c r="H18" s="23"/>
      <c r="I18" s="23"/>
      <c r="J18" s="23"/>
      <c r="K18" s="23"/>
      <c r="L18" s="44"/>
      <c r="M18" s="44"/>
      <c r="N18" s="44"/>
      <c r="O18" s="44"/>
      <c r="P18" s="44"/>
      <c r="Q18" s="44"/>
      <c r="R18" s="44"/>
      <c r="S18" s="44"/>
      <c r="T18" s="44"/>
      <c r="U18" s="44"/>
      <c r="V18" s="44"/>
      <c r="W18" s="44"/>
      <c r="X18" s="44"/>
      <c r="Y18" s="44"/>
      <c r="Z18" s="44"/>
      <c r="AA18" s="44"/>
      <c r="AB18" s="44"/>
      <c r="AC18" s="44"/>
      <c r="AD18" s="44"/>
      <c r="AE18" s="46" t="str">
        <f t="shared" si="1"/>
        <v/>
      </c>
      <c r="AF18" s="7" t="s">
        <v>469</v>
      </c>
    </row>
    <row r="19" ht="9.75" customHeight="1">
      <c r="B19" s="2"/>
      <c r="C19" s="44"/>
      <c r="D19" s="44"/>
      <c r="E19" s="44"/>
      <c r="F19" s="23"/>
      <c r="G19" s="23"/>
      <c r="H19" s="23"/>
      <c r="I19" s="23"/>
      <c r="J19" s="23"/>
      <c r="K19" s="23"/>
      <c r="L19" s="44"/>
      <c r="M19" s="44"/>
      <c r="N19" s="44"/>
      <c r="O19" s="44"/>
      <c r="P19" s="44"/>
      <c r="Q19" s="44"/>
      <c r="R19" s="44"/>
      <c r="S19" s="44"/>
      <c r="T19" s="44"/>
      <c r="U19" s="44"/>
      <c r="V19" s="44"/>
      <c r="W19" s="44"/>
      <c r="X19" s="44"/>
      <c r="Y19" s="44"/>
      <c r="Z19" s="44"/>
      <c r="AA19" s="44"/>
      <c r="AB19" s="44"/>
      <c r="AC19" s="44"/>
      <c r="AD19" s="44"/>
      <c r="AE19" s="46" t="str">
        <f t="shared" si="1"/>
        <v/>
      </c>
      <c r="AF19" s="7" t="s">
        <v>496</v>
      </c>
    </row>
    <row r="20" ht="9.75" customHeight="1">
      <c r="B20" s="2"/>
      <c r="C20" s="44"/>
      <c r="D20" s="44"/>
      <c r="E20" s="44"/>
      <c r="F20" s="23"/>
      <c r="G20" s="23"/>
      <c r="H20" s="23"/>
      <c r="I20" s="23"/>
      <c r="J20" s="23"/>
      <c r="K20" s="23"/>
      <c r="L20" s="44"/>
      <c r="M20" s="44"/>
      <c r="N20" s="44"/>
      <c r="O20" s="44"/>
      <c r="P20" s="44"/>
      <c r="Q20" s="44"/>
      <c r="R20" s="44"/>
      <c r="S20" s="44"/>
      <c r="T20" s="44"/>
      <c r="U20" s="44"/>
      <c r="V20" s="44"/>
      <c r="W20" s="44"/>
      <c r="X20" s="44"/>
      <c r="Y20" s="44"/>
      <c r="Z20" s="44"/>
      <c r="AA20" s="44"/>
      <c r="AB20" s="44"/>
      <c r="AC20" s="44"/>
      <c r="AD20" s="44"/>
      <c r="AE20" s="46" t="str">
        <f t="shared" si="1"/>
        <v/>
      </c>
      <c r="AF20" s="7" t="s">
        <v>632</v>
      </c>
    </row>
    <row r="21" ht="9.75" customHeight="1">
      <c r="B21" s="2"/>
      <c r="C21" s="44"/>
      <c r="D21" s="44"/>
      <c r="E21" s="44"/>
      <c r="F21" s="23"/>
      <c r="G21" s="23"/>
      <c r="H21" s="23"/>
      <c r="I21" s="23"/>
      <c r="J21" s="23"/>
      <c r="K21" s="23"/>
      <c r="L21" s="44"/>
      <c r="M21" s="44"/>
      <c r="N21" s="44"/>
      <c r="O21" s="44"/>
      <c r="P21" s="44"/>
      <c r="Q21" s="44"/>
      <c r="R21" s="44"/>
      <c r="S21" s="44"/>
      <c r="T21" s="44"/>
      <c r="U21" s="44"/>
      <c r="V21" s="44"/>
      <c r="W21" s="44"/>
      <c r="X21" s="44"/>
      <c r="Y21" s="44"/>
      <c r="Z21" s="44"/>
      <c r="AA21" s="44"/>
      <c r="AB21" s="44"/>
      <c r="AC21" s="44"/>
      <c r="AD21" s="44"/>
      <c r="AE21" s="46" t="str">
        <f t="shared" si="1"/>
        <v/>
      </c>
      <c r="AF21" s="7" t="s">
        <v>537</v>
      </c>
    </row>
    <row r="22" ht="9.75" customHeight="1">
      <c r="B22" s="2"/>
      <c r="C22" s="44"/>
      <c r="D22" s="44"/>
      <c r="E22" s="44"/>
      <c r="F22" s="23"/>
      <c r="G22" s="23"/>
      <c r="H22" s="23"/>
      <c r="I22" s="23"/>
      <c r="J22" s="23"/>
      <c r="K22" s="23"/>
      <c r="L22" s="44"/>
      <c r="M22" s="44"/>
      <c r="N22" s="44"/>
      <c r="O22" s="44"/>
      <c r="P22" s="44"/>
      <c r="Q22" s="44"/>
      <c r="R22" s="44"/>
      <c r="S22" s="44"/>
      <c r="T22" s="44"/>
      <c r="U22" s="44"/>
      <c r="V22" s="44"/>
      <c r="W22" s="44"/>
      <c r="X22" s="44"/>
      <c r="Y22" s="44"/>
      <c r="Z22" s="44"/>
      <c r="AA22" s="44"/>
      <c r="AB22" s="44"/>
      <c r="AC22" s="44"/>
      <c r="AD22" s="44"/>
      <c r="AE22" s="46" t="str">
        <f t="shared" si="1"/>
        <v/>
      </c>
      <c r="AF22" s="7" t="s">
        <v>541</v>
      </c>
    </row>
    <row r="23" ht="9.75" customHeight="1">
      <c r="B23" s="2"/>
      <c r="C23" s="44"/>
      <c r="D23" s="44"/>
      <c r="E23" s="44"/>
      <c r="F23" s="23"/>
      <c r="G23" s="23"/>
      <c r="H23" s="23"/>
      <c r="I23" s="23"/>
      <c r="J23" s="23"/>
      <c r="K23" s="23"/>
      <c r="L23" s="44"/>
      <c r="M23" s="44"/>
      <c r="N23" s="44"/>
      <c r="O23" s="44"/>
      <c r="P23" s="44"/>
      <c r="Q23" s="44"/>
      <c r="R23" s="44"/>
      <c r="S23" s="44"/>
      <c r="T23" s="44"/>
      <c r="U23" s="44"/>
      <c r="V23" s="44"/>
      <c r="W23" s="44"/>
      <c r="X23" s="44"/>
      <c r="Y23" s="44"/>
      <c r="Z23" s="44"/>
      <c r="AA23" s="44"/>
      <c r="AB23" s="44"/>
      <c r="AC23" s="44"/>
      <c r="AD23" s="44"/>
      <c r="AE23" s="46" t="str">
        <f t="shared" si="1"/>
        <v/>
      </c>
      <c r="AF23" s="7" t="s">
        <v>544</v>
      </c>
    </row>
    <row r="24" ht="9.75" customHeight="1">
      <c r="B24" s="2"/>
      <c r="C24" s="44"/>
      <c r="D24" s="44"/>
      <c r="E24" s="44"/>
      <c r="F24" s="23"/>
      <c r="G24" s="23"/>
      <c r="H24" s="23"/>
      <c r="I24" s="23"/>
      <c r="J24" s="23"/>
      <c r="K24" s="23"/>
      <c r="L24" s="44"/>
      <c r="M24" s="44"/>
      <c r="N24" s="44"/>
      <c r="O24" s="44"/>
      <c r="P24" s="44"/>
      <c r="Q24" s="44"/>
      <c r="R24" s="44"/>
      <c r="S24" s="44"/>
      <c r="T24" s="44"/>
      <c r="U24" s="44"/>
      <c r="V24" s="44"/>
      <c r="W24" s="44"/>
      <c r="X24" s="44"/>
      <c r="Y24" s="44"/>
      <c r="Z24" s="44"/>
      <c r="AA24" s="44"/>
      <c r="AB24" s="44"/>
      <c r="AC24" s="44"/>
      <c r="AD24" s="44"/>
      <c r="AE24" s="46" t="str">
        <f t="shared" si="1"/>
        <v/>
      </c>
    </row>
    <row r="25" ht="9.75" customHeight="1">
      <c r="B25" s="2"/>
      <c r="C25" s="44"/>
      <c r="D25" s="44"/>
      <c r="E25" s="44"/>
      <c r="F25" s="23"/>
      <c r="G25" s="23"/>
      <c r="H25" s="23"/>
      <c r="I25" s="23"/>
      <c r="J25" s="23"/>
      <c r="K25" s="23"/>
      <c r="L25" s="44"/>
      <c r="M25" s="44"/>
      <c r="N25" s="44"/>
      <c r="O25" s="44"/>
      <c r="P25" s="44"/>
      <c r="Q25" s="44"/>
      <c r="R25" s="44"/>
      <c r="S25" s="44"/>
      <c r="T25" s="44"/>
      <c r="U25" s="44"/>
      <c r="V25" s="44"/>
      <c r="W25" s="44"/>
      <c r="X25" s="44"/>
      <c r="Y25" s="44"/>
      <c r="Z25" s="44"/>
      <c r="AA25" s="44"/>
      <c r="AB25" s="44"/>
      <c r="AC25" s="44"/>
      <c r="AD25" s="44"/>
      <c r="AE25" s="46" t="str">
        <f t="shared" si="1"/>
        <v/>
      </c>
    </row>
    <row r="26" ht="9.75" customHeight="1">
      <c r="B26" s="2"/>
      <c r="C26" s="44"/>
      <c r="D26" s="44"/>
      <c r="E26" s="44"/>
      <c r="F26" s="23"/>
      <c r="G26" s="23"/>
      <c r="H26" s="23"/>
      <c r="I26" s="23"/>
      <c r="J26" s="23"/>
      <c r="K26" s="23"/>
      <c r="L26" s="44"/>
      <c r="M26" s="44"/>
      <c r="N26" s="44"/>
      <c r="O26" s="44"/>
      <c r="P26" s="44"/>
      <c r="Q26" s="44"/>
      <c r="R26" s="44"/>
      <c r="S26" s="44"/>
      <c r="T26" s="44"/>
      <c r="U26" s="44"/>
      <c r="V26" s="44"/>
      <c r="W26" s="44"/>
      <c r="X26" s="44"/>
      <c r="Y26" s="44"/>
      <c r="Z26" s="44"/>
      <c r="AA26" s="44"/>
      <c r="AB26" s="44"/>
      <c r="AC26" s="44"/>
      <c r="AD26" s="44"/>
      <c r="AE26" s="46" t="str">
        <f t="shared" si="1"/>
        <v/>
      </c>
    </row>
    <row r="27" ht="9.75" customHeight="1">
      <c r="B27" s="2"/>
      <c r="C27" s="44"/>
      <c r="D27" s="44"/>
      <c r="E27" s="44"/>
      <c r="F27" s="23"/>
      <c r="G27" s="23"/>
      <c r="H27" s="23"/>
      <c r="I27" s="23"/>
      <c r="J27" s="23"/>
      <c r="K27" s="23"/>
      <c r="L27" s="44"/>
      <c r="M27" s="44"/>
      <c r="N27" s="44"/>
      <c r="O27" s="44"/>
      <c r="P27" s="44"/>
      <c r="Q27" s="44"/>
      <c r="R27" s="44"/>
      <c r="S27" s="44"/>
      <c r="T27" s="44"/>
      <c r="U27" s="44"/>
      <c r="V27" s="44"/>
      <c r="W27" s="44"/>
      <c r="X27" s="44"/>
      <c r="Y27" s="44"/>
      <c r="Z27" s="44"/>
      <c r="AA27" s="44"/>
      <c r="AB27" s="44"/>
      <c r="AC27" s="44"/>
      <c r="AD27" s="44"/>
      <c r="AE27" s="46" t="str">
        <f t="shared" si="1"/>
        <v/>
      </c>
    </row>
    <row r="28" ht="9.75" customHeight="1">
      <c r="B28" s="2"/>
      <c r="C28" s="44"/>
      <c r="D28" s="44"/>
      <c r="E28" s="44"/>
      <c r="F28" s="23"/>
      <c r="G28" s="23"/>
      <c r="H28" s="23"/>
      <c r="I28" s="23"/>
      <c r="J28" s="23"/>
      <c r="K28" s="23"/>
      <c r="L28" s="44"/>
      <c r="M28" s="44"/>
      <c r="N28" s="44"/>
      <c r="O28" s="44"/>
      <c r="P28" s="44"/>
      <c r="Q28" s="44"/>
      <c r="R28" s="44"/>
      <c r="S28" s="44"/>
      <c r="T28" s="44"/>
      <c r="U28" s="44"/>
      <c r="V28" s="44"/>
      <c r="W28" s="44"/>
      <c r="X28" s="44"/>
      <c r="Y28" s="44"/>
      <c r="Z28" s="44"/>
      <c r="AA28" s="44"/>
      <c r="AB28" s="44"/>
      <c r="AC28" s="44"/>
      <c r="AD28" s="44"/>
      <c r="AE28" s="46" t="str">
        <f t="shared" si="1"/>
        <v/>
      </c>
    </row>
    <row r="29" ht="9.75" customHeight="1">
      <c r="B29" s="2"/>
      <c r="C29" s="44"/>
      <c r="D29" s="44"/>
      <c r="E29" s="44"/>
      <c r="F29" s="23"/>
      <c r="G29" s="23"/>
      <c r="H29" s="23"/>
      <c r="I29" s="23"/>
      <c r="J29" s="23"/>
      <c r="K29" s="23"/>
      <c r="L29" s="44"/>
      <c r="M29" s="44"/>
      <c r="N29" s="44"/>
      <c r="O29" s="44"/>
      <c r="P29" s="44"/>
      <c r="Q29" s="44"/>
      <c r="R29" s="44"/>
      <c r="S29" s="44"/>
      <c r="T29" s="44"/>
      <c r="U29" s="44"/>
      <c r="V29" s="44"/>
      <c r="W29" s="44"/>
      <c r="X29" s="44"/>
      <c r="Y29" s="44"/>
      <c r="Z29" s="44"/>
      <c r="AA29" s="44"/>
      <c r="AB29" s="44"/>
      <c r="AC29" s="44"/>
      <c r="AD29" s="44"/>
      <c r="AE29" s="46" t="str">
        <f t="shared" si="1"/>
        <v/>
      </c>
    </row>
    <row r="30" ht="9.75" customHeight="1">
      <c r="B30" s="2"/>
      <c r="C30" s="44"/>
      <c r="D30" s="44"/>
      <c r="E30" s="44"/>
      <c r="F30" s="23"/>
      <c r="G30" s="23"/>
      <c r="H30" s="23"/>
      <c r="I30" s="23"/>
      <c r="J30" s="23"/>
      <c r="K30" s="23"/>
      <c r="L30" s="44"/>
      <c r="M30" s="44"/>
      <c r="N30" s="44"/>
      <c r="O30" s="44"/>
      <c r="P30" s="44"/>
      <c r="Q30" s="44"/>
      <c r="R30" s="44"/>
      <c r="S30" s="44"/>
      <c r="T30" s="44"/>
      <c r="U30" s="44"/>
      <c r="V30" s="44"/>
      <c r="W30" s="44"/>
      <c r="X30" s="44"/>
      <c r="Y30" s="44"/>
      <c r="Z30" s="44"/>
      <c r="AA30" s="44"/>
      <c r="AB30" s="44"/>
      <c r="AC30" s="44"/>
      <c r="AD30" s="44"/>
      <c r="AE30" s="46" t="str">
        <f t="shared" si="1"/>
        <v/>
      </c>
    </row>
    <row r="31" ht="9.75" customHeight="1">
      <c r="B31" s="2"/>
      <c r="C31" s="44"/>
      <c r="D31" s="44"/>
      <c r="E31" s="44"/>
      <c r="F31" s="23"/>
      <c r="G31" s="23"/>
      <c r="H31" s="23"/>
      <c r="I31" s="23"/>
      <c r="J31" s="23"/>
      <c r="K31" s="23"/>
      <c r="L31" s="44"/>
      <c r="M31" s="44"/>
      <c r="N31" s="44"/>
      <c r="O31" s="44"/>
      <c r="P31" s="44"/>
      <c r="Q31" s="44"/>
      <c r="R31" s="44"/>
      <c r="S31" s="44"/>
      <c r="T31" s="44"/>
      <c r="U31" s="44"/>
      <c r="V31" s="44"/>
      <c r="W31" s="44"/>
      <c r="X31" s="44"/>
      <c r="Y31" s="44"/>
      <c r="Z31" s="44"/>
      <c r="AA31" s="44"/>
      <c r="AB31" s="44"/>
      <c r="AC31" s="44"/>
      <c r="AD31" s="44"/>
      <c r="AE31" s="46" t="str">
        <f t="shared" si="1"/>
        <v/>
      </c>
    </row>
    <row r="32" ht="9.75" customHeight="1">
      <c r="B32" s="2"/>
      <c r="C32" s="44"/>
      <c r="D32" s="44"/>
      <c r="E32" s="44"/>
      <c r="F32" s="23"/>
      <c r="G32" s="23"/>
      <c r="H32" s="23"/>
      <c r="I32" s="23"/>
      <c r="J32" s="23"/>
      <c r="K32" s="23"/>
      <c r="L32" s="44"/>
      <c r="M32" s="44"/>
      <c r="N32" s="44"/>
      <c r="O32" s="44"/>
      <c r="P32" s="44"/>
      <c r="Q32" s="44"/>
      <c r="R32" s="44"/>
      <c r="S32" s="44"/>
      <c r="T32" s="44"/>
      <c r="U32" s="44"/>
      <c r="V32" s="44"/>
      <c r="W32" s="44"/>
      <c r="X32" s="44"/>
      <c r="Y32" s="44"/>
      <c r="Z32" s="44"/>
      <c r="AA32" s="44"/>
      <c r="AB32" s="44"/>
      <c r="AC32" s="44"/>
      <c r="AD32" s="44"/>
      <c r="AE32" s="46" t="str">
        <f t="shared" si="1"/>
        <v/>
      </c>
    </row>
    <row r="33" ht="9.75" customHeight="1">
      <c r="B33" s="2"/>
      <c r="C33" s="44"/>
      <c r="D33" s="44"/>
      <c r="E33" s="44"/>
      <c r="F33" s="23"/>
      <c r="G33" s="23"/>
      <c r="H33" s="23"/>
      <c r="I33" s="23"/>
      <c r="J33" s="23"/>
      <c r="K33" s="23"/>
      <c r="L33" s="44"/>
      <c r="M33" s="44"/>
      <c r="N33" s="44"/>
      <c r="O33" s="44"/>
      <c r="P33" s="44"/>
      <c r="Q33" s="44"/>
      <c r="R33" s="44"/>
      <c r="S33" s="44"/>
      <c r="T33" s="44"/>
      <c r="U33" s="44"/>
      <c r="V33" s="44"/>
      <c r="W33" s="44"/>
      <c r="X33" s="44"/>
      <c r="Y33" s="44"/>
      <c r="Z33" s="44"/>
      <c r="AA33" s="44"/>
      <c r="AB33" s="44"/>
      <c r="AC33" s="44"/>
      <c r="AD33" s="44"/>
      <c r="AE33" s="46" t="str">
        <f t="shared" si="1"/>
        <v/>
      </c>
    </row>
    <row r="34" ht="9.75" customHeight="1">
      <c r="B34" s="2"/>
      <c r="C34" s="44"/>
      <c r="D34" s="44"/>
      <c r="E34" s="44"/>
      <c r="F34" s="23"/>
      <c r="G34" s="23"/>
      <c r="H34" s="23"/>
      <c r="I34" s="23"/>
      <c r="J34" s="23"/>
      <c r="K34" s="23"/>
      <c r="L34" s="44"/>
      <c r="M34" s="44"/>
      <c r="N34" s="44"/>
      <c r="O34" s="44"/>
      <c r="P34" s="44"/>
      <c r="Q34" s="44"/>
      <c r="R34" s="44"/>
      <c r="S34" s="44"/>
      <c r="T34" s="44"/>
      <c r="U34" s="44"/>
      <c r="V34" s="44"/>
      <c r="W34" s="44"/>
      <c r="X34" s="44"/>
      <c r="Y34" s="44"/>
      <c r="Z34" s="44"/>
      <c r="AA34" s="44"/>
      <c r="AB34" s="44"/>
      <c r="AC34" s="44"/>
      <c r="AD34" s="44"/>
      <c r="AE34" s="46" t="str">
        <f t="shared" si="1"/>
        <v/>
      </c>
    </row>
    <row r="35" ht="9.75" customHeight="1">
      <c r="B35" s="2"/>
      <c r="C35" s="44"/>
      <c r="D35" s="44"/>
      <c r="E35" s="44"/>
      <c r="F35" s="23"/>
      <c r="G35" s="23"/>
      <c r="H35" s="23"/>
      <c r="I35" s="23"/>
      <c r="J35" s="23"/>
      <c r="K35" s="23"/>
      <c r="L35" s="44"/>
      <c r="M35" s="44"/>
      <c r="N35" s="44"/>
      <c r="O35" s="44"/>
      <c r="P35" s="44"/>
      <c r="Q35" s="44"/>
      <c r="R35" s="44"/>
      <c r="S35" s="44"/>
      <c r="T35" s="44"/>
      <c r="U35" s="44"/>
      <c r="V35" s="44"/>
      <c r="W35" s="44"/>
      <c r="X35" s="44"/>
      <c r="Y35" s="44"/>
      <c r="Z35" s="44"/>
      <c r="AA35" s="44"/>
      <c r="AB35" s="44"/>
      <c r="AC35" s="44"/>
      <c r="AD35" s="44"/>
      <c r="AE35" s="46" t="str">
        <f t="shared" si="1"/>
        <v/>
      </c>
    </row>
    <row r="36" ht="9.75" customHeight="1">
      <c r="B36" s="2"/>
      <c r="C36" s="44"/>
      <c r="D36" s="44"/>
      <c r="E36" s="44"/>
      <c r="F36" s="23"/>
      <c r="G36" s="23"/>
      <c r="H36" s="23"/>
      <c r="I36" s="23"/>
      <c r="J36" s="23"/>
      <c r="K36" s="23"/>
      <c r="L36" s="44"/>
      <c r="M36" s="44"/>
      <c r="N36" s="44"/>
      <c r="O36" s="44"/>
      <c r="P36" s="44"/>
      <c r="Q36" s="44"/>
      <c r="R36" s="44"/>
      <c r="S36" s="44"/>
      <c r="T36" s="44"/>
      <c r="U36" s="44"/>
      <c r="V36" s="44"/>
      <c r="W36" s="44"/>
      <c r="X36" s="44"/>
      <c r="Y36" s="44"/>
      <c r="Z36" s="44"/>
      <c r="AA36" s="44"/>
      <c r="AB36" s="44"/>
      <c r="AC36" s="44"/>
      <c r="AD36" s="44"/>
      <c r="AE36" s="46" t="str">
        <f t="shared" si="1"/>
        <v/>
      </c>
    </row>
    <row r="37" ht="9.75" customHeight="1">
      <c r="B37" s="2"/>
      <c r="C37" s="44"/>
      <c r="D37" s="44"/>
      <c r="E37" s="44"/>
      <c r="F37" s="23"/>
      <c r="G37" s="23"/>
      <c r="H37" s="23"/>
      <c r="I37" s="23"/>
      <c r="J37" s="23"/>
      <c r="K37" s="23"/>
      <c r="L37" s="44"/>
      <c r="M37" s="44"/>
      <c r="N37" s="44"/>
      <c r="O37" s="44"/>
      <c r="P37" s="44"/>
      <c r="Q37" s="44"/>
      <c r="R37" s="44"/>
      <c r="S37" s="44"/>
      <c r="T37" s="44"/>
      <c r="U37" s="44"/>
      <c r="V37" s="44"/>
      <c r="W37" s="44"/>
      <c r="X37" s="44"/>
      <c r="Y37" s="44"/>
      <c r="Z37" s="44"/>
      <c r="AA37" s="44"/>
      <c r="AB37" s="44"/>
      <c r="AC37" s="44"/>
      <c r="AD37" s="44"/>
      <c r="AE37" s="46" t="str">
        <f t="shared" si="1"/>
        <v/>
      </c>
    </row>
    <row r="38" ht="9.75" customHeight="1">
      <c r="B38" s="2"/>
      <c r="C38" s="44"/>
      <c r="D38" s="44"/>
      <c r="E38" s="44"/>
      <c r="F38" s="23"/>
      <c r="G38" s="23"/>
      <c r="H38" s="23"/>
      <c r="I38" s="23"/>
      <c r="J38" s="23"/>
      <c r="K38" s="23"/>
      <c r="L38" s="44"/>
      <c r="M38" s="44"/>
      <c r="N38" s="44"/>
      <c r="O38" s="44"/>
      <c r="P38" s="44"/>
      <c r="Q38" s="44"/>
      <c r="R38" s="44"/>
      <c r="S38" s="44"/>
      <c r="T38" s="44"/>
      <c r="U38" s="44"/>
      <c r="V38" s="44"/>
      <c r="W38" s="44"/>
      <c r="X38" s="44"/>
      <c r="Y38" s="44"/>
      <c r="Z38" s="44"/>
      <c r="AA38" s="44"/>
      <c r="AB38" s="44"/>
      <c r="AC38" s="44"/>
      <c r="AD38" s="44"/>
      <c r="AE38" s="46" t="str">
        <f t="shared" si="1"/>
        <v/>
      </c>
    </row>
    <row r="39" ht="9.75" customHeight="1">
      <c r="B39" s="2"/>
      <c r="C39" s="44"/>
      <c r="D39" s="44"/>
      <c r="E39" s="44"/>
      <c r="F39" s="23"/>
      <c r="G39" s="23"/>
      <c r="H39" s="23"/>
      <c r="I39" s="23"/>
      <c r="J39" s="23"/>
      <c r="K39" s="23"/>
      <c r="L39" s="44"/>
      <c r="M39" s="44"/>
      <c r="N39" s="44"/>
      <c r="O39" s="44"/>
      <c r="P39" s="44"/>
      <c r="Q39" s="44"/>
      <c r="R39" s="44"/>
      <c r="S39" s="44"/>
      <c r="T39" s="44"/>
      <c r="U39" s="44"/>
      <c r="V39" s="44"/>
      <c r="W39" s="44"/>
      <c r="X39" s="44"/>
      <c r="Y39" s="44"/>
      <c r="Z39" s="44"/>
      <c r="AA39" s="44"/>
      <c r="AB39" s="44"/>
      <c r="AC39" s="44"/>
      <c r="AD39" s="44"/>
      <c r="AE39" s="46" t="str">
        <f t="shared" si="1"/>
        <v/>
      </c>
    </row>
    <row r="40" ht="9.75" customHeight="1">
      <c r="B40" s="2"/>
      <c r="C40" s="44"/>
      <c r="D40" s="44"/>
      <c r="E40" s="44"/>
      <c r="F40" s="23"/>
      <c r="G40" s="23"/>
      <c r="H40" s="23"/>
      <c r="I40" s="23"/>
      <c r="J40" s="23"/>
      <c r="K40" s="23"/>
      <c r="L40" s="44"/>
      <c r="M40" s="44"/>
      <c r="N40" s="44"/>
      <c r="O40" s="44"/>
      <c r="P40" s="44"/>
      <c r="Q40" s="44"/>
      <c r="R40" s="44"/>
      <c r="S40" s="44"/>
      <c r="T40" s="44"/>
      <c r="U40" s="44"/>
      <c r="V40" s="44"/>
      <c r="W40" s="44"/>
      <c r="X40" s="44"/>
      <c r="Y40" s="44"/>
      <c r="Z40" s="44"/>
      <c r="AA40" s="44"/>
      <c r="AB40" s="44"/>
      <c r="AC40" s="44"/>
      <c r="AD40" s="44"/>
      <c r="AE40" s="46" t="str">
        <f t="shared" si="1"/>
        <v/>
      </c>
    </row>
    <row r="41" ht="9.75" customHeight="1">
      <c r="B41" s="2"/>
      <c r="C41" s="44"/>
      <c r="D41" s="44"/>
      <c r="E41" s="44"/>
      <c r="F41" s="23"/>
      <c r="G41" s="23"/>
      <c r="H41" s="23"/>
      <c r="I41" s="23"/>
      <c r="J41" s="23"/>
      <c r="K41" s="23"/>
      <c r="L41" s="44"/>
      <c r="M41" s="44"/>
      <c r="N41" s="44"/>
      <c r="O41" s="44"/>
      <c r="P41" s="44"/>
      <c r="Q41" s="44"/>
      <c r="R41" s="44"/>
      <c r="S41" s="44"/>
      <c r="T41" s="44"/>
      <c r="U41" s="44"/>
      <c r="V41" s="44"/>
      <c r="W41" s="44"/>
      <c r="X41" s="44"/>
      <c r="Y41" s="44"/>
      <c r="Z41" s="44"/>
      <c r="AA41" s="44"/>
      <c r="AB41" s="44"/>
      <c r="AC41" s="44"/>
      <c r="AD41" s="44"/>
      <c r="AE41" s="46" t="str">
        <f t="shared" si="1"/>
        <v/>
      </c>
    </row>
    <row r="42" ht="9.75" customHeight="1">
      <c r="B42" s="2"/>
      <c r="C42" s="44"/>
      <c r="D42" s="44"/>
      <c r="E42" s="44"/>
      <c r="F42" s="23"/>
      <c r="G42" s="23"/>
      <c r="H42" s="23"/>
      <c r="I42" s="23"/>
      <c r="J42" s="23"/>
      <c r="K42" s="23"/>
      <c r="L42" s="44"/>
      <c r="M42" s="44"/>
      <c r="N42" s="44"/>
      <c r="O42" s="44"/>
      <c r="P42" s="44"/>
      <c r="Q42" s="44"/>
      <c r="R42" s="44"/>
      <c r="S42" s="44"/>
      <c r="T42" s="44"/>
      <c r="U42" s="44"/>
      <c r="V42" s="44"/>
      <c r="W42" s="44"/>
      <c r="X42" s="44"/>
      <c r="Y42" s="44"/>
      <c r="Z42" s="44"/>
      <c r="AA42" s="44"/>
      <c r="AB42" s="44"/>
      <c r="AC42" s="44"/>
      <c r="AD42" s="44"/>
      <c r="AE42" s="46" t="str">
        <f t="shared" si="1"/>
        <v/>
      </c>
    </row>
    <row r="43" ht="9.75" customHeight="1">
      <c r="B43" s="2"/>
      <c r="C43" s="44"/>
      <c r="D43" s="44"/>
      <c r="E43" s="44"/>
      <c r="F43" s="23"/>
      <c r="G43" s="23"/>
      <c r="H43" s="23"/>
      <c r="I43" s="23"/>
      <c r="J43" s="23"/>
      <c r="K43" s="23"/>
      <c r="L43" s="44"/>
      <c r="M43" s="44"/>
      <c r="N43" s="44"/>
      <c r="O43" s="44"/>
      <c r="P43" s="44"/>
      <c r="Q43" s="44"/>
      <c r="R43" s="44"/>
      <c r="S43" s="44"/>
      <c r="T43" s="44"/>
      <c r="U43" s="44"/>
      <c r="V43" s="44"/>
      <c r="W43" s="44"/>
      <c r="X43" s="44"/>
      <c r="Y43" s="44"/>
      <c r="Z43" s="44"/>
      <c r="AA43" s="44"/>
      <c r="AB43" s="44"/>
      <c r="AC43" s="44"/>
      <c r="AD43" s="44"/>
      <c r="AE43" s="46" t="str">
        <f t="shared" si="1"/>
        <v/>
      </c>
    </row>
    <row r="44" ht="9.75" customHeight="1">
      <c r="B44" s="2"/>
      <c r="C44" s="44"/>
      <c r="D44" s="44"/>
      <c r="E44" s="44"/>
      <c r="F44" s="23"/>
      <c r="G44" s="23"/>
      <c r="H44" s="23"/>
      <c r="I44" s="23"/>
      <c r="J44" s="23"/>
      <c r="K44" s="23"/>
      <c r="L44" s="44"/>
      <c r="M44" s="44"/>
      <c r="N44" s="44"/>
      <c r="O44" s="44"/>
      <c r="P44" s="44"/>
      <c r="Q44" s="44"/>
      <c r="R44" s="44"/>
      <c r="S44" s="44"/>
      <c r="T44" s="44"/>
      <c r="U44" s="44"/>
      <c r="V44" s="44"/>
      <c r="W44" s="44"/>
      <c r="X44" s="44"/>
      <c r="Y44" s="44"/>
      <c r="Z44" s="44"/>
      <c r="AA44" s="44"/>
      <c r="AB44" s="44"/>
      <c r="AC44" s="44"/>
      <c r="AD44" s="44"/>
      <c r="AE44" s="46" t="str">
        <f t="shared" si="1"/>
        <v/>
      </c>
    </row>
    <row r="45" ht="9.75" customHeight="1">
      <c r="B45" s="2"/>
      <c r="C45" s="44"/>
      <c r="D45" s="44"/>
      <c r="E45" s="44"/>
      <c r="F45" s="23"/>
      <c r="G45" s="23"/>
      <c r="H45" s="23"/>
      <c r="I45" s="23"/>
      <c r="J45" s="23"/>
      <c r="K45" s="23"/>
      <c r="L45" s="44"/>
      <c r="M45" s="44"/>
      <c r="N45" s="44"/>
      <c r="O45" s="44"/>
      <c r="P45" s="44"/>
      <c r="Q45" s="44"/>
      <c r="R45" s="44"/>
      <c r="S45" s="44"/>
      <c r="T45" s="44"/>
      <c r="U45" s="44"/>
      <c r="V45" s="44"/>
      <c r="W45" s="44"/>
      <c r="X45" s="44"/>
      <c r="Y45" s="44"/>
      <c r="Z45" s="44"/>
      <c r="AA45" s="44"/>
      <c r="AB45" s="44"/>
      <c r="AC45" s="44"/>
      <c r="AD45" s="44"/>
      <c r="AE45" s="46" t="str">
        <f t="shared" si="1"/>
        <v/>
      </c>
    </row>
    <row r="46" ht="9.75" customHeight="1">
      <c r="B46" s="2"/>
      <c r="C46" s="44"/>
      <c r="D46" s="44"/>
      <c r="E46" s="44"/>
      <c r="F46" s="23"/>
      <c r="G46" s="23"/>
      <c r="H46" s="23"/>
      <c r="I46" s="23"/>
      <c r="J46" s="23"/>
      <c r="K46" s="23"/>
      <c r="L46" s="44"/>
      <c r="M46" s="44"/>
      <c r="N46" s="44"/>
      <c r="O46" s="44"/>
      <c r="P46" s="44"/>
      <c r="Q46" s="44"/>
      <c r="R46" s="44"/>
      <c r="S46" s="44"/>
      <c r="T46" s="44"/>
      <c r="U46" s="44"/>
      <c r="V46" s="44"/>
      <c r="W46" s="44"/>
      <c r="X46" s="44"/>
      <c r="Y46" s="44"/>
      <c r="Z46" s="44"/>
      <c r="AA46" s="44"/>
      <c r="AB46" s="44"/>
      <c r="AC46" s="44"/>
      <c r="AD46" s="44"/>
      <c r="AE46" s="46" t="str">
        <f t="shared" si="1"/>
        <v/>
      </c>
    </row>
    <row r="47" ht="9.75" customHeight="1">
      <c r="B47" s="2"/>
      <c r="C47" s="44"/>
      <c r="D47" s="44"/>
      <c r="E47" s="44"/>
      <c r="F47" s="23"/>
      <c r="G47" s="23"/>
      <c r="H47" s="23"/>
      <c r="I47" s="23"/>
      <c r="J47" s="23"/>
      <c r="K47" s="23"/>
      <c r="L47" s="44"/>
      <c r="M47" s="44"/>
      <c r="N47" s="44"/>
      <c r="O47" s="44"/>
      <c r="P47" s="44"/>
      <c r="Q47" s="44"/>
      <c r="R47" s="44"/>
      <c r="S47" s="44"/>
      <c r="T47" s="44"/>
      <c r="U47" s="44"/>
      <c r="V47" s="44"/>
      <c r="W47" s="44"/>
      <c r="X47" s="44"/>
      <c r="Y47" s="44"/>
      <c r="Z47" s="44"/>
      <c r="AA47" s="44"/>
      <c r="AB47" s="44"/>
      <c r="AC47" s="44"/>
      <c r="AD47" s="44"/>
      <c r="AE47" s="46" t="str">
        <f t="shared" si="1"/>
        <v/>
      </c>
    </row>
    <row r="48" ht="9.75" customHeight="1">
      <c r="B48" s="2"/>
      <c r="C48" s="44"/>
      <c r="D48" s="44"/>
      <c r="E48" s="44"/>
      <c r="F48" s="23"/>
      <c r="G48" s="23"/>
      <c r="H48" s="23"/>
      <c r="I48" s="23"/>
      <c r="J48" s="23"/>
      <c r="K48" s="23"/>
      <c r="L48" s="44"/>
      <c r="M48" s="44"/>
      <c r="N48" s="44"/>
      <c r="O48" s="44"/>
      <c r="P48" s="44"/>
      <c r="Q48" s="44"/>
      <c r="R48" s="44"/>
      <c r="S48" s="44"/>
      <c r="T48" s="44"/>
      <c r="U48" s="44"/>
      <c r="V48" s="44"/>
      <c r="W48" s="44"/>
      <c r="X48" s="44"/>
      <c r="Y48" s="44"/>
      <c r="Z48" s="44"/>
      <c r="AA48" s="44"/>
      <c r="AB48" s="44"/>
      <c r="AC48" s="44"/>
      <c r="AD48" s="44"/>
      <c r="AE48" s="46" t="str">
        <f t="shared" si="1"/>
        <v/>
      </c>
    </row>
    <row r="49" ht="9.75" customHeight="1">
      <c r="B49" s="2"/>
      <c r="C49" s="44"/>
      <c r="D49" s="44"/>
      <c r="E49" s="44"/>
      <c r="F49" s="23"/>
      <c r="G49" s="23"/>
      <c r="H49" s="23"/>
      <c r="I49" s="23"/>
      <c r="J49" s="23"/>
      <c r="K49" s="23"/>
      <c r="L49" s="44"/>
      <c r="M49" s="44"/>
      <c r="N49" s="44"/>
      <c r="O49" s="44"/>
      <c r="P49" s="44"/>
      <c r="Q49" s="44"/>
      <c r="R49" s="44"/>
      <c r="S49" s="44"/>
      <c r="T49" s="44"/>
      <c r="U49" s="44"/>
      <c r="V49" s="44"/>
      <c r="W49" s="44"/>
      <c r="X49" s="44"/>
      <c r="Y49" s="44"/>
      <c r="Z49" s="44"/>
      <c r="AA49" s="44"/>
      <c r="AB49" s="44"/>
      <c r="AC49" s="44"/>
      <c r="AD49" s="44"/>
      <c r="AE49" s="46" t="str">
        <f t="shared" si="1"/>
        <v/>
      </c>
    </row>
    <row r="50" ht="9.75" customHeight="1">
      <c r="B50" s="2"/>
      <c r="C50" s="44"/>
      <c r="D50" s="44"/>
      <c r="E50" s="44"/>
      <c r="F50" s="23"/>
      <c r="G50" s="23"/>
      <c r="H50" s="23"/>
      <c r="I50" s="23"/>
      <c r="J50" s="23"/>
      <c r="K50" s="23"/>
      <c r="L50" s="44"/>
      <c r="M50" s="44"/>
      <c r="N50" s="44"/>
      <c r="O50" s="44"/>
      <c r="P50" s="44"/>
      <c r="Q50" s="44"/>
      <c r="R50" s="44"/>
      <c r="S50" s="44"/>
      <c r="T50" s="44"/>
      <c r="U50" s="44"/>
      <c r="V50" s="44"/>
      <c r="W50" s="44"/>
      <c r="X50" s="44"/>
      <c r="Y50" s="44"/>
      <c r="Z50" s="44"/>
      <c r="AA50" s="44"/>
      <c r="AB50" s="44"/>
      <c r="AC50" s="44"/>
      <c r="AD50" s="44"/>
      <c r="AE50" s="46" t="str">
        <f t="shared" si="1"/>
        <v/>
      </c>
    </row>
    <row r="51" ht="9.75" customHeight="1">
      <c r="B51" s="2"/>
      <c r="C51" s="44"/>
      <c r="D51" s="44"/>
      <c r="E51" s="44"/>
      <c r="F51" s="23"/>
      <c r="G51" s="23"/>
      <c r="H51" s="23"/>
      <c r="I51" s="23"/>
      <c r="J51" s="23"/>
      <c r="K51" s="23"/>
      <c r="L51" s="44"/>
      <c r="M51" s="44"/>
      <c r="N51" s="44"/>
      <c r="O51" s="44"/>
      <c r="P51" s="44"/>
      <c r="Q51" s="44"/>
      <c r="R51" s="44"/>
      <c r="S51" s="44"/>
      <c r="T51" s="44"/>
      <c r="U51" s="44"/>
      <c r="V51" s="44"/>
      <c r="W51" s="44"/>
      <c r="X51" s="44"/>
      <c r="Y51" s="44"/>
      <c r="Z51" s="44"/>
      <c r="AA51" s="44"/>
      <c r="AB51" s="44"/>
      <c r="AC51" s="44"/>
      <c r="AD51" s="44"/>
      <c r="AE51" s="46" t="str">
        <f t="shared" si="1"/>
        <v/>
      </c>
    </row>
    <row r="52" ht="9.75" customHeight="1">
      <c r="B52" s="2"/>
      <c r="C52" s="44"/>
      <c r="D52" s="44"/>
      <c r="E52" s="44"/>
      <c r="F52" s="23"/>
      <c r="G52" s="23"/>
      <c r="H52" s="23"/>
      <c r="I52" s="23"/>
      <c r="J52" s="23"/>
      <c r="K52" s="23"/>
      <c r="L52" s="44"/>
      <c r="M52" s="44"/>
      <c r="N52" s="44"/>
      <c r="O52" s="44"/>
      <c r="P52" s="44"/>
      <c r="Q52" s="44"/>
      <c r="R52" s="44"/>
      <c r="S52" s="44"/>
      <c r="T52" s="44"/>
      <c r="U52" s="44"/>
      <c r="V52" s="44"/>
      <c r="W52" s="44"/>
      <c r="X52" s="44"/>
      <c r="Y52" s="44"/>
      <c r="Z52" s="44"/>
      <c r="AA52" s="44"/>
      <c r="AB52" s="44"/>
      <c r="AC52" s="44"/>
      <c r="AD52" s="44"/>
      <c r="AE52" s="46" t="str">
        <f t="shared" si="1"/>
        <v/>
      </c>
    </row>
    <row r="53" ht="9.75" customHeight="1">
      <c r="B53" s="2"/>
      <c r="C53" s="44"/>
      <c r="D53" s="44"/>
      <c r="E53" s="44"/>
      <c r="F53" s="23"/>
      <c r="G53" s="23"/>
      <c r="H53" s="23"/>
      <c r="I53" s="23"/>
      <c r="J53" s="23"/>
      <c r="K53" s="23"/>
      <c r="L53" s="44"/>
      <c r="M53" s="44"/>
      <c r="N53" s="44"/>
      <c r="O53" s="44"/>
      <c r="P53" s="44"/>
      <c r="Q53" s="44"/>
      <c r="R53" s="44"/>
      <c r="S53" s="44"/>
      <c r="T53" s="44"/>
      <c r="U53" s="44"/>
      <c r="V53" s="44"/>
      <c r="W53" s="44"/>
      <c r="X53" s="44"/>
      <c r="Y53" s="44"/>
      <c r="Z53" s="44"/>
      <c r="AA53" s="44"/>
      <c r="AB53" s="44"/>
      <c r="AC53" s="44"/>
      <c r="AD53" s="44"/>
      <c r="AE53" s="46" t="str">
        <f t="shared" si="1"/>
        <v/>
      </c>
    </row>
    <row r="54" ht="9.75" customHeight="1">
      <c r="B54" s="2"/>
      <c r="C54" s="44"/>
      <c r="D54" s="44"/>
      <c r="E54" s="44"/>
      <c r="F54" s="23"/>
      <c r="G54" s="23"/>
      <c r="H54" s="23"/>
      <c r="I54" s="23"/>
      <c r="J54" s="23"/>
      <c r="K54" s="23"/>
      <c r="L54" s="44"/>
      <c r="M54" s="44"/>
      <c r="N54" s="44"/>
      <c r="O54" s="44"/>
      <c r="P54" s="44"/>
      <c r="Q54" s="44"/>
      <c r="R54" s="44"/>
      <c r="S54" s="44"/>
      <c r="T54" s="44"/>
      <c r="U54" s="44"/>
      <c r="V54" s="44"/>
      <c r="W54" s="44"/>
      <c r="X54" s="44"/>
      <c r="Y54" s="44"/>
      <c r="Z54" s="44"/>
      <c r="AA54" s="44"/>
      <c r="AB54" s="44"/>
      <c r="AC54" s="44"/>
      <c r="AD54" s="44"/>
      <c r="AE54" s="46" t="str">
        <f t="shared" si="1"/>
        <v/>
      </c>
    </row>
    <row r="55" ht="9.75" customHeight="1">
      <c r="B55" s="2"/>
      <c r="C55" s="44"/>
      <c r="D55" s="44"/>
      <c r="E55" s="44"/>
      <c r="F55" s="23"/>
      <c r="G55" s="23"/>
      <c r="H55" s="23"/>
      <c r="I55" s="23"/>
      <c r="J55" s="23"/>
      <c r="K55" s="23"/>
      <c r="L55" s="44"/>
      <c r="M55" s="44"/>
      <c r="N55" s="44"/>
      <c r="O55" s="44"/>
      <c r="P55" s="44"/>
      <c r="Q55" s="44"/>
      <c r="R55" s="44"/>
      <c r="S55" s="44"/>
      <c r="T55" s="44"/>
      <c r="U55" s="44"/>
      <c r="V55" s="44"/>
      <c r="W55" s="44"/>
      <c r="X55" s="44"/>
      <c r="Y55" s="44"/>
      <c r="Z55" s="44"/>
      <c r="AA55" s="44"/>
      <c r="AB55" s="44"/>
      <c r="AC55" s="44"/>
      <c r="AD55" s="44"/>
      <c r="AE55" s="46" t="str">
        <f t="shared" si="1"/>
        <v/>
      </c>
    </row>
    <row r="56" ht="9.75" customHeight="1">
      <c r="B56" s="2"/>
      <c r="C56" s="44"/>
      <c r="D56" s="44"/>
      <c r="E56" s="44"/>
      <c r="F56" s="23"/>
      <c r="G56" s="23"/>
      <c r="H56" s="23"/>
      <c r="I56" s="23"/>
      <c r="J56" s="23"/>
      <c r="K56" s="23"/>
      <c r="L56" s="44"/>
      <c r="M56" s="44"/>
      <c r="N56" s="44"/>
      <c r="O56" s="44"/>
      <c r="P56" s="44"/>
      <c r="Q56" s="44"/>
      <c r="R56" s="44"/>
      <c r="S56" s="44"/>
      <c r="T56" s="44"/>
      <c r="U56" s="44"/>
      <c r="V56" s="44"/>
      <c r="W56" s="44"/>
      <c r="X56" s="44"/>
      <c r="Y56" s="44"/>
      <c r="Z56" s="44"/>
      <c r="AA56" s="44"/>
      <c r="AB56" s="44"/>
      <c r="AC56" s="44"/>
      <c r="AD56" s="44"/>
      <c r="AE56" s="46" t="str">
        <f t="shared" si="1"/>
        <v/>
      </c>
    </row>
    <row r="57" ht="9.75" customHeight="1">
      <c r="B57" s="2"/>
      <c r="C57" s="44"/>
      <c r="D57" s="44"/>
      <c r="E57" s="44"/>
      <c r="F57" s="23"/>
      <c r="G57" s="23"/>
      <c r="H57" s="23"/>
      <c r="I57" s="23"/>
      <c r="J57" s="23"/>
      <c r="K57" s="23"/>
      <c r="L57" s="44"/>
      <c r="M57" s="44"/>
      <c r="N57" s="44"/>
      <c r="O57" s="44"/>
      <c r="P57" s="44"/>
      <c r="Q57" s="44"/>
      <c r="R57" s="44"/>
      <c r="S57" s="44"/>
      <c r="T57" s="44"/>
      <c r="U57" s="44"/>
      <c r="V57" s="44"/>
      <c r="W57" s="44"/>
      <c r="X57" s="44"/>
      <c r="Y57" s="44"/>
      <c r="Z57" s="44"/>
      <c r="AA57" s="44"/>
      <c r="AB57" s="44"/>
      <c r="AC57" s="44"/>
      <c r="AD57" s="44"/>
      <c r="AE57" s="46" t="str">
        <f t="shared" si="1"/>
        <v/>
      </c>
    </row>
    <row r="58" ht="9.75" customHeight="1">
      <c r="B58" s="2"/>
      <c r="C58" s="44"/>
      <c r="D58" s="44"/>
      <c r="E58" s="44"/>
      <c r="F58" s="23"/>
      <c r="G58" s="23"/>
      <c r="H58" s="23"/>
      <c r="I58" s="23"/>
      <c r="J58" s="23"/>
      <c r="K58" s="23"/>
      <c r="L58" s="44"/>
      <c r="M58" s="44"/>
      <c r="N58" s="44"/>
      <c r="O58" s="44"/>
      <c r="P58" s="44"/>
      <c r="Q58" s="44"/>
      <c r="R58" s="44"/>
      <c r="S58" s="44"/>
      <c r="T58" s="44"/>
      <c r="U58" s="44"/>
      <c r="V58" s="44"/>
      <c r="W58" s="44"/>
      <c r="X58" s="44"/>
      <c r="Y58" s="44"/>
      <c r="Z58" s="44"/>
      <c r="AA58" s="44"/>
      <c r="AB58" s="44"/>
      <c r="AC58" s="44"/>
      <c r="AD58" s="44"/>
      <c r="AE58" s="46" t="str">
        <f t="shared" si="1"/>
        <v/>
      </c>
    </row>
    <row r="59" ht="9.75" customHeight="1">
      <c r="B59" s="2"/>
      <c r="C59" s="44"/>
      <c r="D59" s="44"/>
      <c r="E59" s="44"/>
      <c r="F59" s="23"/>
      <c r="G59" s="23"/>
      <c r="H59" s="23"/>
      <c r="I59" s="23"/>
      <c r="J59" s="23"/>
      <c r="K59" s="23"/>
      <c r="L59" s="44"/>
      <c r="M59" s="44"/>
      <c r="N59" s="44"/>
      <c r="O59" s="44"/>
      <c r="P59" s="44"/>
      <c r="Q59" s="44"/>
      <c r="R59" s="44"/>
      <c r="S59" s="44"/>
      <c r="T59" s="44"/>
      <c r="U59" s="44"/>
      <c r="V59" s="44"/>
      <c r="W59" s="44"/>
      <c r="X59" s="44"/>
      <c r="Y59" s="44"/>
      <c r="Z59" s="44"/>
      <c r="AA59" s="44"/>
      <c r="AB59" s="44"/>
      <c r="AC59" s="44"/>
      <c r="AD59" s="44"/>
      <c r="AE59" s="46" t="str">
        <f t="shared" si="1"/>
        <v/>
      </c>
    </row>
    <row r="60" ht="9.75" customHeight="1">
      <c r="B60" s="2"/>
      <c r="C60" s="44"/>
      <c r="D60" s="44"/>
      <c r="E60" s="44"/>
      <c r="F60" s="23"/>
      <c r="G60" s="23"/>
      <c r="H60" s="23"/>
      <c r="I60" s="23"/>
      <c r="J60" s="23"/>
      <c r="K60" s="23"/>
      <c r="L60" s="44"/>
      <c r="M60" s="44"/>
      <c r="N60" s="44"/>
      <c r="O60" s="44"/>
      <c r="P60" s="44"/>
      <c r="Q60" s="44"/>
      <c r="R60" s="44"/>
      <c r="S60" s="44"/>
      <c r="T60" s="44"/>
      <c r="U60" s="44"/>
      <c r="V60" s="44"/>
      <c r="W60" s="44"/>
      <c r="X60" s="44"/>
      <c r="Y60" s="44"/>
      <c r="Z60" s="44"/>
      <c r="AA60" s="44"/>
      <c r="AB60" s="44"/>
      <c r="AC60" s="44"/>
      <c r="AD60" s="44"/>
      <c r="AE60" s="46" t="str">
        <f t="shared" si="1"/>
        <v/>
      </c>
    </row>
    <row r="61" ht="9.75" customHeight="1">
      <c r="B61" s="2"/>
      <c r="C61" s="44"/>
      <c r="D61" s="44"/>
      <c r="E61" s="44"/>
      <c r="F61" s="23"/>
      <c r="G61" s="23"/>
      <c r="H61" s="23"/>
      <c r="I61" s="23"/>
      <c r="J61" s="23"/>
      <c r="K61" s="23"/>
      <c r="L61" s="44"/>
      <c r="M61" s="44"/>
      <c r="N61" s="44"/>
      <c r="O61" s="44"/>
      <c r="P61" s="44"/>
      <c r="Q61" s="44"/>
      <c r="R61" s="44"/>
      <c r="S61" s="44"/>
      <c r="T61" s="44"/>
      <c r="U61" s="44"/>
      <c r="V61" s="44"/>
      <c r="W61" s="44"/>
      <c r="X61" s="44"/>
      <c r="Y61" s="44"/>
      <c r="Z61" s="44"/>
      <c r="AA61" s="44"/>
      <c r="AB61" s="44"/>
      <c r="AC61" s="44"/>
      <c r="AD61" s="44"/>
      <c r="AE61" s="46" t="str">
        <f t="shared" si="1"/>
        <v/>
      </c>
    </row>
    <row r="62" ht="9.75" customHeight="1">
      <c r="B62" s="2"/>
      <c r="C62" s="44"/>
      <c r="D62" s="44"/>
      <c r="E62" s="44"/>
      <c r="F62" s="23"/>
      <c r="G62" s="23"/>
      <c r="H62" s="23"/>
      <c r="I62" s="23"/>
      <c r="J62" s="23"/>
      <c r="K62" s="23"/>
      <c r="L62" s="44"/>
      <c r="M62" s="44"/>
      <c r="N62" s="44"/>
      <c r="O62" s="44"/>
      <c r="P62" s="44"/>
      <c r="Q62" s="44"/>
      <c r="R62" s="44"/>
      <c r="S62" s="44"/>
      <c r="T62" s="44"/>
      <c r="U62" s="44"/>
      <c r="V62" s="44"/>
      <c r="W62" s="44"/>
      <c r="X62" s="44"/>
      <c r="Y62" s="44"/>
      <c r="Z62" s="44"/>
      <c r="AA62" s="44"/>
      <c r="AB62" s="44"/>
      <c r="AC62" s="44"/>
      <c r="AD62" s="44"/>
      <c r="AE62" s="46" t="str">
        <f t="shared" si="1"/>
        <v/>
      </c>
    </row>
    <row r="63" ht="9.75" customHeight="1">
      <c r="B63" s="2"/>
      <c r="C63" s="44"/>
      <c r="D63" s="44"/>
      <c r="E63" s="44"/>
      <c r="F63" s="23"/>
      <c r="G63" s="23"/>
      <c r="H63" s="23"/>
      <c r="I63" s="23"/>
      <c r="J63" s="23"/>
      <c r="K63" s="23"/>
      <c r="L63" s="44"/>
      <c r="M63" s="44"/>
      <c r="N63" s="44"/>
      <c r="O63" s="44"/>
      <c r="P63" s="44"/>
      <c r="Q63" s="44"/>
      <c r="R63" s="44"/>
      <c r="S63" s="44"/>
      <c r="T63" s="44"/>
      <c r="U63" s="44"/>
      <c r="V63" s="44"/>
      <c r="W63" s="44"/>
      <c r="X63" s="44"/>
      <c r="Y63" s="44"/>
      <c r="Z63" s="44"/>
      <c r="AA63" s="44"/>
      <c r="AB63" s="44"/>
      <c r="AC63" s="44"/>
      <c r="AD63" s="44"/>
      <c r="AE63" s="46" t="str">
        <f t="shared" si="1"/>
        <v/>
      </c>
    </row>
    <row r="64" ht="9.75" customHeight="1">
      <c r="B64" s="2"/>
      <c r="C64" s="44"/>
      <c r="D64" s="44"/>
      <c r="E64" s="44"/>
      <c r="F64" s="23"/>
      <c r="G64" s="23"/>
      <c r="H64" s="23"/>
      <c r="I64" s="23"/>
      <c r="J64" s="23"/>
      <c r="K64" s="23"/>
      <c r="L64" s="44"/>
      <c r="M64" s="44"/>
      <c r="N64" s="44"/>
      <c r="O64" s="44"/>
      <c r="P64" s="44"/>
      <c r="Q64" s="44"/>
      <c r="R64" s="44"/>
      <c r="S64" s="44"/>
      <c r="T64" s="44"/>
      <c r="U64" s="44"/>
      <c r="V64" s="44"/>
      <c r="W64" s="44"/>
      <c r="X64" s="44"/>
      <c r="Y64" s="44"/>
      <c r="Z64" s="44"/>
      <c r="AA64" s="44"/>
      <c r="AB64" s="44"/>
      <c r="AC64" s="44"/>
      <c r="AD64" s="44"/>
      <c r="AE64" s="46" t="str">
        <f t="shared" si="1"/>
        <v/>
      </c>
    </row>
    <row r="65" ht="9.75" customHeight="1">
      <c r="B65" s="2"/>
      <c r="C65" s="44"/>
      <c r="D65" s="44"/>
      <c r="E65" s="44"/>
      <c r="F65" s="23"/>
      <c r="G65" s="23"/>
      <c r="H65" s="23"/>
      <c r="I65" s="23"/>
      <c r="J65" s="23"/>
      <c r="K65" s="23"/>
      <c r="L65" s="44"/>
      <c r="M65" s="44"/>
      <c r="N65" s="44"/>
      <c r="O65" s="44"/>
      <c r="P65" s="44"/>
      <c r="Q65" s="44"/>
      <c r="R65" s="44"/>
      <c r="S65" s="44"/>
      <c r="T65" s="44"/>
      <c r="U65" s="44"/>
      <c r="V65" s="44"/>
      <c r="W65" s="44"/>
      <c r="X65" s="44"/>
      <c r="Y65" s="44"/>
      <c r="Z65" s="44"/>
      <c r="AA65" s="44"/>
      <c r="AB65" s="44"/>
      <c r="AC65" s="44"/>
      <c r="AD65" s="44"/>
      <c r="AE65" s="46" t="str">
        <f t="shared" si="1"/>
        <v/>
      </c>
    </row>
    <row r="66" ht="9.75" customHeight="1">
      <c r="B66" s="2"/>
      <c r="C66" s="44"/>
      <c r="D66" s="44"/>
      <c r="E66" s="44"/>
      <c r="F66" s="23"/>
      <c r="G66" s="23"/>
      <c r="H66" s="23"/>
      <c r="I66" s="23"/>
      <c r="J66" s="23"/>
      <c r="K66" s="23"/>
      <c r="L66" s="44"/>
      <c r="M66" s="44"/>
      <c r="N66" s="44"/>
      <c r="O66" s="44"/>
      <c r="P66" s="44"/>
      <c r="Q66" s="44"/>
      <c r="R66" s="44"/>
      <c r="S66" s="44"/>
      <c r="T66" s="44"/>
      <c r="U66" s="44"/>
      <c r="V66" s="44"/>
      <c r="W66" s="44"/>
      <c r="X66" s="44"/>
      <c r="Y66" s="44"/>
      <c r="Z66" s="44"/>
      <c r="AA66" s="44"/>
      <c r="AB66" s="44"/>
      <c r="AC66" s="44"/>
      <c r="AD66" s="44"/>
      <c r="AE66" s="46" t="str">
        <f t="shared" si="1"/>
        <v/>
      </c>
    </row>
    <row r="67" ht="9.75" customHeight="1">
      <c r="B67" s="2"/>
      <c r="C67" s="44"/>
      <c r="D67" s="44"/>
      <c r="E67" s="44"/>
      <c r="F67" s="23"/>
      <c r="G67" s="23"/>
      <c r="H67" s="23"/>
      <c r="I67" s="23"/>
      <c r="J67" s="23"/>
      <c r="K67" s="23"/>
      <c r="L67" s="44"/>
      <c r="M67" s="44"/>
      <c r="N67" s="44"/>
      <c r="O67" s="44"/>
      <c r="P67" s="44"/>
      <c r="Q67" s="44"/>
      <c r="R67" s="44"/>
      <c r="S67" s="44"/>
      <c r="T67" s="44"/>
      <c r="U67" s="44"/>
      <c r="V67" s="44"/>
      <c r="W67" s="44"/>
      <c r="X67" s="44"/>
      <c r="Y67" s="44"/>
      <c r="Z67" s="44"/>
      <c r="AA67" s="44"/>
      <c r="AB67" s="44"/>
      <c r="AC67" s="44"/>
      <c r="AD67" s="44"/>
      <c r="AE67" s="46" t="str">
        <f t="shared" si="1"/>
        <v/>
      </c>
    </row>
    <row r="68" ht="9.75" customHeight="1">
      <c r="B68" s="2"/>
      <c r="C68" s="44"/>
      <c r="D68" s="44"/>
      <c r="E68" s="44"/>
      <c r="F68" s="23"/>
      <c r="G68" s="23"/>
      <c r="H68" s="23"/>
      <c r="I68" s="23"/>
      <c r="J68" s="23"/>
      <c r="K68" s="23"/>
      <c r="L68" s="44"/>
      <c r="M68" s="44"/>
      <c r="N68" s="44"/>
      <c r="O68" s="44"/>
      <c r="P68" s="44"/>
      <c r="Q68" s="44"/>
      <c r="R68" s="44"/>
      <c r="S68" s="44"/>
      <c r="T68" s="44"/>
      <c r="U68" s="44"/>
      <c r="V68" s="44"/>
      <c r="W68" s="44"/>
      <c r="X68" s="44"/>
      <c r="Y68" s="44"/>
      <c r="Z68" s="44"/>
      <c r="AA68" s="44"/>
      <c r="AB68" s="44"/>
      <c r="AC68" s="44"/>
      <c r="AD68" s="44"/>
      <c r="AE68" s="46" t="str">
        <f t="shared" si="1"/>
        <v/>
      </c>
    </row>
    <row r="69" ht="9.75" customHeight="1">
      <c r="B69" s="2"/>
      <c r="C69" s="44"/>
      <c r="D69" s="44"/>
      <c r="E69" s="44"/>
      <c r="F69" s="23"/>
      <c r="G69" s="23"/>
      <c r="H69" s="23"/>
      <c r="I69" s="23"/>
      <c r="J69" s="23"/>
      <c r="K69" s="23"/>
      <c r="L69" s="44"/>
      <c r="M69" s="44"/>
      <c r="N69" s="44"/>
      <c r="O69" s="44"/>
      <c r="P69" s="44"/>
      <c r="Q69" s="44"/>
      <c r="R69" s="44"/>
      <c r="S69" s="44"/>
      <c r="T69" s="44"/>
      <c r="U69" s="44"/>
      <c r="V69" s="44"/>
      <c r="W69" s="44"/>
      <c r="X69" s="44"/>
      <c r="Y69" s="44"/>
      <c r="Z69" s="44"/>
      <c r="AA69" s="44"/>
      <c r="AB69" s="44"/>
      <c r="AC69" s="44"/>
      <c r="AD69" s="44"/>
      <c r="AE69" s="46" t="str">
        <f t="shared" si="1"/>
        <v/>
      </c>
    </row>
    <row r="70" ht="9.75" customHeight="1">
      <c r="B70" s="2"/>
      <c r="C70" s="44"/>
      <c r="D70" s="44"/>
      <c r="E70" s="44"/>
      <c r="F70" s="23"/>
      <c r="G70" s="23"/>
      <c r="H70" s="23"/>
      <c r="I70" s="23"/>
      <c r="J70" s="23"/>
      <c r="K70" s="23"/>
      <c r="L70" s="44"/>
      <c r="M70" s="44"/>
      <c r="N70" s="44"/>
      <c r="O70" s="44"/>
      <c r="P70" s="44"/>
      <c r="Q70" s="44"/>
      <c r="R70" s="44"/>
      <c r="S70" s="44"/>
      <c r="T70" s="44"/>
      <c r="U70" s="44"/>
      <c r="V70" s="44"/>
      <c r="W70" s="44"/>
      <c r="X70" s="44"/>
      <c r="Y70" s="44"/>
      <c r="Z70" s="44"/>
      <c r="AA70" s="44"/>
      <c r="AB70" s="44"/>
      <c r="AC70" s="44"/>
      <c r="AD70" s="44"/>
      <c r="AE70" s="46" t="str">
        <f t="shared" si="1"/>
        <v/>
      </c>
    </row>
    <row r="71" ht="9.75" customHeight="1">
      <c r="B71" s="2"/>
      <c r="C71" s="44"/>
      <c r="D71" s="44"/>
      <c r="E71" s="44"/>
      <c r="F71" s="23"/>
      <c r="G71" s="23"/>
      <c r="H71" s="23"/>
      <c r="I71" s="23"/>
      <c r="J71" s="23"/>
      <c r="K71" s="23"/>
      <c r="L71" s="44"/>
      <c r="M71" s="44"/>
      <c r="N71" s="44"/>
      <c r="O71" s="44"/>
      <c r="P71" s="44"/>
      <c r="Q71" s="44"/>
      <c r="R71" s="44"/>
      <c r="S71" s="44"/>
      <c r="T71" s="44"/>
      <c r="U71" s="44"/>
      <c r="V71" s="44"/>
      <c r="W71" s="44"/>
      <c r="X71" s="44"/>
      <c r="Y71" s="44"/>
      <c r="Z71" s="44"/>
      <c r="AA71" s="44"/>
      <c r="AB71" s="44"/>
      <c r="AC71" s="44"/>
      <c r="AD71" s="44"/>
      <c r="AE71" s="46" t="str">
        <f t="shared" si="1"/>
        <v/>
      </c>
    </row>
    <row r="72" ht="9.75" customHeight="1">
      <c r="B72" s="2"/>
      <c r="C72" s="44"/>
      <c r="D72" s="44"/>
      <c r="E72" s="44"/>
      <c r="F72" s="23"/>
      <c r="G72" s="23"/>
      <c r="H72" s="23"/>
      <c r="I72" s="23"/>
      <c r="J72" s="23"/>
      <c r="K72" s="23"/>
      <c r="L72" s="44"/>
      <c r="M72" s="44"/>
      <c r="N72" s="44"/>
      <c r="O72" s="44"/>
      <c r="P72" s="44"/>
      <c r="Q72" s="44"/>
      <c r="R72" s="44"/>
      <c r="S72" s="44"/>
      <c r="T72" s="44"/>
      <c r="U72" s="44"/>
      <c r="V72" s="44"/>
      <c r="W72" s="44"/>
      <c r="X72" s="44"/>
      <c r="Y72" s="44"/>
      <c r="Z72" s="44"/>
      <c r="AA72" s="44"/>
      <c r="AB72" s="44"/>
      <c r="AC72" s="44"/>
      <c r="AD72" s="44"/>
      <c r="AE72" s="46" t="str">
        <f t="shared" si="1"/>
        <v/>
      </c>
    </row>
    <row r="73" ht="9.75" customHeight="1">
      <c r="B73" s="2"/>
      <c r="C73" s="44"/>
      <c r="D73" s="44"/>
      <c r="E73" s="44"/>
      <c r="F73" s="23"/>
      <c r="G73" s="23"/>
      <c r="H73" s="23"/>
      <c r="I73" s="23"/>
      <c r="J73" s="23"/>
      <c r="K73" s="23"/>
      <c r="L73" s="44"/>
      <c r="M73" s="44"/>
      <c r="N73" s="44"/>
      <c r="O73" s="44"/>
      <c r="P73" s="44"/>
      <c r="Q73" s="44"/>
      <c r="R73" s="44"/>
      <c r="S73" s="44"/>
      <c r="T73" s="44"/>
      <c r="U73" s="44"/>
      <c r="V73" s="44"/>
      <c r="W73" s="44"/>
      <c r="X73" s="44"/>
      <c r="Y73" s="44"/>
      <c r="Z73" s="44"/>
      <c r="AA73" s="44"/>
      <c r="AB73" s="44"/>
      <c r="AC73" s="44"/>
      <c r="AD73" s="44"/>
      <c r="AE73" s="46" t="str">
        <f t="shared" si="1"/>
        <v/>
      </c>
    </row>
    <row r="74" ht="9.75" customHeight="1">
      <c r="B74" s="2"/>
      <c r="C74" s="44"/>
      <c r="D74" s="44"/>
      <c r="E74" s="44"/>
      <c r="F74" s="23"/>
      <c r="G74" s="23"/>
      <c r="H74" s="23"/>
      <c r="I74" s="23"/>
      <c r="J74" s="23"/>
      <c r="K74" s="23"/>
      <c r="L74" s="44"/>
      <c r="M74" s="44"/>
      <c r="N74" s="44"/>
      <c r="O74" s="44"/>
      <c r="P74" s="44"/>
      <c r="Q74" s="44"/>
      <c r="R74" s="44"/>
      <c r="S74" s="44"/>
      <c r="T74" s="44"/>
      <c r="U74" s="44"/>
      <c r="V74" s="44"/>
      <c r="W74" s="44"/>
      <c r="X74" s="44"/>
      <c r="Y74" s="44"/>
      <c r="Z74" s="44"/>
      <c r="AA74" s="44"/>
      <c r="AB74" s="44"/>
      <c r="AC74" s="44"/>
      <c r="AD74" s="44"/>
      <c r="AE74" s="46" t="str">
        <f t="shared" si="1"/>
        <v/>
      </c>
    </row>
    <row r="75" ht="9.75" customHeight="1">
      <c r="B75" s="2"/>
      <c r="C75" s="44"/>
      <c r="D75" s="44"/>
      <c r="E75" s="44"/>
      <c r="F75" s="23"/>
      <c r="G75" s="23"/>
      <c r="H75" s="23"/>
      <c r="I75" s="23"/>
      <c r="J75" s="23"/>
      <c r="K75" s="23"/>
      <c r="L75" s="44"/>
      <c r="M75" s="44"/>
      <c r="N75" s="44"/>
      <c r="O75" s="44"/>
      <c r="P75" s="44"/>
      <c r="Q75" s="44"/>
      <c r="R75" s="44"/>
      <c r="S75" s="44"/>
      <c r="T75" s="44"/>
      <c r="U75" s="44"/>
      <c r="V75" s="44"/>
      <c r="W75" s="44"/>
      <c r="X75" s="44"/>
      <c r="Y75" s="44"/>
      <c r="Z75" s="44"/>
      <c r="AA75" s="44"/>
      <c r="AB75" s="44"/>
      <c r="AC75" s="44"/>
      <c r="AD75" s="44"/>
      <c r="AE75" s="46" t="str">
        <f t="shared" si="1"/>
        <v/>
      </c>
    </row>
    <row r="76" ht="9.75" customHeight="1">
      <c r="B76" s="2"/>
      <c r="C76" s="44"/>
      <c r="D76" s="44"/>
      <c r="E76" s="44"/>
      <c r="F76" s="23"/>
      <c r="G76" s="23"/>
      <c r="H76" s="23"/>
      <c r="I76" s="23"/>
      <c r="J76" s="23"/>
      <c r="K76" s="23"/>
      <c r="L76" s="44"/>
      <c r="M76" s="44"/>
      <c r="N76" s="44"/>
      <c r="O76" s="44"/>
      <c r="P76" s="44"/>
      <c r="Q76" s="44"/>
      <c r="R76" s="44"/>
      <c r="S76" s="44"/>
      <c r="T76" s="44"/>
      <c r="U76" s="44"/>
      <c r="V76" s="44"/>
      <c r="W76" s="44"/>
      <c r="X76" s="44"/>
      <c r="Y76" s="44"/>
      <c r="Z76" s="44"/>
      <c r="AA76" s="44"/>
      <c r="AB76" s="44"/>
      <c r="AC76" s="44"/>
      <c r="AD76" s="44"/>
      <c r="AE76" s="46" t="str">
        <f t="shared" si="1"/>
        <v/>
      </c>
    </row>
    <row r="77" ht="9.75" customHeight="1">
      <c r="B77" s="2"/>
      <c r="C77" s="44"/>
      <c r="D77" s="44"/>
      <c r="E77" s="44"/>
      <c r="F77" s="23"/>
      <c r="G77" s="23"/>
      <c r="H77" s="23"/>
      <c r="I77" s="23"/>
      <c r="J77" s="23"/>
      <c r="K77" s="23"/>
      <c r="L77" s="44"/>
      <c r="M77" s="44"/>
      <c r="N77" s="44"/>
      <c r="O77" s="44"/>
      <c r="P77" s="44"/>
      <c r="Q77" s="44"/>
      <c r="R77" s="44"/>
      <c r="S77" s="44"/>
      <c r="T77" s="44"/>
      <c r="U77" s="44"/>
      <c r="V77" s="44"/>
      <c r="W77" s="44"/>
      <c r="X77" s="44"/>
      <c r="Y77" s="44"/>
      <c r="Z77" s="44"/>
      <c r="AA77" s="44"/>
      <c r="AB77" s="44"/>
      <c r="AC77" s="44"/>
      <c r="AD77" s="44"/>
      <c r="AE77" s="46" t="str">
        <f t="shared" si="1"/>
        <v/>
      </c>
    </row>
    <row r="78" ht="9.75" customHeight="1">
      <c r="B78" s="2"/>
      <c r="C78" s="44"/>
      <c r="D78" s="44"/>
      <c r="E78" s="44"/>
      <c r="F78" s="23"/>
      <c r="G78" s="23"/>
      <c r="H78" s="23"/>
      <c r="I78" s="23"/>
      <c r="J78" s="23"/>
      <c r="K78" s="23"/>
      <c r="L78" s="44"/>
      <c r="M78" s="44"/>
      <c r="N78" s="44"/>
      <c r="O78" s="44"/>
      <c r="P78" s="44"/>
      <c r="Q78" s="44"/>
      <c r="R78" s="44"/>
      <c r="S78" s="44"/>
      <c r="T78" s="44"/>
      <c r="U78" s="44"/>
      <c r="V78" s="44"/>
      <c r="W78" s="44"/>
      <c r="X78" s="44"/>
      <c r="Y78" s="44"/>
      <c r="Z78" s="44"/>
      <c r="AA78" s="44"/>
      <c r="AB78" s="44"/>
      <c r="AC78" s="44"/>
      <c r="AD78" s="44"/>
      <c r="AE78" s="46" t="str">
        <f t="shared" si="1"/>
        <v/>
      </c>
    </row>
    <row r="79" ht="9.75" customHeight="1">
      <c r="B79" s="2"/>
      <c r="C79" s="44"/>
      <c r="D79" s="44"/>
      <c r="E79" s="44"/>
      <c r="F79" s="23"/>
      <c r="G79" s="23"/>
      <c r="H79" s="23"/>
      <c r="I79" s="23"/>
      <c r="J79" s="23"/>
      <c r="K79" s="23"/>
      <c r="L79" s="44"/>
      <c r="M79" s="44"/>
      <c r="N79" s="44"/>
      <c r="O79" s="44"/>
      <c r="P79" s="44"/>
      <c r="Q79" s="44"/>
      <c r="R79" s="44"/>
      <c r="S79" s="44"/>
      <c r="T79" s="44"/>
      <c r="U79" s="44"/>
      <c r="V79" s="44"/>
      <c r="W79" s="44"/>
      <c r="X79" s="44"/>
      <c r="Y79" s="44"/>
      <c r="Z79" s="44"/>
      <c r="AA79" s="44"/>
      <c r="AB79" s="44"/>
      <c r="AC79" s="44"/>
      <c r="AD79" s="44"/>
      <c r="AE79" s="46" t="str">
        <f t="shared" si="1"/>
        <v/>
      </c>
    </row>
    <row r="80" ht="9.75" customHeight="1">
      <c r="B80" s="2"/>
      <c r="C80" s="44"/>
      <c r="D80" s="44"/>
      <c r="E80" s="44"/>
      <c r="F80" s="23"/>
      <c r="G80" s="23"/>
      <c r="H80" s="23"/>
      <c r="I80" s="23"/>
      <c r="J80" s="23"/>
      <c r="K80" s="23"/>
      <c r="L80" s="44"/>
      <c r="M80" s="44"/>
      <c r="N80" s="44"/>
      <c r="O80" s="44"/>
      <c r="P80" s="44"/>
      <c r="Q80" s="44"/>
      <c r="R80" s="44"/>
      <c r="S80" s="44"/>
      <c r="T80" s="44"/>
      <c r="U80" s="44"/>
      <c r="V80" s="44"/>
      <c r="W80" s="44"/>
      <c r="X80" s="44"/>
      <c r="Y80" s="44"/>
      <c r="Z80" s="44"/>
      <c r="AA80" s="44"/>
      <c r="AB80" s="44"/>
      <c r="AC80" s="44"/>
      <c r="AD80" s="44"/>
      <c r="AE80" s="46" t="str">
        <f t="shared" si="1"/>
        <v/>
      </c>
    </row>
    <row r="81" ht="9.75" customHeight="1">
      <c r="B81" s="2"/>
      <c r="C81" s="44"/>
      <c r="D81" s="44"/>
      <c r="E81" s="44"/>
      <c r="F81" s="23"/>
      <c r="G81" s="23"/>
      <c r="H81" s="23"/>
      <c r="I81" s="23"/>
      <c r="J81" s="23"/>
      <c r="K81" s="23"/>
      <c r="L81" s="44"/>
      <c r="M81" s="44"/>
      <c r="N81" s="44"/>
      <c r="O81" s="44"/>
      <c r="P81" s="44"/>
      <c r="Q81" s="44"/>
      <c r="R81" s="44"/>
      <c r="S81" s="44"/>
      <c r="T81" s="44"/>
      <c r="U81" s="44"/>
      <c r="V81" s="44"/>
      <c r="W81" s="44"/>
      <c r="X81" s="44"/>
      <c r="Y81" s="44"/>
      <c r="Z81" s="44"/>
      <c r="AA81" s="44"/>
      <c r="AB81" s="44"/>
      <c r="AC81" s="44"/>
      <c r="AD81" s="44"/>
      <c r="AE81" s="46" t="str">
        <f t="shared" si="1"/>
        <v/>
      </c>
    </row>
    <row r="82" ht="9.75" customHeight="1">
      <c r="B82" s="2"/>
      <c r="C82" s="44"/>
      <c r="D82" s="44"/>
      <c r="E82" s="44"/>
      <c r="F82" s="23"/>
      <c r="G82" s="23"/>
      <c r="H82" s="23"/>
      <c r="I82" s="23"/>
      <c r="J82" s="23"/>
      <c r="K82" s="23"/>
      <c r="L82" s="44"/>
      <c r="M82" s="44"/>
      <c r="N82" s="44"/>
      <c r="O82" s="44"/>
      <c r="P82" s="44"/>
      <c r="Q82" s="44"/>
      <c r="R82" s="44"/>
      <c r="S82" s="44"/>
      <c r="T82" s="44"/>
      <c r="U82" s="44"/>
      <c r="V82" s="44"/>
      <c r="W82" s="44"/>
      <c r="X82" s="44"/>
      <c r="Y82" s="44"/>
      <c r="Z82" s="44"/>
      <c r="AA82" s="44"/>
      <c r="AB82" s="44"/>
      <c r="AC82" s="44"/>
      <c r="AD82" s="44"/>
      <c r="AE82" s="46" t="str">
        <f t="shared" si="1"/>
        <v/>
      </c>
    </row>
    <row r="83" ht="9.75" customHeight="1">
      <c r="B83" s="2"/>
      <c r="C83" s="44"/>
      <c r="D83" s="44"/>
      <c r="E83" s="44"/>
      <c r="F83" s="23"/>
      <c r="G83" s="23"/>
      <c r="H83" s="23"/>
      <c r="I83" s="23"/>
      <c r="J83" s="23"/>
      <c r="K83" s="23"/>
      <c r="L83" s="44"/>
      <c r="M83" s="44"/>
      <c r="N83" s="44"/>
      <c r="O83" s="44"/>
      <c r="P83" s="44"/>
      <c r="Q83" s="44"/>
      <c r="R83" s="44"/>
      <c r="S83" s="44"/>
      <c r="T83" s="44"/>
      <c r="U83" s="44"/>
      <c r="V83" s="44"/>
      <c r="W83" s="44"/>
      <c r="X83" s="44"/>
      <c r="Y83" s="44"/>
      <c r="Z83" s="44"/>
      <c r="AA83" s="44"/>
      <c r="AB83" s="44"/>
      <c r="AC83" s="44"/>
      <c r="AD83" s="44"/>
      <c r="AE83" s="46" t="str">
        <f t="shared" si="1"/>
        <v/>
      </c>
    </row>
    <row r="84" ht="9.75" customHeight="1">
      <c r="B84" s="2"/>
      <c r="C84" s="44"/>
      <c r="D84" s="44"/>
      <c r="E84" s="44"/>
      <c r="F84" s="23"/>
      <c r="G84" s="23"/>
      <c r="H84" s="23"/>
      <c r="I84" s="23"/>
      <c r="J84" s="23"/>
      <c r="K84" s="23"/>
      <c r="L84" s="44"/>
      <c r="M84" s="44"/>
      <c r="N84" s="44"/>
      <c r="O84" s="44"/>
      <c r="P84" s="44"/>
      <c r="Q84" s="44"/>
      <c r="R84" s="44"/>
      <c r="S84" s="44"/>
      <c r="T84" s="44"/>
      <c r="U84" s="44"/>
      <c r="V84" s="44"/>
      <c r="W84" s="44"/>
      <c r="X84" s="44"/>
      <c r="Y84" s="44"/>
      <c r="Z84" s="44"/>
      <c r="AA84" s="44"/>
      <c r="AB84" s="44"/>
      <c r="AC84" s="44"/>
      <c r="AD84" s="44"/>
      <c r="AE84" s="46" t="str">
        <f t="shared" si="1"/>
        <v/>
      </c>
    </row>
    <row r="85" ht="9.75" customHeight="1">
      <c r="B85" s="2"/>
      <c r="C85" s="44"/>
      <c r="D85" s="44"/>
      <c r="E85" s="44"/>
      <c r="F85" s="23"/>
      <c r="G85" s="23"/>
      <c r="H85" s="23"/>
      <c r="I85" s="23"/>
      <c r="J85" s="23"/>
      <c r="K85" s="23"/>
      <c r="L85" s="44"/>
      <c r="M85" s="44"/>
      <c r="N85" s="44"/>
      <c r="O85" s="44"/>
      <c r="P85" s="44"/>
      <c r="Q85" s="44"/>
      <c r="R85" s="44"/>
      <c r="S85" s="44"/>
      <c r="T85" s="44"/>
      <c r="U85" s="44"/>
      <c r="V85" s="44"/>
      <c r="W85" s="44"/>
      <c r="X85" s="44"/>
      <c r="Y85" s="44"/>
      <c r="Z85" s="44"/>
      <c r="AA85" s="44"/>
      <c r="AB85" s="44"/>
      <c r="AC85" s="44"/>
      <c r="AD85" s="44"/>
      <c r="AE85" s="46" t="str">
        <f t="shared" si="1"/>
        <v/>
      </c>
    </row>
    <row r="86" ht="9.75" customHeight="1">
      <c r="B86" s="2"/>
      <c r="C86" s="44"/>
      <c r="D86" s="44"/>
      <c r="E86" s="44"/>
      <c r="F86" s="23"/>
      <c r="G86" s="23"/>
      <c r="H86" s="23"/>
      <c r="I86" s="23"/>
      <c r="J86" s="23"/>
      <c r="K86" s="23"/>
      <c r="L86" s="44"/>
      <c r="M86" s="44"/>
      <c r="N86" s="44"/>
      <c r="O86" s="44"/>
      <c r="P86" s="44"/>
      <c r="Q86" s="44"/>
      <c r="R86" s="44"/>
      <c r="S86" s="44"/>
      <c r="T86" s="44"/>
      <c r="U86" s="44"/>
      <c r="V86" s="44"/>
      <c r="W86" s="44"/>
      <c r="X86" s="44"/>
      <c r="Y86" s="44"/>
      <c r="Z86" s="44"/>
      <c r="AA86" s="44"/>
      <c r="AB86" s="44"/>
      <c r="AC86" s="44"/>
      <c r="AD86" s="44"/>
      <c r="AE86" s="46" t="str">
        <f t="shared" si="1"/>
        <v/>
      </c>
    </row>
    <row r="87" ht="9.75" customHeight="1">
      <c r="B87" s="2"/>
      <c r="C87" s="44"/>
      <c r="D87" s="44"/>
      <c r="E87" s="44"/>
      <c r="F87" s="23"/>
      <c r="G87" s="23"/>
      <c r="H87" s="23"/>
      <c r="I87" s="23"/>
      <c r="J87" s="23"/>
      <c r="K87" s="23"/>
      <c r="L87" s="44"/>
      <c r="M87" s="44"/>
      <c r="N87" s="44"/>
      <c r="O87" s="44"/>
      <c r="P87" s="44"/>
      <c r="Q87" s="44"/>
      <c r="R87" s="44"/>
      <c r="S87" s="44"/>
      <c r="T87" s="44"/>
      <c r="U87" s="44"/>
      <c r="V87" s="44"/>
      <c r="W87" s="44"/>
      <c r="X87" s="44"/>
      <c r="Y87" s="44"/>
      <c r="Z87" s="44"/>
      <c r="AA87" s="44"/>
      <c r="AB87" s="44"/>
      <c r="AC87" s="44"/>
      <c r="AD87" s="44"/>
      <c r="AE87" s="46" t="str">
        <f t="shared" si="1"/>
        <v/>
      </c>
    </row>
    <row r="88" ht="9.75" customHeight="1">
      <c r="B88" s="2"/>
      <c r="C88" s="44"/>
      <c r="D88" s="44"/>
      <c r="E88" s="44"/>
      <c r="F88" s="23"/>
      <c r="G88" s="23"/>
      <c r="H88" s="23"/>
      <c r="I88" s="23"/>
      <c r="J88" s="23"/>
      <c r="K88" s="23"/>
      <c r="L88" s="44"/>
      <c r="M88" s="44"/>
      <c r="N88" s="44"/>
      <c r="O88" s="44"/>
      <c r="P88" s="44"/>
      <c r="Q88" s="44"/>
      <c r="R88" s="44"/>
      <c r="S88" s="44"/>
      <c r="T88" s="44"/>
      <c r="U88" s="44"/>
      <c r="V88" s="44"/>
      <c r="W88" s="44"/>
      <c r="X88" s="44"/>
      <c r="Y88" s="44"/>
      <c r="Z88" s="44"/>
      <c r="AA88" s="44"/>
      <c r="AB88" s="44"/>
      <c r="AC88" s="44"/>
      <c r="AD88" s="44"/>
      <c r="AE88" s="46" t="str">
        <f t="shared" si="1"/>
        <v/>
      </c>
    </row>
    <row r="89" ht="9.75" customHeight="1">
      <c r="B89" s="2"/>
      <c r="C89" s="44"/>
      <c r="D89" s="44"/>
      <c r="E89" s="44"/>
      <c r="F89" s="23"/>
      <c r="G89" s="23"/>
      <c r="H89" s="23"/>
      <c r="I89" s="23"/>
      <c r="J89" s="23"/>
      <c r="K89" s="23"/>
      <c r="L89" s="44"/>
      <c r="M89" s="44"/>
      <c r="N89" s="44"/>
      <c r="O89" s="44"/>
      <c r="P89" s="44"/>
      <c r="Q89" s="44"/>
      <c r="R89" s="44"/>
      <c r="S89" s="44"/>
      <c r="T89" s="44"/>
      <c r="U89" s="44"/>
      <c r="V89" s="44"/>
      <c r="W89" s="44"/>
      <c r="X89" s="44"/>
      <c r="Y89" s="44"/>
      <c r="Z89" s="44"/>
      <c r="AA89" s="44"/>
      <c r="AB89" s="44"/>
      <c r="AC89" s="44"/>
      <c r="AD89" s="44"/>
      <c r="AE89" s="46" t="str">
        <f t="shared" si="1"/>
        <v/>
      </c>
    </row>
    <row r="90" ht="9.75" customHeight="1">
      <c r="B90" s="2"/>
      <c r="C90" s="44"/>
      <c r="D90" s="44"/>
      <c r="E90" s="44"/>
      <c r="F90" s="23"/>
      <c r="G90" s="23"/>
      <c r="H90" s="23"/>
      <c r="I90" s="23"/>
      <c r="J90" s="23"/>
      <c r="K90" s="23"/>
      <c r="L90" s="44"/>
      <c r="M90" s="44"/>
      <c r="N90" s="44"/>
      <c r="O90" s="44"/>
      <c r="P90" s="44"/>
      <c r="Q90" s="44"/>
      <c r="R90" s="44"/>
      <c r="S90" s="44"/>
      <c r="T90" s="44"/>
      <c r="U90" s="44"/>
      <c r="V90" s="44"/>
      <c r="W90" s="44"/>
      <c r="X90" s="44"/>
      <c r="Y90" s="44"/>
      <c r="Z90" s="44"/>
      <c r="AA90" s="44"/>
      <c r="AB90" s="44"/>
      <c r="AC90" s="44"/>
      <c r="AD90" s="44"/>
      <c r="AE90" s="46" t="str">
        <f t="shared" si="1"/>
        <v/>
      </c>
    </row>
    <row r="91" ht="9.75" customHeight="1">
      <c r="B91" s="2"/>
      <c r="C91" s="44"/>
      <c r="D91" s="44"/>
      <c r="E91" s="44"/>
      <c r="F91" s="23"/>
      <c r="G91" s="23"/>
      <c r="H91" s="23"/>
      <c r="I91" s="23"/>
      <c r="J91" s="23"/>
      <c r="K91" s="23"/>
      <c r="L91" s="44"/>
      <c r="M91" s="44"/>
      <c r="N91" s="44"/>
      <c r="O91" s="44"/>
      <c r="P91" s="44"/>
      <c r="Q91" s="44"/>
      <c r="R91" s="44"/>
      <c r="S91" s="44"/>
      <c r="T91" s="44"/>
      <c r="U91" s="44"/>
      <c r="V91" s="44"/>
      <c r="W91" s="44"/>
      <c r="X91" s="44"/>
      <c r="Y91" s="44"/>
      <c r="Z91" s="44"/>
      <c r="AA91" s="44"/>
      <c r="AB91" s="44"/>
      <c r="AC91" s="44"/>
      <c r="AD91" s="44"/>
      <c r="AE91" s="46" t="str">
        <f t="shared" si="1"/>
        <v/>
      </c>
    </row>
    <row r="92" ht="9.75" customHeight="1">
      <c r="B92" s="2"/>
      <c r="C92" s="44"/>
      <c r="D92" s="44"/>
      <c r="E92" s="44"/>
      <c r="F92" s="23"/>
      <c r="G92" s="23"/>
      <c r="H92" s="23"/>
      <c r="I92" s="23"/>
      <c r="J92" s="23"/>
      <c r="K92" s="23"/>
      <c r="L92" s="44"/>
      <c r="M92" s="44"/>
      <c r="N92" s="44"/>
      <c r="O92" s="44"/>
      <c r="P92" s="44"/>
      <c r="Q92" s="44"/>
      <c r="R92" s="44"/>
      <c r="S92" s="44"/>
      <c r="T92" s="44"/>
      <c r="U92" s="44"/>
      <c r="V92" s="44"/>
      <c r="W92" s="44"/>
      <c r="X92" s="44"/>
      <c r="Y92" s="44"/>
      <c r="Z92" s="44"/>
      <c r="AA92" s="44"/>
      <c r="AB92" s="44"/>
      <c r="AC92" s="44"/>
      <c r="AD92" s="44"/>
      <c r="AE92" s="46" t="str">
        <f t="shared" si="1"/>
        <v/>
      </c>
    </row>
    <row r="93" ht="9.75" customHeight="1">
      <c r="B93" s="2"/>
      <c r="C93" s="44"/>
      <c r="D93" s="44"/>
      <c r="E93" s="44"/>
      <c r="F93" s="23"/>
      <c r="G93" s="23"/>
      <c r="H93" s="23"/>
      <c r="I93" s="23"/>
      <c r="J93" s="23"/>
      <c r="K93" s="23"/>
      <c r="L93" s="44"/>
      <c r="M93" s="44"/>
      <c r="N93" s="44"/>
      <c r="O93" s="44"/>
      <c r="P93" s="44"/>
      <c r="Q93" s="44"/>
      <c r="R93" s="44"/>
      <c r="S93" s="44"/>
      <c r="T93" s="44"/>
      <c r="U93" s="44"/>
      <c r="V93" s="44"/>
      <c r="W93" s="44"/>
      <c r="X93" s="44"/>
      <c r="Y93" s="44"/>
      <c r="Z93" s="44"/>
      <c r="AA93" s="44"/>
      <c r="AB93" s="44"/>
      <c r="AC93" s="44"/>
      <c r="AD93" s="44"/>
      <c r="AE93" s="46" t="str">
        <f t="shared" si="1"/>
        <v/>
      </c>
    </row>
    <row r="94" ht="9.75" customHeight="1">
      <c r="B94" s="2"/>
      <c r="C94" s="44"/>
      <c r="D94" s="44"/>
      <c r="E94" s="44"/>
      <c r="F94" s="23"/>
      <c r="G94" s="23"/>
      <c r="H94" s="23"/>
      <c r="I94" s="23"/>
      <c r="J94" s="23"/>
      <c r="K94" s="23"/>
      <c r="L94" s="44"/>
      <c r="M94" s="44"/>
      <c r="N94" s="44"/>
      <c r="O94" s="44"/>
      <c r="P94" s="44"/>
      <c r="Q94" s="44"/>
      <c r="R94" s="44"/>
      <c r="S94" s="44"/>
      <c r="T94" s="44"/>
      <c r="U94" s="44"/>
      <c r="V94" s="44"/>
      <c r="W94" s="44"/>
      <c r="X94" s="44"/>
      <c r="Y94" s="44"/>
      <c r="Z94" s="44"/>
      <c r="AA94" s="44"/>
      <c r="AB94" s="44"/>
      <c r="AC94" s="44"/>
      <c r="AD94" s="44"/>
      <c r="AE94" s="46" t="str">
        <f t="shared" si="1"/>
        <v/>
      </c>
    </row>
    <row r="95" ht="9.75" customHeight="1">
      <c r="B95" s="2"/>
      <c r="C95" s="44"/>
      <c r="D95" s="44"/>
      <c r="E95" s="44"/>
      <c r="F95" s="23"/>
      <c r="G95" s="23"/>
      <c r="H95" s="23"/>
      <c r="I95" s="23"/>
      <c r="J95" s="23"/>
      <c r="K95" s="23"/>
      <c r="L95" s="44"/>
      <c r="M95" s="44"/>
      <c r="N95" s="44"/>
      <c r="O95" s="44"/>
      <c r="P95" s="44"/>
      <c r="Q95" s="44"/>
      <c r="R95" s="44"/>
      <c r="S95" s="44"/>
      <c r="T95" s="44"/>
      <c r="U95" s="44"/>
      <c r="V95" s="44"/>
      <c r="W95" s="44"/>
      <c r="X95" s="44"/>
      <c r="Y95" s="44"/>
      <c r="Z95" s="44"/>
      <c r="AA95" s="44"/>
      <c r="AB95" s="44"/>
      <c r="AC95" s="44"/>
      <c r="AD95" s="44"/>
      <c r="AE95" s="46" t="str">
        <f t="shared" si="1"/>
        <v/>
      </c>
    </row>
    <row r="96" ht="9.75" customHeight="1">
      <c r="B96" s="2"/>
      <c r="C96" s="44"/>
      <c r="D96" s="44"/>
      <c r="E96" s="44"/>
      <c r="F96" s="23"/>
      <c r="G96" s="23"/>
      <c r="H96" s="23"/>
      <c r="I96" s="23"/>
      <c r="J96" s="23"/>
      <c r="K96" s="23"/>
      <c r="L96" s="44"/>
      <c r="M96" s="44"/>
      <c r="N96" s="44"/>
      <c r="O96" s="44"/>
      <c r="P96" s="44"/>
      <c r="Q96" s="44"/>
      <c r="R96" s="44"/>
      <c r="S96" s="44"/>
      <c r="T96" s="44"/>
      <c r="U96" s="44"/>
      <c r="V96" s="44"/>
      <c r="W96" s="44"/>
      <c r="X96" s="44"/>
      <c r="Y96" s="44"/>
      <c r="Z96" s="44"/>
      <c r="AA96" s="44"/>
      <c r="AB96" s="44"/>
      <c r="AC96" s="44"/>
      <c r="AD96" s="44"/>
      <c r="AE96" s="46" t="str">
        <f t="shared" si="1"/>
        <v/>
      </c>
    </row>
    <row r="97" ht="9.75" customHeight="1">
      <c r="B97" s="2"/>
      <c r="C97" s="44"/>
      <c r="D97" s="44"/>
      <c r="E97" s="44"/>
      <c r="F97" s="23"/>
      <c r="G97" s="23"/>
      <c r="H97" s="23"/>
      <c r="I97" s="23"/>
      <c r="J97" s="23"/>
      <c r="K97" s="23"/>
      <c r="L97" s="44"/>
      <c r="M97" s="44"/>
      <c r="N97" s="44"/>
      <c r="O97" s="44"/>
      <c r="P97" s="44"/>
      <c r="Q97" s="44"/>
      <c r="R97" s="44"/>
      <c r="S97" s="44"/>
      <c r="T97" s="44"/>
      <c r="U97" s="44"/>
      <c r="V97" s="44"/>
      <c r="W97" s="44"/>
      <c r="X97" s="44"/>
      <c r="Y97" s="44"/>
      <c r="Z97" s="44"/>
      <c r="AA97" s="44"/>
      <c r="AB97" s="44"/>
      <c r="AC97" s="44"/>
      <c r="AD97" s="44"/>
      <c r="AE97" s="46" t="str">
        <f t="shared" si="1"/>
        <v/>
      </c>
    </row>
    <row r="98" ht="9.75" customHeight="1">
      <c r="B98" s="2"/>
      <c r="C98" s="44"/>
      <c r="D98" s="44"/>
      <c r="E98" s="44"/>
      <c r="F98" s="23"/>
      <c r="G98" s="23"/>
      <c r="H98" s="23"/>
      <c r="I98" s="23"/>
      <c r="J98" s="23"/>
      <c r="K98" s="23"/>
      <c r="L98" s="44"/>
      <c r="M98" s="44"/>
      <c r="N98" s="44"/>
      <c r="O98" s="44"/>
      <c r="P98" s="44"/>
      <c r="Q98" s="44"/>
      <c r="R98" s="44"/>
      <c r="S98" s="44"/>
      <c r="T98" s="44"/>
      <c r="U98" s="44"/>
      <c r="V98" s="44"/>
      <c r="W98" s="44"/>
      <c r="X98" s="44"/>
      <c r="Y98" s="44"/>
      <c r="Z98" s="44"/>
      <c r="AA98" s="44"/>
      <c r="AB98" s="44"/>
      <c r="AC98" s="44"/>
      <c r="AD98" s="44"/>
      <c r="AE98" s="46" t="str">
        <f t="shared" si="1"/>
        <v/>
      </c>
    </row>
    <row r="99" ht="9.75" customHeight="1">
      <c r="B99" s="2"/>
      <c r="C99" s="44"/>
      <c r="D99" s="44"/>
      <c r="E99" s="44"/>
      <c r="F99" s="23"/>
      <c r="G99" s="23"/>
      <c r="H99" s="23"/>
      <c r="I99" s="23"/>
      <c r="J99" s="23"/>
      <c r="K99" s="23"/>
      <c r="L99" s="44"/>
      <c r="M99" s="44"/>
      <c r="N99" s="44"/>
      <c r="O99" s="44"/>
      <c r="P99" s="44"/>
      <c r="Q99" s="44"/>
      <c r="R99" s="44"/>
      <c r="S99" s="44"/>
      <c r="T99" s="44"/>
      <c r="U99" s="44"/>
      <c r="V99" s="44"/>
      <c r="W99" s="44"/>
      <c r="X99" s="44"/>
      <c r="Y99" s="44"/>
      <c r="Z99" s="44"/>
      <c r="AA99" s="44"/>
      <c r="AB99" s="44"/>
      <c r="AC99" s="44"/>
      <c r="AD99" s="44"/>
      <c r="AE99" s="46" t="str">
        <f t="shared" si="1"/>
        <v/>
      </c>
    </row>
    <row r="100" ht="9.75" customHeight="1">
      <c r="B100" s="2"/>
      <c r="C100" s="44"/>
      <c r="D100" s="44"/>
      <c r="E100" s="44"/>
      <c r="F100" s="23"/>
      <c r="G100" s="23"/>
      <c r="H100" s="23"/>
      <c r="I100" s="23"/>
      <c r="J100" s="23"/>
      <c r="K100" s="23"/>
      <c r="L100" s="44"/>
      <c r="M100" s="44"/>
      <c r="N100" s="44"/>
      <c r="O100" s="44"/>
      <c r="P100" s="44"/>
      <c r="Q100" s="44"/>
      <c r="R100" s="44"/>
      <c r="S100" s="44"/>
      <c r="T100" s="44"/>
      <c r="U100" s="44"/>
      <c r="V100" s="44"/>
      <c r="W100" s="44"/>
      <c r="X100" s="44"/>
      <c r="Y100" s="44"/>
      <c r="Z100" s="44"/>
      <c r="AA100" s="44"/>
      <c r="AB100" s="44"/>
      <c r="AC100" s="44"/>
      <c r="AD100" s="44"/>
      <c r="AE100" s="46" t="str">
        <f t="shared" si="1"/>
        <v/>
      </c>
    </row>
    <row r="101" ht="9.75" customHeight="1">
      <c r="B101" s="2"/>
      <c r="C101" s="44"/>
      <c r="D101" s="44"/>
      <c r="E101" s="44"/>
      <c r="F101" s="23"/>
      <c r="G101" s="23"/>
      <c r="H101" s="23"/>
      <c r="I101" s="23"/>
      <c r="J101" s="23"/>
      <c r="K101" s="23"/>
      <c r="L101" s="44"/>
      <c r="M101" s="44"/>
      <c r="N101" s="44"/>
      <c r="O101" s="44"/>
      <c r="P101" s="44"/>
      <c r="Q101" s="44"/>
      <c r="R101" s="44"/>
      <c r="S101" s="44"/>
      <c r="T101" s="44"/>
      <c r="U101" s="44"/>
      <c r="V101" s="44"/>
      <c r="W101" s="44"/>
      <c r="X101" s="44"/>
      <c r="Y101" s="44"/>
      <c r="Z101" s="44"/>
      <c r="AA101" s="44"/>
      <c r="AB101" s="44"/>
      <c r="AC101" s="44"/>
      <c r="AD101" s="44"/>
      <c r="AE101" s="46" t="str">
        <f t="shared" si="1"/>
        <v/>
      </c>
    </row>
    <row r="102" ht="9.75" customHeight="1">
      <c r="B102" s="2"/>
      <c r="C102" s="44"/>
      <c r="D102" s="44"/>
      <c r="E102" s="44"/>
      <c r="F102" s="23"/>
      <c r="G102" s="23"/>
      <c r="H102" s="23"/>
      <c r="I102" s="23"/>
      <c r="J102" s="23"/>
      <c r="K102" s="23"/>
      <c r="L102" s="44"/>
      <c r="M102" s="44"/>
      <c r="N102" s="44"/>
      <c r="O102" s="44"/>
      <c r="P102" s="44"/>
      <c r="Q102" s="44"/>
      <c r="R102" s="44"/>
      <c r="S102" s="44"/>
      <c r="T102" s="44"/>
      <c r="U102" s="44"/>
      <c r="V102" s="44"/>
      <c r="W102" s="44"/>
      <c r="X102" s="44"/>
      <c r="Y102" s="44"/>
      <c r="Z102" s="44"/>
      <c r="AA102" s="44"/>
      <c r="AB102" s="44"/>
      <c r="AC102" s="44"/>
      <c r="AD102" s="44"/>
      <c r="AE102" s="46" t="str">
        <f t="shared" si="1"/>
        <v/>
      </c>
    </row>
    <row r="103" ht="9.75" customHeight="1">
      <c r="B103" s="2"/>
      <c r="C103" s="44"/>
      <c r="D103" s="44"/>
      <c r="E103" s="44"/>
      <c r="F103" s="23"/>
      <c r="G103" s="23"/>
      <c r="H103" s="23"/>
      <c r="I103" s="23"/>
      <c r="J103" s="23"/>
      <c r="K103" s="23"/>
      <c r="L103" s="44"/>
      <c r="M103" s="44"/>
      <c r="N103" s="44"/>
      <c r="O103" s="44"/>
      <c r="P103" s="44"/>
      <c r="Q103" s="44"/>
      <c r="R103" s="44"/>
      <c r="S103" s="44"/>
      <c r="T103" s="44"/>
      <c r="U103" s="44"/>
      <c r="V103" s="44"/>
      <c r="W103" s="44"/>
      <c r="X103" s="44"/>
      <c r="Y103" s="44"/>
      <c r="Z103" s="44"/>
      <c r="AA103" s="44"/>
      <c r="AB103" s="44"/>
      <c r="AC103" s="44"/>
      <c r="AD103" s="44"/>
      <c r="AE103" s="46" t="str">
        <f t="shared" si="1"/>
        <v/>
      </c>
    </row>
    <row r="104" ht="9.75" customHeight="1">
      <c r="B104" s="2"/>
      <c r="C104" s="44"/>
      <c r="D104" s="44"/>
      <c r="E104" s="44"/>
      <c r="F104" s="23"/>
      <c r="G104" s="23"/>
      <c r="H104" s="23"/>
      <c r="I104" s="23"/>
      <c r="J104" s="23"/>
      <c r="K104" s="23"/>
      <c r="L104" s="44"/>
      <c r="M104" s="44"/>
      <c r="N104" s="44"/>
      <c r="O104" s="44"/>
      <c r="P104" s="44"/>
      <c r="Q104" s="44"/>
      <c r="R104" s="44"/>
      <c r="S104" s="44"/>
      <c r="T104" s="44"/>
      <c r="U104" s="44"/>
      <c r="V104" s="44"/>
      <c r="W104" s="44"/>
      <c r="X104" s="44"/>
      <c r="Y104" s="44"/>
      <c r="Z104" s="44"/>
      <c r="AA104" s="44"/>
      <c r="AB104" s="44"/>
      <c r="AC104" s="44"/>
      <c r="AD104" s="44"/>
      <c r="AE104" s="46" t="str">
        <f t="shared" si="1"/>
        <v/>
      </c>
    </row>
    <row r="105" ht="9.75" customHeight="1">
      <c r="B105" s="2"/>
      <c r="C105" s="44"/>
      <c r="D105" s="44"/>
      <c r="E105" s="44"/>
      <c r="F105" s="23"/>
      <c r="G105" s="23"/>
      <c r="H105" s="23"/>
      <c r="I105" s="23"/>
      <c r="J105" s="23"/>
      <c r="K105" s="23"/>
      <c r="L105" s="44"/>
      <c r="M105" s="44"/>
      <c r="N105" s="44"/>
      <c r="O105" s="44"/>
      <c r="P105" s="44"/>
      <c r="Q105" s="44"/>
      <c r="R105" s="44"/>
      <c r="S105" s="44"/>
      <c r="T105" s="44"/>
      <c r="U105" s="44"/>
      <c r="V105" s="44"/>
      <c r="W105" s="44"/>
      <c r="X105" s="44"/>
      <c r="Y105" s="44"/>
      <c r="Z105" s="44"/>
      <c r="AA105" s="44"/>
      <c r="AB105" s="44"/>
      <c r="AC105" s="44"/>
      <c r="AD105" s="44"/>
      <c r="AE105" s="46" t="str">
        <f t="shared" si="1"/>
        <v/>
      </c>
    </row>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F3:K3"/>
  </mergeCells>
  <conditionalFormatting sqref="E5:E105">
    <cfRule type="expression" dxfId="2" priority="1">
      <formula>AND(C5="Direct Labour",E5&lt;&gt;"")</formula>
    </cfRule>
  </conditionalFormatting>
  <conditionalFormatting sqref="E5:E105">
    <cfRule type="expression" dxfId="3" priority="2">
      <formula>C5="Direct Labour"</formula>
    </cfRule>
  </conditionalFormatting>
  <conditionalFormatting sqref="D5:D105">
    <cfRule type="expression" dxfId="0" priority="3">
      <formula>AND(C5="Direct Labour",D5="")</formula>
    </cfRule>
  </conditionalFormatting>
  <conditionalFormatting sqref="D5:E105">
    <cfRule type="expression" dxfId="0" priority="4">
      <formula>AND($C5="Subcontractor",D5="")</formula>
    </cfRule>
  </conditionalFormatting>
  <conditionalFormatting sqref="F5:K105">
    <cfRule type="expression" dxfId="0" priority="5">
      <formula>AND(COUNTA($C5:$AD5)&gt;0,F5="")</formula>
    </cfRule>
  </conditionalFormatting>
  <conditionalFormatting sqref="L5:AD105">
    <cfRule type="expression" dxfId="0" priority="6">
      <formula>AND(COUNTA($C5:$K5)&gt;0,COUNTA($L5:$AD5)=0)</formula>
    </cfRule>
  </conditionalFormatting>
  <conditionalFormatting sqref="C5:C105">
    <cfRule type="expression" dxfId="0" priority="7">
      <formula>AND(C5="",COUNTA($F5:$AD5)&gt;0)</formula>
    </cfRule>
  </conditionalFormatting>
  <dataValidations>
    <dataValidation type="custom" allowBlank="1" showInputMessage="1" showErrorMessage="1" prompt="Input Error - Value entered must be a number, greater than zero and to no more than two decimal places." sqref="F5:K105">
      <formula1>AND(ISNUMBER(F5),F5&gt;0,OR(IF(ISERROR(FIND(".",F5)),LEN(F5)&gt;0,LEN(MID(F5,FIND(".",F5)+1,25))&lt;3)))</formula1>
    </dataValidation>
    <dataValidation type="list" allowBlank="1" showErrorMessage="1" sqref="C5:C105">
      <formula1>"Direct Labour,Subcontractor"</formula1>
    </dataValidation>
    <dataValidation type="list" allowBlank="1" showErrorMessage="1" sqref="L5:AD105">
      <formula1>"Y"</formula1>
    </dataValidation>
  </dataValidation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pane ySplit="5.0" topLeftCell="A6" activePane="bottomLeft" state="frozen"/>
      <selection activeCell="B7" sqref="B7"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35.5"/>
    <col customWidth="1" min="6" max="6" width="18.83"/>
    <col customWidth="1" min="7" max="7" width="8.83"/>
    <col customWidth="1" min="8" max="20" width="11.5"/>
    <col customWidth="1" min="21" max="21" width="3.83"/>
    <col customWidth="1" min="22" max="35" width="11.5"/>
  </cols>
  <sheetData>
    <row r="1" ht="9.75" customHeight="1"/>
    <row r="2" ht="9.75" customHeight="1">
      <c r="B2" s="13" t="s">
        <v>633</v>
      </c>
      <c r="C2" s="13"/>
      <c r="D2" s="12"/>
      <c r="E2" s="12"/>
      <c r="F2" s="12"/>
      <c r="G2" s="12"/>
    </row>
    <row r="3" ht="9.75" customHeight="1">
      <c r="B3" s="12"/>
      <c r="C3" s="12"/>
      <c r="D3" s="12"/>
      <c r="E3" s="12"/>
      <c r="F3" s="12"/>
      <c r="G3" s="12"/>
      <c r="H3" s="40" t="s">
        <v>634</v>
      </c>
      <c r="I3" s="61"/>
      <c r="J3" s="61"/>
      <c r="K3" s="61"/>
      <c r="L3" s="61"/>
      <c r="M3" s="61"/>
      <c r="N3" s="61"/>
      <c r="O3" s="61"/>
      <c r="P3" s="61"/>
      <c r="Q3" s="61"/>
      <c r="R3" s="61"/>
      <c r="S3" s="61"/>
      <c r="T3" s="41"/>
      <c r="V3" s="14" t="s">
        <v>635</v>
      </c>
      <c r="W3" s="9"/>
      <c r="X3" s="9"/>
      <c r="Y3" s="9"/>
      <c r="Z3" s="9"/>
      <c r="AA3" s="9"/>
      <c r="AB3" s="9"/>
      <c r="AC3" s="9"/>
      <c r="AD3" s="9"/>
      <c r="AE3" s="9"/>
      <c r="AF3" s="9"/>
      <c r="AG3" s="9"/>
      <c r="AH3" s="10"/>
    </row>
    <row r="4" ht="9.75" customHeight="1">
      <c r="B4" s="12"/>
      <c r="C4" s="12"/>
      <c r="D4" s="12"/>
      <c r="E4" s="12"/>
      <c r="F4" s="12"/>
      <c r="G4" s="12"/>
      <c r="H4" s="62"/>
      <c r="I4" s="63"/>
      <c r="J4" s="63"/>
      <c r="K4" s="63"/>
      <c r="L4" s="63"/>
      <c r="M4" s="63"/>
      <c r="N4" s="63"/>
      <c r="O4" s="63"/>
      <c r="P4" s="63"/>
      <c r="Q4" s="63"/>
      <c r="R4" s="63"/>
      <c r="S4" s="63"/>
      <c r="T4" s="64"/>
      <c r="V4" s="65">
        <v>0.225</v>
      </c>
      <c r="W4" s="66">
        <v>0.225</v>
      </c>
      <c r="X4" s="66">
        <v>0.05</v>
      </c>
      <c r="Y4" s="66">
        <v>0.05</v>
      </c>
      <c r="Z4" s="66">
        <v>0.05</v>
      </c>
      <c r="AA4" s="66">
        <v>0.05</v>
      </c>
      <c r="AB4" s="66">
        <v>0.05</v>
      </c>
      <c r="AC4" s="66">
        <v>0.05</v>
      </c>
      <c r="AD4" s="66">
        <v>0.05</v>
      </c>
      <c r="AE4" s="66">
        <v>0.05</v>
      </c>
      <c r="AF4" s="66">
        <v>0.05</v>
      </c>
      <c r="AG4" s="66">
        <v>0.05</v>
      </c>
      <c r="AH4" s="66">
        <v>0.05</v>
      </c>
      <c r="AI4" s="67">
        <f>SUM(V4:AH4)</f>
        <v>1</v>
      </c>
    </row>
    <row r="5" ht="9.75" customHeight="1">
      <c r="B5" s="15" t="s">
        <v>154</v>
      </c>
      <c r="C5" s="15" t="s">
        <v>155</v>
      </c>
      <c r="D5" s="15" t="s">
        <v>156</v>
      </c>
      <c r="E5" s="15" t="s">
        <v>157</v>
      </c>
      <c r="F5" s="15" t="s">
        <v>158</v>
      </c>
      <c r="G5" s="15" t="s">
        <v>159</v>
      </c>
      <c r="H5" s="15" t="s">
        <v>160</v>
      </c>
      <c r="I5" s="15" t="s">
        <v>161</v>
      </c>
      <c r="J5" s="15" t="s">
        <v>162</v>
      </c>
      <c r="K5" s="15" t="s">
        <v>163</v>
      </c>
      <c r="L5" s="15" t="s">
        <v>164</v>
      </c>
      <c r="M5" s="15" t="s">
        <v>165</v>
      </c>
      <c r="N5" s="15" t="s">
        <v>166</v>
      </c>
      <c r="O5" s="15" t="s">
        <v>167</v>
      </c>
      <c r="P5" s="15" t="s">
        <v>168</v>
      </c>
      <c r="Q5" s="15" t="s">
        <v>169</v>
      </c>
      <c r="R5" s="15" t="s">
        <v>170</v>
      </c>
      <c r="S5" s="15" t="s">
        <v>171</v>
      </c>
      <c r="T5" s="15" t="s">
        <v>172</v>
      </c>
      <c r="V5" s="15" t="s">
        <v>160</v>
      </c>
      <c r="W5" s="15" t="s">
        <v>161</v>
      </c>
      <c r="X5" s="15" t="s">
        <v>162</v>
      </c>
      <c r="Y5" s="15" t="s">
        <v>163</v>
      </c>
      <c r="Z5" s="15" t="s">
        <v>164</v>
      </c>
      <c r="AA5" s="15" t="s">
        <v>165</v>
      </c>
      <c r="AB5" s="15" t="s">
        <v>166</v>
      </c>
      <c r="AC5" s="15" t="s">
        <v>167</v>
      </c>
      <c r="AD5" s="15" t="s">
        <v>168</v>
      </c>
      <c r="AE5" s="15" t="s">
        <v>169</v>
      </c>
      <c r="AF5" s="15" t="s">
        <v>170</v>
      </c>
      <c r="AG5" s="15" t="s">
        <v>171</v>
      </c>
      <c r="AH5" s="15" t="s">
        <v>172</v>
      </c>
      <c r="AI5" s="15" t="s">
        <v>636</v>
      </c>
    </row>
    <row r="6" ht="9.75" customHeight="1">
      <c r="B6" s="16" t="s">
        <v>223</v>
      </c>
      <c r="C6" s="17" t="s">
        <v>224</v>
      </c>
      <c r="D6" s="18" t="s">
        <v>225</v>
      </c>
      <c r="E6" s="17" t="s">
        <v>21</v>
      </c>
      <c r="F6" s="17" t="s">
        <v>44</v>
      </c>
      <c r="G6" s="17" t="s">
        <v>177</v>
      </c>
      <c r="H6" s="23">
        <f>VLOOKUP($C6,'iService Rates'!$C$5:$T$175,COLUMN(F6),0)*(1+((SUM(ManOH,CorpOH)*(1+Profit))+Profit))</f>
        <v>0</v>
      </c>
      <c r="I6" s="23">
        <f>VLOOKUP($C6,'iService Rates'!$C$5:$T$175,COLUMN(G6),0)*(1+((SUM(ManOH,CorpOH)*(1+Profit))+Profit))</f>
        <v>0</v>
      </c>
      <c r="J6" s="23">
        <f>VLOOKUP($C6,'iService Rates'!$C$5:$T$175,COLUMN(H6),0)*(1+((SUM(ManOH,CorpOH)*(1+Profit))+Profit))</f>
        <v>0</v>
      </c>
      <c r="K6" s="23">
        <f>VLOOKUP($C6,'iService Rates'!$C$5:$T$175,COLUMN(I6),0)*(1+((SUM(ManOH,CorpOH)*(1+Profit))+Profit))</f>
        <v>0</v>
      </c>
      <c r="L6" s="23">
        <f>VLOOKUP($C6,'iService Rates'!$C$5:$T$175,COLUMN(J6),0)*(1+((SUM(ManOH,CorpOH)*(1+Profit))+Profit))</f>
        <v>0</v>
      </c>
      <c r="M6" s="23">
        <f>VLOOKUP($C6,'iService Rates'!$C$5:$T$175,COLUMN(K6),0)*(1+((SUM(ManOH,CorpOH)*(1+Profit))+Profit))</f>
        <v>0</v>
      </c>
      <c r="N6" s="23">
        <f>VLOOKUP($C6,'iService Rates'!$C$5:$T$175,COLUMN(L6),0)*(1+((SUM(ManOH,CorpOH)*(1+Profit))+Profit))</f>
        <v>0</v>
      </c>
      <c r="O6" s="23">
        <f>VLOOKUP($C6,'iService Rates'!$C$5:$T$175,COLUMN(M6),0)*(1+((SUM(ManOH,CorpOH)*(1+Profit))+Profit))</f>
        <v>0</v>
      </c>
      <c r="P6" s="23">
        <f>VLOOKUP($C6,'iService Rates'!$C$5:$T$175,COLUMN(N6),0)*(1+((SUM(ManOH,CorpOH)*(1+Profit))+Profit))</f>
        <v>0</v>
      </c>
      <c r="Q6" s="23">
        <f>VLOOKUP($C6,'iService Rates'!$C$5:$T$175,COLUMN(O6),0)*(1+((SUM(ManOH,CorpOH)*(1+Profit))+Profit))</f>
        <v>0</v>
      </c>
      <c r="R6" s="23">
        <f>VLOOKUP($C6,'iService Rates'!$C$5:$T$175,COLUMN(P6),0)*(1+((SUM(ManOH,CorpOH)*(1+Profit))+Profit))</f>
        <v>0</v>
      </c>
      <c r="S6" s="23">
        <f>VLOOKUP($C6,'iService Rates'!$C$5:$T$175,COLUMN(Q6),0)*(1+((SUM(ManOH,CorpOH)*(1+Profit))+Profit))</f>
        <v>0</v>
      </c>
      <c r="T6" s="23">
        <f>VLOOKUP($C6,'iService Rates'!$C$5:$T$175,COLUMN(R6),0)*(1+((SUM(ManOH,CorpOH)*(1+Profit))+Profit))</f>
        <v>0</v>
      </c>
      <c r="V6" s="23">
        <f t="shared" ref="V6:AH6" si="1">H6*V$4</f>
        <v>0</v>
      </c>
      <c r="W6" s="23">
        <f t="shared" si="1"/>
        <v>0</v>
      </c>
      <c r="X6" s="23">
        <f t="shared" si="1"/>
        <v>0</v>
      </c>
      <c r="Y6" s="23">
        <f t="shared" si="1"/>
        <v>0</v>
      </c>
      <c r="Z6" s="23">
        <f t="shared" si="1"/>
        <v>0</v>
      </c>
      <c r="AA6" s="23">
        <f t="shared" si="1"/>
        <v>0</v>
      </c>
      <c r="AB6" s="23">
        <f t="shared" si="1"/>
        <v>0</v>
      </c>
      <c r="AC6" s="23">
        <f t="shared" si="1"/>
        <v>0</v>
      </c>
      <c r="AD6" s="23">
        <f t="shared" si="1"/>
        <v>0</v>
      </c>
      <c r="AE6" s="23">
        <f t="shared" si="1"/>
        <v>0</v>
      </c>
      <c r="AF6" s="23">
        <f t="shared" si="1"/>
        <v>0</v>
      </c>
      <c r="AG6" s="23">
        <f t="shared" si="1"/>
        <v>0</v>
      </c>
      <c r="AH6" s="23">
        <f t="shared" si="1"/>
        <v>0</v>
      </c>
      <c r="AI6" s="23">
        <f t="shared" ref="AI6:AI9" si="3">SUM(V6:AH6)</f>
        <v>0</v>
      </c>
    </row>
    <row r="7" ht="9.75" customHeight="1">
      <c r="B7" s="20"/>
      <c r="C7" s="17" t="s">
        <v>226</v>
      </c>
      <c r="D7" s="18" t="s">
        <v>227</v>
      </c>
      <c r="E7" s="17" t="s">
        <v>21</v>
      </c>
      <c r="F7" s="17" t="s">
        <v>44</v>
      </c>
      <c r="G7" s="17" t="s">
        <v>177</v>
      </c>
      <c r="H7" s="23">
        <f>VLOOKUP($C7,'iService Rates'!$C$5:$T$175,COLUMN(F7),0)*(1+((SUM(ManOH,CorpOH)*(1+Profit))+Profit))</f>
        <v>0</v>
      </c>
      <c r="I7" s="23">
        <f>VLOOKUP($C7,'iService Rates'!$C$5:$T$175,COLUMN(G7),0)*(1+((SUM(ManOH,CorpOH)*(1+Profit))+Profit))</f>
        <v>0</v>
      </c>
      <c r="J7" s="23">
        <f>VLOOKUP($C7,'iService Rates'!$C$5:$T$175,COLUMN(H7),0)*(1+((SUM(ManOH,CorpOH)*(1+Profit))+Profit))</f>
        <v>0</v>
      </c>
      <c r="K7" s="23">
        <f>VLOOKUP($C7,'iService Rates'!$C$5:$T$175,COLUMN(I7),0)*(1+((SUM(ManOH,CorpOH)*(1+Profit))+Profit))</f>
        <v>0</v>
      </c>
      <c r="L7" s="23">
        <f>VLOOKUP($C7,'iService Rates'!$C$5:$T$175,COLUMN(J7),0)*(1+((SUM(ManOH,CorpOH)*(1+Profit))+Profit))</f>
        <v>0</v>
      </c>
      <c r="M7" s="23">
        <f>VLOOKUP($C7,'iService Rates'!$C$5:$T$175,COLUMN(K7),0)*(1+((SUM(ManOH,CorpOH)*(1+Profit))+Profit))</f>
        <v>0</v>
      </c>
      <c r="N7" s="23">
        <f>VLOOKUP($C7,'iService Rates'!$C$5:$T$175,COLUMN(L7),0)*(1+((SUM(ManOH,CorpOH)*(1+Profit))+Profit))</f>
        <v>0</v>
      </c>
      <c r="O7" s="23">
        <f>VLOOKUP($C7,'iService Rates'!$C$5:$T$175,COLUMN(M7),0)*(1+((SUM(ManOH,CorpOH)*(1+Profit))+Profit))</f>
        <v>0</v>
      </c>
      <c r="P7" s="23">
        <f>VLOOKUP($C7,'iService Rates'!$C$5:$T$175,COLUMN(N7),0)*(1+((SUM(ManOH,CorpOH)*(1+Profit))+Profit))</f>
        <v>0</v>
      </c>
      <c r="Q7" s="23">
        <f>VLOOKUP($C7,'iService Rates'!$C$5:$T$175,COLUMN(O7),0)*(1+((SUM(ManOH,CorpOH)*(1+Profit))+Profit))</f>
        <v>0</v>
      </c>
      <c r="R7" s="23">
        <f>VLOOKUP($C7,'iService Rates'!$C$5:$T$175,COLUMN(P7),0)*(1+((SUM(ManOH,CorpOH)*(1+Profit))+Profit))</f>
        <v>0</v>
      </c>
      <c r="S7" s="23">
        <f>VLOOKUP($C7,'iService Rates'!$C$5:$T$175,COLUMN(Q7),0)*(1+((SUM(ManOH,CorpOH)*(1+Profit))+Profit))</f>
        <v>0</v>
      </c>
      <c r="T7" s="23">
        <f>VLOOKUP($C7,'iService Rates'!$C$5:$T$175,COLUMN(R7),0)*(1+((SUM(ManOH,CorpOH)*(1+Profit))+Profit))</f>
        <v>0</v>
      </c>
      <c r="V7" s="23">
        <f t="shared" ref="V7:AH7" si="2">H7*V$4</f>
        <v>0</v>
      </c>
      <c r="W7" s="23">
        <f t="shared" si="2"/>
        <v>0</v>
      </c>
      <c r="X7" s="23">
        <f t="shared" si="2"/>
        <v>0</v>
      </c>
      <c r="Y7" s="23">
        <f t="shared" si="2"/>
        <v>0</v>
      </c>
      <c r="Z7" s="23">
        <f t="shared" si="2"/>
        <v>0</v>
      </c>
      <c r="AA7" s="23">
        <f t="shared" si="2"/>
        <v>0</v>
      </c>
      <c r="AB7" s="23">
        <f t="shared" si="2"/>
        <v>0</v>
      </c>
      <c r="AC7" s="23">
        <f t="shared" si="2"/>
        <v>0</v>
      </c>
      <c r="AD7" s="23">
        <f t="shared" si="2"/>
        <v>0</v>
      </c>
      <c r="AE7" s="23">
        <f t="shared" si="2"/>
        <v>0</v>
      </c>
      <c r="AF7" s="23">
        <f t="shared" si="2"/>
        <v>0</v>
      </c>
      <c r="AG7" s="23">
        <f t="shared" si="2"/>
        <v>0</v>
      </c>
      <c r="AH7" s="23">
        <f t="shared" si="2"/>
        <v>0</v>
      </c>
      <c r="AI7" s="23">
        <f t="shared" si="3"/>
        <v>0</v>
      </c>
    </row>
    <row r="8" ht="9.75" customHeight="1">
      <c r="B8" s="20"/>
      <c r="C8" s="17" t="s">
        <v>228</v>
      </c>
      <c r="D8" s="18" t="s">
        <v>229</v>
      </c>
      <c r="E8" s="17" t="s">
        <v>21</v>
      </c>
      <c r="F8" s="17" t="s">
        <v>44</v>
      </c>
      <c r="G8" s="17" t="s">
        <v>177</v>
      </c>
      <c r="H8" s="23">
        <f>VLOOKUP($C8,'iService Rates'!$C$5:$T$175,COLUMN(F8),0)*(1+((SUM(ManOH,CorpOH)*(1+Profit))+Profit))</f>
        <v>0</v>
      </c>
      <c r="I8" s="23">
        <f>VLOOKUP($C8,'iService Rates'!$C$5:$T$175,COLUMN(G8),0)*(1+((SUM(ManOH,CorpOH)*(1+Profit))+Profit))</f>
        <v>0</v>
      </c>
      <c r="J8" s="23">
        <f>VLOOKUP($C8,'iService Rates'!$C$5:$T$175,COLUMN(H8),0)*(1+((SUM(ManOH,CorpOH)*(1+Profit))+Profit))</f>
        <v>0</v>
      </c>
      <c r="K8" s="23">
        <f>VLOOKUP($C8,'iService Rates'!$C$5:$T$175,COLUMN(I8),0)*(1+((SUM(ManOH,CorpOH)*(1+Profit))+Profit))</f>
        <v>0</v>
      </c>
      <c r="L8" s="23">
        <f>VLOOKUP($C8,'iService Rates'!$C$5:$T$175,COLUMN(J8),0)*(1+((SUM(ManOH,CorpOH)*(1+Profit))+Profit))</f>
        <v>0</v>
      </c>
      <c r="M8" s="23">
        <f>VLOOKUP($C8,'iService Rates'!$C$5:$T$175,COLUMN(K8),0)*(1+((SUM(ManOH,CorpOH)*(1+Profit))+Profit))</f>
        <v>0</v>
      </c>
      <c r="N8" s="23">
        <f>VLOOKUP($C8,'iService Rates'!$C$5:$T$175,COLUMN(L8),0)*(1+((SUM(ManOH,CorpOH)*(1+Profit))+Profit))</f>
        <v>0</v>
      </c>
      <c r="O8" s="23">
        <f>VLOOKUP($C8,'iService Rates'!$C$5:$T$175,COLUMN(M8),0)*(1+((SUM(ManOH,CorpOH)*(1+Profit))+Profit))</f>
        <v>0</v>
      </c>
      <c r="P8" s="23">
        <f>VLOOKUP($C8,'iService Rates'!$C$5:$T$175,COLUMN(N8),0)*(1+((SUM(ManOH,CorpOH)*(1+Profit))+Profit))</f>
        <v>0</v>
      </c>
      <c r="Q8" s="23">
        <f>VLOOKUP($C8,'iService Rates'!$C$5:$T$175,COLUMN(O8),0)*(1+((SUM(ManOH,CorpOH)*(1+Profit))+Profit))</f>
        <v>0</v>
      </c>
      <c r="R8" s="23">
        <f>VLOOKUP($C8,'iService Rates'!$C$5:$T$175,COLUMN(P8),0)*(1+((SUM(ManOH,CorpOH)*(1+Profit))+Profit))</f>
        <v>0</v>
      </c>
      <c r="S8" s="23">
        <f>VLOOKUP($C8,'iService Rates'!$C$5:$T$175,COLUMN(Q8),0)*(1+((SUM(ManOH,CorpOH)*(1+Profit))+Profit))</f>
        <v>0</v>
      </c>
      <c r="T8" s="23">
        <f>VLOOKUP($C8,'iService Rates'!$C$5:$T$175,COLUMN(R8),0)*(1+((SUM(ManOH,CorpOH)*(1+Profit))+Profit))</f>
        <v>0</v>
      </c>
      <c r="V8" s="23">
        <f t="shared" ref="V8:AH8" si="4">H8*V$4</f>
        <v>0</v>
      </c>
      <c r="W8" s="23">
        <f t="shared" si="4"/>
        <v>0</v>
      </c>
      <c r="X8" s="23">
        <f t="shared" si="4"/>
        <v>0</v>
      </c>
      <c r="Y8" s="23">
        <f t="shared" si="4"/>
        <v>0</v>
      </c>
      <c r="Z8" s="23">
        <f t="shared" si="4"/>
        <v>0</v>
      </c>
      <c r="AA8" s="23">
        <f t="shared" si="4"/>
        <v>0</v>
      </c>
      <c r="AB8" s="23">
        <f t="shared" si="4"/>
        <v>0</v>
      </c>
      <c r="AC8" s="23">
        <f t="shared" si="4"/>
        <v>0</v>
      </c>
      <c r="AD8" s="23">
        <f t="shared" si="4"/>
        <v>0</v>
      </c>
      <c r="AE8" s="23">
        <f t="shared" si="4"/>
        <v>0</v>
      </c>
      <c r="AF8" s="23">
        <f t="shared" si="4"/>
        <v>0</v>
      </c>
      <c r="AG8" s="23">
        <f t="shared" si="4"/>
        <v>0</v>
      </c>
      <c r="AH8" s="23">
        <f t="shared" si="4"/>
        <v>0</v>
      </c>
      <c r="AI8" s="23">
        <f t="shared" si="3"/>
        <v>0</v>
      </c>
    </row>
    <row r="9" ht="9.75" customHeight="1">
      <c r="B9" s="20"/>
      <c r="C9" s="17" t="s">
        <v>230</v>
      </c>
      <c r="D9" s="18" t="s">
        <v>231</v>
      </c>
      <c r="E9" s="17" t="s">
        <v>21</v>
      </c>
      <c r="F9" s="17" t="s">
        <v>44</v>
      </c>
      <c r="G9" s="17" t="s">
        <v>177</v>
      </c>
      <c r="H9" s="23">
        <f>VLOOKUP($C9,'iService Rates'!$C$5:$T$175,COLUMN(F9),0)*(1+((SUM(ManOH,CorpOH)*(1+Profit))+Profit))</f>
        <v>0</v>
      </c>
      <c r="I9" s="23">
        <f>VLOOKUP($C9,'iService Rates'!$C$5:$T$175,COLUMN(G9),0)*(1+((SUM(ManOH,CorpOH)*(1+Profit))+Profit))</f>
        <v>0</v>
      </c>
      <c r="J9" s="23">
        <f>VLOOKUP($C9,'iService Rates'!$C$5:$T$175,COLUMN(H9),0)*(1+((SUM(ManOH,CorpOH)*(1+Profit))+Profit))</f>
        <v>0</v>
      </c>
      <c r="K9" s="23">
        <f>VLOOKUP($C9,'iService Rates'!$C$5:$T$175,COLUMN(I9),0)*(1+((SUM(ManOH,CorpOH)*(1+Profit))+Profit))</f>
        <v>0</v>
      </c>
      <c r="L9" s="23">
        <f>VLOOKUP($C9,'iService Rates'!$C$5:$T$175,COLUMN(J9),0)*(1+((SUM(ManOH,CorpOH)*(1+Profit))+Profit))</f>
        <v>0</v>
      </c>
      <c r="M9" s="23">
        <f>VLOOKUP($C9,'iService Rates'!$C$5:$T$175,COLUMN(K9),0)*(1+((SUM(ManOH,CorpOH)*(1+Profit))+Profit))</f>
        <v>0</v>
      </c>
      <c r="N9" s="23">
        <f>VLOOKUP($C9,'iService Rates'!$C$5:$T$175,COLUMN(L9),0)*(1+((SUM(ManOH,CorpOH)*(1+Profit))+Profit))</f>
        <v>0</v>
      </c>
      <c r="O9" s="23">
        <f>VLOOKUP($C9,'iService Rates'!$C$5:$T$175,COLUMN(M9),0)*(1+((SUM(ManOH,CorpOH)*(1+Profit))+Profit))</f>
        <v>0</v>
      </c>
      <c r="P9" s="23">
        <f>VLOOKUP($C9,'iService Rates'!$C$5:$T$175,COLUMN(N9),0)*(1+((SUM(ManOH,CorpOH)*(1+Profit))+Profit))</f>
        <v>0</v>
      </c>
      <c r="Q9" s="23">
        <f>VLOOKUP($C9,'iService Rates'!$C$5:$T$175,COLUMN(O9),0)*(1+((SUM(ManOH,CorpOH)*(1+Profit))+Profit))</f>
        <v>0</v>
      </c>
      <c r="R9" s="23">
        <f>VLOOKUP($C9,'iService Rates'!$C$5:$T$175,COLUMN(P9),0)*(1+((SUM(ManOH,CorpOH)*(1+Profit))+Profit))</f>
        <v>0</v>
      </c>
      <c r="S9" s="23">
        <f>VLOOKUP($C9,'iService Rates'!$C$5:$T$175,COLUMN(Q9),0)*(1+((SUM(ManOH,CorpOH)*(1+Profit))+Profit))</f>
        <v>0</v>
      </c>
      <c r="T9" s="23">
        <f>VLOOKUP($C9,'iService Rates'!$C$5:$T$175,COLUMN(R9),0)*(1+((SUM(ManOH,CorpOH)*(1+Profit))+Profit))</f>
        <v>0</v>
      </c>
      <c r="V9" s="23">
        <f t="shared" ref="V9:AH9" si="5">H9*V$4</f>
        <v>0</v>
      </c>
      <c r="W9" s="23">
        <f t="shared" si="5"/>
        <v>0</v>
      </c>
      <c r="X9" s="23">
        <f t="shared" si="5"/>
        <v>0</v>
      </c>
      <c r="Y9" s="23">
        <f t="shared" si="5"/>
        <v>0</v>
      </c>
      <c r="Z9" s="23">
        <f t="shared" si="5"/>
        <v>0</v>
      </c>
      <c r="AA9" s="23">
        <f t="shared" si="5"/>
        <v>0</v>
      </c>
      <c r="AB9" s="23">
        <f t="shared" si="5"/>
        <v>0</v>
      </c>
      <c r="AC9" s="23">
        <f t="shared" si="5"/>
        <v>0</v>
      </c>
      <c r="AD9" s="23">
        <f t="shared" si="5"/>
        <v>0</v>
      </c>
      <c r="AE9" s="23">
        <f t="shared" si="5"/>
        <v>0</v>
      </c>
      <c r="AF9" s="23">
        <f t="shared" si="5"/>
        <v>0</v>
      </c>
      <c r="AG9" s="23">
        <f t="shared" si="5"/>
        <v>0</v>
      </c>
      <c r="AH9" s="23">
        <f t="shared" si="5"/>
        <v>0</v>
      </c>
      <c r="AI9" s="23">
        <f t="shared" si="3"/>
        <v>0</v>
      </c>
    </row>
    <row r="10" ht="9.75" customHeight="1">
      <c r="B10" s="20"/>
      <c r="C10" s="17" t="s">
        <v>232</v>
      </c>
      <c r="D10" s="18" t="s">
        <v>233</v>
      </c>
      <c r="E10" s="17" t="s">
        <v>25</v>
      </c>
      <c r="F10" s="17" t="s">
        <v>44</v>
      </c>
      <c r="G10" s="17" t="s">
        <v>177</v>
      </c>
      <c r="H10" s="24">
        <f>VLOOKUP($C10,'iService Rates'!$C$5:$T$175,COLUMN(F10),0)*(1+((SUM(ManOH,CorpOH)*(1+Profit))+Profit))</f>
        <v>0</v>
      </c>
      <c r="I10" s="9"/>
      <c r="J10" s="9"/>
      <c r="K10" s="9"/>
      <c r="L10" s="9"/>
      <c r="M10" s="9"/>
      <c r="N10" s="9"/>
      <c r="O10" s="9"/>
      <c r="P10" s="9"/>
      <c r="Q10" s="9"/>
      <c r="R10" s="9"/>
      <c r="S10" s="9"/>
      <c r="T10" s="10"/>
      <c r="V10" s="68"/>
      <c r="W10" s="9"/>
      <c r="X10" s="9"/>
      <c r="Y10" s="9"/>
      <c r="Z10" s="9"/>
      <c r="AA10" s="9"/>
      <c r="AB10" s="9"/>
      <c r="AC10" s="9"/>
      <c r="AD10" s="9"/>
      <c r="AE10" s="9"/>
      <c r="AF10" s="9"/>
      <c r="AG10" s="9"/>
      <c r="AH10" s="10"/>
      <c r="AI10" s="23">
        <f>H10</f>
        <v>0</v>
      </c>
    </row>
    <row r="11" ht="9.75" customHeight="1">
      <c r="B11" s="20"/>
      <c r="C11" s="17" t="s">
        <v>234</v>
      </c>
      <c r="D11" s="18" t="s">
        <v>235</v>
      </c>
      <c r="E11" s="17" t="s">
        <v>21</v>
      </c>
      <c r="F11" s="17" t="s">
        <v>44</v>
      </c>
      <c r="G11" s="17" t="s">
        <v>177</v>
      </c>
      <c r="H11" s="23">
        <f>VLOOKUP($C11,'iService Rates'!$C$5:$T$175,COLUMN(F11),0)*(1+((SUM(ManOH,CorpOH)*(1+Profit))+Profit))</f>
        <v>0</v>
      </c>
      <c r="I11" s="23">
        <f>VLOOKUP($C11,'iService Rates'!$C$5:$T$175,COLUMN(G11),0)*(1+((SUM(ManOH,CorpOH)*(1+Profit))+Profit))</f>
        <v>0</v>
      </c>
      <c r="J11" s="23">
        <f>VLOOKUP($C11,'iService Rates'!$C$5:$T$175,COLUMN(H11),0)*(1+((SUM(ManOH,CorpOH)*(1+Profit))+Profit))</f>
        <v>0</v>
      </c>
      <c r="K11" s="23">
        <f>VLOOKUP($C11,'iService Rates'!$C$5:$T$175,COLUMN(I11),0)*(1+((SUM(ManOH,CorpOH)*(1+Profit))+Profit))</f>
        <v>0</v>
      </c>
      <c r="L11" s="23">
        <f>VLOOKUP($C11,'iService Rates'!$C$5:$T$175,COLUMN(J11),0)*(1+((SUM(ManOH,CorpOH)*(1+Profit))+Profit))</f>
        <v>0</v>
      </c>
      <c r="M11" s="23">
        <f>VLOOKUP($C11,'iService Rates'!$C$5:$T$175,COLUMN(K11),0)*(1+((SUM(ManOH,CorpOH)*(1+Profit))+Profit))</f>
        <v>0</v>
      </c>
      <c r="N11" s="23">
        <f>VLOOKUP($C11,'iService Rates'!$C$5:$T$175,COLUMN(L11),0)*(1+((SUM(ManOH,CorpOH)*(1+Profit))+Profit))</f>
        <v>0</v>
      </c>
      <c r="O11" s="23">
        <f>VLOOKUP($C11,'iService Rates'!$C$5:$T$175,COLUMN(M11),0)*(1+((SUM(ManOH,CorpOH)*(1+Profit))+Profit))</f>
        <v>0</v>
      </c>
      <c r="P11" s="23">
        <f>VLOOKUP($C11,'iService Rates'!$C$5:$T$175,COLUMN(N11),0)*(1+((SUM(ManOH,CorpOH)*(1+Profit))+Profit))</f>
        <v>0</v>
      </c>
      <c r="Q11" s="23">
        <f>VLOOKUP($C11,'iService Rates'!$C$5:$T$175,COLUMN(O11),0)*(1+((SUM(ManOH,CorpOH)*(1+Profit))+Profit))</f>
        <v>0</v>
      </c>
      <c r="R11" s="23">
        <f>VLOOKUP($C11,'iService Rates'!$C$5:$T$175,COLUMN(P11),0)*(1+((SUM(ManOH,CorpOH)*(1+Profit))+Profit))</f>
        <v>0</v>
      </c>
      <c r="S11" s="23">
        <f>VLOOKUP($C11,'iService Rates'!$C$5:$T$175,COLUMN(Q11),0)*(1+((SUM(ManOH,CorpOH)*(1+Profit))+Profit))</f>
        <v>0</v>
      </c>
      <c r="T11" s="23">
        <f>VLOOKUP($C11,'iService Rates'!$C$5:$T$175,COLUMN(R11),0)*(1+((SUM(ManOH,CorpOH)*(1+Profit))+Profit))</f>
        <v>0</v>
      </c>
      <c r="V11" s="23">
        <f t="shared" ref="V11:AH11" si="6">H11*V$4</f>
        <v>0</v>
      </c>
      <c r="W11" s="23">
        <f t="shared" si="6"/>
        <v>0</v>
      </c>
      <c r="X11" s="23">
        <f t="shared" si="6"/>
        <v>0</v>
      </c>
      <c r="Y11" s="23">
        <f t="shared" si="6"/>
        <v>0</v>
      </c>
      <c r="Z11" s="23">
        <f t="shared" si="6"/>
        <v>0</v>
      </c>
      <c r="AA11" s="23">
        <f t="shared" si="6"/>
        <v>0</v>
      </c>
      <c r="AB11" s="23">
        <f t="shared" si="6"/>
        <v>0</v>
      </c>
      <c r="AC11" s="23">
        <f t="shared" si="6"/>
        <v>0</v>
      </c>
      <c r="AD11" s="23">
        <f t="shared" si="6"/>
        <v>0</v>
      </c>
      <c r="AE11" s="23">
        <f t="shared" si="6"/>
        <v>0</v>
      </c>
      <c r="AF11" s="23">
        <f t="shared" si="6"/>
        <v>0</v>
      </c>
      <c r="AG11" s="23">
        <f t="shared" si="6"/>
        <v>0</v>
      </c>
      <c r="AH11" s="23">
        <f t="shared" si="6"/>
        <v>0</v>
      </c>
      <c r="AI11" s="23">
        <f t="shared" ref="AI11:AI18" si="8">SUM(V11:AH11)</f>
        <v>0</v>
      </c>
    </row>
    <row r="12" ht="9.75" customHeight="1">
      <c r="B12" s="20"/>
      <c r="C12" s="17" t="s">
        <v>236</v>
      </c>
      <c r="D12" s="18" t="s">
        <v>237</v>
      </c>
      <c r="E12" s="17" t="s">
        <v>21</v>
      </c>
      <c r="F12" s="17" t="s">
        <v>44</v>
      </c>
      <c r="G12" s="17" t="s">
        <v>177</v>
      </c>
      <c r="H12" s="23">
        <f>VLOOKUP($C12,'iService Rates'!$C$5:$T$175,COLUMN(F12),0)*(1+((SUM(ManOH,CorpOH)*(1+Profit))+Profit))</f>
        <v>0</v>
      </c>
      <c r="I12" s="23">
        <f>VLOOKUP($C12,'iService Rates'!$C$5:$T$175,COLUMN(G12),0)*(1+((SUM(ManOH,CorpOH)*(1+Profit))+Profit))</f>
        <v>0</v>
      </c>
      <c r="J12" s="23">
        <f>VLOOKUP($C12,'iService Rates'!$C$5:$T$175,COLUMN(H12),0)*(1+((SUM(ManOH,CorpOH)*(1+Profit))+Profit))</f>
        <v>0</v>
      </c>
      <c r="K12" s="23">
        <f>VLOOKUP($C12,'iService Rates'!$C$5:$T$175,COLUMN(I12),0)*(1+((SUM(ManOH,CorpOH)*(1+Profit))+Profit))</f>
        <v>0</v>
      </c>
      <c r="L12" s="23">
        <f>VLOOKUP($C12,'iService Rates'!$C$5:$T$175,COLUMN(J12),0)*(1+((SUM(ManOH,CorpOH)*(1+Profit))+Profit))</f>
        <v>0</v>
      </c>
      <c r="M12" s="23">
        <f>VLOOKUP($C12,'iService Rates'!$C$5:$T$175,COLUMN(K12),0)*(1+((SUM(ManOH,CorpOH)*(1+Profit))+Profit))</f>
        <v>0</v>
      </c>
      <c r="N12" s="23">
        <f>VLOOKUP($C12,'iService Rates'!$C$5:$T$175,COLUMN(L12),0)*(1+((SUM(ManOH,CorpOH)*(1+Profit))+Profit))</f>
        <v>0</v>
      </c>
      <c r="O12" s="23">
        <f>VLOOKUP($C12,'iService Rates'!$C$5:$T$175,COLUMN(M12),0)*(1+((SUM(ManOH,CorpOH)*(1+Profit))+Profit))</f>
        <v>0</v>
      </c>
      <c r="P12" s="23">
        <f>VLOOKUP($C12,'iService Rates'!$C$5:$T$175,COLUMN(N12),0)*(1+((SUM(ManOH,CorpOH)*(1+Profit))+Profit))</f>
        <v>0</v>
      </c>
      <c r="Q12" s="23">
        <f>VLOOKUP($C12,'iService Rates'!$C$5:$T$175,COLUMN(O12),0)*(1+((SUM(ManOH,CorpOH)*(1+Profit))+Profit))</f>
        <v>0</v>
      </c>
      <c r="R12" s="23">
        <f>VLOOKUP($C12,'iService Rates'!$C$5:$T$175,COLUMN(P12),0)*(1+((SUM(ManOH,CorpOH)*(1+Profit))+Profit))</f>
        <v>0</v>
      </c>
      <c r="S12" s="23">
        <f>VLOOKUP($C12,'iService Rates'!$C$5:$T$175,COLUMN(Q12),0)*(1+((SUM(ManOH,CorpOH)*(1+Profit))+Profit))</f>
        <v>0</v>
      </c>
      <c r="T12" s="23">
        <f>VLOOKUP($C12,'iService Rates'!$C$5:$T$175,COLUMN(R12),0)*(1+((SUM(ManOH,CorpOH)*(1+Profit))+Profit))</f>
        <v>0</v>
      </c>
      <c r="V12" s="23">
        <f t="shared" ref="V12:AH12" si="7">H12*V$4</f>
        <v>0</v>
      </c>
      <c r="W12" s="23">
        <f t="shared" si="7"/>
        <v>0</v>
      </c>
      <c r="X12" s="23">
        <f t="shared" si="7"/>
        <v>0</v>
      </c>
      <c r="Y12" s="23">
        <f t="shared" si="7"/>
        <v>0</v>
      </c>
      <c r="Z12" s="23">
        <f t="shared" si="7"/>
        <v>0</v>
      </c>
      <c r="AA12" s="23">
        <f t="shared" si="7"/>
        <v>0</v>
      </c>
      <c r="AB12" s="23">
        <f t="shared" si="7"/>
        <v>0</v>
      </c>
      <c r="AC12" s="23">
        <f t="shared" si="7"/>
        <v>0</v>
      </c>
      <c r="AD12" s="23">
        <f t="shared" si="7"/>
        <v>0</v>
      </c>
      <c r="AE12" s="23">
        <f t="shared" si="7"/>
        <v>0</v>
      </c>
      <c r="AF12" s="23">
        <f t="shared" si="7"/>
        <v>0</v>
      </c>
      <c r="AG12" s="23">
        <f t="shared" si="7"/>
        <v>0</v>
      </c>
      <c r="AH12" s="23">
        <f t="shared" si="7"/>
        <v>0</v>
      </c>
      <c r="AI12" s="23">
        <f t="shared" si="8"/>
        <v>0</v>
      </c>
    </row>
    <row r="13" ht="9.75" customHeight="1">
      <c r="B13" s="20"/>
      <c r="C13" s="17" t="s">
        <v>246</v>
      </c>
      <c r="D13" s="18" t="s">
        <v>247</v>
      </c>
      <c r="E13" s="17" t="s">
        <v>21</v>
      </c>
      <c r="F13" s="17" t="s">
        <v>44</v>
      </c>
      <c r="G13" s="17" t="s">
        <v>177</v>
      </c>
      <c r="H13" s="23">
        <f>VLOOKUP($C13,'iService Rates'!$C$5:$T$175,COLUMN(F13),0)*(1+((SUM(ManOH,CorpOH)*(1+Profit))+Profit))</f>
        <v>0</v>
      </c>
      <c r="I13" s="23">
        <f>VLOOKUP($C13,'iService Rates'!$C$5:$T$175,COLUMN(G13),0)*(1+((SUM(ManOH,CorpOH)*(1+Profit))+Profit))</f>
        <v>0</v>
      </c>
      <c r="J13" s="23">
        <f>VLOOKUP($C13,'iService Rates'!$C$5:$T$175,COLUMN(H13),0)*(1+((SUM(ManOH,CorpOH)*(1+Profit))+Profit))</f>
        <v>0</v>
      </c>
      <c r="K13" s="23">
        <f>VLOOKUP($C13,'iService Rates'!$C$5:$T$175,COLUMN(I13),0)*(1+((SUM(ManOH,CorpOH)*(1+Profit))+Profit))</f>
        <v>0</v>
      </c>
      <c r="L13" s="23">
        <f>VLOOKUP($C13,'iService Rates'!$C$5:$T$175,COLUMN(J13),0)*(1+((SUM(ManOH,CorpOH)*(1+Profit))+Profit))</f>
        <v>0</v>
      </c>
      <c r="M13" s="23">
        <f>VLOOKUP($C13,'iService Rates'!$C$5:$T$175,COLUMN(K13),0)*(1+((SUM(ManOH,CorpOH)*(1+Profit))+Profit))</f>
        <v>0</v>
      </c>
      <c r="N13" s="23">
        <f>VLOOKUP($C13,'iService Rates'!$C$5:$T$175,COLUMN(L13),0)*(1+((SUM(ManOH,CorpOH)*(1+Profit))+Profit))</f>
        <v>0</v>
      </c>
      <c r="O13" s="23">
        <f>VLOOKUP($C13,'iService Rates'!$C$5:$T$175,COLUMN(M13),0)*(1+((SUM(ManOH,CorpOH)*(1+Profit))+Profit))</f>
        <v>0</v>
      </c>
      <c r="P13" s="23">
        <f>VLOOKUP($C13,'iService Rates'!$C$5:$T$175,COLUMN(N13),0)*(1+((SUM(ManOH,CorpOH)*(1+Profit))+Profit))</f>
        <v>0</v>
      </c>
      <c r="Q13" s="23">
        <f>VLOOKUP($C13,'iService Rates'!$C$5:$T$175,COLUMN(O13),0)*(1+((SUM(ManOH,CorpOH)*(1+Profit))+Profit))</f>
        <v>0</v>
      </c>
      <c r="R13" s="23">
        <f>VLOOKUP($C13,'iService Rates'!$C$5:$T$175,COLUMN(P13),0)*(1+((SUM(ManOH,CorpOH)*(1+Profit))+Profit))</f>
        <v>0</v>
      </c>
      <c r="S13" s="23">
        <f>VLOOKUP($C13,'iService Rates'!$C$5:$T$175,COLUMN(Q13),0)*(1+((SUM(ManOH,CorpOH)*(1+Profit))+Profit))</f>
        <v>0</v>
      </c>
      <c r="T13" s="23">
        <f>VLOOKUP($C13,'iService Rates'!$C$5:$T$175,COLUMN(R13),0)*(1+((SUM(ManOH,CorpOH)*(1+Profit))+Profit))</f>
        <v>0</v>
      </c>
      <c r="V13" s="23">
        <f t="shared" ref="V13:AH13" si="9">H13*V$4</f>
        <v>0</v>
      </c>
      <c r="W13" s="23">
        <f t="shared" si="9"/>
        <v>0</v>
      </c>
      <c r="X13" s="23">
        <f t="shared" si="9"/>
        <v>0</v>
      </c>
      <c r="Y13" s="23">
        <f t="shared" si="9"/>
        <v>0</v>
      </c>
      <c r="Z13" s="23">
        <f t="shared" si="9"/>
        <v>0</v>
      </c>
      <c r="AA13" s="23">
        <f t="shared" si="9"/>
        <v>0</v>
      </c>
      <c r="AB13" s="23">
        <f t="shared" si="9"/>
        <v>0</v>
      </c>
      <c r="AC13" s="23">
        <f t="shared" si="9"/>
        <v>0</v>
      </c>
      <c r="AD13" s="23">
        <f t="shared" si="9"/>
        <v>0</v>
      </c>
      <c r="AE13" s="23">
        <f t="shared" si="9"/>
        <v>0</v>
      </c>
      <c r="AF13" s="23">
        <f t="shared" si="9"/>
        <v>0</v>
      </c>
      <c r="AG13" s="23">
        <f t="shared" si="9"/>
        <v>0</v>
      </c>
      <c r="AH13" s="23">
        <f t="shared" si="9"/>
        <v>0</v>
      </c>
      <c r="AI13" s="23">
        <f t="shared" si="8"/>
        <v>0</v>
      </c>
    </row>
    <row r="14" ht="9.75" customHeight="1">
      <c r="B14" s="20"/>
      <c r="C14" s="17" t="s">
        <v>248</v>
      </c>
      <c r="D14" s="18" t="s">
        <v>249</v>
      </c>
      <c r="E14" s="17" t="s">
        <v>21</v>
      </c>
      <c r="F14" s="17" t="s">
        <v>44</v>
      </c>
      <c r="G14" s="17" t="s">
        <v>177</v>
      </c>
      <c r="H14" s="23">
        <f>VLOOKUP($C14,'iService Rates'!$C$5:$T$175,COLUMN(F14),0)*(1+((SUM(ManOH,CorpOH)*(1+Profit))+Profit))</f>
        <v>0</v>
      </c>
      <c r="I14" s="23">
        <f>VLOOKUP($C14,'iService Rates'!$C$5:$T$175,COLUMN(G14),0)*(1+((SUM(ManOH,CorpOH)*(1+Profit))+Profit))</f>
        <v>0</v>
      </c>
      <c r="J14" s="23">
        <f>VLOOKUP($C14,'iService Rates'!$C$5:$T$175,COLUMN(H14),0)*(1+((SUM(ManOH,CorpOH)*(1+Profit))+Profit))</f>
        <v>0</v>
      </c>
      <c r="K14" s="23">
        <f>VLOOKUP($C14,'iService Rates'!$C$5:$T$175,COLUMN(I14),0)*(1+((SUM(ManOH,CorpOH)*(1+Profit))+Profit))</f>
        <v>0</v>
      </c>
      <c r="L14" s="23">
        <f>VLOOKUP($C14,'iService Rates'!$C$5:$T$175,COLUMN(J14),0)*(1+((SUM(ManOH,CorpOH)*(1+Profit))+Profit))</f>
        <v>0</v>
      </c>
      <c r="M14" s="23">
        <f>VLOOKUP($C14,'iService Rates'!$C$5:$T$175,COLUMN(K14),0)*(1+((SUM(ManOH,CorpOH)*(1+Profit))+Profit))</f>
        <v>0</v>
      </c>
      <c r="N14" s="23">
        <f>VLOOKUP($C14,'iService Rates'!$C$5:$T$175,COLUMN(L14),0)*(1+((SUM(ManOH,CorpOH)*(1+Profit))+Profit))</f>
        <v>0</v>
      </c>
      <c r="O14" s="23">
        <f>VLOOKUP($C14,'iService Rates'!$C$5:$T$175,COLUMN(M14),0)*(1+((SUM(ManOH,CorpOH)*(1+Profit))+Profit))</f>
        <v>0</v>
      </c>
      <c r="P14" s="23">
        <f>VLOOKUP($C14,'iService Rates'!$C$5:$T$175,COLUMN(N14),0)*(1+((SUM(ManOH,CorpOH)*(1+Profit))+Profit))</f>
        <v>0</v>
      </c>
      <c r="Q14" s="23">
        <f>VLOOKUP($C14,'iService Rates'!$C$5:$T$175,COLUMN(O14),0)*(1+((SUM(ManOH,CorpOH)*(1+Profit))+Profit))</f>
        <v>0</v>
      </c>
      <c r="R14" s="23">
        <f>VLOOKUP($C14,'iService Rates'!$C$5:$T$175,COLUMN(P14),0)*(1+((SUM(ManOH,CorpOH)*(1+Profit))+Profit))</f>
        <v>0</v>
      </c>
      <c r="S14" s="23">
        <f>VLOOKUP($C14,'iService Rates'!$C$5:$T$175,COLUMN(Q14),0)*(1+((SUM(ManOH,CorpOH)*(1+Profit))+Profit))</f>
        <v>0</v>
      </c>
      <c r="T14" s="23">
        <f>VLOOKUP($C14,'iService Rates'!$C$5:$T$175,COLUMN(R14),0)*(1+((SUM(ManOH,CorpOH)*(1+Profit))+Profit))</f>
        <v>0</v>
      </c>
      <c r="V14" s="23">
        <f t="shared" ref="V14:AH14" si="10">H14*V$4</f>
        <v>0</v>
      </c>
      <c r="W14" s="23">
        <f t="shared" si="10"/>
        <v>0</v>
      </c>
      <c r="X14" s="23">
        <f t="shared" si="10"/>
        <v>0</v>
      </c>
      <c r="Y14" s="23">
        <f t="shared" si="10"/>
        <v>0</v>
      </c>
      <c r="Z14" s="23">
        <f t="shared" si="10"/>
        <v>0</v>
      </c>
      <c r="AA14" s="23">
        <f t="shared" si="10"/>
        <v>0</v>
      </c>
      <c r="AB14" s="23">
        <f t="shared" si="10"/>
        <v>0</v>
      </c>
      <c r="AC14" s="23">
        <f t="shared" si="10"/>
        <v>0</v>
      </c>
      <c r="AD14" s="23">
        <f t="shared" si="10"/>
        <v>0</v>
      </c>
      <c r="AE14" s="23">
        <f t="shared" si="10"/>
        <v>0</v>
      </c>
      <c r="AF14" s="23">
        <f t="shared" si="10"/>
        <v>0</v>
      </c>
      <c r="AG14" s="23">
        <f t="shared" si="10"/>
        <v>0</v>
      </c>
      <c r="AH14" s="23">
        <f t="shared" si="10"/>
        <v>0</v>
      </c>
      <c r="AI14" s="23">
        <f t="shared" si="8"/>
        <v>0</v>
      </c>
    </row>
    <row r="15" ht="9.75" customHeight="1">
      <c r="B15" s="20"/>
      <c r="C15" s="17" t="s">
        <v>250</v>
      </c>
      <c r="D15" s="18" t="s">
        <v>251</v>
      </c>
      <c r="E15" s="17" t="s">
        <v>21</v>
      </c>
      <c r="F15" s="17" t="s">
        <v>44</v>
      </c>
      <c r="G15" s="17" t="s">
        <v>177</v>
      </c>
      <c r="H15" s="23">
        <f>VLOOKUP($C15,'iService Rates'!$C$5:$T$175,COLUMN(F15),0)*(1+((SUM(ManOH,CorpOH)*(1+Profit))+Profit))</f>
        <v>0</v>
      </c>
      <c r="I15" s="23">
        <f>VLOOKUP($C15,'iService Rates'!$C$5:$T$175,COLUMN(G15),0)*(1+((SUM(ManOH,CorpOH)*(1+Profit))+Profit))</f>
        <v>0</v>
      </c>
      <c r="J15" s="23">
        <f>VLOOKUP($C15,'iService Rates'!$C$5:$T$175,COLUMN(H15),0)*(1+((SUM(ManOH,CorpOH)*(1+Profit))+Profit))</f>
        <v>0</v>
      </c>
      <c r="K15" s="23">
        <f>VLOOKUP($C15,'iService Rates'!$C$5:$T$175,COLUMN(I15),0)*(1+((SUM(ManOH,CorpOH)*(1+Profit))+Profit))</f>
        <v>0</v>
      </c>
      <c r="L15" s="23">
        <f>VLOOKUP($C15,'iService Rates'!$C$5:$T$175,COLUMN(J15),0)*(1+((SUM(ManOH,CorpOH)*(1+Profit))+Profit))</f>
        <v>0</v>
      </c>
      <c r="M15" s="23">
        <f>VLOOKUP($C15,'iService Rates'!$C$5:$T$175,COLUMN(K15),0)*(1+((SUM(ManOH,CorpOH)*(1+Profit))+Profit))</f>
        <v>0</v>
      </c>
      <c r="N15" s="23">
        <f>VLOOKUP($C15,'iService Rates'!$C$5:$T$175,COLUMN(L15),0)*(1+((SUM(ManOH,CorpOH)*(1+Profit))+Profit))</f>
        <v>0</v>
      </c>
      <c r="O15" s="23">
        <f>VLOOKUP($C15,'iService Rates'!$C$5:$T$175,COLUMN(M15),0)*(1+((SUM(ManOH,CorpOH)*(1+Profit))+Profit))</f>
        <v>0</v>
      </c>
      <c r="P15" s="23">
        <f>VLOOKUP($C15,'iService Rates'!$C$5:$T$175,COLUMN(N15),0)*(1+((SUM(ManOH,CorpOH)*(1+Profit))+Profit))</f>
        <v>0</v>
      </c>
      <c r="Q15" s="23">
        <f>VLOOKUP($C15,'iService Rates'!$C$5:$T$175,COLUMN(O15),0)*(1+((SUM(ManOH,CorpOH)*(1+Profit))+Profit))</f>
        <v>0</v>
      </c>
      <c r="R15" s="23">
        <f>VLOOKUP($C15,'iService Rates'!$C$5:$T$175,COLUMN(P15),0)*(1+((SUM(ManOH,CorpOH)*(1+Profit))+Profit))</f>
        <v>0</v>
      </c>
      <c r="S15" s="23">
        <f>VLOOKUP($C15,'iService Rates'!$C$5:$T$175,COLUMN(Q15),0)*(1+((SUM(ManOH,CorpOH)*(1+Profit))+Profit))</f>
        <v>0</v>
      </c>
      <c r="T15" s="23">
        <f>VLOOKUP($C15,'iService Rates'!$C$5:$T$175,COLUMN(R15),0)*(1+((SUM(ManOH,CorpOH)*(1+Profit))+Profit))</f>
        <v>0</v>
      </c>
      <c r="V15" s="23">
        <f t="shared" ref="V15:AH15" si="11">H15*V$4</f>
        <v>0</v>
      </c>
      <c r="W15" s="23">
        <f t="shared" si="11"/>
        <v>0</v>
      </c>
      <c r="X15" s="23">
        <f t="shared" si="11"/>
        <v>0</v>
      </c>
      <c r="Y15" s="23">
        <f t="shared" si="11"/>
        <v>0</v>
      </c>
      <c r="Z15" s="23">
        <f t="shared" si="11"/>
        <v>0</v>
      </c>
      <c r="AA15" s="23">
        <f t="shared" si="11"/>
        <v>0</v>
      </c>
      <c r="AB15" s="23">
        <f t="shared" si="11"/>
        <v>0</v>
      </c>
      <c r="AC15" s="23">
        <f t="shared" si="11"/>
        <v>0</v>
      </c>
      <c r="AD15" s="23">
        <f t="shared" si="11"/>
        <v>0</v>
      </c>
      <c r="AE15" s="23">
        <f t="shared" si="11"/>
        <v>0</v>
      </c>
      <c r="AF15" s="23">
        <f t="shared" si="11"/>
        <v>0</v>
      </c>
      <c r="AG15" s="23">
        <f t="shared" si="11"/>
        <v>0</v>
      </c>
      <c r="AH15" s="23">
        <f t="shared" si="11"/>
        <v>0</v>
      </c>
      <c r="AI15" s="23">
        <f t="shared" si="8"/>
        <v>0</v>
      </c>
    </row>
    <row r="16" ht="9.75" customHeight="1">
      <c r="B16" s="16" t="s">
        <v>268</v>
      </c>
      <c r="C16" s="17" t="s">
        <v>269</v>
      </c>
      <c r="D16" s="18" t="s">
        <v>270</v>
      </c>
      <c r="E16" s="17" t="s">
        <v>21</v>
      </c>
      <c r="F16" s="17" t="s">
        <v>44</v>
      </c>
      <c r="G16" s="17" t="s">
        <v>177</v>
      </c>
      <c r="H16" s="23">
        <f>VLOOKUP($C16,'iService Rates'!$C$5:$T$175,COLUMN(F16),0)*(1+((SUM(ManOH,CorpOH)*(1+Profit))+Profit))</f>
        <v>0</v>
      </c>
      <c r="I16" s="23">
        <f>VLOOKUP($C16,'iService Rates'!$C$5:$T$175,COLUMN(G16),0)*(1+((SUM(ManOH,CorpOH)*(1+Profit))+Profit))</f>
        <v>0</v>
      </c>
      <c r="J16" s="23">
        <f>VLOOKUP($C16,'iService Rates'!$C$5:$T$175,COLUMN(H16),0)*(1+((SUM(ManOH,CorpOH)*(1+Profit))+Profit))</f>
        <v>0</v>
      </c>
      <c r="K16" s="23">
        <f>VLOOKUP($C16,'iService Rates'!$C$5:$T$175,COLUMN(I16),0)*(1+((SUM(ManOH,CorpOH)*(1+Profit))+Profit))</f>
        <v>0</v>
      </c>
      <c r="L16" s="23">
        <f>VLOOKUP($C16,'iService Rates'!$C$5:$T$175,COLUMN(J16),0)*(1+((SUM(ManOH,CorpOH)*(1+Profit))+Profit))</f>
        <v>0</v>
      </c>
      <c r="M16" s="23">
        <f>VLOOKUP($C16,'iService Rates'!$C$5:$T$175,COLUMN(K16),0)*(1+((SUM(ManOH,CorpOH)*(1+Profit))+Profit))</f>
        <v>0</v>
      </c>
      <c r="N16" s="23">
        <f>VLOOKUP($C16,'iService Rates'!$C$5:$T$175,COLUMN(L16),0)*(1+((SUM(ManOH,CorpOH)*(1+Profit))+Profit))</f>
        <v>0</v>
      </c>
      <c r="O16" s="23">
        <f>VLOOKUP($C16,'iService Rates'!$C$5:$T$175,COLUMN(M16),0)*(1+((SUM(ManOH,CorpOH)*(1+Profit))+Profit))</f>
        <v>0</v>
      </c>
      <c r="P16" s="23">
        <f>VLOOKUP($C16,'iService Rates'!$C$5:$T$175,COLUMN(N16),0)*(1+((SUM(ManOH,CorpOH)*(1+Profit))+Profit))</f>
        <v>0</v>
      </c>
      <c r="Q16" s="23">
        <f>VLOOKUP($C16,'iService Rates'!$C$5:$T$175,COLUMN(O16),0)*(1+((SUM(ManOH,CorpOH)*(1+Profit))+Profit))</f>
        <v>0</v>
      </c>
      <c r="R16" s="23">
        <f>VLOOKUP($C16,'iService Rates'!$C$5:$T$175,COLUMN(P16),0)*(1+((SUM(ManOH,CorpOH)*(1+Profit))+Profit))</f>
        <v>0</v>
      </c>
      <c r="S16" s="23">
        <f>VLOOKUP($C16,'iService Rates'!$C$5:$T$175,COLUMN(Q16),0)*(1+((SUM(ManOH,CorpOH)*(1+Profit))+Profit))</f>
        <v>0</v>
      </c>
      <c r="T16" s="23">
        <f>VLOOKUP($C16,'iService Rates'!$C$5:$T$175,COLUMN(R16),0)*(1+((SUM(ManOH,CorpOH)*(1+Profit))+Profit))</f>
        <v>0</v>
      </c>
      <c r="V16" s="23">
        <f t="shared" ref="V16:AH16" si="12">H16*V$4</f>
        <v>0</v>
      </c>
      <c r="W16" s="23">
        <f t="shared" si="12"/>
        <v>0</v>
      </c>
      <c r="X16" s="23">
        <f t="shared" si="12"/>
        <v>0</v>
      </c>
      <c r="Y16" s="23">
        <f t="shared" si="12"/>
        <v>0</v>
      </c>
      <c r="Z16" s="23">
        <f t="shared" si="12"/>
        <v>0</v>
      </c>
      <c r="AA16" s="23">
        <f t="shared" si="12"/>
        <v>0</v>
      </c>
      <c r="AB16" s="23">
        <f t="shared" si="12"/>
        <v>0</v>
      </c>
      <c r="AC16" s="23">
        <f t="shared" si="12"/>
        <v>0</v>
      </c>
      <c r="AD16" s="23">
        <f t="shared" si="12"/>
        <v>0</v>
      </c>
      <c r="AE16" s="23">
        <f t="shared" si="12"/>
        <v>0</v>
      </c>
      <c r="AF16" s="23">
        <f t="shared" si="12"/>
        <v>0</v>
      </c>
      <c r="AG16" s="23">
        <f t="shared" si="12"/>
        <v>0</v>
      </c>
      <c r="AH16" s="23">
        <f t="shared" si="12"/>
        <v>0</v>
      </c>
      <c r="AI16" s="23">
        <f t="shared" si="8"/>
        <v>0</v>
      </c>
    </row>
    <row r="17" ht="9.75" customHeight="1">
      <c r="B17" s="20"/>
      <c r="C17" s="17" t="s">
        <v>271</v>
      </c>
      <c r="D17" s="18" t="s">
        <v>272</v>
      </c>
      <c r="E17" s="17" t="s">
        <v>21</v>
      </c>
      <c r="F17" s="17" t="s">
        <v>44</v>
      </c>
      <c r="G17" s="17" t="s">
        <v>177</v>
      </c>
      <c r="H17" s="23">
        <f>VLOOKUP($C17,'iService Rates'!$C$5:$T$175,COLUMN(F17),0)*(1+((SUM(ManOH,CorpOH)*(1+Profit))+Profit))</f>
        <v>0</v>
      </c>
      <c r="I17" s="23">
        <f>VLOOKUP($C17,'iService Rates'!$C$5:$T$175,COLUMN(G17),0)*(1+((SUM(ManOH,CorpOH)*(1+Profit))+Profit))</f>
        <v>0</v>
      </c>
      <c r="J17" s="23">
        <f>VLOOKUP($C17,'iService Rates'!$C$5:$T$175,COLUMN(H17),0)*(1+((SUM(ManOH,CorpOH)*(1+Profit))+Profit))</f>
        <v>0</v>
      </c>
      <c r="K17" s="23">
        <f>VLOOKUP($C17,'iService Rates'!$C$5:$T$175,COLUMN(I17),0)*(1+((SUM(ManOH,CorpOH)*(1+Profit))+Profit))</f>
        <v>0</v>
      </c>
      <c r="L17" s="23">
        <f>VLOOKUP($C17,'iService Rates'!$C$5:$T$175,COLUMN(J17),0)*(1+((SUM(ManOH,CorpOH)*(1+Profit))+Profit))</f>
        <v>0</v>
      </c>
      <c r="M17" s="23">
        <f>VLOOKUP($C17,'iService Rates'!$C$5:$T$175,COLUMN(K17),0)*(1+((SUM(ManOH,CorpOH)*(1+Profit))+Profit))</f>
        <v>0</v>
      </c>
      <c r="N17" s="23">
        <f>VLOOKUP($C17,'iService Rates'!$C$5:$T$175,COLUMN(L17),0)*(1+((SUM(ManOH,CorpOH)*(1+Profit))+Profit))</f>
        <v>0</v>
      </c>
      <c r="O17" s="23">
        <f>VLOOKUP($C17,'iService Rates'!$C$5:$T$175,COLUMN(M17),0)*(1+((SUM(ManOH,CorpOH)*(1+Profit))+Profit))</f>
        <v>0</v>
      </c>
      <c r="P17" s="23">
        <f>VLOOKUP($C17,'iService Rates'!$C$5:$T$175,COLUMN(N17),0)*(1+((SUM(ManOH,CorpOH)*(1+Profit))+Profit))</f>
        <v>0</v>
      </c>
      <c r="Q17" s="23">
        <f>VLOOKUP($C17,'iService Rates'!$C$5:$T$175,COLUMN(O17),0)*(1+((SUM(ManOH,CorpOH)*(1+Profit))+Profit))</f>
        <v>0</v>
      </c>
      <c r="R17" s="23">
        <f>VLOOKUP($C17,'iService Rates'!$C$5:$T$175,COLUMN(P17),0)*(1+((SUM(ManOH,CorpOH)*(1+Profit))+Profit))</f>
        <v>0</v>
      </c>
      <c r="S17" s="23">
        <f>VLOOKUP($C17,'iService Rates'!$C$5:$T$175,COLUMN(Q17),0)*(1+((SUM(ManOH,CorpOH)*(1+Profit))+Profit))</f>
        <v>0</v>
      </c>
      <c r="T17" s="23">
        <f>VLOOKUP($C17,'iService Rates'!$C$5:$T$175,COLUMN(R17),0)*(1+((SUM(ManOH,CorpOH)*(1+Profit))+Profit))</f>
        <v>0</v>
      </c>
      <c r="V17" s="23">
        <f t="shared" ref="V17:AH17" si="13">H17*V$4</f>
        <v>0</v>
      </c>
      <c r="W17" s="23">
        <f t="shared" si="13"/>
        <v>0</v>
      </c>
      <c r="X17" s="23">
        <f t="shared" si="13"/>
        <v>0</v>
      </c>
      <c r="Y17" s="23">
        <f t="shared" si="13"/>
        <v>0</v>
      </c>
      <c r="Z17" s="23">
        <f t="shared" si="13"/>
        <v>0</v>
      </c>
      <c r="AA17" s="23">
        <f t="shared" si="13"/>
        <v>0</v>
      </c>
      <c r="AB17" s="23">
        <f t="shared" si="13"/>
        <v>0</v>
      </c>
      <c r="AC17" s="23">
        <f t="shared" si="13"/>
        <v>0</v>
      </c>
      <c r="AD17" s="23">
        <f t="shared" si="13"/>
        <v>0</v>
      </c>
      <c r="AE17" s="23">
        <f t="shared" si="13"/>
        <v>0</v>
      </c>
      <c r="AF17" s="23">
        <f t="shared" si="13"/>
        <v>0</v>
      </c>
      <c r="AG17" s="23">
        <f t="shared" si="13"/>
        <v>0</v>
      </c>
      <c r="AH17" s="23">
        <f t="shared" si="13"/>
        <v>0</v>
      </c>
      <c r="AI17" s="23">
        <f t="shared" si="8"/>
        <v>0</v>
      </c>
    </row>
    <row r="18" ht="9.75" customHeight="1">
      <c r="B18" s="20"/>
      <c r="C18" s="17" t="s">
        <v>273</v>
      </c>
      <c r="D18" s="18" t="s">
        <v>274</v>
      </c>
      <c r="E18" s="17" t="s">
        <v>21</v>
      </c>
      <c r="F18" s="17" t="s">
        <v>44</v>
      </c>
      <c r="G18" s="17" t="s">
        <v>177</v>
      </c>
      <c r="H18" s="23">
        <f>VLOOKUP($C18,'iService Rates'!$C$5:$T$175,COLUMN(F18),0)*(1+((SUM(ManOH,CorpOH)*(1+Profit))+Profit))</f>
        <v>0</v>
      </c>
      <c r="I18" s="23">
        <f>VLOOKUP($C18,'iService Rates'!$C$5:$T$175,COLUMN(G18),0)*(1+((SUM(ManOH,CorpOH)*(1+Profit))+Profit))</f>
        <v>0</v>
      </c>
      <c r="J18" s="23">
        <f>VLOOKUP($C18,'iService Rates'!$C$5:$T$175,COLUMN(H18),0)*(1+((SUM(ManOH,CorpOH)*(1+Profit))+Profit))</f>
        <v>0</v>
      </c>
      <c r="K18" s="23">
        <f>VLOOKUP($C18,'iService Rates'!$C$5:$T$175,COLUMN(I18),0)*(1+((SUM(ManOH,CorpOH)*(1+Profit))+Profit))</f>
        <v>0</v>
      </c>
      <c r="L18" s="23">
        <f>VLOOKUP($C18,'iService Rates'!$C$5:$T$175,COLUMN(J18),0)*(1+((SUM(ManOH,CorpOH)*(1+Profit))+Profit))</f>
        <v>0</v>
      </c>
      <c r="M18" s="23">
        <f>VLOOKUP($C18,'iService Rates'!$C$5:$T$175,COLUMN(K18),0)*(1+((SUM(ManOH,CorpOH)*(1+Profit))+Profit))</f>
        <v>0</v>
      </c>
      <c r="N18" s="23">
        <f>VLOOKUP($C18,'iService Rates'!$C$5:$T$175,COLUMN(L18),0)*(1+((SUM(ManOH,CorpOH)*(1+Profit))+Profit))</f>
        <v>0</v>
      </c>
      <c r="O18" s="23">
        <f>VLOOKUP($C18,'iService Rates'!$C$5:$T$175,COLUMN(M18),0)*(1+((SUM(ManOH,CorpOH)*(1+Profit))+Profit))</f>
        <v>0</v>
      </c>
      <c r="P18" s="23">
        <f>VLOOKUP($C18,'iService Rates'!$C$5:$T$175,COLUMN(N18),0)*(1+((SUM(ManOH,CorpOH)*(1+Profit))+Profit))</f>
        <v>0</v>
      </c>
      <c r="Q18" s="23">
        <f>VLOOKUP($C18,'iService Rates'!$C$5:$T$175,COLUMN(O18),0)*(1+((SUM(ManOH,CorpOH)*(1+Profit))+Profit))</f>
        <v>0</v>
      </c>
      <c r="R18" s="23">
        <f>VLOOKUP($C18,'iService Rates'!$C$5:$T$175,COLUMN(P18),0)*(1+((SUM(ManOH,CorpOH)*(1+Profit))+Profit))</f>
        <v>0</v>
      </c>
      <c r="S18" s="23">
        <f>VLOOKUP($C18,'iService Rates'!$C$5:$T$175,COLUMN(Q18),0)*(1+((SUM(ManOH,CorpOH)*(1+Profit))+Profit))</f>
        <v>0</v>
      </c>
      <c r="T18" s="23">
        <f>VLOOKUP($C18,'iService Rates'!$C$5:$T$175,COLUMN(R18),0)*(1+((SUM(ManOH,CorpOH)*(1+Profit))+Profit))</f>
        <v>0</v>
      </c>
      <c r="V18" s="23">
        <f t="shared" ref="V18:AH18" si="14">H18*V$4</f>
        <v>0</v>
      </c>
      <c r="W18" s="23">
        <f t="shared" si="14"/>
        <v>0</v>
      </c>
      <c r="X18" s="23">
        <f t="shared" si="14"/>
        <v>0</v>
      </c>
      <c r="Y18" s="23">
        <f t="shared" si="14"/>
        <v>0</v>
      </c>
      <c r="Z18" s="23">
        <f t="shared" si="14"/>
        <v>0</v>
      </c>
      <c r="AA18" s="23">
        <f t="shared" si="14"/>
        <v>0</v>
      </c>
      <c r="AB18" s="23">
        <f t="shared" si="14"/>
        <v>0</v>
      </c>
      <c r="AC18" s="23">
        <f t="shared" si="14"/>
        <v>0</v>
      </c>
      <c r="AD18" s="23">
        <f t="shared" si="14"/>
        <v>0</v>
      </c>
      <c r="AE18" s="23">
        <f t="shared" si="14"/>
        <v>0</v>
      </c>
      <c r="AF18" s="23">
        <f t="shared" si="14"/>
        <v>0</v>
      </c>
      <c r="AG18" s="23">
        <f t="shared" si="14"/>
        <v>0</v>
      </c>
      <c r="AH18" s="23">
        <f t="shared" si="14"/>
        <v>0</v>
      </c>
      <c r="AI18" s="23">
        <f t="shared" si="8"/>
        <v>0</v>
      </c>
    </row>
    <row r="19" ht="9.75" customHeight="1">
      <c r="B19" s="20"/>
      <c r="C19" s="17" t="s">
        <v>275</v>
      </c>
      <c r="D19" s="18" t="s">
        <v>276</v>
      </c>
      <c r="E19" s="17" t="s">
        <v>277</v>
      </c>
      <c r="F19" s="17" t="s">
        <v>44</v>
      </c>
      <c r="G19" s="17" t="s">
        <v>177</v>
      </c>
      <c r="H19" s="24">
        <f>VLOOKUP($C19,'iService Rates'!$C$5:$T$175,COLUMN(F19),0)*(1+((SUM(ManOH,CorpOH)*(1+Profit))+Profit))</f>
        <v>0</v>
      </c>
      <c r="I19" s="9"/>
      <c r="J19" s="9"/>
      <c r="K19" s="9"/>
      <c r="L19" s="9"/>
      <c r="M19" s="9"/>
      <c r="N19" s="9"/>
      <c r="O19" s="9"/>
      <c r="P19" s="9"/>
      <c r="Q19" s="9"/>
      <c r="R19" s="9"/>
      <c r="S19" s="9"/>
      <c r="T19" s="10"/>
      <c r="V19" s="68"/>
      <c r="W19" s="9"/>
      <c r="X19" s="9"/>
      <c r="Y19" s="9"/>
      <c r="Z19" s="9"/>
      <c r="AA19" s="9"/>
      <c r="AB19" s="9"/>
      <c r="AC19" s="9"/>
      <c r="AD19" s="9"/>
      <c r="AE19" s="9"/>
      <c r="AF19" s="9"/>
      <c r="AG19" s="9"/>
      <c r="AH19" s="10"/>
      <c r="AI19" s="23">
        <f>H19</f>
        <v>0</v>
      </c>
    </row>
    <row r="20" ht="9.75" customHeight="1">
      <c r="B20" s="20"/>
      <c r="C20" s="17" t="s">
        <v>278</v>
      </c>
      <c r="D20" s="18" t="s">
        <v>279</v>
      </c>
      <c r="E20" s="17" t="s">
        <v>21</v>
      </c>
      <c r="F20" s="17" t="s">
        <v>44</v>
      </c>
      <c r="G20" s="17" t="s">
        <v>177</v>
      </c>
      <c r="H20" s="23">
        <f>VLOOKUP($C20,'iService Rates'!$C$5:$T$175,COLUMN(F20),0)*(1+((SUM(ManOH,CorpOH)*(1+Profit))+Profit))</f>
        <v>0</v>
      </c>
      <c r="I20" s="23">
        <f>VLOOKUP($C20,'iService Rates'!$C$5:$T$175,COLUMN(G20),0)*(1+((SUM(ManOH,CorpOH)*(1+Profit))+Profit))</f>
        <v>0</v>
      </c>
      <c r="J20" s="23">
        <f>VLOOKUP($C20,'iService Rates'!$C$5:$T$175,COLUMN(H20),0)*(1+((SUM(ManOH,CorpOH)*(1+Profit))+Profit))</f>
        <v>0</v>
      </c>
      <c r="K20" s="23">
        <f>VLOOKUP($C20,'iService Rates'!$C$5:$T$175,COLUMN(I20),0)*(1+((SUM(ManOH,CorpOH)*(1+Profit))+Profit))</f>
        <v>0</v>
      </c>
      <c r="L20" s="23">
        <f>VLOOKUP($C20,'iService Rates'!$C$5:$T$175,COLUMN(J20),0)*(1+((SUM(ManOH,CorpOH)*(1+Profit))+Profit))</f>
        <v>0</v>
      </c>
      <c r="M20" s="23">
        <f>VLOOKUP($C20,'iService Rates'!$C$5:$T$175,COLUMN(K20),0)*(1+((SUM(ManOH,CorpOH)*(1+Profit))+Profit))</f>
        <v>0</v>
      </c>
      <c r="N20" s="23">
        <f>VLOOKUP($C20,'iService Rates'!$C$5:$T$175,COLUMN(L20),0)*(1+((SUM(ManOH,CorpOH)*(1+Profit))+Profit))</f>
        <v>0</v>
      </c>
      <c r="O20" s="23">
        <f>VLOOKUP($C20,'iService Rates'!$C$5:$T$175,COLUMN(M20),0)*(1+((SUM(ManOH,CorpOH)*(1+Profit))+Profit))</f>
        <v>0</v>
      </c>
      <c r="P20" s="23">
        <f>VLOOKUP($C20,'iService Rates'!$C$5:$T$175,COLUMN(N20),0)*(1+((SUM(ManOH,CorpOH)*(1+Profit))+Profit))</f>
        <v>0</v>
      </c>
      <c r="Q20" s="23">
        <f>VLOOKUP($C20,'iService Rates'!$C$5:$T$175,COLUMN(O20),0)*(1+((SUM(ManOH,CorpOH)*(1+Profit))+Profit))</f>
        <v>0</v>
      </c>
      <c r="R20" s="23">
        <f>VLOOKUP($C20,'iService Rates'!$C$5:$T$175,COLUMN(P20),0)*(1+((SUM(ManOH,CorpOH)*(1+Profit))+Profit))</f>
        <v>0</v>
      </c>
      <c r="S20" s="23">
        <f>VLOOKUP($C20,'iService Rates'!$C$5:$T$175,COLUMN(Q20),0)*(1+((SUM(ManOH,CorpOH)*(1+Profit))+Profit))</f>
        <v>0</v>
      </c>
      <c r="T20" s="23">
        <f>VLOOKUP($C20,'iService Rates'!$C$5:$T$175,COLUMN(R20),0)*(1+((SUM(ManOH,CorpOH)*(1+Profit))+Profit))</f>
        <v>0</v>
      </c>
      <c r="V20" s="23">
        <f t="shared" ref="V20:AH20" si="15">H20*V$4</f>
        <v>0</v>
      </c>
      <c r="W20" s="23">
        <f t="shared" si="15"/>
        <v>0</v>
      </c>
      <c r="X20" s="23">
        <f t="shared" si="15"/>
        <v>0</v>
      </c>
      <c r="Y20" s="23">
        <f t="shared" si="15"/>
        <v>0</v>
      </c>
      <c r="Z20" s="23">
        <f t="shared" si="15"/>
        <v>0</v>
      </c>
      <c r="AA20" s="23">
        <f t="shared" si="15"/>
        <v>0</v>
      </c>
      <c r="AB20" s="23">
        <f t="shared" si="15"/>
        <v>0</v>
      </c>
      <c r="AC20" s="23">
        <f t="shared" si="15"/>
        <v>0</v>
      </c>
      <c r="AD20" s="23">
        <f t="shared" si="15"/>
        <v>0</v>
      </c>
      <c r="AE20" s="23">
        <f t="shared" si="15"/>
        <v>0</v>
      </c>
      <c r="AF20" s="23">
        <f t="shared" si="15"/>
        <v>0</v>
      </c>
      <c r="AG20" s="23">
        <f t="shared" si="15"/>
        <v>0</v>
      </c>
      <c r="AH20" s="23">
        <f t="shared" si="15"/>
        <v>0</v>
      </c>
      <c r="AI20" s="23">
        <f t="shared" ref="AI20:AI37" si="17">SUM(V20:AH20)</f>
        <v>0</v>
      </c>
    </row>
    <row r="21" ht="9.75" customHeight="1">
      <c r="B21" s="20"/>
      <c r="C21" s="17" t="s">
        <v>280</v>
      </c>
      <c r="D21" s="18" t="s">
        <v>281</v>
      </c>
      <c r="E21" s="17" t="s">
        <v>21</v>
      </c>
      <c r="F21" s="17" t="s">
        <v>44</v>
      </c>
      <c r="G21" s="17" t="s">
        <v>177</v>
      </c>
      <c r="H21" s="23">
        <f>VLOOKUP($C21,'iService Rates'!$C$5:$T$175,COLUMN(F21),0)*(1+((SUM(ManOH,CorpOH)*(1+Profit))+Profit))</f>
        <v>0</v>
      </c>
      <c r="I21" s="23">
        <f>VLOOKUP($C21,'iService Rates'!$C$5:$T$175,COLUMN(G21),0)*(1+((SUM(ManOH,CorpOH)*(1+Profit))+Profit))</f>
        <v>0</v>
      </c>
      <c r="J21" s="23">
        <f>VLOOKUP($C21,'iService Rates'!$C$5:$T$175,COLUMN(H21),0)*(1+((SUM(ManOH,CorpOH)*(1+Profit))+Profit))</f>
        <v>0</v>
      </c>
      <c r="K21" s="23">
        <f>VLOOKUP($C21,'iService Rates'!$C$5:$T$175,COLUMN(I21),0)*(1+((SUM(ManOH,CorpOH)*(1+Profit))+Profit))</f>
        <v>0</v>
      </c>
      <c r="L21" s="23">
        <f>VLOOKUP($C21,'iService Rates'!$C$5:$T$175,COLUMN(J21),0)*(1+((SUM(ManOH,CorpOH)*(1+Profit))+Profit))</f>
        <v>0</v>
      </c>
      <c r="M21" s="23">
        <f>VLOOKUP($C21,'iService Rates'!$C$5:$T$175,COLUMN(K21),0)*(1+((SUM(ManOH,CorpOH)*(1+Profit))+Profit))</f>
        <v>0</v>
      </c>
      <c r="N21" s="23">
        <f>VLOOKUP($C21,'iService Rates'!$C$5:$T$175,COLUMN(L21),0)*(1+((SUM(ManOH,CorpOH)*(1+Profit))+Profit))</f>
        <v>0</v>
      </c>
      <c r="O21" s="23">
        <f>VLOOKUP($C21,'iService Rates'!$C$5:$T$175,COLUMN(M21),0)*(1+((SUM(ManOH,CorpOH)*(1+Profit))+Profit))</f>
        <v>0</v>
      </c>
      <c r="P21" s="23">
        <f>VLOOKUP($C21,'iService Rates'!$C$5:$T$175,COLUMN(N21),0)*(1+((SUM(ManOH,CorpOH)*(1+Profit))+Profit))</f>
        <v>0</v>
      </c>
      <c r="Q21" s="23">
        <f>VLOOKUP($C21,'iService Rates'!$C$5:$T$175,COLUMN(O21),0)*(1+((SUM(ManOH,CorpOH)*(1+Profit))+Profit))</f>
        <v>0</v>
      </c>
      <c r="R21" s="23">
        <f>VLOOKUP($C21,'iService Rates'!$C$5:$T$175,COLUMN(P21),0)*(1+((SUM(ManOH,CorpOH)*(1+Profit))+Profit))</f>
        <v>0</v>
      </c>
      <c r="S21" s="23">
        <f>VLOOKUP($C21,'iService Rates'!$C$5:$T$175,COLUMN(Q21),0)*(1+((SUM(ManOH,CorpOH)*(1+Profit))+Profit))</f>
        <v>0</v>
      </c>
      <c r="T21" s="23">
        <f>VLOOKUP($C21,'iService Rates'!$C$5:$T$175,COLUMN(R21),0)*(1+((SUM(ManOH,CorpOH)*(1+Profit))+Profit))</f>
        <v>0</v>
      </c>
      <c r="V21" s="23">
        <f t="shared" ref="V21:AH21" si="16">H21*V$4</f>
        <v>0</v>
      </c>
      <c r="W21" s="23">
        <f t="shared" si="16"/>
        <v>0</v>
      </c>
      <c r="X21" s="23">
        <f t="shared" si="16"/>
        <v>0</v>
      </c>
      <c r="Y21" s="23">
        <f t="shared" si="16"/>
        <v>0</v>
      </c>
      <c r="Z21" s="23">
        <f t="shared" si="16"/>
        <v>0</v>
      </c>
      <c r="AA21" s="23">
        <f t="shared" si="16"/>
        <v>0</v>
      </c>
      <c r="AB21" s="23">
        <f t="shared" si="16"/>
        <v>0</v>
      </c>
      <c r="AC21" s="23">
        <f t="shared" si="16"/>
        <v>0</v>
      </c>
      <c r="AD21" s="23">
        <f t="shared" si="16"/>
        <v>0</v>
      </c>
      <c r="AE21" s="23">
        <f t="shared" si="16"/>
        <v>0</v>
      </c>
      <c r="AF21" s="23">
        <f t="shared" si="16"/>
        <v>0</v>
      </c>
      <c r="AG21" s="23">
        <f t="shared" si="16"/>
        <v>0</v>
      </c>
      <c r="AH21" s="23">
        <f t="shared" si="16"/>
        <v>0</v>
      </c>
      <c r="AI21" s="23">
        <f t="shared" si="17"/>
        <v>0</v>
      </c>
    </row>
    <row r="22" ht="9.75" customHeight="1">
      <c r="B22" s="20"/>
      <c r="C22" s="17" t="s">
        <v>282</v>
      </c>
      <c r="D22" s="18" t="s">
        <v>283</v>
      </c>
      <c r="E22" s="17" t="s">
        <v>21</v>
      </c>
      <c r="F22" s="17" t="s">
        <v>44</v>
      </c>
      <c r="G22" s="17" t="s">
        <v>177</v>
      </c>
      <c r="H22" s="23">
        <f>VLOOKUP($C22,'iService Rates'!$C$5:$T$175,COLUMN(F22),0)*(1+((SUM(ManOH,CorpOH)*(1+Profit))+Profit))</f>
        <v>0</v>
      </c>
      <c r="I22" s="23">
        <f>VLOOKUP($C22,'iService Rates'!$C$5:$T$175,COLUMN(G22),0)*(1+((SUM(ManOH,CorpOH)*(1+Profit))+Profit))</f>
        <v>0</v>
      </c>
      <c r="J22" s="23">
        <f>VLOOKUP($C22,'iService Rates'!$C$5:$T$175,COLUMN(H22),0)*(1+((SUM(ManOH,CorpOH)*(1+Profit))+Profit))</f>
        <v>0</v>
      </c>
      <c r="K22" s="23">
        <f>VLOOKUP($C22,'iService Rates'!$C$5:$T$175,COLUMN(I22),0)*(1+((SUM(ManOH,CorpOH)*(1+Profit))+Profit))</f>
        <v>0</v>
      </c>
      <c r="L22" s="23">
        <f>VLOOKUP($C22,'iService Rates'!$C$5:$T$175,COLUMN(J22),0)*(1+((SUM(ManOH,CorpOH)*(1+Profit))+Profit))</f>
        <v>0</v>
      </c>
      <c r="M22" s="23">
        <f>VLOOKUP($C22,'iService Rates'!$C$5:$T$175,COLUMN(K22),0)*(1+((SUM(ManOH,CorpOH)*(1+Profit))+Profit))</f>
        <v>0</v>
      </c>
      <c r="N22" s="23">
        <f>VLOOKUP($C22,'iService Rates'!$C$5:$T$175,COLUMN(L22),0)*(1+((SUM(ManOH,CorpOH)*(1+Profit))+Profit))</f>
        <v>0</v>
      </c>
      <c r="O22" s="23">
        <f>VLOOKUP($C22,'iService Rates'!$C$5:$T$175,COLUMN(M22),0)*(1+((SUM(ManOH,CorpOH)*(1+Profit))+Profit))</f>
        <v>0</v>
      </c>
      <c r="P22" s="23">
        <f>VLOOKUP($C22,'iService Rates'!$C$5:$T$175,COLUMN(N22),0)*(1+((SUM(ManOH,CorpOH)*(1+Profit))+Profit))</f>
        <v>0</v>
      </c>
      <c r="Q22" s="23">
        <f>VLOOKUP($C22,'iService Rates'!$C$5:$T$175,COLUMN(O22),0)*(1+((SUM(ManOH,CorpOH)*(1+Profit))+Profit))</f>
        <v>0</v>
      </c>
      <c r="R22" s="23">
        <f>VLOOKUP($C22,'iService Rates'!$C$5:$T$175,COLUMN(P22),0)*(1+((SUM(ManOH,CorpOH)*(1+Profit))+Profit))</f>
        <v>0</v>
      </c>
      <c r="S22" s="23">
        <f>VLOOKUP($C22,'iService Rates'!$C$5:$T$175,COLUMN(Q22),0)*(1+((SUM(ManOH,CorpOH)*(1+Profit))+Profit))</f>
        <v>0</v>
      </c>
      <c r="T22" s="23">
        <f>VLOOKUP($C22,'iService Rates'!$C$5:$T$175,COLUMN(R22),0)*(1+((SUM(ManOH,CorpOH)*(1+Profit))+Profit))</f>
        <v>0</v>
      </c>
      <c r="V22" s="23">
        <f t="shared" ref="V22:AH22" si="18">H22*V$4</f>
        <v>0</v>
      </c>
      <c r="W22" s="23">
        <f t="shared" si="18"/>
        <v>0</v>
      </c>
      <c r="X22" s="23">
        <f t="shared" si="18"/>
        <v>0</v>
      </c>
      <c r="Y22" s="23">
        <f t="shared" si="18"/>
        <v>0</v>
      </c>
      <c r="Z22" s="23">
        <f t="shared" si="18"/>
        <v>0</v>
      </c>
      <c r="AA22" s="23">
        <f t="shared" si="18"/>
        <v>0</v>
      </c>
      <c r="AB22" s="23">
        <f t="shared" si="18"/>
        <v>0</v>
      </c>
      <c r="AC22" s="23">
        <f t="shared" si="18"/>
        <v>0</v>
      </c>
      <c r="AD22" s="23">
        <f t="shared" si="18"/>
        <v>0</v>
      </c>
      <c r="AE22" s="23">
        <f t="shared" si="18"/>
        <v>0</v>
      </c>
      <c r="AF22" s="23">
        <f t="shared" si="18"/>
        <v>0</v>
      </c>
      <c r="AG22" s="23">
        <f t="shared" si="18"/>
        <v>0</v>
      </c>
      <c r="AH22" s="23">
        <f t="shared" si="18"/>
        <v>0</v>
      </c>
      <c r="AI22" s="23">
        <f t="shared" si="17"/>
        <v>0</v>
      </c>
    </row>
    <row r="23" ht="9.75" customHeight="1">
      <c r="B23" s="20"/>
      <c r="C23" s="17" t="s">
        <v>284</v>
      </c>
      <c r="D23" s="18" t="s">
        <v>285</v>
      </c>
      <c r="E23" s="17" t="s">
        <v>21</v>
      </c>
      <c r="F23" s="17" t="s">
        <v>44</v>
      </c>
      <c r="G23" s="17" t="s">
        <v>177</v>
      </c>
      <c r="H23" s="23">
        <f>VLOOKUP($C23,'iService Rates'!$C$5:$T$175,COLUMN(F23),0)*(1+((SUM(ManOH,CorpOH)*(1+Profit))+Profit))</f>
        <v>0</v>
      </c>
      <c r="I23" s="23">
        <f>VLOOKUP($C23,'iService Rates'!$C$5:$T$175,COLUMN(G23),0)*(1+((SUM(ManOH,CorpOH)*(1+Profit))+Profit))</f>
        <v>0</v>
      </c>
      <c r="J23" s="23">
        <f>VLOOKUP($C23,'iService Rates'!$C$5:$T$175,COLUMN(H23),0)*(1+((SUM(ManOH,CorpOH)*(1+Profit))+Profit))</f>
        <v>0</v>
      </c>
      <c r="K23" s="23">
        <f>VLOOKUP($C23,'iService Rates'!$C$5:$T$175,COLUMN(I23),0)*(1+((SUM(ManOH,CorpOH)*(1+Profit))+Profit))</f>
        <v>0</v>
      </c>
      <c r="L23" s="23">
        <f>VLOOKUP($C23,'iService Rates'!$C$5:$T$175,COLUMN(J23),0)*(1+((SUM(ManOH,CorpOH)*(1+Profit))+Profit))</f>
        <v>0</v>
      </c>
      <c r="M23" s="23">
        <f>VLOOKUP($C23,'iService Rates'!$C$5:$T$175,COLUMN(K23),0)*(1+((SUM(ManOH,CorpOH)*(1+Profit))+Profit))</f>
        <v>0</v>
      </c>
      <c r="N23" s="23">
        <f>VLOOKUP($C23,'iService Rates'!$C$5:$T$175,COLUMN(L23),0)*(1+((SUM(ManOH,CorpOH)*(1+Profit))+Profit))</f>
        <v>0</v>
      </c>
      <c r="O23" s="23">
        <f>VLOOKUP($C23,'iService Rates'!$C$5:$T$175,COLUMN(M23),0)*(1+((SUM(ManOH,CorpOH)*(1+Profit))+Profit))</f>
        <v>0</v>
      </c>
      <c r="P23" s="23">
        <f>VLOOKUP($C23,'iService Rates'!$C$5:$T$175,COLUMN(N23),0)*(1+((SUM(ManOH,CorpOH)*(1+Profit))+Profit))</f>
        <v>0</v>
      </c>
      <c r="Q23" s="23">
        <f>VLOOKUP($C23,'iService Rates'!$C$5:$T$175,COLUMN(O23),0)*(1+((SUM(ManOH,CorpOH)*(1+Profit))+Profit))</f>
        <v>0</v>
      </c>
      <c r="R23" s="23">
        <f>VLOOKUP($C23,'iService Rates'!$C$5:$T$175,COLUMN(P23),0)*(1+((SUM(ManOH,CorpOH)*(1+Profit))+Profit))</f>
        <v>0</v>
      </c>
      <c r="S23" s="23">
        <f>VLOOKUP($C23,'iService Rates'!$C$5:$T$175,COLUMN(Q23),0)*(1+((SUM(ManOH,CorpOH)*(1+Profit))+Profit))</f>
        <v>0</v>
      </c>
      <c r="T23" s="23">
        <f>VLOOKUP($C23,'iService Rates'!$C$5:$T$175,COLUMN(R23),0)*(1+((SUM(ManOH,CorpOH)*(1+Profit))+Profit))</f>
        <v>0</v>
      </c>
      <c r="V23" s="23">
        <f t="shared" ref="V23:AH23" si="19">H23*V$4</f>
        <v>0</v>
      </c>
      <c r="W23" s="23">
        <f t="shared" si="19"/>
        <v>0</v>
      </c>
      <c r="X23" s="23">
        <f t="shared" si="19"/>
        <v>0</v>
      </c>
      <c r="Y23" s="23">
        <f t="shared" si="19"/>
        <v>0</v>
      </c>
      <c r="Z23" s="23">
        <f t="shared" si="19"/>
        <v>0</v>
      </c>
      <c r="AA23" s="23">
        <f t="shared" si="19"/>
        <v>0</v>
      </c>
      <c r="AB23" s="23">
        <f t="shared" si="19"/>
        <v>0</v>
      </c>
      <c r="AC23" s="23">
        <f t="shared" si="19"/>
        <v>0</v>
      </c>
      <c r="AD23" s="23">
        <f t="shared" si="19"/>
        <v>0</v>
      </c>
      <c r="AE23" s="23">
        <f t="shared" si="19"/>
        <v>0</v>
      </c>
      <c r="AF23" s="23">
        <f t="shared" si="19"/>
        <v>0</v>
      </c>
      <c r="AG23" s="23">
        <f t="shared" si="19"/>
        <v>0</v>
      </c>
      <c r="AH23" s="23">
        <f t="shared" si="19"/>
        <v>0</v>
      </c>
      <c r="AI23" s="23">
        <f t="shared" si="17"/>
        <v>0</v>
      </c>
    </row>
    <row r="24" ht="9.75" customHeight="1">
      <c r="B24" s="20"/>
      <c r="C24" s="17" t="s">
        <v>288</v>
      </c>
      <c r="D24" s="18" t="s">
        <v>289</v>
      </c>
      <c r="E24" s="17" t="s">
        <v>21</v>
      </c>
      <c r="F24" s="17" t="s">
        <v>44</v>
      </c>
      <c r="G24" s="17" t="s">
        <v>177</v>
      </c>
      <c r="H24" s="23">
        <f>VLOOKUP($C24,'iService Rates'!$C$5:$T$175,COLUMN(F24),0)*(1+((SUM(ManOH,CorpOH)*(1+Profit))+Profit))</f>
        <v>0</v>
      </c>
      <c r="I24" s="23">
        <f>VLOOKUP($C24,'iService Rates'!$C$5:$T$175,COLUMN(G24),0)*(1+((SUM(ManOH,CorpOH)*(1+Profit))+Profit))</f>
        <v>0</v>
      </c>
      <c r="J24" s="23">
        <f>VLOOKUP($C24,'iService Rates'!$C$5:$T$175,COLUMN(H24),0)*(1+((SUM(ManOH,CorpOH)*(1+Profit))+Profit))</f>
        <v>0</v>
      </c>
      <c r="K24" s="23">
        <f>VLOOKUP($C24,'iService Rates'!$C$5:$T$175,COLUMN(I24),0)*(1+((SUM(ManOH,CorpOH)*(1+Profit))+Profit))</f>
        <v>0</v>
      </c>
      <c r="L24" s="23">
        <f>VLOOKUP($C24,'iService Rates'!$C$5:$T$175,COLUMN(J24),0)*(1+((SUM(ManOH,CorpOH)*(1+Profit))+Profit))</f>
        <v>0</v>
      </c>
      <c r="M24" s="23">
        <f>VLOOKUP($C24,'iService Rates'!$C$5:$T$175,COLUMN(K24),0)*(1+((SUM(ManOH,CorpOH)*(1+Profit))+Profit))</f>
        <v>0</v>
      </c>
      <c r="N24" s="23">
        <f>VLOOKUP($C24,'iService Rates'!$C$5:$T$175,COLUMN(L24),0)*(1+((SUM(ManOH,CorpOH)*(1+Profit))+Profit))</f>
        <v>0</v>
      </c>
      <c r="O24" s="23">
        <f>VLOOKUP($C24,'iService Rates'!$C$5:$T$175,COLUMN(M24),0)*(1+((SUM(ManOH,CorpOH)*(1+Profit))+Profit))</f>
        <v>0</v>
      </c>
      <c r="P24" s="23">
        <f>VLOOKUP($C24,'iService Rates'!$C$5:$T$175,COLUMN(N24),0)*(1+((SUM(ManOH,CorpOH)*(1+Profit))+Profit))</f>
        <v>0</v>
      </c>
      <c r="Q24" s="23">
        <f>VLOOKUP($C24,'iService Rates'!$C$5:$T$175,COLUMN(O24),0)*(1+((SUM(ManOH,CorpOH)*(1+Profit))+Profit))</f>
        <v>0</v>
      </c>
      <c r="R24" s="23">
        <f>VLOOKUP($C24,'iService Rates'!$C$5:$T$175,COLUMN(P24),0)*(1+((SUM(ManOH,CorpOH)*(1+Profit))+Profit))</f>
        <v>0</v>
      </c>
      <c r="S24" s="23">
        <f>VLOOKUP($C24,'iService Rates'!$C$5:$T$175,COLUMN(Q24),0)*(1+((SUM(ManOH,CorpOH)*(1+Profit))+Profit))</f>
        <v>0</v>
      </c>
      <c r="T24" s="23">
        <f>VLOOKUP($C24,'iService Rates'!$C$5:$T$175,COLUMN(R24),0)*(1+((SUM(ManOH,CorpOH)*(1+Profit))+Profit))</f>
        <v>0</v>
      </c>
      <c r="V24" s="23">
        <f t="shared" ref="V24:AH24" si="20">H24*V$4</f>
        <v>0</v>
      </c>
      <c r="W24" s="23">
        <f t="shared" si="20"/>
        <v>0</v>
      </c>
      <c r="X24" s="23">
        <f t="shared" si="20"/>
        <v>0</v>
      </c>
      <c r="Y24" s="23">
        <f t="shared" si="20"/>
        <v>0</v>
      </c>
      <c r="Z24" s="23">
        <f t="shared" si="20"/>
        <v>0</v>
      </c>
      <c r="AA24" s="23">
        <f t="shared" si="20"/>
        <v>0</v>
      </c>
      <c r="AB24" s="23">
        <f t="shared" si="20"/>
        <v>0</v>
      </c>
      <c r="AC24" s="23">
        <f t="shared" si="20"/>
        <v>0</v>
      </c>
      <c r="AD24" s="23">
        <f t="shared" si="20"/>
        <v>0</v>
      </c>
      <c r="AE24" s="23">
        <f t="shared" si="20"/>
        <v>0</v>
      </c>
      <c r="AF24" s="23">
        <f t="shared" si="20"/>
        <v>0</v>
      </c>
      <c r="AG24" s="23">
        <f t="shared" si="20"/>
        <v>0</v>
      </c>
      <c r="AH24" s="23">
        <f t="shared" si="20"/>
        <v>0</v>
      </c>
      <c r="AI24" s="23">
        <f t="shared" si="17"/>
        <v>0</v>
      </c>
    </row>
    <row r="25" ht="9.75" customHeight="1">
      <c r="B25" s="20"/>
      <c r="C25" s="17" t="s">
        <v>290</v>
      </c>
      <c r="D25" s="18" t="s">
        <v>291</v>
      </c>
      <c r="E25" s="17" t="s">
        <v>21</v>
      </c>
      <c r="F25" s="17" t="s">
        <v>44</v>
      </c>
      <c r="G25" s="17" t="s">
        <v>177</v>
      </c>
      <c r="H25" s="23">
        <f>VLOOKUP($C25,'iService Rates'!$C$5:$T$175,COLUMN(F25),0)*(1+((SUM(ManOH,CorpOH)*(1+Profit))+Profit))</f>
        <v>0</v>
      </c>
      <c r="I25" s="23">
        <f>VLOOKUP($C25,'iService Rates'!$C$5:$T$175,COLUMN(G25),0)*(1+((SUM(ManOH,CorpOH)*(1+Profit))+Profit))</f>
        <v>0</v>
      </c>
      <c r="J25" s="23">
        <f>VLOOKUP($C25,'iService Rates'!$C$5:$T$175,COLUMN(H25),0)*(1+((SUM(ManOH,CorpOH)*(1+Profit))+Profit))</f>
        <v>0</v>
      </c>
      <c r="K25" s="23">
        <f>VLOOKUP($C25,'iService Rates'!$C$5:$T$175,COLUMN(I25),0)*(1+((SUM(ManOH,CorpOH)*(1+Profit))+Profit))</f>
        <v>0</v>
      </c>
      <c r="L25" s="23">
        <f>VLOOKUP($C25,'iService Rates'!$C$5:$T$175,COLUMN(J25),0)*(1+((SUM(ManOH,CorpOH)*(1+Profit))+Profit))</f>
        <v>0</v>
      </c>
      <c r="M25" s="23">
        <f>VLOOKUP($C25,'iService Rates'!$C$5:$T$175,COLUMN(K25),0)*(1+((SUM(ManOH,CorpOH)*(1+Profit))+Profit))</f>
        <v>0</v>
      </c>
      <c r="N25" s="23">
        <f>VLOOKUP($C25,'iService Rates'!$C$5:$T$175,COLUMN(L25),0)*(1+((SUM(ManOH,CorpOH)*(1+Profit))+Profit))</f>
        <v>0</v>
      </c>
      <c r="O25" s="23">
        <f>VLOOKUP($C25,'iService Rates'!$C$5:$T$175,COLUMN(M25),0)*(1+((SUM(ManOH,CorpOH)*(1+Profit))+Profit))</f>
        <v>0</v>
      </c>
      <c r="P25" s="23">
        <f>VLOOKUP($C25,'iService Rates'!$C$5:$T$175,COLUMN(N25),0)*(1+((SUM(ManOH,CorpOH)*(1+Profit))+Profit))</f>
        <v>0</v>
      </c>
      <c r="Q25" s="23">
        <f>VLOOKUP($C25,'iService Rates'!$C$5:$T$175,COLUMN(O25),0)*(1+((SUM(ManOH,CorpOH)*(1+Profit))+Profit))</f>
        <v>0</v>
      </c>
      <c r="R25" s="23">
        <f>VLOOKUP($C25,'iService Rates'!$C$5:$T$175,COLUMN(P25),0)*(1+((SUM(ManOH,CorpOH)*(1+Profit))+Profit))</f>
        <v>0</v>
      </c>
      <c r="S25" s="23">
        <f>VLOOKUP($C25,'iService Rates'!$C$5:$T$175,COLUMN(Q25),0)*(1+((SUM(ManOH,CorpOH)*(1+Profit))+Profit))</f>
        <v>0</v>
      </c>
      <c r="T25" s="23">
        <f>VLOOKUP($C25,'iService Rates'!$C$5:$T$175,COLUMN(R25),0)*(1+((SUM(ManOH,CorpOH)*(1+Profit))+Profit))</f>
        <v>0</v>
      </c>
      <c r="V25" s="23">
        <f t="shared" ref="V25:AH25" si="21">H25*V$4</f>
        <v>0</v>
      </c>
      <c r="W25" s="23">
        <f t="shared" si="21"/>
        <v>0</v>
      </c>
      <c r="X25" s="23">
        <f t="shared" si="21"/>
        <v>0</v>
      </c>
      <c r="Y25" s="23">
        <f t="shared" si="21"/>
        <v>0</v>
      </c>
      <c r="Z25" s="23">
        <f t="shared" si="21"/>
        <v>0</v>
      </c>
      <c r="AA25" s="23">
        <f t="shared" si="21"/>
        <v>0</v>
      </c>
      <c r="AB25" s="23">
        <f t="shared" si="21"/>
        <v>0</v>
      </c>
      <c r="AC25" s="23">
        <f t="shared" si="21"/>
        <v>0</v>
      </c>
      <c r="AD25" s="23">
        <f t="shared" si="21"/>
        <v>0</v>
      </c>
      <c r="AE25" s="23">
        <f t="shared" si="21"/>
        <v>0</v>
      </c>
      <c r="AF25" s="23">
        <f t="shared" si="21"/>
        <v>0</v>
      </c>
      <c r="AG25" s="23">
        <f t="shared" si="21"/>
        <v>0</v>
      </c>
      <c r="AH25" s="23">
        <f t="shared" si="21"/>
        <v>0</v>
      </c>
      <c r="AI25" s="23">
        <f t="shared" si="17"/>
        <v>0</v>
      </c>
    </row>
    <row r="26" ht="9.75" customHeight="1">
      <c r="B26" s="16" t="s">
        <v>335</v>
      </c>
      <c r="C26" s="17" t="s">
        <v>336</v>
      </c>
      <c r="D26" s="22" t="s">
        <v>337</v>
      </c>
      <c r="E26" s="17" t="s">
        <v>21</v>
      </c>
      <c r="F26" s="17" t="s">
        <v>44</v>
      </c>
      <c r="G26" s="17" t="s">
        <v>177</v>
      </c>
      <c r="H26" s="23">
        <f>VLOOKUP($C26,'iService Rates'!$C$5:$T$175,COLUMN(F26),0)*(1+((SUM(ManOH,CorpOH)*(1+Profit))+Profit))</f>
        <v>0</v>
      </c>
      <c r="I26" s="23">
        <f>VLOOKUP($C26,'iService Rates'!$C$5:$T$175,COLUMN(G26),0)*(1+((SUM(ManOH,CorpOH)*(1+Profit))+Profit))</f>
        <v>0</v>
      </c>
      <c r="J26" s="23">
        <f>VLOOKUP($C26,'iService Rates'!$C$5:$T$175,COLUMN(H26),0)*(1+((SUM(ManOH,CorpOH)*(1+Profit))+Profit))</f>
        <v>0</v>
      </c>
      <c r="K26" s="23">
        <f>VLOOKUP($C26,'iService Rates'!$C$5:$T$175,COLUMN(I26),0)*(1+((SUM(ManOH,CorpOH)*(1+Profit))+Profit))</f>
        <v>0</v>
      </c>
      <c r="L26" s="23">
        <f>VLOOKUP($C26,'iService Rates'!$C$5:$T$175,COLUMN(J26),0)*(1+((SUM(ManOH,CorpOH)*(1+Profit))+Profit))</f>
        <v>0</v>
      </c>
      <c r="M26" s="23">
        <f>VLOOKUP($C26,'iService Rates'!$C$5:$T$175,COLUMN(K26),0)*(1+((SUM(ManOH,CorpOH)*(1+Profit))+Profit))</f>
        <v>0</v>
      </c>
      <c r="N26" s="23">
        <f>VLOOKUP($C26,'iService Rates'!$C$5:$T$175,COLUMN(L26),0)*(1+((SUM(ManOH,CorpOH)*(1+Profit))+Profit))</f>
        <v>0</v>
      </c>
      <c r="O26" s="23">
        <f>VLOOKUP($C26,'iService Rates'!$C$5:$T$175,COLUMN(M26),0)*(1+((SUM(ManOH,CorpOH)*(1+Profit))+Profit))</f>
        <v>0</v>
      </c>
      <c r="P26" s="23">
        <f>VLOOKUP($C26,'iService Rates'!$C$5:$T$175,COLUMN(N26),0)*(1+((SUM(ManOH,CorpOH)*(1+Profit))+Profit))</f>
        <v>0</v>
      </c>
      <c r="Q26" s="23">
        <f>VLOOKUP($C26,'iService Rates'!$C$5:$T$175,COLUMN(O26),0)*(1+((SUM(ManOH,CorpOH)*(1+Profit))+Profit))</f>
        <v>0</v>
      </c>
      <c r="R26" s="23">
        <f>VLOOKUP($C26,'iService Rates'!$C$5:$T$175,COLUMN(P26),0)*(1+((SUM(ManOH,CorpOH)*(1+Profit))+Profit))</f>
        <v>0</v>
      </c>
      <c r="S26" s="23">
        <f>VLOOKUP($C26,'iService Rates'!$C$5:$T$175,COLUMN(Q26),0)*(1+((SUM(ManOH,CorpOH)*(1+Profit))+Profit))</f>
        <v>0</v>
      </c>
      <c r="T26" s="23">
        <f>VLOOKUP($C26,'iService Rates'!$C$5:$T$175,COLUMN(R26),0)*(1+((SUM(ManOH,CorpOH)*(1+Profit))+Profit))</f>
        <v>0</v>
      </c>
      <c r="V26" s="23">
        <f t="shared" ref="V26:AH26" si="22">H26*V$4</f>
        <v>0</v>
      </c>
      <c r="W26" s="23">
        <f t="shared" si="22"/>
        <v>0</v>
      </c>
      <c r="X26" s="23">
        <f t="shared" si="22"/>
        <v>0</v>
      </c>
      <c r="Y26" s="23">
        <f t="shared" si="22"/>
        <v>0</v>
      </c>
      <c r="Z26" s="23">
        <f t="shared" si="22"/>
        <v>0</v>
      </c>
      <c r="AA26" s="23">
        <f t="shared" si="22"/>
        <v>0</v>
      </c>
      <c r="AB26" s="23">
        <f t="shared" si="22"/>
        <v>0</v>
      </c>
      <c r="AC26" s="23">
        <f t="shared" si="22"/>
        <v>0</v>
      </c>
      <c r="AD26" s="23">
        <f t="shared" si="22"/>
        <v>0</v>
      </c>
      <c r="AE26" s="23">
        <f t="shared" si="22"/>
        <v>0</v>
      </c>
      <c r="AF26" s="23">
        <f t="shared" si="22"/>
        <v>0</v>
      </c>
      <c r="AG26" s="23">
        <f t="shared" si="22"/>
        <v>0</v>
      </c>
      <c r="AH26" s="23">
        <f t="shared" si="22"/>
        <v>0</v>
      </c>
      <c r="AI26" s="23">
        <f t="shared" si="17"/>
        <v>0</v>
      </c>
    </row>
    <row r="27" ht="9.75" customHeight="1">
      <c r="B27" s="20"/>
      <c r="C27" s="17" t="s">
        <v>338</v>
      </c>
      <c r="D27" s="25" t="s">
        <v>339</v>
      </c>
      <c r="E27" s="17" t="s">
        <v>21</v>
      </c>
      <c r="F27" s="17" t="s">
        <v>44</v>
      </c>
      <c r="G27" s="17" t="s">
        <v>177</v>
      </c>
      <c r="H27" s="23">
        <f>VLOOKUP($C27,'iService Rates'!$C$5:$T$175,COLUMN(F27),0)*(1+((SUM(ManOH,CorpOH)*(1+Profit))+Profit))</f>
        <v>0</v>
      </c>
      <c r="I27" s="23">
        <f>VLOOKUP($C27,'iService Rates'!$C$5:$T$175,COLUMN(G27),0)*(1+((SUM(ManOH,CorpOH)*(1+Profit))+Profit))</f>
        <v>0</v>
      </c>
      <c r="J27" s="23">
        <f>VLOOKUP($C27,'iService Rates'!$C$5:$T$175,COLUMN(H27),0)*(1+((SUM(ManOH,CorpOH)*(1+Profit))+Profit))</f>
        <v>0</v>
      </c>
      <c r="K27" s="23">
        <f>VLOOKUP($C27,'iService Rates'!$C$5:$T$175,COLUMN(I27),0)*(1+((SUM(ManOH,CorpOH)*(1+Profit))+Profit))</f>
        <v>0</v>
      </c>
      <c r="L27" s="23">
        <f>VLOOKUP($C27,'iService Rates'!$C$5:$T$175,COLUMN(J27),0)*(1+((SUM(ManOH,CorpOH)*(1+Profit))+Profit))</f>
        <v>0</v>
      </c>
      <c r="M27" s="23">
        <f>VLOOKUP($C27,'iService Rates'!$C$5:$T$175,COLUMN(K27),0)*(1+((SUM(ManOH,CorpOH)*(1+Profit))+Profit))</f>
        <v>0</v>
      </c>
      <c r="N27" s="23">
        <f>VLOOKUP($C27,'iService Rates'!$C$5:$T$175,COLUMN(L27),0)*(1+((SUM(ManOH,CorpOH)*(1+Profit))+Profit))</f>
        <v>0</v>
      </c>
      <c r="O27" s="23">
        <f>VLOOKUP($C27,'iService Rates'!$C$5:$T$175,COLUMN(M27),0)*(1+((SUM(ManOH,CorpOH)*(1+Profit))+Profit))</f>
        <v>0</v>
      </c>
      <c r="P27" s="23">
        <f>VLOOKUP($C27,'iService Rates'!$C$5:$T$175,COLUMN(N27),0)*(1+((SUM(ManOH,CorpOH)*(1+Profit))+Profit))</f>
        <v>0</v>
      </c>
      <c r="Q27" s="23">
        <f>VLOOKUP($C27,'iService Rates'!$C$5:$T$175,COLUMN(O27),0)*(1+((SUM(ManOH,CorpOH)*(1+Profit))+Profit))</f>
        <v>0</v>
      </c>
      <c r="R27" s="23">
        <f>VLOOKUP($C27,'iService Rates'!$C$5:$T$175,COLUMN(P27),0)*(1+((SUM(ManOH,CorpOH)*(1+Profit))+Profit))</f>
        <v>0</v>
      </c>
      <c r="S27" s="23">
        <f>VLOOKUP($C27,'iService Rates'!$C$5:$T$175,COLUMN(Q27),0)*(1+((SUM(ManOH,CorpOH)*(1+Profit))+Profit))</f>
        <v>0</v>
      </c>
      <c r="T27" s="23">
        <f>VLOOKUP($C27,'iService Rates'!$C$5:$T$175,COLUMN(R27),0)*(1+((SUM(ManOH,CorpOH)*(1+Profit))+Profit))</f>
        <v>0</v>
      </c>
      <c r="V27" s="23">
        <f t="shared" ref="V27:AH27" si="23">H27*V$4</f>
        <v>0</v>
      </c>
      <c r="W27" s="23">
        <f t="shared" si="23"/>
        <v>0</v>
      </c>
      <c r="X27" s="23">
        <f t="shared" si="23"/>
        <v>0</v>
      </c>
      <c r="Y27" s="23">
        <f t="shared" si="23"/>
        <v>0</v>
      </c>
      <c r="Z27" s="23">
        <f t="shared" si="23"/>
        <v>0</v>
      </c>
      <c r="AA27" s="23">
        <f t="shared" si="23"/>
        <v>0</v>
      </c>
      <c r="AB27" s="23">
        <f t="shared" si="23"/>
        <v>0</v>
      </c>
      <c r="AC27" s="23">
        <f t="shared" si="23"/>
        <v>0</v>
      </c>
      <c r="AD27" s="23">
        <f t="shared" si="23"/>
        <v>0</v>
      </c>
      <c r="AE27" s="23">
        <f t="shared" si="23"/>
        <v>0</v>
      </c>
      <c r="AF27" s="23">
        <f t="shared" si="23"/>
        <v>0</v>
      </c>
      <c r="AG27" s="23">
        <f t="shared" si="23"/>
        <v>0</v>
      </c>
      <c r="AH27" s="23">
        <f t="shared" si="23"/>
        <v>0</v>
      </c>
      <c r="AI27" s="23">
        <f t="shared" si="17"/>
        <v>0</v>
      </c>
    </row>
    <row r="28" ht="9.75" customHeight="1">
      <c r="B28" s="20"/>
      <c r="C28" s="17" t="s">
        <v>340</v>
      </c>
      <c r="D28" s="18" t="s">
        <v>341</v>
      </c>
      <c r="E28" s="17" t="s">
        <v>21</v>
      </c>
      <c r="F28" s="17" t="s">
        <v>44</v>
      </c>
      <c r="G28" s="17" t="s">
        <v>177</v>
      </c>
      <c r="H28" s="23">
        <f>VLOOKUP($C28,'iService Rates'!$C$5:$T$175,COLUMN(F28),0)*(1+((SUM(ManOH,CorpOH)*(1+Profit))+Profit))</f>
        <v>0</v>
      </c>
      <c r="I28" s="23">
        <f>VLOOKUP($C28,'iService Rates'!$C$5:$T$175,COLUMN(G28),0)*(1+((SUM(ManOH,CorpOH)*(1+Profit))+Profit))</f>
        <v>0</v>
      </c>
      <c r="J28" s="23">
        <f>VLOOKUP($C28,'iService Rates'!$C$5:$T$175,COLUMN(H28),0)*(1+((SUM(ManOH,CorpOH)*(1+Profit))+Profit))</f>
        <v>0</v>
      </c>
      <c r="K28" s="23">
        <f>VLOOKUP($C28,'iService Rates'!$C$5:$T$175,COLUMN(I28),0)*(1+((SUM(ManOH,CorpOH)*(1+Profit))+Profit))</f>
        <v>0</v>
      </c>
      <c r="L28" s="23">
        <f>VLOOKUP($C28,'iService Rates'!$C$5:$T$175,COLUMN(J28),0)*(1+((SUM(ManOH,CorpOH)*(1+Profit))+Profit))</f>
        <v>0</v>
      </c>
      <c r="M28" s="23">
        <f>VLOOKUP($C28,'iService Rates'!$C$5:$T$175,COLUMN(K28),0)*(1+((SUM(ManOH,CorpOH)*(1+Profit))+Profit))</f>
        <v>0</v>
      </c>
      <c r="N28" s="23">
        <f>VLOOKUP($C28,'iService Rates'!$C$5:$T$175,COLUMN(L28),0)*(1+((SUM(ManOH,CorpOH)*(1+Profit))+Profit))</f>
        <v>0</v>
      </c>
      <c r="O28" s="23">
        <f>VLOOKUP($C28,'iService Rates'!$C$5:$T$175,COLUMN(M28),0)*(1+((SUM(ManOH,CorpOH)*(1+Profit))+Profit))</f>
        <v>0</v>
      </c>
      <c r="P28" s="23">
        <f>VLOOKUP($C28,'iService Rates'!$C$5:$T$175,COLUMN(N28),0)*(1+((SUM(ManOH,CorpOH)*(1+Profit))+Profit))</f>
        <v>0</v>
      </c>
      <c r="Q28" s="23">
        <f>VLOOKUP($C28,'iService Rates'!$C$5:$T$175,COLUMN(O28),0)*(1+((SUM(ManOH,CorpOH)*(1+Profit))+Profit))</f>
        <v>0</v>
      </c>
      <c r="R28" s="23">
        <f>VLOOKUP($C28,'iService Rates'!$C$5:$T$175,COLUMN(P28),0)*(1+((SUM(ManOH,CorpOH)*(1+Profit))+Profit))</f>
        <v>0</v>
      </c>
      <c r="S28" s="23">
        <f>VLOOKUP($C28,'iService Rates'!$C$5:$T$175,COLUMN(Q28),0)*(1+((SUM(ManOH,CorpOH)*(1+Profit))+Profit))</f>
        <v>0</v>
      </c>
      <c r="T28" s="23">
        <f>VLOOKUP($C28,'iService Rates'!$C$5:$T$175,COLUMN(R28),0)*(1+((SUM(ManOH,CorpOH)*(1+Profit))+Profit))</f>
        <v>0</v>
      </c>
      <c r="V28" s="23">
        <f t="shared" ref="V28:AH28" si="24">H28*V$4</f>
        <v>0</v>
      </c>
      <c r="W28" s="23">
        <f t="shared" si="24"/>
        <v>0</v>
      </c>
      <c r="X28" s="23">
        <f t="shared" si="24"/>
        <v>0</v>
      </c>
      <c r="Y28" s="23">
        <f t="shared" si="24"/>
        <v>0</v>
      </c>
      <c r="Z28" s="23">
        <f t="shared" si="24"/>
        <v>0</v>
      </c>
      <c r="AA28" s="23">
        <f t="shared" si="24"/>
        <v>0</v>
      </c>
      <c r="AB28" s="23">
        <f t="shared" si="24"/>
        <v>0</v>
      </c>
      <c r="AC28" s="23">
        <f t="shared" si="24"/>
        <v>0</v>
      </c>
      <c r="AD28" s="23">
        <f t="shared" si="24"/>
        <v>0</v>
      </c>
      <c r="AE28" s="23">
        <f t="shared" si="24"/>
        <v>0</v>
      </c>
      <c r="AF28" s="23">
        <f t="shared" si="24"/>
        <v>0</v>
      </c>
      <c r="AG28" s="23">
        <f t="shared" si="24"/>
        <v>0</v>
      </c>
      <c r="AH28" s="23">
        <f t="shared" si="24"/>
        <v>0</v>
      </c>
      <c r="AI28" s="23">
        <f t="shared" si="17"/>
        <v>0</v>
      </c>
    </row>
    <row r="29" ht="9.75" customHeight="1">
      <c r="B29" s="20"/>
      <c r="C29" s="17" t="s">
        <v>342</v>
      </c>
      <c r="D29" s="18" t="s">
        <v>343</v>
      </c>
      <c r="E29" s="17" t="s">
        <v>21</v>
      </c>
      <c r="F29" s="17" t="s">
        <v>44</v>
      </c>
      <c r="G29" s="17" t="s">
        <v>177</v>
      </c>
      <c r="H29" s="23">
        <f>VLOOKUP($C29,'iService Rates'!$C$5:$T$175,COLUMN(F29),0)*(1+((SUM(ManOH,CorpOH)*(1+Profit))+Profit))</f>
        <v>0</v>
      </c>
      <c r="I29" s="23">
        <f>VLOOKUP($C29,'iService Rates'!$C$5:$T$175,COLUMN(G29),0)*(1+((SUM(ManOH,CorpOH)*(1+Profit))+Profit))</f>
        <v>0</v>
      </c>
      <c r="J29" s="23">
        <f>VLOOKUP($C29,'iService Rates'!$C$5:$T$175,COLUMN(H29),0)*(1+((SUM(ManOH,CorpOH)*(1+Profit))+Profit))</f>
        <v>0</v>
      </c>
      <c r="K29" s="23">
        <f>VLOOKUP($C29,'iService Rates'!$C$5:$T$175,COLUMN(I29),0)*(1+((SUM(ManOH,CorpOH)*(1+Profit))+Profit))</f>
        <v>0</v>
      </c>
      <c r="L29" s="23">
        <f>VLOOKUP($C29,'iService Rates'!$C$5:$T$175,COLUMN(J29),0)*(1+((SUM(ManOH,CorpOH)*(1+Profit))+Profit))</f>
        <v>0</v>
      </c>
      <c r="M29" s="23">
        <f>VLOOKUP($C29,'iService Rates'!$C$5:$T$175,COLUMN(K29),0)*(1+((SUM(ManOH,CorpOH)*(1+Profit))+Profit))</f>
        <v>0</v>
      </c>
      <c r="N29" s="23">
        <f>VLOOKUP($C29,'iService Rates'!$C$5:$T$175,COLUMN(L29),0)*(1+((SUM(ManOH,CorpOH)*(1+Profit))+Profit))</f>
        <v>0</v>
      </c>
      <c r="O29" s="23">
        <f>VLOOKUP($C29,'iService Rates'!$C$5:$T$175,COLUMN(M29),0)*(1+((SUM(ManOH,CorpOH)*(1+Profit))+Profit))</f>
        <v>0</v>
      </c>
      <c r="P29" s="23">
        <f>VLOOKUP($C29,'iService Rates'!$C$5:$T$175,COLUMN(N29),0)*(1+((SUM(ManOH,CorpOH)*(1+Profit))+Profit))</f>
        <v>0</v>
      </c>
      <c r="Q29" s="23">
        <f>VLOOKUP($C29,'iService Rates'!$C$5:$T$175,COLUMN(O29),0)*(1+((SUM(ManOH,CorpOH)*(1+Profit))+Profit))</f>
        <v>0</v>
      </c>
      <c r="R29" s="23">
        <f>VLOOKUP($C29,'iService Rates'!$C$5:$T$175,COLUMN(P29),0)*(1+((SUM(ManOH,CorpOH)*(1+Profit))+Profit))</f>
        <v>0</v>
      </c>
      <c r="S29" s="23">
        <f>VLOOKUP($C29,'iService Rates'!$C$5:$T$175,COLUMN(Q29),0)*(1+((SUM(ManOH,CorpOH)*(1+Profit))+Profit))</f>
        <v>0</v>
      </c>
      <c r="T29" s="23">
        <f>VLOOKUP($C29,'iService Rates'!$C$5:$T$175,COLUMN(R29),0)*(1+((SUM(ManOH,CorpOH)*(1+Profit))+Profit))</f>
        <v>0</v>
      </c>
      <c r="V29" s="23">
        <f t="shared" ref="V29:AH29" si="25">H29*V$4</f>
        <v>0</v>
      </c>
      <c r="W29" s="23">
        <f t="shared" si="25"/>
        <v>0</v>
      </c>
      <c r="X29" s="23">
        <f t="shared" si="25"/>
        <v>0</v>
      </c>
      <c r="Y29" s="23">
        <f t="shared" si="25"/>
        <v>0</v>
      </c>
      <c r="Z29" s="23">
        <f t="shared" si="25"/>
        <v>0</v>
      </c>
      <c r="AA29" s="23">
        <f t="shared" si="25"/>
        <v>0</v>
      </c>
      <c r="AB29" s="23">
        <f t="shared" si="25"/>
        <v>0</v>
      </c>
      <c r="AC29" s="23">
        <f t="shared" si="25"/>
        <v>0</v>
      </c>
      <c r="AD29" s="23">
        <f t="shared" si="25"/>
        <v>0</v>
      </c>
      <c r="AE29" s="23">
        <f t="shared" si="25"/>
        <v>0</v>
      </c>
      <c r="AF29" s="23">
        <f t="shared" si="25"/>
        <v>0</v>
      </c>
      <c r="AG29" s="23">
        <f t="shared" si="25"/>
        <v>0</v>
      </c>
      <c r="AH29" s="23">
        <f t="shared" si="25"/>
        <v>0</v>
      </c>
      <c r="AI29" s="23">
        <f t="shared" si="17"/>
        <v>0</v>
      </c>
    </row>
    <row r="30" ht="9.75" customHeight="1">
      <c r="B30" s="20"/>
      <c r="C30" s="17" t="s">
        <v>344</v>
      </c>
      <c r="D30" s="18" t="s">
        <v>345</v>
      </c>
      <c r="E30" s="17" t="s">
        <v>21</v>
      </c>
      <c r="F30" s="17" t="s">
        <v>44</v>
      </c>
      <c r="G30" s="17" t="s">
        <v>177</v>
      </c>
      <c r="H30" s="23">
        <f>VLOOKUP($C30,'iService Rates'!$C$5:$T$175,COLUMN(F30),0)*(1+((SUM(ManOH,CorpOH)*(1+Profit))+Profit))</f>
        <v>0</v>
      </c>
      <c r="I30" s="23">
        <f>VLOOKUP($C30,'iService Rates'!$C$5:$T$175,COLUMN(G30),0)*(1+((SUM(ManOH,CorpOH)*(1+Profit))+Profit))</f>
        <v>0</v>
      </c>
      <c r="J30" s="23">
        <f>VLOOKUP($C30,'iService Rates'!$C$5:$T$175,COLUMN(H30),0)*(1+((SUM(ManOH,CorpOH)*(1+Profit))+Profit))</f>
        <v>0</v>
      </c>
      <c r="K30" s="23">
        <f>VLOOKUP($C30,'iService Rates'!$C$5:$T$175,COLUMN(I30),0)*(1+((SUM(ManOH,CorpOH)*(1+Profit))+Profit))</f>
        <v>0</v>
      </c>
      <c r="L30" s="23">
        <f>VLOOKUP($C30,'iService Rates'!$C$5:$T$175,COLUMN(J30),0)*(1+((SUM(ManOH,CorpOH)*(1+Profit))+Profit))</f>
        <v>0</v>
      </c>
      <c r="M30" s="23">
        <f>VLOOKUP($C30,'iService Rates'!$C$5:$T$175,COLUMN(K30),0)*(1+((SUM(ManOH,CorpOH)*(1+Profit))+Profit))</f>
        <v>0</v>
      </c>
      <c r="N30" s="23">
        <f>VLOOKUP($C30,'iService Rates'!$C$5:$T$175,COLUMN(L30),0)*(1+((SUM(ManOH,CorpOH)*(1+Profit))+Profit))</f>
        <v>0</v>
      </c>
      <c r="O30" s="23">
        <f>VLOOKUP($C30,'iService Rates'!$C$5:$T$175,COLUMN(M30),0)*(1+((SUM(ManOH,CorpOH)*(1+Profit))+Profit))</f>
        <v>0</v>
      </c>
      <c r="P30" s="23">
        <f>VLOOKUP($C30,'iService Rates'!$C$5:$T$175,COLUMN(N30),0)*(1+((SUM(ManOH,CorpOH)*(1+Profit))+Profit))</f>
        <v>0</v>
      </c>
      <c r="Q30" s="23">
        <f>VLOOKUP($C30,'iService Rates'!$C$5:$T$175,COLUMN(O30),0)*(1+((SUM(ManOH,CorpOH)*(1+Profit))+Profit))</f>
        <v>0</v>
      </c>
      <c r="R30" s="23">
        <f>VLOOKUP($C30,'iService Rates'!$C$5:$T$175,COLUMN(P30),0)*(1+((SUM(ManOH,CorpOH)*(1+Profit))+Profit))</f>
        <v>0</v>
      </c>
      <c r="S30" s="23">
        <f>VLOOKUP($C30,'iService Rates'!$C$5:$T$175,COLUMN(Q30),0)*(1+((SUM(ManOH,CorpOH)*(1+Profit))+Profit))</f>
        <v>0</v>
      </c>
      <c r="T30" s="23">
        <f>VLOOKUP($C30,'iService Rates'!$C$5:$T$175,COLUMN(R30),0)*(1+((SUM(ManOH,CorpOH)*(1+Profit))+Profit))</f>
        <v>0</v>
      </c>
      <c r="V30" s="23">
        <f t="shared" ref="V30:AH30" si="26">H30*V$4</f>
        <v>0</v>
      </c>
      <c r="W30" s="23">
        <f t="shared" si="26"/>
        <v>0</v>
      </c>
      <c r="X30" s="23">
        <f t="shared" si="26"/>
        <v>0</v>
      </c>
      <c r="Y30" s="23">
        <f t="shared" si="26"/>
        <v>0</v>
      </c>
      <c r="Z30" s="23">
        <f t="shared" si="26"/>
        <v>0</v>
      </c>
      <c r="AA30" s="23">
        <f t="shared" si="26"/>
        <v>0</v>
      </c>
      <c r="AB30" s="23">
        <f t="shared" si="26"/>
        <v>0</v>
      </c>
      <c r="AC30" s="23">
        <f t="shared" si="26"/>
        <v>0</v>
      </c>
      <c r="AD30" s="23">
        <f t="shared" si="26"/>
        <v>0</v>
      </c>
      <c r="AE30" s="23">
        <f t="shared" si="26"/>
        <v>0</v>
      </c>
      <c r="AF30" s="23">
        <f t="shared" si="26"/>
        <v>0</v>
      </c>
      <c r="AG30" s="23">
        <f t="shared" si="26"/>
        <v>0</v>
      </c>
      <c r="AH30" s="23">
        <f t="shared" si="26"/>
        <v>0</v>
      </c>
      <c r="AI30" s="23">
        <f t="shared" si="17"/>
        <v>0</v>
      </c>
    </row>
    <row r="31" ht="9.75" customHeight="1">
      <c r="B31" s="20"/>
      <c r="C31" s="17" t="s">
        <v>346</v>
      </c>
      <c r="D31" s="18" t="s">
        <v>347</v>
      </c>
      <c r="E31" s="17" t="s">
        <v>23</v>
      </c>
      <c r="F31" s="17" t="s">
        <v>44</v>
      </c>
      <c r="G31" s="17" t="s">
        <v>177</v>
      </c>
      <c r="H31" s="23">
        <f>VLOOKUP($C31,'iService Rates'!$C$5:$T$175,COLUMN(F31),0)*(1+((SUM(ManOH,CorpOH)*(1+Profit))+Profit))</f>
        <v>0</v>
      </c>
      <c r="I31" s="23">
        <f>VLOOKUP($C31,'iService Rates'!$C$5:$T$175,COLUMN(G31),0)*(1+((SUM(ManOH,CorpOH)*(1+Profit))+Profit))</f>
        <v>0</v>
      </c>
      <c r="J31" s="23">
        <f>VLOOKUP($C31,'iService Rates'!$C$5:$T$175,COLUMN(H31),0)*(1+((SUM(ManOH,CorpOH)*(1+Profit))+Profit))</f>
        <v>0</v>
      </c>
      <c r="K31" s="23">
        <f>VLOOKUP($C31,'iService Rates'!$C$5:$T$175,COLUMN(I31),0)*(1+((SUM(ManOH,CorpOH)*(1+Profit))+Profit))</f>
        <v>0</v>
      </c>
      <c r="L31" s="23">
        <f>VLOOKUP($C31,'iService Rates'!$C$5:$T$175,COLUMN(J31),0)*(1+((SUM(ManOH,CorpOH)*(1+Profit))+Profit))</f>
        <v>0</v>
      </c>
      <c r="M31" s="23">
        <f>VLOOKUP($C31,'iService Rates'!$C$5:$T$175,COLUMN(K31),0)*(1+((SUM(ManOH,CorpOH)*(1+Profit))+Profit))</f>
        <v>0</v>
      </c>
      <c r="N31" s="23">
        <f>VLOOKUP($C31,'iService Rates'!$C$5:$T$175,COLUMN(L31),0)*(1+((SUM(ManOH,CorpOH)*(1+Profit))+Profit))</f>
        <v>0</v>
      </c>
      <c r="O31" s="23">
        <f>VLOOKUP($C31,'iService Rates'!$C$5:$T$175,COLUMN(M31),0)*(1+((SUM(ManOH,CorpOH)*(1+Profit))+Profit))</f>
        <v>0</v>
      </c>
      <c r="P31" s="23">
        <f>VLOOKUP($C31,'iService Rates'!$C$5:$T$175,COLUMN(N31),0)*(1+((SUM(ManOH,CorpOH)*(1+Profit))+Profit))</f>
        <v>0</v>
      </c>
      <c r="Q31" s="23">
        <f>VLOOKUP($C31,'iService Rates'!$C$5:$T$175,COLUMN(O31),0)*(1+((SUM(ManOH,CorpOH)*(1+Profit))+Profit))</f>
        <v>0</v>
      </c>
      <c r="R31" s="23">
        <f>VLOOKUP($C31,'iService Rates'!$C$5:$T$175,COLUMN(P31),0)*(1+((SUM(ManOH,CorpOH)*(1+Profit))+Profit))</f>
        <v>0</v>
      </c>
      <c r="S31" s="23">
        <f>VLOOKUP($C31,'iService Rates'!$C$5:$T$175,COLUMN(Q31),0)*(1+((SUM(ManOH,CorpOH)*(1+Profit))+Profit))</f>
        <v>0</v>
      </c>
      <c r="T31" s="23">
        <f>VLOOKUP($C31,'iService Rates'!$C$5:$T$175,COLUMN(R31),0)*(1+((SUM(ManOH,CorpOH)*(1+Profit))+Profit))</f>
        <v>0</v>
      </c>
      <c r="V31" s="23">
        <f t="shared" ref="V31:AH31" si="27">H31*V$4</f>
        <v>0</v>
      </c>
      <c r="W31" s="23">
        <f t="shared" si="27"/>
        <v>0</v>
      </c>
      <c r="X31" s="23">
        <f t="shared" si="27"/>
        <v>0</v>
      </c>
      <c r="Y31" s="23">
        <f t="shared" si="27"/>
        <v>0</v>
      </c>
      <c r="Z31" s="23">
        <f t="shared" si="27"/>
        <v>0</v>
      </c>
      <c r="AA31" s="23">
        <f t="shared" si="27"/>
        <v>0</v>
      </c>
      <c r="AB31" s="23">
        <f t="shared" si="27"/>
        <v>0</v>
      </c>
      <c r="AC31" s="23">
        <f t="shared" si="27"/>
        <v>0</v>
      </c>
      <c r="AD31" s="23">
        <f t="shared" si="27"/>
        <v>0</v>
      </c>
      <c r="AE31" s="23">
        <f t="shared" si="27"/>
        <v>0</v>
      </c>
      <c r="AF31" s="23">
        <f t="shared" si="27"/>
        <v>0</v>
      </c>
      <c r="AG31" s="23">
        <f t="shared" si="27"/>
        <v>0</v>
      </c>
      <c r="AH31" s="23">
        <f t="shared" si="27"/>
        <v>0</v>
      </c>
      <c r="AI31" s="23">
        <f t="shared" si="17"/>
        <v>0</v>
      </c>
    </row>
    <row r="32" ht="9.75" customHeight="1">
      <c r="B32" s="20"/>
      <c r="C32" s="17" t="s">
        <v>348</v>
      </c>
      <c r="D32" s="18" t="s">
        <v>349</v>
      </c>
      <c r="E32" s="17" t="s">
        <v>21</v>
      </c>
      <c r="F32" s="17" t="s">
        <v>44</v>
      </c>
      <c r="G32" s="17" t="s">
        <v>177</v>
      </c>
      <c r="H32" s="23">
        <f>VLOOKUP($C32,'iService Rates'!$C$5:$T$175,COLUMN(F32),0)*(1+((SUM(ManOH,CorpOH)*(1+Profit))+Profit))</f>
        <v>0</v>
      </c>
      <c r="I32" s="23">
        <f>VLOOKUP($C32,'iService Rates'!$C$5:$T$175,COLUMN(G32),0)*(1+((SUM(ManOH,CorpOH)*(1+Profit))+Profit))</f>
        <v>0</v>
      </c>
      <c r="J32" s="23">
        <f>VLOOKUP($C32,'iService Rates'!$C$5:$T$175,COLUMN(H32),0)*(1+((SUM(ManOH,CorpOH)*(1+Profit))+Profit))</f>
        <v>0</v>
      </c>
      <c r="K32" s="23">
        <f>VLOOKUP($C32,'iService Rates'!$C$5:$T$175,COLUMN(I32),0)*(1+((SUM(ManOH,CorpOH)*(1+Profit))+Profit))</f>
        <v>0</v>
      </c>
      <c r="L32" s="23">
        <f>VLOOKUP($C32,'iService Rates'!$C$5:$T$175,COLUMN(J32),0)*(1+((SUM(ManOH,CorpOH)*(1+Profit))+Profit))</f>
        <v>0</v>
      </c>
      <c r="M32" s="23">
        <f>VLOOKUP($C32,'iService Rates'!$C$5:$T$175,COLUMN(K32),0)*(1+((SUM(ManOH,CorpOH)*(1+Profit))+Profit))</f>
        <v>0</v>
      </c>
      <c r="N32" s="23">
        <f>VLOOKUP($C32,'iService Rates'!$C$5:$T$175,COLUMN(L32),0)*(1+((SUM(ManOH,CorpOH)*(1+Profit))+Profit))</f>
        <v>0</v>
      </c>
      <c r="O32" s="23">
        <f>VLOOKUP($C32,'iService Rates'!$C$5:$T$175,COLUMN(M32),0)*(1+((SUM(ManOH,CorpOH)*(1+Profit))+Profit))</f>
        <v>0</v>
      </c>
      <c r="P32" s="23">
        <f>VLOOKUP($C32,'iService Rates'!$C$5:$T$175,COLUMN(N32),0)*(1+((SUM(ManOH,CorpOH)*(1+Profit))+Profit))</f>
        <v>0</v>
      </c>
      <c r="Q32" s="23">
        <f>VLOOKUP($C32,'iService Rates'!$C$5:$T$175,COLUMN(O32),0)*(1+((SUM(ManOH,CorpOH)*(1+Profit))+Profit))</f>
        <v>0</v>
      </c>
      <c r="R32" s="23">
        <f>VLOOKUP($C32,'iService Rates'!$C$5:$T$175,COLUMN(P32),0)*(1+((SUM(ManOH,CorpOH)*(1+Profit))+Profit))</f>
        <v>0</v>
      </c>
      <c r="S32" s="23">
        <f>VLOOKUP($C32,'iService Rates'!$C$5:$T$175,COLUMN(Q32),0)*(1+((SUM(ManOH,CorpOH)*(1+Profit))+Profit))</f>
        <v>0</v>
      </c>
      <c r="T32" s="23">
        <f>VLOOKUP($C32,'iService Rates'!$C$5:$T$175,COLUMN(R32),0)*(1+((SUM(ManOH,CorpOH)*(1+Profit))+Profit))</f>
        <v>0</v>
      </c>
      <c r="V32" s="23">
        <f t="shared" ref="V32:AH32" si="28">H32*V$4</f>
        <v>0</v>
      </c>
      <c r="W32" s="23">
        <f t="shared" si="28"/>
        <v>0</v>
      </c>
      <c r="X32" s="23">
        <f t="shared" si="28"/>
        <v>0</v>
      </c>
      <c r="Y32" s="23">
        <f t="shared" si="28"/>
        <v>0</v>
      </c>
      <c r="Z32" s="23">
        <f t="shared" si="28"/>
        <v>0</v>
      </c>
      <c r="AA32" s="23">
        <f t="shared" si="28"/>
        <v>0</v>
      </c>
      <c r="AB32" s="23">
        <f t="shared" si="28"/>
        <v>0</v>
      </c>
      <c r="AC32" s="23">
        <f t="shared" si="28"/>
        <v>0</v>
      </c>
      <c r="AD32" s="23">
        <f t="shared" si="28"/>
        <v>0</v>
      </c>
      <c r="AE32" s="23">
        <f t="shared" si="28"/>
        <v>0</v>
      </c>
      <c r="AF32" s="23">
        <f t="shared" si="28"/>
        <v>0</v>
      </c>
      <c r="AG32" s="23">
        <f t="shared" si="28"/>
        <v>0</v>
      </c>
      <c r="AH32" s="23">
        <f t="shared" si="28"/>
        <v>0</v>
      </c>
      <c r="AI32" s="23">
        <f t="shared" si="17"/>
        <v>0</v>
      </c>
    </row>
    <row r="33" ht="9.75" customHeight="1">
      <c r="B33" s="20"/>
      <c r="C33" s="17" t="s">
        <v>350</v>
      </c>
      <c r="D33" s="18" t="s">
        <v>351</v>
      </c>
      <c r="E33" s="17" t="s">
        <v>21</v>
      </c>
      <c r="F33" s="17" t="s">
        <v>44</v>
      </c>
      <c r="G33" s="17" t="s">
        <v>177</v>
      </c>
      <c r="H33" s="23">
        <f>VLOOKUP($C33,'iService Rates'!$C$5:$T$175,COLUMN(F33),0)*(1+((SUM(ManOH,CorpOH)*(1+Profit))+Profit))</f>
        <v>0</v>
      </c>
      <c r="I33" s="23">
        <f>VLOOKUP($C33,'iService Rates'!$C$5:$T$175,COLUMN(G33),0)*(1+((SUM(ManOH,CorpOH)*(1+Profit))+Profit))</f>
        <v>0</v>
      </c>
      <c r="J33" s="23">
        <f>VLOOKUP($C33,'iService Rates'!$C$5:$T$175,COLUMN(H33),0)*(1+((SUM(ManOH,CorpOH)*(1+Profit))+Profit))</f>
        <v>0</v>
      </c>
      <c r="K33" s="23">
        <f>VLOOKUP($C33,'iService Rates'!$C$5:$T$175,COLUMN(I33),0)*(1+((SUM(ManOH,CorpOH)*(1+Profit))+Profit))</f>
        <v>0</v>
      </c>
      <c r="L33" s="23">
        <f>VLOOKUP($C33,'iService Rates'!$C$5:$T$175,COLUMN(J33),0)*(1+((SUM(ManOH,CorpOH)*(1+Profit))+Profit))</f>
        <v>0</v>
      </c>
      <c r="M33" s="23">
        <f>VLOOKUP($C33,'iService Rates'!$C$5:$T$175,COLUMN(K33),0)*(1+((SUM(ManOH,CorpOH)*(1+Profit))+Profit))</f>
        <v>0</v>
      </c>
      <c r="N33" s="23">
        <f>VLOOKUP($C33,'iService Rates'!$C$5:$T$175,COLUMN(L33),0)*(1+((SUM(ManOH,CorpOH)*(1+Profit))+Profit))</f>
        <v>0</v>
      </c>
      <c r="O33" s="23">
        <f>VLOOKUP($C33,'iService Rates'!$C$5:$T$175,COLUMN(M33),0)*(1+((SUM(ManOH,CorpOH)*(1+Profit))+Profit))</f>
        <v>0</v>
      </c>
      <c r="P33" s="23">
        <f>VLOOKUP($C33,'iService Rates'!$C$5:$T$175,COLUMN(N33),0)*(1+((SUM(ManOH,CorpOH)*(1+Profit))+Profit))</f>
        <v>0</v>
      </c>
      <c r="Q33" s="23">
        <f>VLOOKUP($C33,'iService Rates'!$C$5:$T$175,COLUMN(O33),0)*(1+((SUM(ManOH,CorpOH)*(1+Profit))+Profit))</f>
        <v>0</v>
      </c>
      <c r="R33" s="23">
        <f>VLOOKUP($C33,'iService Rates'!$C$5:$T$175,COLUMN(P33),0)*(1+((SUM(ManOH,CorpOH)*(1+Profit))+Profit))</f>
        <v>0</v>
      </c>
      <c r="S33" s="23">
        <f>VLOOKUP($C33,'iService Rates'!$C$5:$T$175,COLUMN(Q33),0)*(1+((SUM(ManOH,CorpOH)*(1+Profit))+Profit))</f>
        <v>0</v>
      </c>
      <c r="T33" s="23">
        <f>VLOOKUP($C33,'iService Rates'!$C$5:$T$175,COLUMN(R33),0)*(1+((SUM(ManOH,CorpOH)*(1+Profit))+Profit))</f>
        <v>0</v>
      </c>
      <c r="V33" s="23">
        <f t="shared" ref="V33:AH33" si="29">H33*V$4</f>
        <v>0</v>
      </c>
      <c r="W33" s="23">
        <f t="shared" si="29"/>
        <v>0</v>
      </c>
      <c r="X33" s="23">
        <f t="shared" si="29"/>
        <v>0</v>
      </c>
      <c r="Y33" s="23">
        <f t="shared" si="29"/>
        <v>0</v>
      </c>
      <c r="Z33" s="23">
        <f t="shared" si="29"/>
        <v>0</v>
      </c>
      <c r="AA33" s="23">
        <f t="shared" si="29"/>
        <v>0</v>
      </c>
      <c r="AB33" s="23">
        <f t="shared" si="29"/>
        <v>0</v>
      </c>
      <c r="AC33" s="23">
        <f t="shared" si="29"/>
        <v>0</v>
      </c>
      <c r="AD33" s="23">
        <f t="shared" si="29"/>
        <v>0</v>
      </c>
      <c r="AE33" s="23">
        <f t="shared" si="29"/>
        <v>0</v>
      </c>
      <c r="AF33" s="23">
        <f t="shared" si="29"/>
        <v>0</v>
      </c>
      <c r="AG33" s="23">
        <f t="shared" si="29"/>
        <v>0</v>
      </c>
      <c r="AH33" s="23">
        <f t="shared" si="29"/>
        <v>0</v>
      </c>
      <c r="AI33" s="23">
        <f t="shared" si="17"/>
        <v>0</v>
      </c>
    </row>
    <row r="34" ht="9.75" customHeight="1">
      <c r="B34" s="20"/>
      <c r="C34" s="17" t="s">
        <v>354</v>
      </c>
      <c r="D34" s="18" t="s">
        <v>355</v>
      </c>
      <c r="E34" s="17" t="s">
        <v>21</v>
      </c>
      <c r="F34" s="17" t="s">
        <v>44</v>
      </c>
      <c r="G34" s="17" t="s">
        <v>177</v>
      </c>
      <c r="H34" s="23">
        <f>VLOOKUP($C34,'iService Rates'!$C$5:$T$175,COLUMN(F34),0)*(1+((SUM(ManOH,CorpOH)*(1+Profit))+Profit))</f>
        <v>0</v>
      </c>
      <c r="I34" s="23">
        <f>VLOOKUP($C34,'iService Rates'!$C$5:$T$175,COLUMN(G34),0)*(1+((SUM(ManOH,CorpOH)*(1+Profit))+Profit))</f>
        <v>0</v>
      </c>
      <c r="J34" s="23">
        <f>VLOOKUP($C34,'iService Rates'!$C$5:$T$175,COLUMN(H34),0)*(1+((SUM(ManOH,CorpOH)*(1+Profit))+Profit))</f>
        <v>0</v>
      </c>
      <c r="K34" s="23">
        <f>VLOOKUP($C34,'iService Rates'!$C$5:$T$175,COLUMN(I34),0)*(1+((SUM(ManOH,CorpOH)*(1+Profit))+Profit))</f>
        <v>0</v>
      </c>
      <c r="L34" s="23">
        <f>VLOOKUP($C34,'iService Rates'!$C$5:$T$175,COLUMN(J34),0)*(1+((SUM(ManOH,CorpOH)*(1+Profit))+Profit))</f>
        <v>0</v>
      </c>
      <c r="M34" s="23">
        <f>VLOOKUP($C34,'iService Rates'!$C$5:$T$175,COLUMN(K34),0)*(1+((SUM(ManOH,CorpOH)*(1+Profit))+Profit))</f>
        <v>0</v>
      </c>
      <c r="N34" s="23">
        <f>VLOOKUP($C34,'iService Rates'!$C$5:$T$175,COLUMN(L34),0)*(1+((SUM(ManOH,CorpOH)*(1+Profit))+Profit))</f>
        <v>0</v>
      </c>
      <c r="O34" s="23">
        <f>VLOOKUP($C34,'iService Rates'!$C$5:$T$175,COLUMN(M34),0)*(1+((SUM(ManOH,CorpOH)*(1+Profit))+Profit))</f>
        <v>0</v>
      </c>
      <c r="P34" s="23">
        <f>VLOOKUP($C34,'iService Rates'!$C$5:$T$175,COLUMN(N34),0)*(1+((SUM(ManOH,CorpOH)*(1+Profit))+Profit))</f>
        <v>0</v>
      </c>
      <c r="Q34" s="23">
        <f>VLOOKUP($C34,'iService Rates'!$C$5:$T$175,COLUMN(O34),0)*(1+((SUM(ManOH,CorpOH)*(1+Profit))+Profit))</f>
        <v>0</v>
      </c>
      <c r="R34" s="23">
        <f>VLOOKUP($C34,'iService Rates'!$C$5:$T$175,COLUMN(P34),0)*(1+((SUM(ManOH,CorpOH)*(1+Profit))+Profit))</f>
        <v>0</v>
      </c>
      <c r="S34" s="23">
        <f>VLOOKUP($C34,'iService Rates'!$C$5:$T$175,COLUMN(Q34),0)*(1+((SUM(ManOH,CorpOH)*(1+Profit))+Profit))</f>
        <v>0</v>
      </c>
      <c r="T34" s="23">
        <f>VLOOKUP($C34,'iService Rates'!$C$5:$T$175,COLUMN(R34),0)*(1+((SUM(ManOH,CorpOH)*(1+Profit))+Profit))</f>
        <v>0</v>
      </c>
      <c r="V34" s="23">
        <f t="shared" ref="V34:AH34" si="30">H34*V$4</f>
        <v>0</v>
      </c>
      <c r="W34" s="23">
        <f t="shared" si="30"/>
        <v>0</v>
      </c>
      <c r="X34" s="23">
        <f t="shared" si="30"/>
        <v>0</v>
      </c>
      <c r="Y34" s="23">
        <f t="shared" si="30"/>
        <v>0</v>
      </c>
      <c r="Z34" s="23">
        <f t="shared" si="30"/>
        <v>0</v>
      </c>
      <c r="AA34" s="23">
        <f t="shared" si="30"/>
        <v>0</v>
      </c>
      <c r="AB34" s="23">
        <f t="shared" si="30"/>
        <v>0</v>
      </c>
      <c r="AC34" s="23">
        <f t="shared" si="30"/>
        <v>0</v>
      </c>
      <c r="AD34" s="23">
        <f t="shared" si="30"/>
        <v>0</v>
      </c>
      <c r="AE34" s="23">
        <f t="shared" si="30"/>
        <v>0</v>
      </c>
      <c r="AF34" s="23">
        <f t="shared" si="30"/>
        <v>0</v>
      </c>
      <c r="AG34" s="23">
        <f t="shared" si="30"/>
        <v>0</v>
      </c>
      <c r="AH34" s="23">
        <f t="shared" si="30"/>
        <v>0</v>
      </c>
      <c r="AI34" s="23">
        <f t="shared" si="17"/>
        <v>0</v>
      </c>
    </row>
    <row r="35" ht="9.75" customHeight="1">
      <c r="B35" s="20"/>
      <c r="C35" s="17" t="s">
        <v>366</v>
      </c>
      <c r="D35" s="18" t="s">
        <v>367</v>
      </c>
      <c r="E35" s="17" t="s">
        <v>21</v>
      </c>
      <c r="F35" s="17" t="s">
        <v>44</v>
      </c>
      <c r="G35" s="17" t="s">
        <v>177</v>
      </c>
      <c r="H35" s="23">
        <f>VLOOKUP($C35,'iService Rates'!$C$5:$T$175,COLUMN(F35),0)*(1+((SUM(ManOH,CorpOH)*(1+Profit))+Profit))</f>
        <v>0</v>
      </c>
      <c r="I35" s="23">
        <f>VLOOKUP($C35,'iService Rates'!$C$5:$T$175,COLUMN(G35),0)*(1+((SUM(ManOH,CorpOH)*(1+Profit))+Profit))</f>
        <v>0</v>
      </c>
      <c r="J35" s="23">
        <f>VLOOKUP($C35,'iService Rates'!$C$5:$T$175,COLUMN(H35),0)*(1+((SUM(ManOH,CorpOH)*(1+Profit))+Profit))</f>
        <v>0</v>
      </c>
      <c r="K35" s="23">
        <f>VLOOKUP($C35,'iService Rates'!$C$5:$T$175,COLUMN(I35),0)*(1+((SUM(ManOH,CorpOH)*(1+Profit))+Profit))</f>
        <v>0</v>
      </c>
      <c r="L35" s="23">
        <f>VLOOKUP($C35,'iService Rates'!$C$5:$T$175,COLUMN(J35),0)*(1+((SUM(ManOH,CorpOH)*(1+Profit))+Profit))</f>
        <v>0</v>
      </c>
      <c r="M35" s="23">
        <f>VLOOKUP($C35,'iService Rates'!$C$5:$T$175,COLUMN(K35),0)*(1+((SUM(ManOH,CorpOH)*(1+Profit))+Profit))</f>
        <v>0</v>
      </c>
      <c r="N35" s="23">
        <f>VLOOKUP($C35,'iService Rates'!$C$5:$T$175,COLUMN(L35),0)*(1+((SUM(ManOH,CorpOH)*(1+Profit))+Profit))</f>
        <v>0</v>
      </c>
      <c r="O35" s="23">
        <f>VLOOKUP($C35,'iService Rates'!$C$5:$T$175,COLUMN(M35),0)*(1+((SUM(ManOH,CorpOH)*(1+Profit))+Profit))</f>
        <v>0</v>
      </c>
      <c r="P35" s="23">
        <f>VLOOKUP($C35,'iService Rates'!$C$5:$T$175,COLUMN(N35),0)*(1+((SUM(ManOH,CorpOH)*(1+Profit))+Profit))</f>
        <v>0</v>
      </c>
      <c r="Q35" s="23">
        <f>VLOOKUP($C35,'iService Rates'!$C$5:$T$175,COLUMN(O35),0)*(1+((SUM(ManOH,CorpOH)*(1+Profit))+Profit))</f>
        <v>0</v>
      </c>
      <c r="R35" s="23">
        <f>VLOOKUP($C35,'iService Rates'!$C$5:$T$175,COLUMN(P35),0)*(1+((SUM(ManOH,CorpOH)*(1+Profit))+Profit))</f>
        <v>0</v>
      </c>
      <c r="S35" s="23">
        <f>VLOOKUP($C35,'iService Rates'!$C$5:$T$175,COLUMN(Q35),0)*(1+((SUM(ManOH,CorpOH)*(1+Profit))+Profit))</f>
        <v>0</v>
      </c>
      <c r="T35" s="23">
        <f>VLOOKUP($C35,'iService Rates'!$C$5:$T$175,COLUMN(R35),0)*(1+((SUM(ManOH,CorpOH)*(1+Profit))+Profit))</f>
        <v>0</v>
      </c>
      <c r="V35" s="23">
        <f t="shared" ref="V35:AH35" si="31">H35*V$4</f>
        <v>0</v>
      </c>
      <c r="W35" s="23">
        <f t="shared" si="31"/>
        <v>0</v>
      </c>
      <c r="X35" s="23">
        <f t="shared" si="31"/>
        <v>0</v>
      </c>
      <c r="Y35" s="23">
        <f t="shared" si="31"/>
        <v>0</v>
      </c>
      <c r="Z35" s="23">
        <f t="shared" si="31"/>
        <v>0</v>
      </c>
      <c r="AA35" s="23">
        <f t="shared" si="31"/>
        <v>0</v>
      </c>
      <c r="AB35" s="23">
        <f t="shared" si="31"/>
        <v>0</v>
      </c>
      <c r="AC35" s="23">
        <f t="shared" si="31"/>
        <v>0</v>
      </c>
      <c r="AD35" s="23">
        <f t="shared" si="31"/>
        <v>0</v>
      </c>
      <c r="AE35" s="23">
        <f t="shared" si="31"/>
        <v>0</v>
      </c>
      <c r="AF35" s="23">
        <f t="shared" si="31"/>
        <v>0</v>
      </c>
      <c r="AG35" s="23">
        <f t="shared" si="31"/>
        <v>0</v>
      </c>
      <c r="AH35" s="23">
        <f t="shared" si="31"/>
        <v>0</v>
      </c>
      <c r="AI35" s="23">
        <f t="shared" si="17"/>
        <v>0</v>
      </c>
    </row>
    <row r="36" ht="9.75" customHeight="1">
      <c r="B36" s="16" t="s">
        <v>372</v>
      </c>
      <c r="C36" s="17" t="s">
        <v>379</v>
      </c>
      <c r="D36" s="18" t="s">
        <v>380</v>
      </c>
      <c r="E36" s="17" t="s">
        <v>381</v>
      </c>
      <c r="F36" s="17" t="s">
        <v>44</v>
      </c>
      <c r="G36" s="17" t="s">
        <v>177</v>
      </c>
      <c r="H36" s="23">
        <f>VLOOKUP($C36,'iService Rates'!$C$5:$T$175,COLUMN(F36),0)*(1+((SUM(ManOH,CorpOH)*(1+Profit))+Profit))</f>
        <v>0</v>
      </c>
      <c r="I36" s="23">
        <f>VLOOKUP($C36,'iService Rates'!$C$5:$T$175,COLUMN(G36),0)*(1+((SUM(ManOH,CorpOH)*(1+Profit))+Profit))</f>
        <v>0</v>
      </c>
      <c r="J36" s="23">
        <f>VLOOKUP($C36,'iService Rates'!$C$5:$T$175,COLUMN(H36),0)*(1+((SUM(ManOH,CorpOH)*(1+Profit))+Profit))</f>
        <v>0</v>
      </c>
      <c r="K36" s="23">
        <f>VLOOKUP($C36,'iService Rates'!$C$5:$T$175,COLUMN(I36),0)*(1+((SUM(ManOH,CorpOH)*(1+Profit))+Profit))</f>
        <v>0</v>
      </c>
      <c r="L36" s="23">
        <f>VLOOKUP($C36,'iService Rates'!$C$5:$T$175,COLUMN(J36),0)*(1+((SUM(ManOH,CorpOH)*(1+Profit))+Profit))</f>
        <v>0</v>
      </c>
      <c r="M36" s="23">
        <f>VLOOKUP($C36,'iService Rates'!$C$5:$T$175,COLUMN(K36),0)*(1+((SUM(ManOH,CorpOH)*(1+Profit))+Profit))</f>
        <v>0</v>
      </c>
      <c r="N36" s="23">
        <f>VLOOKUP($C36,'iService Rates'!$C$5:$T$175,COLUMN(L36),0)*(1+((SUM(ManOH,CorpOH)*(1+Profit))+Profit))</f>
        <v>0</v>
      </c>
      <c r="O36" s="23">
        <f>VLOOKUP($C36,'iService Rates'!$C$5:$T$175,COLUMN(M36),0)*(1+((SUM(ManOH,CorpOH)*(1+Profit))+Profit))</f>
        <v>0</v>
      </c>
      <c r="P36" s="23">
        <f>VLOOKUP($C36,'iService Rates'!$C$5:$T$175,COLUMN(N36),0)*(1+((SUM(ManOH,CorpOH)*(1+Profit))+Profit))</f>
        <v>0</v>
      </c>
      <c r="Q36" s="23">
        <f>VLOOKUP($C36,'iService Rates'!$C$5:$T$175,COLUMN(O36),0)*(1+((SUM(ManOH,CorpOH)*(1+Profit))+Profit))</f>
        <v>0</v>
      </c>
      <c r="R36" s="23">
        <f>VLOOKUP($C36,'iService Rates'!$C$5:$T$175,COLUMN(P36),0)*(1+((SUM(ManOH,CorpOH)*(1+Profit))+Profit))</f>
        <v>0</v>
      </c>
      <c r="S36" s="23">
        <f>VLOOKUP($C36,'iService Rates'!$C$5:$T$175,COLUMN(Q36),0)*(1+((SUM(ManOH,CorpOH)*(1+Profit))+Profit))</f>
        <v>0</v>
      </c>
      <c r="T36" s="23">
        <f>VLOOKUP($C36,'iService Rates'!$C$5:$T$175,COLUMN(R36),0)*(1+((SUM(ManOH,CorpOH)*(1+Profit))+Profit))</f>
        <v>0</v>
      </c>
      <c r="V36" s="23">
        <f t="shared" ref="V36:AH36" si="32">H36*V$4</f>
        <v>0</v>
      </c>
      <c r="W36" s="23">
        <f t="shared" si="32"/>
        <v>0</v>
      </c>
      <c r="X36" s="23">
        <f t="shared" si="32"/>
        <v>0</v>
      </c>
      <c r="Y36" s="23">
        <f t="shared" si="32"/>
        <v>0</v>
      </c>
      <c r="Z36" s="23">
        <f t="shared" si="32"/>
        <v>0</v>
      </c>
      <c r="AA36" s="23">
        <f t="shared" si="32"/>
        <v>0</v>
      </c>
      <c r="AB36" s="23">
        <f t="shared" si="32"/>
        <v>0</v>
      </c>
      <c r="AC36" s="23">
        <f t="shared" si="32"/>
        <v>0</v>
      </c>
      <c r="AD36" s="23">
        <f t="shared" si="32"/>
        <v>0</v>
      </c>
      <c r="AE36" s="23">
        <f t="shared" si="32"/>
        <v>0</v>
      </c>
      <c r="AF36" s="23">
        <f t="shared" si="32"/>
        <v>0</v>
      </c>
      <c r="AG36" s="23">
        <f t="shared" si="32"/>
        <v>0</v>
      </c>
      <c r="AH36" s="23">
        <f t="shared" si="32"/>
        <v>0</v>
      </c>
      <c r="AI36" s="23">
        <f t="shared" si="17"/>
        <v>0</v>
      </c>
    </row>
    <row r="37" ht="9.75" customHeight="1">
      <c r="B37" s="21"/>
      <c r="C37" s="17" t="s">
        <v>382</v>
      </c>
      <c r="D37" s="18" t="s">
        <v>383</v>
      </c>
      <c r="E37" s="17" t="s">
        <v>381</v>
      </c>
      <c r="F37" s="17" t="s">
        <v>44</v>
      </c>
      <c r="G37" s="17" t="s">
        <v>177</v>
      </c>
      <c r="H37" s="23">
        <f>VLOOKUP($C37,'iService Rates'!$C$5:$T$175,COLUMN(F37),0)*(1+((SUM(ManOH,CorpOH)*(1+Profit))+Profit))</f>
        <v>0</v>
      </c>
      <c r="I37" s="23">
        <f>VLOOKUP($C37,'iService Rates'!$C$5:$T$175,COLUMN(G37),0)*(1+((SUM(ManOH,CorpOH)*(1+Profit))+Profit))</f>
        <v>0</v>
      </c>
      <c r="J37" s="23">
        <f>VLOOKUP($C37,'iService Rates'!$C$5:$T$175,COLUMN(H37),0)*(1+((SUM(ManOH,CorpOH)*(1+Profit))+Profit))</f>
        <v>0</v>
      </c>
      <c r="K37" s="23">
        <f>VLOOKUP($C37,'iService Rates'!$C$5:$T$175,COLUMN(I37),0)*(1+((SUM(ManOH,CorpOH)*(1+Profit))+Profit))</f>
        <v>0</v>
      </c>
      <c r="L37" s="23">
        <f>VLOOKUP($C37,'iService Rates'!$C$5:$T$175,COLUMN(J37),0)*(1+((SUM(ManOH,CorpOH)*(1+Profit))+Profit))</f>
        <v>0</v>
      </c>
      <c r="M37" s="23">
        <f>VLOOKUP($C37,'iService Rates'!$C$5:$T$175,COLUMN(K37),0)*(1+((SUM(ManOH,CorpOH)*(1+Profit))+Profit))</f>
        <v>0</v>
      </c>
      <c r="N37" s="23">
        <f>VLOOKUP($C37,'iService Rates'!$C$5:$T$175,COLUMN(L37),0)*(1+((SUM(ManOH,CorpOH)*(1+Profit))+Profit))</f>
        <v>0</v>
      </c>
      <c r="O37" s="23">
        <f>VLOOKUP($C37,'iService Rates'!$C$5:$T$175,COLUMN(M37),0)*(1+((SUM(ManOH,CorpOH)*(1+Profit))+Profit))</f>
        <v>0</v>
      </c>
      <c r="P37" s="23">
        <f>VLOOKUP($C37,'iService Rates'!$C$5:$T$175,COLUMN(N37),0)*(1+((SUM(ManOH,CorpOH)*(1+Profit))+Profit))</f>
        <v>0</v>
      </c>
      <c r="Q37" s="23">
        <f>VLOOKUP($C37,'iService Rates'!$C$5:$T$175,COLUMN(O37),0)*(1+((SUM(ManOH,CorpOH)*(1+Profit))+Profit))</f>
        <v>0</v>
      </c>
      <c r="R37" s="23">
        <f>VLOOKUP($C37,'iService Rates'!$C$5:$T$175,COLUMN(P37),0)*(1+((SUM(ManOH,CorpOH)*(1+Profit))+Profit))</f>
        <v>0</v>
      </c>
      <c r="S37" s="23">
        <f>VLOOKUP($C37,'iService Rates'!$C$5:$T$175,COLUMN(Q37),0)*(1+((SUM(ManOH,CorpOH)*(1+Profit))+Profit))</f>
        <v>0</v>
      </c>
      <c r="T37" s="23">
        <f>VLOOKUP($C37,'iService Rates'!$C$5:$T$175,COLUMN(R37),0)*(1+((SUM(ManOH,CorpOH)*(1+Profit))+Profit))</f>
        <v>0</v>
      </c>
      <c r="V37" s="23">
        <f t="shared" ref="V37:AH37" si="33">H37*V$4</f>
        <v>0</v>
      </c>
      <c r="W37" s="23">
        <f t="shared" si="33"/>
        <v>0</v>
      </c>
      <c r="X37" s="23">
        <f t="shared" si="33"/>
        <v>0</v>
      </c>
      <c r="Y37" s="23">
        <f t="shared" si="33"/>
        <v>0</v>
      </c>
      <c r="Z37" s="23">
        <f t="shared" si="33"/>
        <v>0</v>
      </c>
      <c r="AA37" s="23">
        <f t="shared" si="33"/>
        <v>0</v>
      </c>
      <c r="AB37" s="23">
        <f t="shared" si="33"/>
        <v>0</v>
      </c>
      <c r="AC37" s="23">
        <f t="shared" si="33"/>
        <v>0</v>
      </c>
      <c r="AD37" s="23">
        <f t="shared" si="33"/>
        <v>0</v>
      </c>
      <c r="AE37" s="23">
        <f t="shared" si="33"/>
        <v>0</v>
      </c>
      <c r="AF37" s="23">
        <f t="shared" si="33"/>
        <v>0</v>
      </c>
      <c r="AG37" s="23">
        <f t="shared" si="33"/>
        <v>0</v>
      </c>
      <c r="AH37" s="23">
        <f t="shared" si="33"/>
        <v>0</v>
      </c>
      <c r="AI37" s="23">
        <f t="shared" si="17"/>
        <v>0</v>
      </c>
    </row>
    <row r="38" ht="9.75" customHeight="1">
      <c r="B38" s="16" t="s">
        <v>406</v>
      </c>
      <c r="C38" s="17" t="s">
        <v>407</v>
      </c>
      <c r="D38" s="18" t="s">
        <v>408</v>
      </c>
      <c r="E38" s="17" t="s">
        <v>381</v>
      </c>
      <c r="F38" s="17" t="s">
        <v>44</v>
      </c>
      <c r="G38" s="17" t="s">
        <v>177</v>
      </c>
      <c r="H38" s="24">
        <f>VLOOKUP($C38,'iService Rates'!$C$5:$T$175,COLUMN(F38),0)*(1+((SUM(ManOH,CorpOH)*(1+Profit))+Profit))</f>
        <v>0</v>
      </c>
      <c r="I38" s="9"/>
      <c r="J38" s="9"/>
      <c r="K38" s="9"/>
      <c r="L38" s="9"/>
      <c r="M38" s="9"/>
      <c r="N38" s="9"/>
      <c r="O38" s="9"/>
      <c r="P38" s="9"/>
      <c r="Q38" s="9"/>
      <c r="R38" s="9"/>
      <c r="S38" s="9"/>
      <c r="T38" s="10"/>
      <c r="V38" s="68"/>
      <c r="W38" s="9"/>
      <c r="X38" s="9"/>
      <c r="Y38" s="9"/>
      <c r="Z38" s="9"/>
      <c r="AA38" s="9"/>
      <c r="AB38" s="9"/>
      <c r="AC38" s="9"/>
      <c r="AD38" s="9"/>
      <c r="AE38" s="9"/>
      <c r="AF38" s="9"/>
      <c r="AG38" s="9"/>
      <c r="AH38" s="10"/>
      <c r="AI38" s="23">
        <f t="shared" ref="AI38:AI57" si="34">H38</f>
        <v>0</v>
      </c>
    </row>
    <row r="39" ht="9.75" customHeight="1">
      <c r="B39" s="20"/>
      <c r="C39" s="17" t="s">
        <v>409</v>
      </c>
      <c r="D39" s="18" t="s">
        <v>410</v>
      </c>
      <c r="E39" s="17" t="s">
        <v>381</v>
      </c>
      <c r="F39" s="17" t="s">
        <v>44</v>
      </c>
      <c r="G39" s="17" t="s">
        <v>177</v>
      </c>
      <c r="H39" s="24">
        <f>VLOOKUP($C39,'iService Rates'!$C$5:$T$175,COLUMN(F39),0)*(1+((SUM(ManOH,CorpOH)*(1+Profit))+Profit))</f>
        <v>0</v>
      </c>
      <c r="I39" s="9"/>
      <c r="J39" s="9"/>
      <c r="K39" s="9"/>
      <c r="L39" s="9"/>
      <c r="M39" s="9"/>
      <c r="N39" s="9"/>
      <c r="O39" s="9"/>
      <c r="P39" s="9"/>
      <c r="Q39" s="9"/>
      <c r="R39" s="9"/>
      <c r="S39" s="9"/>
      <c r="T39" s="10"/>
      <c r="V39" s="68"/>
      <c r="W39" s="9"/>
      <c r="X39" s="9"/>
      <c r="Y39" s="9"/>
      <c r="Z39" s="9"/>
      <c r="AA39" s="9"/>
      <c r="AB39" s="9"/>
      <c r="AC39" s="9"/>
      <c r="AD39" s="9"/>
      <c r="AE39" s="9"/>
      <c r="AF39" s="9"/>
      <c r="AG39" s="9"/>
      <c r="AH39" s="10"/>
      <c r="AI39" s="23">
        <f t="shared" si="34"/>
        <v>0</v>
      </c>
    </row>
    <row r="40" ht="9.75" customHeight="1">
      <c r="B40" s="20"/>
      <c r="C40" s="17" t="s">
        <v>411</v>
      </c>
      <c r="D40" s="18" t="s">
        <v>412</v>
      </c>
      <c r="E40" s="17" t="s">
        <v>381</v>
      </c>
      <c r="F40" s="17" t="s">
        <v>44</v>
      </c>
      <c r="G40" s="17" t="s">
        <v>177</v>
      </c>
      <c r="H40" s="24">
        <f>VLOOKUP($C40,'iService Rates'!$C$5:$T$175,COLUMN(F40),0)*(1+((SUM(ManOH,CorpOH)*(1+Profit))+Profit))</f>
        <v>0</v>
      </c>
      <c r="I40" s="9"/>
      <c r="J40" s="9"/>
      <c r="K40" s="9"/>
      <c r="L40" s="9"/>
      <c r="M40" s="9"/>
      <c r="N40" s="9"/>
      <c r="O40" s="9"/>
      <c r="P40" s="9"/>
      <c r="Q40" s="9"/>
      <c r="R40" s="9"/>
      <c r="S40" s="9"/>
      <c r="T40" s="10"/>
      <c r="V40" s="68"/>
      <c r="W40" s="9"/>
      <c r="X40" s="9"/>
      <c r="Y40" s="9"/>
      <c r="Z40" s="9"/>
      <c r="AA40" s="9"/>
      <c r="AB40" s="9"/>
      <c r="AC40" s="9"/>
      <c r="AD40" s="9"/>
      <c r="AE40" s="9"/>
      <c r="AF40" s="9"/>
      <c r="AG40" s="9"/>
      <c r="AH40" s="10"/>
      <c r="AI40" s="23">
        <f t="shared" si="34"/>
        <v>0</v>
      </c>
    </row>
    <row r="41" ht="9.75" customHeight="1">
      <c r="B41" s="20"/>
      <c r="C41" s="17" t="s">
        <v>413</v>
      </c>
      <c r="D41" s="18" t="s">
        <v>414</v>
      </c>
      <c r="E41" s="17" t="s">
        <v>381</v>
      </c>
      <c r="F41" s="17" t="s">
        <v>44</v>
      </c>
      <c r="G41" s="17" t="s">
        <v>177</v>
      </c>
      <c r="H41" s="24">
        <f>VLOOKUP($C41,'iService Rates'!$C$5:$T$175,COLUMN(F41),0)*(1+((SUM(ManOH,CorpOH)*(1+Profit))+Profit))</f>
        <v>0</v>
      </c>
      <c r="I41" s="9"/>
      <c r="J41" s="9"/>
      <c r="K41" s="9"/>
      <c r="L41" s="9"/>
      <c r="M41" s="9"/>
      <c r="N41" s="9"/>
      <c r="O41" s="9"/>
      <c r="P41" s="9"/>
      <c r="Q41" s="9"/>
      <c r="R41" s="9"/>
      <c r="S41" s="9"/>
      <c r="T41" s="10"/>
      <c r="V41" s="68"/>
      <c r="W41" s="9"/>
      <c r="X41" s="9"/>
      <c r="Y41" s="9"/>
      <c r="Z41" s="9"/>
      <c r="AA41" s="9"/>
      <c r="AB41" s="9"/>
      <c r="AC41" s="9"/>
      <c r="AD41" s="9"/>
      <c r="AE41" s="9"/>
      <c r="AF41" s="9"/>
      <c r="AG41" s="9"/>
      <c r="AH41" s="10"/>
      <c r="AI41" s="23">
        <f t="shared" si="34"/>
        <v>0</v>
      </c>
    </row>
    <row r="42" ht="9.75" customHeight="1">
      <c r="B42" s="21"/>
      <c r="C42" s="17" t="s">
        <v>415</v>
      </c>
      <c r="D42" s="18" t="s">
        <v>416</v>
      </c>
      <c r="E42" s="17" t="s">
        <v>381</v>
      </c>
      <c r="F42" s="17" t="s">
        <v>44</v>
      </c>
      <c r="G42" s="17" t="s">
        <v>177</v>
      </c>
      <c r="H42" s="24">
        <f>VLOOKUP($C42,'iService Rates'!$C$5:$T$175,COLUMN(F42),0)*(1+((SUM(ManOH,CorpOH)*(1+Profit))+Profit))</f>
        <v>0</v>
      </c>
      <c r="I42" s="9"/>
      <c r="J42" s="9"/>
      <c r="K42" s="9"/>
      <c r="L42" s="9"/>
      <c r="M42" s="9"/>
      <c r="N42" s="9"/>
      <c r="O42" s="9"/>
      <c r="P42" s="9"/>
      <c r="Q42" s="9"/>
      <c r="R42" s="9"/>
      <c r="S42" s="9"/>
      <c r="T42" s="10"/>
      <c r="V42" s="68"/>
      <c r="W42" s="9"/>
      <c r="X42" s="9"/>
      <c r="Y42" s="9"/>
      <c r="Z42" s="9"/>
      <c r="AA42" s="9"/>
      <c r="AB42" s="9"/>
      <c r="AC42" s="9"/>
      <c r="AD42" s="9"/>
      <c r="AE42" s="9"/>
      <c r="AF42" s="9"/>
      <c r="AG42" s="9"/>
      <c r="AH42" s="10"/>
      <c r="AI42" s="23">
        <f t="shared" si="34"/>
        <v>0</v>
      </c>
    </row>
    <row r="43" ht="9.75" customHeight="1">
      <c r="B43" s="16" t="s">
        <v>417</v>
      </c>
      <c r="C43" s="17" t="s">
        <v>418</v>
      </c>
      <c r="D43" s="18" t="s">
        <v>419</v>
      </c>
      <c r="E43" s="17" t="s">
        <v>381</v>
      </c>
      <c r="F43" s="17" t="s">
        <v>44</v>
      </c>
      <c r="G43" s="17" t="s">
        <v>177</v>
      </c>
      <c r="H43" s="24">
        <f>VLOOKUP($C43,'iService Rates'!$C$5:$T$175,COLUMN(F43),0)*(1+((SUM(ManOH,CorpOH)*(1+Profit))+Profit))</f>
        <v>0</v>
      </c>
      <c r="I43" s="9"/>
      <c r="J43" s="9"/>
      <c r="K43" s="9"/>
      <c r="L43" s="9"/>
      <c r="M43" s="9"/>
      <c r="N43" s="9"/>
      <c r="O43" s="9"/>
      <c r="P43" s="9"/>
      <c r="Q43" s="9"/>
      <c r="R43" s="9"/>
      <c r="S43" s="9"/>
      <c r="T43" s="10"/>
      <c r="V43" s="68"/>
      <c r="W43" s="9"/>
      <c r="X43" s="9"/>
      <c r="Y43" s="9"/>
      <c r="Z43" s="9"/>
      <c r="AA43" s="9"/>
      <c r="AB43" s="9"/>
      <c r="AC43" s="9"/>
      <c r="AD43" s="9"/>
      <c r="AE43" s="9"/>
      <c r="AF43" s="9"/>
      <c r="AG43" s="9"/>
      <c r="AH43" s="10"/>
      <c r="AI43" s="23">
        <f t="shared" si="34"/>
        <v>0</v>
      </c>
    </row>
    <row r="44" ht="9.75" customHeight="1">
      <c r="B44" s="20"/>
      <c r="C44" s="17" t="s">
        <v>420</v>
      </c>
      <c r="D44" s="18" t="s">
        <v>421</v>
      </c>
      <c r="E44" s="17" t="s">
        <v>381</v>
      </c>
      <c r="F44" s="17" t="s">
        <v>44</v>
      </c>
      <c r="G44" s="17" t="s">
        <v>177</v>
      </c>
      <c r="H44" s="24">
        <f>VLOOKUP($C44,'iService Rates'!$C$5:$T$175,COLUMN(F44),0)*(1+((SUM(ManOH,CorpOH)*(1+Profit))+Profit))</f>
        <v>0</v>
      </c>
      <c r="I44" s="9"/>
      <c r="J44" s="9"/>
      <c r="K44" s="9"/>
      <c r="L44" s="9"/>
      <c r="M44" s="9"/>
      <c r="N44" s="9"/>
      <c r="O44" s="9"/>
      <c r="P44" s="9"/>
      <c r="Q44" s="9"/>
      <c r="R44" s="9"/>
      <c r="S44" s="9"/>
      <c r="T44" s="10"/>
      <c r="V44" s="68"/>
      <c r="W44" s="9"/>
      <c r="X44" s="9"/>
      <c r="Y44" s="9"/>
      <c r="Z44" s="9"/>
      <c r="AA44" s="9"/>
      <c r="AB44" s="9"/>
      <c r="AC44" s="9"/>
      <c r="AD44" s="9"/>
      <c r="AE44" s="9"/>
      <c r="AF44" s="9"/>
      <c r="AG44" s="9"/>
      <c r="AH44" s="10"/>
      <c r="AI44" s="23">
        <f t="shared" si="34"/>
        <v>0</v>
      </c>
    </row>
    <row r="45" ht="9.75" customHeight="1">
      <c r="B45" s="20"/>
      <c r="C45" s="17" t="s">
        <v>422</v>
      </c>
      <c r="D45" s="18" t="s">
        <v>423</v>
      </c>
      <c r="E45" s="17" t="s">
        <v>381</v>
      </c>
      <c r="F45" s="17" t="s">
        <v>44</v>
      </c>
      <c r="G45" s="17" t="s">
        <v>177</v>
      </c>
      <c r="H45" s="24">
        <f>VLOOKUP($C45,'iService Rates'!$C$5:$T$175,COLUMN(F45),0)*(1+((SUM(ManOH,CorpOH)*(1+Profit))+Profit))</f>
        <v>0</v>
      </c>
      <c r="I45" s="9"/>
      <c r="J45" s="9"/>
      <c r="K45" s="9"/>
      <c r="L45" s="9"/>
      <c r="M45" s="9"/>
      <c r="N45" s="9"/>
      <c r="O45" s="9"/>
      <c r="P45" s="9"/>
      <c r="Q45" s="9"/>
      <c r="R45" s="9"/>
      <c r="S45" s="9"/>
      <c r="T45" s="10"/>
      <c r="V45" s="68"/>
      <c r="W45" s="9"/>
      <c r="X45" s="9"/>
      <c r="Y45" s="9"/>
      <c r="Z45" s="9"/>
      <c r="AA45" s="9"/>
      <c r="AB45" s="9"/>
      <c r="AC45" s="9"/>
      <c r="AD45" s="9"/>
      <c r="AE45" s="9"/>
      <c r="AF45" s="9"/>
      <c r="AG45" s="9"/>
      <c r="AH45" s="10"/>
      <c r="AI45" s="23">
        <f t="shared" si="34"/>
        <v>0</v>
      </c>
    </row>
    <row r="46" ht="9.75" customHeight="1">
      <c r="B46" s="20"/>
      <c r="C46" s="17" t="s">
        <v>424</v>
      </c>
      <c r="D46" s="18" t="s">
        <v>425</v>
      </c>
      <c r="E46" s="17" t="s">
        <v>381</v>
      </c>
      <c r="F46" s="17" t="s">
        <v>44</v>
      </c>
      <c r="G46" s="17" t="s">
        <v>177</v>
      </c>
      <c r="H46" s="24">
        <f>VLOOKUP($C46,'iService Rates'!$C$5:$T$175,COLUMN(F46),0)*(1+((SUM(ManOH,CorpOH)*(1+Profit))+Profit))</f>
        <v>0</v>
      </c>
      <c r="I46" s="9"/>
      <c r="J46" s="9"/>
      <c r="K46" s="9"/>
      <c r="L46" s="9"/>
      <c r="M46" s="9"/>
      <c r="N46" s="9"/>
      <c r="O46" s="9"/>
      <c r="P46" s="9"/>
      <c r="Q46" s="9"/>
      <c r="R46" s="9"/>
      <c r="S46" s="9"/>
      <c r="T46" s="10"/>
      <c r="V46" s="68"/>
      <c r="W46" s="9"/>
      <c r="X46" s="9"/>
      <c r="Y46" s="9"/>
      <c r="Z46" s="9"/>
      <c r="AA46" s="9"/>
      <c r="AB46" s="9"/>
      <c r="AC46" s="9"/>
      <c r="AD46" s="9"/>
      <c r="AE46" s="9"/>
      <c r="AF46" s="9"/>
      <c r="AG46" s="9"/>
      <c r="AH46" s="10"/>
      <c r="AI46" s="23">
        <f t="shared" si="34"/>
        <v>0</v>
      </c>
    </row>
    <row r="47" ht="9.75" customHeight="1">
      <c r="B47" s="20"/>
      <c r="C47" s="17" t="s">
        <v>426</v>
      </c>
      <c r="D47" s="18" t="s">
        <v>427</v>
      </c>
      <c r="E47" s="17" t="s">
        <v>381</v>
      </c>
      <c r="F47" s="17" t="s">
        <v>44</v>
      </c>
      <c r="G47" s="17" t="s">
        <v>177</v>
      </c>
      <c r="H47" s="24">
        <f>VLOOKUP($C47,'iService Rates'!$C$5:$T$175,COLUMN(F47),0)*(1+((SUM(ManOH,CorpOH)*(1+Profit))+Profit))</f>
        <v>0</v>
      </c>
      <c r="I47" s="9"/>
      <c r="J47" s="9"/>
      <c r="K47" s="9"/>
      <c r="L47" s="9"/>
      <c r="M47" s="9"/>
      <c r="N47" s="9"/>
      <c r="O47" s="9"/>
      <c r="P47" s="9"/>
      <c r="Q47" s="9"/>
      <c r="R47" s="9"/>
      <c r="S47" s="9"/>
      <c r="T47" s="10"/>
      <c r="V47" s="68"/>
      <c r="W47" s="9"/>
      <c r="X47" s="9"/>
      <c r="Y47" s="9"/>
      <c r="Z47" s="9"/>
      <c r="AA47" s="9"/>
      <c r="AB47" s="9"/>
      <c r="AC47" s="9"/>
      <c r="AD47" s="9"/>
      <c r="AE47" s="9"/>
      <c r="AF47" s="9"/>
      <c r="AG47" s="9"/>
      <c r="AH47" s="10"/>
      <c r="AI47" s="23">
        <f t="shared" si="34"/>
        <v>0</v>
      </c>
    </row>
    <row r="48" ht="9.75" customHeight="1">
      <c r="B48" s="20"/>
      <c r="C48" s="17" t="s">
        <v>428</v>
      </c>
      <c r="D48" s="18" t="s">
        <v>429</v>
      </c>
      <c r="E48" s="17" t="s">
        <v>381</v>
      </c>
      <c r="F48" s="17" t="s">
        <v>44</v>
      </c>
      <c r="G48" s="17" t="s">
        <v>177</v>
      </c>
      <c r="H48" s="24">
        <f>VLOOKUP($C48,'iService Rates'!$C$5:$T$175,COLUMN(F48),0)*(1+((SUM(ManOH,CorpOH)*(1+Profit))+Profit))</f>
        <v>0</v>
      </c>
      <c r="I48" s="9"/>
      <c r="J48" s="9"/>
      <c r="K48" s="9"/>
      <c r="L48" s="9"/>
      <c r="M48" s="9"/>
      <c r="N48" s="9"/>
      <c r="O48" s="9"/>
      <c r="P48" s="9"/>
      <c r="Q48" s="9"/>
      <c r="R48" s="9"/>
      <c r="S48" s="9"/>
      <c r="T48" s="10"/>
      <c r="V48" s="68"/>
      <c r="W48" s="9"/>
      <c r="X48" s="9"/>
      <c r="Y48" s="9"/>
      <c r="Z48" s="9"/>
      <c r="AA48" s="9"/>
      <c r="AB48" s="9"/>
      <c r="AC48" s="9"/>
      <c r="AD48" s="9"/>
      <c r="AE48" s="9"/>
      <c r="AF48" s="9"/>
      <c r="AG48" s="9"/>
      <c r="AH48" s="10"/>
      <c r="AI48" s="23">
        <f t="shared" si="34"/>
        <v>0</v>
      </c>
    </row>
    <row r="49" ht="9.75" customHeight="1">
      <c r="B49" s="20"/>
      <c r="C49" s="17" t="s">
        <v>430</v>
      </c>
      <c r="D49" s="18" t="s">
        <v>431</v>
      </c>
      <c r="E49" s="17" t="s">
        <v>381</v>
      </c>
      <c r="F49" s="17" t="s">
        <v>44</v>
      </c>
      <c r="G49" s="17" t="s">
        <v>177</v>
      </c>
      <c r="H49" s="24">
        <f>VLOOKUP($C49,'iService Rates'!$C$5:$T$175,COLUMN(F49),0)*(1+((SUM(ManOH,CorpOH)*(1+Profit))+Profit))</f>
        <v>0</v>
      </c>
      <c r="I49" s="9"/>
      <c r="J49" s="9"/>
      <c r="K49" s="9"/>
      <c r="L49" s="9"/>
      <c r="M49" s="9"/>
      <c r="N49" s="9"/>
      <c r="O49" s="9"/>
      <c r="P49" s="9"/>
      <c r="Q49" s="9"/>
      <c r="R49" s="9"/>
      <c r="S49" s="9"/>
      <c r="T49" s="10"/>
      <c r="V49" s="68"/>
      <c r="W49" s="9"/>
      <c r="X49" s="9"/>
      <c r="Y49" s="9"/>
      <c r="Z49" s="9"/>
      <c r="AA49" s="9"/>
      <c r="AB49" s="9"/>
      <c r="AC49" s="9"/>
      <c r="AD49" s="9"/>
      <c r="AE49" s="9"/>
      <c r="AF49" s="9"/>
      <c r="AG49" s="9"/>
      <c r="AH49" s="10"/>
      <c r="AI49" s="23">
        <f t="shared" si="34"/>
        <v>0</v>
      </c>
    </row>
    <row r="50" ht="9.75" customHeight="1">
      <c r="B50" s="21"/>
      <c r="C50" s="17" t="s">
        <v>446</v>
      </c>
      <c r="D50" s="18" t="s">
        <v>447</v>
      </c>
      <c r="E50" s="17" t="s">
        <v>381</v>
      </c>
      <c r="F50" s="17" t="s">
        <v>44</v>
      </c>
      <c r="G50" s="17" t="s">
        <v>177</v>
      </c>
      <c r="H50" s="24">
        <f>VLOOKUP($C50,'iService Rates'!$C$5:$T$175,COLUMN(F50),0)*(1+((SUM(ManOH,CorpOH)*(1+Profit))+Profit))</f>
        <v>0</v>
      </c>
      <c r="I50" s="9"/>
      <c r="J50" s="9"/>
      <c r="K50" s="9"/>
      <c r="L50" s="9"/>
      <c r="M50" s="9"/>
      <c r="N50" s="9"/>
      <c r="O50" s="9"/>
      <c r="P50" s="9"/>
      <c r="Q50" s="9"/>
      <c r="R50" s="9"/>
      <c r="S50" s="9"/>
      <c r="T50" s="10"/>
      <c r="V50" s="68"/>
      <c r="W50" s="9"/>
      <c r="X50" s="9"/>
      <c r="Y50" s="9"/>
      <c r="Z50" s="9"/>
      <c r="AA50" s="9"/>
      <c r="AB50" s="9"/>
      <c r="AC50" s="9"/>
      <c r="AD50" s="9"/>
      <c r="AE50" s="9"/>
      <c r="AF50" s="9"/>
      <c r="AG50" s="9"/>
      <c r="AH50" s="10"/>
      <c r="AI50" s="23">
        <f t="shared" si="34"/>
        <v>0</v>
      </c>
    </row>
    <row r="51" ht="9.75" customHeight="1">
      <c r="B51" s="16" t="s">
        <v>448</v>
      </c>
      <c r="C51" s="17" t="s">
        <v>449</v>
      </c>
      <c r="D51" s="18" t="s">
        <v>450</v>
      </c>
      <c r="E51" s="17" t="s">
        <v>451</v>
      </c>
      <c r="F51" s="17" t="s">
        <v>44</v>
      </c>
      <c r="G51" s="17" t="s">
        <v>177</v>
      </c>
      <c r="H51" s="24">
        <f>VLOOKUP($C51,'iService Rates'!$C$5:$T$175,COLUMN(F51),0)*(1+((SUM(ManOH,CorpOH)*(1+Profit))+Profit))</f>
        <v>0</v>
      </c>
      <c r="I51" s="9"/>
      <c r="J51" s="9"/>
      <c r="K51" s="9"/>
      <c r="L51" s="9"/>
      <c r="M51" s="9"/>
      <c r="N51" s="9"/>
      <c r="O51" s="9"/>
      <c r="P51" s="9"/>
      <c r="Q51" s="9"/>
      <c r="R51" s="9"/>
      <c r="S51" s="9"/>
      <c r="T51" s="10"/>
      <c r="V51" s="68"/>
      <c r="W51" s="9"/>
      <c r="X51" s="9"/>
      <c r="Y51" s="9"/>
      <c r="Z51" s="9"/>
      <c r="AA51" s="9"/>
      <c r="AB51" s="9"/>
      <c r="AC51" s="9"/>
      <c r="AD51" s="9"/>
      <c r="AE51" s="9"/>
      <c r="AF51" s="9"/>
      <c r="AG51" s="9"/>
      <c r="AH51" s="10"/>
      <c r="AI51" s="23">
        <f t="shared" si="34"/>
        <v>0</v>
      </c>
    </row>
    <row r="52" ht="9.75" customHeight="1">
      <c r="B52" s="20"/>
      <c r="C52" s="17" t="s">
        <v>452</v>
      </c>
      <c r="D52" s="25" t="s">
        <v>453</v>
      </c>
      <c r="E52" s="17" t="s">
        <v>451</v>
      </c>
      <c r="F52" s="17" t="s">
        <v>44</v>
      </c>
      <c r="G52" s="17" t="s">
        <v>177</v>
      </c>
      <c r="H52" s="24">
        <f>VLOOKUP($C52,'iService Rates'!$C$5:$T$175,COLUMN(F52),0)*(1+((SUM(ManOH,CorpOH)*(1+Profit))+Profit))</f>
        <v>0</v>
      </c>
      <c r="I52" s="9"/>
      <c r="J52" s="9"/>
      <c r="K52" s="9"/>
      <c r="L52" s="9"/>
      <c r="M52" s="9"/>
      <c r="N52" s="9"/>
      <c r="O52" s="9"/>
      <c r="P52" s="9"/>
      <c r="Q52" s="9"/>
      <c r="R52" s="9"/>
      <c r="S52" s="9"/>
      <c r="T52" s="10"/>
      <c r="V52" s="68"/>
      <c r="W52" s="9"/>
      <c r="X52" s="9"/>
      <c r="Y52" s="9"/>
      <c r="Z52" s="9"/>
      <c r="AA52" s="9"/>
      <c r="AB52" s="9"/>
      <c r="AC52" s="9"/>
      <c r="AD52" s="9"/>
      <c r="AE52" s="9"/>
      <c r="AF52" s="9"/>
      <c r="AG52" s="9"/>
      <c r="AH52" s="10"/>
      <c r="AI52" s="23">
        <f t="shared" si="34"/>
        <v>0</v>
      </c>
    </row>
    <row r="53" ht="9.75" customHeight="1">
      <c r="B53" s="20"/>
      <c r="C53" s="17" t="s">
        <v>454</v>
      </c>
      <c r="D53" s="18" t="s">
        <v>455</v>
      </c>
      <c r="E53" s="17" t="s">
        <v>456</v>
      </c>
      <c r="F53" s="17" t="s">
        <v>44</v>
      </c>
      <c r="G53" s="17" t="s">
        <v>177</v>
      </c>
      <c r="H53" s="24">
        <f>VLOOKUP($C53,'iService Rates'!$C$5:$T$175,COLUMN(F53),0)*(1+((SUM(ManOH,CorpOH)*(1+Profit))+Profit))</f>
        <v>0</v>
      </c>
      <c r="I53" s="9"/>
      <c r="J53" s="9"/>
      <c r="K53" s="9"/>
      <c r="L53" s="9"/>
      <c r="M53" s="9"/>
      <c r="N53" s="9"/>
      <c r="O53" s="9"/>
      <c r="P53" s="9"/>
      <c r="Q53" s="9"/>
      <c r="R53" s="9"/>
      <c r="S53" s="9"/>
      <c r="T53" s="10"/>
      <c r="V53" s="68"/>
      <c r="W53" s="9"/>
      <c r="X53" s="9"/>
      <c r="Y53" s="9"/>
      <c r="Z53" s="9"/>
      <c r="AA53" s="9"/>
      <c r="AB53" s="9"/>
      <c r="AC53" s="9"/>
      <c r="AD53" s="9"/>
      <c r="AE53" s="9"/>
      <c r="AF53" s="9"/>
      <c r="AG53" s="9"/>
      <c r="AH53" s="10"/>
      <c r="AI53" s="23">
        <f t="shared" si="34"/>
        <v>0</v>
      </c>
    </row>
    <row r="54" ht="9.75" customHeight="1">
      <c r="B54" s="20"/>
      <c r="C54" s="17" t="s">
        <v>457</v>
      </c>
      <c r="D54" s="18" t="s">
        <v>458</v>
      </c>
      <c r="E54" s="17" t="s">
        <v>456</v>
      </c>
      <c r="F54" s="17" t="s">
        <v>44</v>
      </c>
      <c r="G54" s="17" t="s">
        <v>177</v>
      </c>
      <c r="H54" s="24">
        <f>VLOOKUP($C54,'iService Rates'!$C$5:$T$175,COLUMN(F54),0)*(1+((SUM(ManOH,CorpOH)*(1+Profit))+Profit))</f>
        <v>0</v>
      </c>
      <c r="I54" s="9"/>
      <c r="J54" s="9"/>
      <c r="K54" s="9"/>
      <c r="L54" s="9"/>
      <c r="M54" s="9"/>
      <c r="N54" s="9"/>
      <c r="O54" s="9"/>
      <c r="P54" s="9"/>
      <c r="Q54" s="9"/>
      <c r="R54" s="9"/>
      <c r="S54" s="9"/>
      <c r="T54" s="10"/>
      <c r="V54" s="68"/>
      <c r="W54" s="9"/>
      <c r="X54" s="9"/>
      <c r="Y54" s="9"/>
      <c r="Z54" s="9"/>
      <c r="AA54" s="9"/>
      <c r="AB54" s="9"/>
      <c r="AC54" s="9"/>
      <c r="AD54" s="9"/>
      <c r="AE54" s="9"/>
      <c r="AF54" s="9"/>
      <c r="AG54" s="9"/>
      <c r="AH54" s="10"/>
      <c r="AI54" s="23">
        <f t="shared" si="34"/>
        <v>0</v>
      </c>
    </row>
    <row r="55" ht="9.75" customHeight="1">
      <c r="B55" s="21"/>
      <c r="C55" s="17" t="s">
        <v>466</v>
      </c>
      <c r="D55" s="18" t="s">
        <v>467</v>
      </c>
      <c r="E55" s="17" t="s">
        <v>468</v>
      </c>
      <c r="F55" s="17" t="s">
        <v>44</v>
      </c>
      <c r="G55" s="17" t="s">
        <v>177</v>
      </c>
      <c r="H55" s="24">
        <f>VLOOKUP($C55,'iService Rates'!$C$5:$T$175,COLUMN(F55),0)*(1+((SUM(ManOH,CorpOH)*(1+Profit))+Profit))</f>
        <v>0</v>
      </c>
      <c r="I55" s="9"/>
      <c r="J55" s="9"/>
      <c r="K55" s="9"/>
      <c r="L55" s="9"/>
      <c r="M55" s="9"/>
      <c r="N55" s="9"/>
      <c r="O55" s="9"/>
      <c r="P55" s="9"/>
      <c r="Q55" s="9"/>
      <c r="R55" s="9"/>
      <c r="S55" s="9"/>
      <c r="T55" s="10"/>
      <c r="V55" s="68"/>
      <c r="W55" s="9"/>
      <c r="X55" s="9"/>
      <c r="Y55" s="9"/>
      <c r="Z55" s="9"/>
      <c r="AA55" s="9"/>
      <c r="AB55" s="9"/>
      <c r="AC55" s="9"/>
      <c r="AD55" s="9"/>
      <c r="AE55" s="9"/>
      <c r="AF55" s="9"/>
      <c r="AG55" s="9"/>
      <c r="AH55" s="10"/>
      <c r="AI55" s="23">
        <f t="shared" si="34"/>
        <v>0</v>
      </c>
    </row>
    <row r="56" ht="9.75" customHeight="1">
      <c r="B56" s="27"/>
      <c r="C56" s="17" t="s">
        <v>538</v>
      </c>
      <c r="D56" s="22" t="s">
        <v>539</v>
      </c>
      <c r="E56" s="17" t="s">
        <v>540</v>
      </c>
      <c r="F56" s="17" t="s">
        <v>44</v>
      </c>
      <c r="G56" s="17" t="s">
        <v>177</v>
      </c>
      <c r="H56" s="69">
        <f>VLOOKUP($C56,'iService Rates'!$C$5:$T$175,COLUMN(F56),0)*(1+((SUM(ManOH,CorpOH)*(1+Profit))+Profit))</f>
        <v>0</v>
      </c>
      <c r="I56" s="9"/>
      <c r="J56" s="9"/>
      <c r="K56" s="9"/>
      <c r="L56" s="9"/>
      <c r="M56" s="9"/>
      <c r="N56" s="9"/>
      <c r="O56" s="9"/>
      <c r="P56" s="9"/>
      <c r="Q56" s="9"/>
      <c r="R56" s="9"/>
      <c r="S56" s="9"/>
      <c r="T56" s="10"/>
      <c r="V56" s="70"/>
      <c r="W56" s="9"/>
      <c r="X56" s="9"/>
      <c r="Y56" s="9"/>
      <c r="Z56" s="9"/>
      <c r="AA56" s="9"/>
      <c r="AB56" s="9"/>
      <c r="AC56" s="9"/>
      <c r="AD56" s="9"/>
      <c r="AE56" s="9"/>
      <c r="AF56" s="9"/>
      <c r="AG56" s="9"/>
      <c r="AH56" s="10"/>
      <c r="AI56" s="71">
        <f t="shared" si="34"/>
        <v>0</v>
      </c>
    </row>
    <row r="57" ht="9.75" customHeight="1">
      <c r="B57" s="17" t="s">
        <v>541</v>
      </c>
      <c r="C57" s="17" t="s">
        <v>542</v>
      </c>
      <c r="D57" s="18" t="s">
        <v>543</v>
      </c>
      <c r="E57" s="17" t="s">
        <v>540</v>
      </c>
      <c r="F57" s="17" t="s">
        <v>44</v>
      </c>
      <c r="G57" s="17" t="s">
        <v>177</v>
      </c>
      <c r="H57" s="69">
        <f>VLOOKUP($C57,'iService Rates'!$C$5:$T$175,COLUMN(F57),0)*(1+((SUM(ManOH,CorpOH)*(1+Profit))+Profit))</f>
        <v>0</v>
      </c>
      <c r="I57" s="9"/>
      <c r="J57" s="9"/>
      <c r="K57" s="9"/>
      <c r="L57" s="9"/>
      <c r="M57" s="9"/>
      <c r="N57" s="9"/>
      <c r="O57" s="9"/>
      <c r="P57" s="9"/>
      <c r="Q57" s="9"/>
      <c r="R57" s="9"/>
      <c r="S57" s="9"/>
      <c r="T57" s="10"/>
      <c r="V57" s="70"/>
      <c r="W57" s="9"/>
      <c r="X57" s="9"/>
      <c r="Y57" s="9"/>
      <c r="Z57" s="9"/>
      <c r="AA57" s="9"/>
      <c r="AB57" s="9"/>
      <c r="AC57" s="9"/>
      <c r="AD57" s="9"/>
      <c r="AE57" s="9"/>
      <c r="AF57" s="9"/>
      <c r="AG57" s="9"/>
      <c r="AH57" s="10"/>
      <c r="AI57" s="71">
        <f t="shared" si="34"/>
        <v>0</v>
      </c>
    </row>
    <row r="58" ht="9.75" customHeight="1"/>
    <row r="59" ht="9.75" customHeight="1">
      <c r="B59" s="52" t="s">
        <v>637</v>
      </c>
    </row>
    <row r="60" ht="9.75" customHeight="1"/>
    <row r="61" ht="9.75" customHeight="1">
      <c r="B61" s="72" t="s">
        <v>335</v>
      </c>
      <c r="C61" s="17" t="s">
        <v>638</v>
      </c>
      <c r="D61" s="18" t="s">
        <v>639</v>
      </c>
      <c r="E61" s="17" t="s">
        <v>640</v>
      </c>
      <c r="F61" s="17" t="s">
        <v>44</v>
      </c>
      <c r="G61" s="17" t="s">
        <v>177</v>
      </c>
      <c r="H61" s="73">
        <f>iVariables!D24*(1+((SUM(ManOH,CorpOH)*(1+Profit))+Profit))</f>
        <v>0</v>
      </c>
      <c r="I61" s="9"/>
      <c r="J61" s="9"/>
      <c r="K61" s="9"/>
      <c r="L61" s="9"/>
      <c r="M61" s="9"/>
      <c r="N61" s="9"/>
      <c r="O61" s="9"/>
      <c r="P61" s="9"/>
      <c r="Q61" s="9"/>
      <c r="R61" s="9"/>
      <c r="S61" s="9"/>
      <c r="T61" s="10"/>
      <c r="V61" s="70"/>
      <c r="W61" s="9"/>
      <c r="X61" s="9"/>
      <c r="Y61" s="9"/>
      <c r="Z61" s="9"/>
      <c r="AA61" s="9"/>
      <c r="AB61" s="9"/>
      <c r="AC61" s="9"/>
      <c r="AD61" s="9"/>
      <c r="AE61" s="9"/>
      <c r="AF61" s="9"/>
      <c r="AG61" s="9"/>
      <c r="AH61" s="10"/>
      <c r="AI61" s="48">
        <f>H61</f>
        <v>0</v>
      </c>
    </row>
    <row r="62" ht="9.75" customHeight="1"/>
    <row r="63" ht="9.75" customHeight="1">
      <c r="B63" s="52" t="s">
        <v>641</v>
      </c>
    </row>
    <row r="64" ht="9.75" customHeight="1"/>
    <row r="65" ht="9.75" customHeight="1">
      <c r="B65" s="16" t="s">
        <v>544</v>
      </c>
      <c r="C65" s="74" t="s">
        <v>545</v>
      </c>
      <c r="D65" s="7" t="s">
        <v>570</v>
      </c>
      <c r="E65" s="44" t="s">
        <v>176</v>
      </c>
      <c r="F65" s="17" t="s">
        <v>44</v>
      </c>
      <c r="G65" s="17" t="s">
        <v>177</v>
      </c>
      <c r="H65" s="28">
        <f>'iBillable Works'!C7*(1+Profit)</f>
        <v>0</v>
      </c>
      <c r="I65" s="9"/>
      <c r="J65" s="9"/>
      <c r="K65" s="9"/>
      <c r="L65" s="9"/>
      <c r="M65" s="9"/>
      <c r="N65" s="9"/>
      <c r="O65" s="9"/>
      <c r="P65" s="9"/>
      <c r="Q65" s="9"/>
      <c r="R65" s="9"/>
      <c r="S65" s="9"/>
      <c r="T65" s="10"/>
      <c r="V65" s="70"/>
      <c r="W65" s="9"/>
      <c r="X65" s="9"/>
      <c r="Y65" s="9"/>
      <c r="Z65" s="9"/>
      <c r="AA65" s="9"/>
      <c r="AB65" s="9"/>
      <c r="AC65" s="9"/>
      <c r="AD65" s="9"/>
      <c r="AE65" s="9"/>
      <c r="AF65" s="9"/>
      <c r="AG65" s="9"/>
      <c r="AH65" s="10"/>
      <c r="AI65" s="71">
        <f t="shared" ref="AI65:AI68" si="35">H65</f>
        <v>0</v>
      </c>
    </row>
    <row r="66" ht="9.75" customHeight="1">
      <c r="B66" s="20"/>
      <c r="C66" s="20"/>
      <c r="D66" s="7" t="s">
        <v>571</v>
      </c>
      <c r="E66" s="44" t="s">
        <v>176</v>
      </c>
      <c r="F66" s="17" t="s">
        <v>44</v>
      </c>
      <c r="G66" s="17" t="s">
        <v>177</v>
      </c>
      <c r="H66" s="28">
        <f>'iBillable Works'!C8*(1+Profit)</f>
        <v>0</v>
      </c>
      <c r="I66" s="9"/>
      <c r="J66" s="9"/>
      <c r="K66" s="9"/>
      <c r="L66" s="9"/>
      <c r="M66" s="9"/>
      <c r="N66" s="9"/>
      <c r="O66" s="9"/>
      <c r="P66" s="9"/>
      <c r="Q66" s="9"/>
      <c r="R66" s="9"/>
      <c r="S66" s="9"/>
      <c r="T66" s="10"/>
      <c r="V66" s="70"/>
      <c r="W66" s="9"/>
      <c r="X66" s="9"/>
      <c r="Y66" s="9"/>
      <c r="Z66" s="9"/>
      <c r="AA66" s="9"/>
      <c r="AB66" s="9"/>
      <c r="AC66" s="9"/>
      <c r="AD66" s="9"/>
      <c r="AE66" s="9"/>
      <c r="AF66" s="9"/>
      <c r="AG66" s="9"/>
      <c r="AH66" s="10"/>
      <c r="AI66" s="71">
        <f t="shared" si="35"/>
        <v>0</v>
      </c>
    </row>
    <row r="67" ht="9.75" customHeight="1">
      <c r="B67" s="20"/>
      <c r="C67" s="20"/>
      <c r="D67" s="7" t="s">
        <v>572</v>
      </c>
      <c r="E67" s="44" t="s">
        <v>176</v>
      </c>
      <c r="F67" s="17" t="s">
        <v>44</v>
      </c>
      <c r="G67" s="17" t="s">
        <v>177</v>
      </c>
      <c r="H67" s="28">
        <f>'iBillable Works'!C9*(1+Profit)</f>
        <v>0</v>
      </c>
      <c r="I67" s="9"/>
      <c r="J67" s="9"/>
      <c r="K67" s="9"/>
      <c r="L67" s="9"/>
      <c r="M67" s="9"/>
      <c r="N67" s="9"/>
      <c r="O67" s="9"/>
      <c r="P67" s="9"/>
      <c r="Q67" s="9"/>
      <c r="R67" s="9"/>
      <c r="S67" s="9"/>
      <c r="T67" s="10"/>
      <c r="V67" s="70"/>
      <c r="W67" s="9"/>
      <c r="X67" s="9"/>
      <c r="Y67" s="9"/>
      <c r="Z67" s="9"/>
      <c r="AA67" s="9"/>
      <c r="AB67" s="9"/>
      <c r="AC67" s="9"/>
      <c r="AD67" s="9"/>
      <c r="AE67" s="9"/>
      <c r="AF67" s="9"/>
      <c r="AG67" s="9"/>
      <c r="AH67" s="10"/>
      <c r="AI67" s="71">
        <f t="shared" si="35"/>
        <v>0</v>
      </c>
    </row>
    <row r="68" ht="9.75" customHeight="1">
      <c r="B68" s="21"/>
      <c r="C68" s="21"/>
      <c r="D68" s="7" t="s">
        <v>573</v>
      </c>
      <c r="E68" s="44" t="s">
        <v>176</v>
      </c>
      <c r="F68" s="17" t="s">
        <v>44</v>
      </c>
      <c r="G68" s="17" t="s">
        <v>177</v>
      </c>
      <c r="H68" s="28">
        <f>'iBillable Works'!C10*(1+Profit)</f>
        <v>0</v>
      </c>
      <c r="I68" s="9"/>
      <c r="J68" s="9"/>
      <c r="K68" s="9"/>
      <c r="L68" s="9"/>
      <c r="M68" s="9"/>
      <c r="N68" s="9"/>
      <c r="O68" s="9"/>
      <c r="P68" s="9"/>
      <c r="Q68" s="9"/>
      <c r="R68" s="9"/>
      <c r="S68" s="9"/>
      <c r="T68" s="10"/>
      <c r="V68" s="70"/>
      <c r="W68" s="9"/>
      <c r="X68" s="9"/>
      <c r="Y68" s="9"/>
      <c r="Z68" s="9"/>
      <c r="AA68" s="9"/>
      <c r="AB68" s="9"/>
      <c r="AC68" s="9"/>
      <c r="AD68" s="9"/>
      <c r="AE68" s="9"/>
      <c r="AF68" s="9"/>
      <c r="AG68" s="9"/>
      <c r="AH68" s="10"/>
      <c r="AI68" s="71">
        <f t="shared" si="35"/>
        <v>0</v>
      </c>
    </row>
    <row r="69" ht="9.75" customHeight="1"/>
    <row r="70" ht="9.75" customHeight="1">
      <c r="B70" s="16" t="s">
        <v>544</v>
      </c>
      <c r="C70" s="74" t="s">
        <v>545</v>
      </c>
      <c r="D70" s="7" t="s">
        <v>588</v>
      </c>
      <c r="E70" s="44" t="s">
        <v>176</v>
      </c>
      <c r="F70" s="17" t="s">
        <v>44</v>
      </c>
      <c r="G70" s="17" t="s">
        <v>177</v>
      </c>
      <c r="H70" s="75">
        <f>'iBillable Works'!K18*(1+Profit)</f>
        <v>0</v>
      </c>
      <c r="I70" s="9"/>
      <c r="J70" s="9"/>
      <c r="K70" s="9"/>
      <c r="L70" s="9"/>
      <c r="M70" s="9"/>
      <c r="N70" s="9"/>
      <c r="O70" s="9"/>
      <c r="P70" s="9"/>
      <c r="Q70" s="9"/>
      <c r="R70" s="9"/>
      <c r="S70" s="9"/>
      <c r="T70" s="10"/>
      <c r="V70" s="70"/>
      <c r="W70" s="9"/>
      <c r="X70" s="9"/>
      <c r="Y70" s="9"/>
      <c r="Z70" s="9"/>
      <c r="AA70" s="9"/>
      <c r="AB70" s="9"/>
      <c r="AC70" s="9"/>
      <c r="AD70" s="9"/>
      <c r="AE70" s="9"/>
      <c r="AF70" s="9"/>
      <c r="AG70" s="9"/>
      <c r="AH70" s="10"/>
      <c r="AI70" s="71">
        <f t="shared" ref="AI70:AI78" si="36">H70</f>
        <v>0</v>
      </c>
    </row>
    <row r="71" ht="9.75" customHeight="1">
      <c r="B71" s="20"/>
      <c r="C71" s="20"/>
      <c r="D71" s="7" t="s">
        <v>589</v>
      </c>
      <c r="E71" s="44" t="s">
        <v>176</v>
      </c>
      <c r="F71" s="17" t="s">
        <v>44</v>
      </c>
      <c r="G71" s="17" t="s">
        <v>177</v>
      </c>
      <c r="H71" s="75">
        <f>'iBillable Works'!K19*(1+Profit)</f>
        <v>0</v>
      </c>
      <c r="I71" s="9"/>
      <c r="J71" s="9"/>
      <c r="K71" s="9"/>
      <c r="L71" s="9"/>
      <c r="M71" s="9"/>
      <c r="N71" s="9"/>
      <c r="O71" s="9"/>
      <c r="P71" s="9"/>
      <c r="Q71" s="9"/>
      <c r="R71" s="9"/>
      <c r="S71" s="9"/>
      <c r="T71" s="10"/>
      <c r="V71" s="70"/>
      <c r="W71" s="9"/>
      <c r="X71" s="9"/>
      <c r="Y71" s="9"/>
      <c r="Z71" s="9"/>
      <c r="AA71" s="9"/>
      <c r="AB71" s="9"/>
      <c r="AC71" s="9"/>
      <c r="AD71" s="9"/>
      <c r="AE71" s="9"/>
      <c r="AF71" s="9"/>
      <c r="AG71" s="9"/>
      <c r="AH71" s="10"/>
      <c r="AI71" s="71">
        <f t="shared" si="36"/>
        <v>0</v>
      </c>
    </row>
    <row r="72" ht="9.75" customHeight="1">
      <c r="B72" s="20"/>
      <c r="C72" s="20"/>
      <c r="D72" s="7" t="s">
        <v>590</v>
      </c>
      <c r="E72" s="44" t="s">
        <v>176</v>
      </c>
      <c r="F72" s="17" t="s">
        <v>44</v>
      </c>
      <c r="G72" s="17" t="s">
        <v>177</v>
      </c>
      <c r="H72" s="75">
        <f>'iBillable Works'!K20*(1+Profit)</f>
        <v>0</v>
      </c>
      <c r="I72" s="9"/>
      <c r="J72" s="9"/>
      <c r="K72" s="9"/>
      <c r="L72" s="9"/>
      <c r="M72" s="9"/>
      <c r="N72" s="9"/>
      <c r="O72" s="9"/>
      <c r="P72" s="9"/>
      <c r="Q72" s="9"/>
      <c r="R72" s="9"/>
      <c r="S72" s="9"/>
      <c r="T72" s="10"/>
      <c r="V72" s="70"/>
      <c r="W72" s="9"/>
      <c r="X72" s="9"/>
      <c r="Y72" s="9"/>
      <c r="Z72" s="9"/>
      <c r="AA72" s="9"/>
      <c r="AB72" s="9"/>
      <c r="AC72" s="9"/>
      <c r="AD72" s="9"/>
      <c r="AE72" s="9"/>
      <c r="AF72" s="9"/>
      <c r="AG72" s="9"/>
      <c r="AH72" s="10"/>
      <c r="AI72" s="71">
        <f t="shared" si="36"/>
        <v>0</v>
      </c>
    </row>
    <row r="73" ht="9.75" customHeight="1">
      <c r="B73" s="20"/>
      <c r="C73" s="20"/>
      <c r="D73" s="7" t="s">
        <v>591</v>
      </c>
      <c r="E73" s="44" t="s">
        <v>176</v>
      </c>
      <c r="F73" s="17" t="s">
        <v>44</v>
      </c>
      <c r="G73" s="17" t="s">
        <v>177</v>
      </c>
      <c r="H73" s="75">
        <f>'iBillable Works'!K21*(1+Profit)</f>
        <v>0</v>
      </c>
      <c r="I73" s="9"/>
      <c r="J73" s="9"/>
      <c r="K73" s="9"/>
      <c r="L73" s="9"/>
      <c r="M73" s="9"/>
      <c r="N73" s="9"/>
      <c r="O73" s="9"/>
      <c r="P73" s="9"/>
      <c r="Q73" s="9"/>
      <c r="R73" s="9"/>
      <c r="S73" s="9"/>
      <c r="T73" s="10"/>
      <c r="V73" s="70"/>
      <c r="W73" s="9"/>
      <c r="X73" s="9"/>
      <c r="Y73" s="9"/>
      <c r="Z73" s="9"/>
      <c r="AA73" s="9"/>
      <c r="AB73" s="9"/>
      <c r="AC73" s="9"/>
      <c r="AD73" s="9"/>
      <c r="AE73" s="9"/>
      <c r="AF73" s="9"/>
      <c r="AG73" s="9"/>
      <c r="AH73" s="10"/>
      <c r="AI73" s="71">
        <f t="shared" si="36"/>
        <v>0</v>
      </c>
    </row>
    <row r="74" ht="9.75" customHeight="1">
      <c r="B74" s="20"/>
      <c r="C74" s="20"/>
      <c r="D74" s="7" t="s">
        <v>592</v>
      </c>
      <c r="E74" s="44" t="s">
        <v>176</v>
      </c>
      <c r="F74" s="17" t="s">
        <v>44</v>
      </c>
      <c r="G74" s="17" t="s">
        <v>177</v>
      </c>
      <c r="H74" s="75">
        <f>'iBillable Works'!K22*(1+Profit)</f>
        <v>0</v>
      </c>
      <c r="I74" s="9"/>
      <c r="J74" s="9"/>
      <c r="K74" s="9"/>
      <c r="L74" s="9"/>
      <c r="M74" s="9"/>
      <c r="N74" s="9"/>
      <c r="O74" s="9"/>
      <c r="P74" s="9"/>
      <c r="Q74" s="9"/>
      <c r="R74" s="9"/>
      <c r="S74" s="9"/>
      <c r="T74" s="10"/>
      <c r="V74" s="70"/>
      <c r="W74" s="9"/>
      <c r="X74" s="9"/>
      <c r="Y74" s="9"/>
      <c r="Z74" s="9"/>
      <c r="AA74" s="9"/>
      <c r="AB74" s="9"/>
      <c r="AC74" s="9"/>
      <c r="AD74" s="9"/>
      <c r="AE74" s="9"/>
      <c r="AF74" s="9"/>
      <c r="AG74" s="9"/>
      <c r="AH74" s="10"/>
      <c r="AI74" s="71">
        <f t="shared" si="36"/>
        <v>0</v>
      </c>
    </row>
    <row r="75" ht="9.75" customHeight="1">
      <c r="B75" s="20"/>
      <c r="C75" s="20"/>
      <c r="D75" s="7" t="s">
        <v>593</v>
      </c>
      <c r="E75" s="44" t="s">
        <v>176</v>
      </c>
      <c r="F75" s="17" t="s">
        <v>44</v>
      </c>
      <c r="G75" s="17" t="s">
        <v>177</v>
      </c>
      <c r="H75" s="75">
        <f>'iBillable Works'!K23*(1+Profit)</f>
        <v>0</v>
      </c>
      <c r="I75" s="9"/>
      <c r="J75" s="9"/>
      <c r="K75" s="9"/>
      <c r="L75" s="9"/>
      <c r="M75" s="9"/>
      <c r="N75" s="9"/>
      <c r="O75" s="9"/>
      <c r="P75" s="9"/>
      <c r="Q75" s="9"/>
      <c r="R75" s="9"/>
      <c r="S75" s="9"/>
      <c r="T75" s="10"/>
      <c r="V75" s="70"/>
      <c r="W75" s="9"/>
      <c r="X75" s="9"/>
      <c r="Y75" s="9"/>
      <c r="Z75" s="9"/>
      <c r="AA75" s="9"/>
      <c r="AB75" s="9"/>
      <c r="AC75" s="9"/>
      <c r="AD75" s="9"/>
      <c r="AE75" s="9"/>
      <c r="AF75" s="9"/>
      <c r="AG75" s="9"/>
      <c r="AH75" s="10"/>
      <c r="AI75" s="71">
        <f t="shared" si="36"/>
        <v>0</v>
      </c>
    </row>
    <row r="76" ht="9.75" customHeight="1">
      <c r="B76" s="20"/>
      <c r="C76" s="20"/>
      <c r="D76" s="7" t="s">
        <v>594</v>
      </c>
      <c r="E76" s="44" t="s">
        <v>176</v>
      </c>
      <c r="F76" s="17" t="s">
        <v>44</v>
      </c>
      <c r="G76" s="17" t="s">
        <v>177</v>
      </c>
      <c r="H76" s="75">
        <f>'iBillable Works'!K24*(1+Profit)</f>
        <v>0</v>
      </c>
      <c r="I76" s="9"/>
      <c r="J76" s="9"/>
      <c r="K76" s="9"/>
      <c r="L76" s="9"/>
      <c r="M76" s="9"/>
      <c r="N76" s="9"/>
      <c r="O76" s="9"/>
      <c r="P76" s="9"/>
      <c r="Q76" s="9"/>
      <c r="R76" s="9"/>
      <c r="S76" s="9"/>
      <c r="T76" s="10"/>
      <c r="V76" s="70"/>
      <c r="W76" s="9"/>
      <c r="X76" s="9"/>
      <c r="Y76" s="9"/>
      <c r="Z76" s="9"/>
      <c r="AA76" s="9"/>
      <c r="AB76" s="9"/>
      <c r="AC76" s="9"/>
      <c r="AD76" s="9"/>
      <c r="AE76" s="9"/>
      <c r="AF76" s="9"/>
      <c r="AG76" s="9"/>
      <c r="AH76" s="10"/>
      <c r="AI76" s="71">
        <f t="shared" si="36"/>
        <v>0</v>
      </c>
    </row>
    <row r="77" ht="9.75" customHeight="1">
      <c r="B77" s="20"/>
      <c r="C77" s="20"/>
      <c r="D77" s="7" t="s">
        <v>595</v>
      </c>
      <c r="E77" s="44" t="s">
        <v>176</v>
      </c>
      <c r="F77" s="17" t="s">
        <v>44</v>
      </c>
      <c r="G77" s="17" t="s">
        <v>177</v>
      </c>
      <c r="H77" s="75">
        <f>'iBillable Works'!K25*(1+Profit)</f>
        <v>0</v>
      </c>
      <c r="I77" s="9"/>
      <c r="J77" s="9"/>
      <c r="K77" s="9"/>
      <c r="L77" s="9"/>
      <c r="M77" s="9"/>
      <c r="N77" s="9"/>
      <c r="O77" s="9"/>
      <c r="P77" s="9"/>
      <c r="Q77" s="9"/>
      <c r="R77" s="9"/>
      <c r="S77" s="9"/>
      <c r="T77" s="10"/>
      <c r="V77" s="70"/>
      <c r="W77" s="9"/>
      <c r="X77" s="9"/>
      <c r="Y77" s="9"/>
      <c r="Z77" s="9"/>
      <c r="AA77" s="9"/>
      <c r="AB77" s="9"/>
      <c r="AC77" s="9"/>
      <c r="AD77" s="9"/>
      <c r="AE77" s="9"/>
      <c r="AF77" s="9"/>
      <c r="AG77" s="9"/>
      <c r="AH77" s="10"/>
      <c r="AI77" s="71">
        <f t="shared" si="36"/>
        <v>0</v>
      </c>
    </row>
    <row r="78" ht="9.75" customHeight="1">
      <c r="B78" s="21"/>
      <c r="C78" s="21"/>
      <c r="D78" s="7" t="s">
        <v>596</v>
      </c>
      <c r="E78" s="44" t="s">
        <v>176</v>
      </c>
      <c r="F78" s="17" t="s">
        <v>44</v>
      </c>
      <c r="G78" s="17" t="s">
        <v>177</v>
      </c>
      <c r="H78" s="75">
        <f>'iBillable Works'!K26*(1+Profit)</f>
        <v>0</v>
      </c>
      <c r="I78" s="9"/>
      <c r="J78" s="9"/>
      <c r="K78" s="9"/>
      <c r="L78" s="9"/>
      <c r="M78" s="9"/>
      <c r="N78" s="9"/>
      <c r="O78" s="9"/>
      <c r="P78" s="9"/>
      <c r="Q78" s="9"/>
      <c r="R78" s="9"/>
      <c r="S78" s="9"/>
      <c r="T78" s="10"/>
      <c r="V78" s="70"/>
      <c r="W78" s="9"/>
      <c r="X78" s="9"/>
      <c r="Y78" s="9"/>
      <c r="Z78" s="9"/>
      <c r="AA78" s="9"/>
      <c r="AB78" s="9"/>
      <c r="AC78" s="9"/>
      <c r="AD78" s="9"/>
      <c r="AE78" s="9"/>
      <c r="AF78" s="9"/>
      <c r="AG78" s="9"/>
      <c r="AH78" s="10"/>
      <c r="AI78" s="71">
        <f t="shared" si="36"/>
        <v>0</v>
      </c>
    </row>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85">
    <mergeCell ref="H46:T46"/>
    <mergeCell ref="H51:T51"/>
    <mergeCell ref="H52:T52"/>
    <mergeCell ref="H53:T53"/>
    <mergeCell ref="H38:T38"/>
    <mergeCell ref="H41:T41"/>
    <mergeCell ref="B43:B50"/>
    <mergeCell ref="H43:T43"/>
    <mergeCell ref="H44:T44"/>
    <mergeCell ref="H45:T45"/>
    <mergeCell ref="B51:B55"/>
    <mergeCell ref="H65:T65"/>
    <mergeCell ref="H66:T66"/>
    <mergeCell ref="B70:B78"/>
    <mergeCell ref="C70:C78"/>
    <mergeCell ref="H54:T54"/>
    <mergeCell ref="H55:T55"/>
    <mergeCell ref="H56:T56"/>
    <mergeCell ref="H57:T57"/>
    <mergeCell ref="H61:T61"/>
    <mergeCell ref="B65:B68"/>
    <mergeCell ref="C65:C68"/>
    <mergeCell ref="H75:T75"/>
    <mergeCell ref="H76:T76"/>
    <mergeCell ref="H77:T77"/>
    <mergeCell ref="H78:T78"/>
    <mergeCell ref="H67:T67"/>
    <mergeCell ref="H68:T68"/>
    <mergeCell ref="H70:T70"/>
    <mergeCell ref="H71:T71"/>
    <mergeCell ref="H72:T72"/>
    <mergeCell ref="H73:T73"/>
    <mergeCell ref="H74:T74"/>
    <mergeCell ref="V54:AH54"/>
    <mergeCell ref="V55:AH55"/>
    <mergeCell ref="V56:AH56"/>
    <mergeCell ref="V57:AH57"/>
    <mergeCell ref="V61:AH61"/>
    <mergeCell ref="V65:AH65"/>
    <mergeCell ref="V66:AH66"/>
    <mergeCell ref="V75:AH75"/>
    <mergeCell ref="V76:AH76"/>
    <mergeCell ref="V77:AH77"/>
    <mergeCell ref="V78:AH78"/>
    <mergeCell ref="V67:AH67"/>
    <mergeCell ref="V68:AH68"/>
    <mergeCell ref="V70:AH70"/>
    <mergeCell ref="V71:AH71"/>
    <mergeCell ref="V72:AH72"/>
    <mergeCell ref="V73:AH73"/>
    <mergeCell ref="V74:AH74"/>
    <mergeCell ref="H3:T3"/>
    <mergeCell ref="V3:AH3"/>
    <mergeCell ref="B6:B15"/>
    <mergeCell ref="H10:T10"/>
    <mergeCell ref="V10:AH10"/>
    <mergeCell ref="H19:T19"/>
    <mergeCell ref="V19:AH19"/>
    <mergeCell ref="H39:T39"/>
    <mergeCell ref="H40:T40"/>
    <mergeCell ref="B16:B25"/>
    <mergeCell ref="B26:B35"/>
    <mergeCell ref="B36:B37"/>
    <mergeCell ref="B38:B42"/>
    <mergeCell ref="V38:AH38"/>
    <mergeCell ref="V39:AH39"/>
    <mergeCell ref="V40:AH40"/>
    <mergeCell ref="H47:T47"/>
    <mergeCell ref="H48:T48"/>
    <mergeCell ref="V41:AH41"/>
    <mergeCell ref="H42:T42"/>
    <mergeCell ref="V42:AH42"/>
    <mergeCell ref="V43:AH43"/>
    <mergeCell ref="V44:AH44"/>
    <mergeCell ref="V45:AH45"/>
    <mergeCell ref="V46:AH46"/>
    <mergeCell ref="H49:T49"/>
    <mergeCell ref="H50:T50"/>
    <mergeCell ref="V47:AH47"/>
    <mergeCell ref="V48:AH48"/>
    <mergeCell ref="V49:AH49"/>
    <mergeCell ref="V50:AH50"/>
    <mergeCell ref="V51:AH51"/>
    <mergeCell ref="V52:AH52"/>
    <mergeCell ref="V53:AH53"/>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3.83"/>
    <col customWidth="1" min="2" max="2" width="12.5"/>
    <col customWidth="1" min="3" max="3" width="16.67"/>
    <col customWidth="1" min="4" max="4" width="80.0"/>
    <col customWidth="1" min="5" max="5" width="13.83"/>
    <col customWidth="1" min="6" max="26" width="8.83"/>
  </cols>
  <sheetData>
    <row r="1" ht="9.75" customHeight="1"/>
    <row r="2" ht="9.75" customHeight="1">
      <c r="B2" s="3" t="s">
        <v>642</v>
      </c>
      <c r="C2" s="76" t="str">
        <f>IF(COUNTIF(E5:E21,"Non-Conformant")&gt;0,"Non-Conformant","Conformant")</f>
        <v>Non-Conformant</v>
      </c>
    </row>
    <row r="3" ht="9.75" customHeight="1"/>
    <row r="4" ht="9.75" customHeight="1">
      <c r="B4" s="77" t="s">
        <v>643</v>
      </c>
      <c r="C4" s="78" t="s">
        <v>644</v>
      </c>
      <c r="D4" s="78" t="s">
        <v>645</v>
      </c>
      <c r="E4" s="79" t="s">
        <v>646</v>
      </c>
    </row>
    <row r="5" ht="9.75" customHeight="1">
      <c r="B5" s="80" t="s">
        <v>647</v>
      </c>
      <c r="C5" s="81" t="s">
        <v>648</v>
      </c>
      <c r="D5" s="82" t="s">
        <v>649</v>
      </c>
      <c r="E5" s="83" t="str">
        <f>IF(iBidder!C2="","Non-Conformant","Conformant")</f>
        <v>Non-Conformant</v>
      </c>
    </row>
    <row r="6" ht="9.75" customHeight="1">
      <c r="B6" s="84" t="s">
        <v>650</v>
      </c>
      <c r="C6" s="76" t="s">
        <v>651</v>
      </c>
      <c r="D6" s="2" t="s">
        <v>652</v>
      </c>
      <c r="E6" s="85" t="str">
        <f t="array" ref="E6">IF(SUM(COUNTIF('iService Rates'!G5:G175,{"Y","N"}))=COUNTA('iService Rates'!F5:F175),"Conformant","Non-Conformant")</f>
        <v>Non-Conformant</v>
      </c>
    </row>
    <row r="7" ht="9.75" customHeight="1">
      <c r="B7" s="84" t="s">
        <v>650</v>
      </c>
      <c r="C7" s="76" t="s">
        <v>653</v>
      </c>
      <c r="D7" s="2" t="s">
        <v>654</v>
      </c>
      <c r="E7" s="85" t="str">
        <f>IF(SUM(COUNTBLANK('iService Rates'!$H$26:$T$29),COUNTBLANK('iService Rates'!$H$30),COUNTBLANK('iService Rates'!$H$31:$T$32),COUNTBLANK('iService Rates'!$H$36:$T$38))=0,"Conformant","Non-Conformant")</f>
        <v>Non-Conformant</v>
      </c>
    </row>
    <row r="8" ht="9.75" customHeight="1">
      <c r="B8" s="84" t="s">
        <v>650</v>
      </c>
      <c r="C8" s="76" t="s">
        <v>655</v>
      </c>
      <c r="D8" s="2" t="s">
        <v>656</v>
      </c>
      <c r="E8" s="85" t="str">
        <f>IF(SUM(COUNTBLANK('iService Rates'!$H$47:$T$49),COUNTBLANK('iService Rates'!$H$50),COUNTBLANK('iService Rates'!$H$51:$T$54),COUNTBLANK('iService Rates'!$H$56:$T$57))=0,"Conformant","Non-Conformant")</f>
        <v>Non-Conformant</v>
      </c>
    </row>
    <row r="9" ht="9.75" customHeight="1">
      <c r="B9" s="84" t="s">
        <v>650</v>
      </c>
      <c r="C9" s="76" t="s">
        <v>657</v>
      </c>
      <c r="D9" s="2" t="s">
        <v>658</v>
      </c>
      <c r="E9" s="85" t="str">
        <f>IF(SUM(COUNTBLANK('iService Rates'!$H$78:$T$85),COUNTBLANK('iService Rates'!$H$87:$T$87),COUNTBLANK('iService Rates'!$H$93:$T$93))=0,"Conformant","Non-Conformant")</f>
        <v>Non-Conformant</v>
      </c>
    </row>
    <row r="10" ht="9.75" customHeight="1">
      <c r="B10" s="84" t="s">
        <v>650</v>
      </c>
      <c r="C10" s="76" t="s">
        <v>659</v>
      </c>
      <c r="D10" s="2" t="s">
        <v>660</v>
      </c>
      <c r="E10" s="85" t="str">
        <f>IF(SUM(COUNTBLANK('iService Rates'!$H$99),COUNTBLANK('iService Rates'!$H$100))=0,"Conformant","Non-Conformant")</f>
        <v>Non-Conformant</v>
      </c>
    </row>
    <row r="11" ht="9.75" customHeight="1">
      <c r="B11" s="84" t="s">
        <v>650</v>
      </c>
      <c r="C11" s="76" t="s">
        <v>661</v>
      </c>
      <c r="D11" s="2" t="s">
        <v>662</v>
      </c>
      <c r="E11" s="85" t="str">
        <f>IF(SUM(COUNTBLANK('iService Rates'!$H$112),COUNTBLANK('iService Rates'!$H$113),COUNTBLANK('iService Rates'!$H$114),COUNTBLANK('iService Rates'!$H$115),COUNTBLANK('iService Rates'!$H$116))=0,"Conformant","Non-Conformant")</f>
        <v>Non-Conformant</v>
      </c>
    </row>
    <row r="12" ht="9.75" customHeight="1">
      <c r="B12" s="84" t="s">
        <v>650</v>
      </c>
      <c r="C12" s="76" t="s">
        <v>663</v>
      </c>
      <c r="D12" s="2" t="s">
        <v>664</v>
      </c>
      <c r="E12" s="85" t="str">
        <f>IF(SUM(COUNTBLANK('iService Rates'!$H$117),COUNTBLANK('iService Rates'!$H$118),COUNTBLANK('iService Rates'!$H$119),COUNTBLANK('iService Rates'!$H$120),COUNTBLANK('iService Rates'!$H$121),COUNTBLANK('iService Rates'!$H$122),COUNTBLANK('iService Rates'!$H$123),COUNTBLANK('iService Rates'!$H$131))=0,"Conformant","Non-Conformant")</f>
        <v>Non-Conformant</v>
      </c>
    </row>
    <row r="13" ht="9.75" customHeight="1">
      <c r="B13" s="84" t="s">
        <v>650</v>
      </c>
      <c r="C13" s="76" t="s">
        <v>665</v>
      </c>
      <c r="D13" s="2" t="s">
        <v>666</v>
      </c>
      <c r="E13" s="85" t="str">
        <f>IF(SUM(COUNTBLANK('iService Rates'!$H$132),COUNTBLANK('iService Rates'!$H$133),COUNTBLANK('iService Rates'!$H$134),COUNTBLANK('iService Rates'!$H$135),COUNTBLANK('iService Rates'!$H$139))=0,"Conformant","Non-Conformant")</f>
        <v>Non-Conformant</v>
      </c>
    </row>
    <row r="14" ht="9.75" customHeight="1">
      <c r="B14" s="84" t="s">
        <v>650</v>
      </c>
      <c r="C14" s="76" t="s">
        <v>667</v>
      </c>
      <c r="D14" s="2" t="s">
        <v>668</v>
      </c>
      <c r="E14" s="85" t="str">
        <f>IF(SUM(COUNTBLANK('iService Rates'!$H$173))=0,"Conformant","Non-Conformant")</f>
        <v>Non-Conformant</v>
      </c>
    </row>
    <row r="15" ht="9.75" customHeight="1">
      <c r="B15" s="84" t="s">
        <v>650</v>
      </c>
      <c r="C15" s="76" t="s">
        <v>669</v>
      </c>
      <c r="D15" s="2" t="s">
        <v>670</v>
      </c>
      <c r="E15" s="85" t="str">
        <f>IF(SUM(COUNTBLANK('iService Rates'!$H$174))=0,"Conformant","Non-Conformant")</f>
        <v>Non-Conformant</v>
      </c>
    </row>
    <row r="16" ht="9.75" customHeight="1">
      <c r="B16" s="84" t="s">
        <v>671</v>
      </c>
      <c r="C16" s="76" t="s">
        <v>672</v>
      </c>
      <c r="D16" s="2" t="s">
        <v>673</v>
      </c>
      <c r="E16" s="85" t="str">
        <f>IF(COUNTBLANK(iVariables!D7:D9)+COUNTBLANK(iVariables!E10:E11)=0,"Conformant","Non-Conformant")</f>
        <v>Non-Conformant</v>
      </c>
    </row>
    <row r="17" ht="9.75" customHeight="1">
      <c r="B17" s="84" t="s">
        <v>671</v>
      </c>
      <c r="C17" s="76" t="s">
        <v>674</v>
      </c>
      <c r="D17" s="2" t="s">
        <v>675</v>
      </c>
      <c r="E17" s="85" t="str">
        <f>IF(OR(AND(iVariables!D17="Y",iVariables!D19&lt;&gt;""),AND(iVariables!D17="N",iVariables!D19="")),"Conformant","Non-Conformant")</f>
        <v>Non-Conformant</v>
      </c>
      <c r="F17" s="2"/>
    </row>
    <row r="18" ht="9.75" customHeight="1">
      <c r="B18" s="84" t="s">
        <v>671</v>
      </c>
      <c r="C18" s="76" t="s">
        <v>676</v>
      </c>
      <c r="D18" s="2" t="s">
        <v>677</v>
      </c>
      <c r="E18" s="85" t="str">
        <f>IF(COUNTBLANK(iVariables!D24)=0,"Conformant","Non-Conformant")</f>
        <v>Non-Conformant</v>
      </c>
    </row>
    <row r="19" ht="9.75" customHeight="1">
      <c r="B19" s="84" t="s">
        <v>678</v>
      </c>
      <c r="C19" s="76" t="s">
        <v>679</v>
      </c>
      <c r="D19" s="2" t="s">
        <v>680</v>
      </c>
      <c r="E19" s="85" t="str">
        <f>IF(COUNTBLANK('iBillable Works'!C7:C10)=0,"Conformant","Non-Conformant")</f>
        <v>Non-Conformant</v>
      </c>
    </row>
    <row r="20" ht="9.75" customHeight="1">
      <c r="B20" s="84" t="s">
        <v>678</v>
      </c>
      <c r="C20" s="76" t="s">
        <v>681</v>
      </c>
      <c r="D20" s="2" t="s">
        <v>682</v>
      </c>
      <c r="E20" s="85" t="str">
        <f>IF(SUM(COUNTBLANK('iBillable Works'!C18:F26),COUNTBLANK('iBillable Works'!H18:J26))=0,"Conformant","Non-Conformant")</f>
        <v>Non-Conformant</v>
      </c>
    </row>
    <row r="21" ht="9.75" customHeight="1">
      <c r="B21" s="86" t="s">
        <v>683</v>
      </c>
      <c r="C21" s="87" t="s">
        <v>684</v>
      </c>
      <c r="D21" s="88" t="s">
        <v>685</v>
      </c>
      <c r="E21" s="89" t="str">
        <f>IF(OR(COUNTA('iLabour Rates'!C6:AD105)=0,COUNTIF('iLabour Rates'!AE6:AE105,"Error - Please complete all required fields.")&gt;0),"Non-Conformant","Conformant")</f>
        <v>Non-Conformant</v>
      </c>
    </row>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11.33"/>
    <col customWidth="1" min="2" max="2" width="8.83"/>
    <col customWidth="1" min="3" max="3" width="10.0"/>
    <col customWidth="1" min="4" max="4" width="61.83"/>
    <col customWidth="1" min="5" max="5" width="33.5"/>
    <col customWidth="1" min="6" max="6" width="15.83"/>
    <col customWidth="1" min="7" max="26" width="8.83"/>
  </cols>
  <sheetData>
    <row r="1" ht="9.75" customHeight="1">
      <c r="A1" s="54" t="s">
        <v>144</v>
      </c>
      <c r="B1" s="54" t="s">
        <v>686</v>
      </c>
      <c r="C1" s="54" t="s">
        <v>687</v>
      </c>
      <c r="D1" s="54" t="s">
        <v>156</v>
      </c>
      <c r="E1" s="54" t="s">
        <v>157</v>
      </c>
      <c r="F1" s="54" t="s">
        <v>636</v>
      </c>
    </row>
    <row r="2" ht="9.75" customHeight="1">
      <c r="A2" s="7" t="str">
        <f>IF(iBidder!$C$2="","",iBidder!$C$2)</f>
        <v/>
      </c>
      <c r="B2" s="7" t="str">
        <f>IF(iBidder!$C$5="","",iBidder!$C$5)</f>
        <v>1c</v>
      </c>
      <c r="C2" s="44" t="s">
        <v>224</v>
      </c>
      <c r="D2" s="7" t="s">
        <v>225</v>
      </c>
      <c r="E2" s="44" t="s">
        <v>21</v>
      </c>
      <c r="F2" s="23">
        <f>oEvaluation!AI6</f>
        <v>0</v>
      </c>
    </row>
    <row r="3" ht="9.75" customHeight="1">
      <c r="A3" s="7" t="str">
        <f>IF(iBidder!$C$2="","",iBidder!$C$2)</f>
        <v/>
      </c>
      <c r="B3" s="7" t="str">
        <f>IF(iBidder!$C$5="","",iBidder!$C$5)</f>
        <v>1c</v>
      </c>
      <c r="C3" s="44" t="s">
        <v>226</v>
      </c>
      <c r="D3" s="7" t="s">
        <v>227</v>
      </c>
      <c r="E3" s="44" t="s">
        <v>21</v>
      </c>
      <c r="F3" s="23">
        <f>oEvaluation!AI7</f>
        <v>0</v>
      </c>
    </row>
    <row r="4" ht="9.75" customHeight="1">
      <c r="A4" s="7" t="str">
        <f>IF(iBidder!$C$2="","",iBidder!$C$2)</f>
        <v/>
      </c>
      <c r="B4" s="7" t="str">
        <f>IF(iBidder!$C$5="","",iBidder!$C$5)</f>
        <v>1c</v>
      </c>
      <c r="C4" s="44" t="s">
        <v>228</v>
      </c>
      <c r="D4" s="7" t="s">
        <v>229</v>
      </c>
      <c r="E4" s="44" t="s">
        <v>21</v>
      </c>
      <c r="F4" s="23">
        <f>oEvaluation!AI8</f>
        <v>0</v>
      </c>
    </row>
    <row r="5" ht="9.75" customHeight="1">
      <c r="A5" s="7" t="str">
        <f>IF(iBidder!$C$2="","",iBidder!$C$2)</f>
        <v/>
      </c>
      <c r="B5" s="7" t="str">
        <f>IF(iBidder!$C$5="","",iBidder!$C$5)</f>
        <v>1c</v>
      </c>
      <c r="C5" s="44" t="s">
        <v>230</v>
      </c>
      <c r="D5" s="7" t="s">
        <v>231</v>
      </c>
      <c r="E5" s="44" t="s">
        <v>21</v>
      </c>
      <c r="F5" s="23">
        <f>oEvaluation!AI9</f>
        <v>0</v>
      </c>
    </row>
    <row r="6" ht="9.75" customHeight="1">
      <c r="A6" s="7" t="str">
        <f>IF(iBidder!$C$2="","",iBidder!$C$2)</f>
        <v/>
      </c>
      <c r="B6" s="7" t="str">
        <f>IF(iBidder!$C$5="","",iBidder!$C$5)</f>
        <v>1c</v>
      </c>
      <c r="C6" s="44" t="s">
        <v>232</v>
      </c>
      <c r="D6" s="7" t="s">
        <v>233</v>
      </c>
      <c r="E6" s="44" t="s">
        <v>25</v>
      </c>
      <c r="F6" s="23">
        <f>oEvaluation!AI10</f>
        <v>0</v>
      </c>
    </row>
    <row r="7" ht="9.75" customHeight="1">
      <c r="A7" s="7" t="str">
        <f>IF(iBidder!$C$2="","",iBidder!$C$2)</f>
        <v/>
      </c>
      <c r="B7" s="7" t="str">
        <f>IF(iBidder!$C$5="","",iBidder!$C$5)</f>
        <v>1c</v>
      </c>
      <c r="C7" s="44" t="s">
        <v>234</v>
      </c>
      <c r="D7" s="7" t="s">
        <v>235</v>
      </c>
      <c r="E7" s="44" t="s">
        <v>21</v>
      </c>
      <c r="F7" s="23">
        <f>oEvaluation!AI11</f>
        <v>0</v>
      </c>
    </row>
    <row r="8" ht="9.75" customHeight="1">
      <c r="A8" s="7" t="str">
        <f>IF(iBidder!$C$2="","",iBidder!$C$2)</f>
        <v/>
      </c>
      <c r="B8" s="7" t="str">
        <f>IF(iBidder!$C$5="","",iBidder!$C$5)</f>
        <v>1c</v>
      </c>
      <c r="C8" s="44" t="s">
        <v>236</v>
      </c>
      <c r="D8" s="7" t="s">
        <v>237</v>
      </c>
      <c r="E8" s="44" t="s">
        <v>21</v>
      </c>
      <c r="F8" s="23">
        <f>oEvaluation!AI12</f>
        <v>0</v>
      </c>
    </row>
    <row r="9" ht="9.75" customHeight="1">
      <c r="A9" s="7" t="str">
        <f>IF(iBidder!$C$2="","",iBidder!$C$2)</f>
        <v/>
      </c>
      <c r="B9" s="7" t="str">
        <f>IF(iBidder!$C$5="","",iBidder!$C$5)</f>
        <v>1c</v>
      </c>
      <c r="C9" s="44" t="s">
        <v>246</v>
      </c>
      <c r="D9" s="7" t="s">
        <v>247</v>
      </c>
      <c r="E9" s="44" t="s">
        <v>21</v>
      </c>
      <c r="F9" s="23">
        <f>oEvaluation!AI13</f>
        <v>0</v>
      </c>
    </row>
    <row r="10" ht="9.75" customHeight="1">
      <c r="A10" s="7" t="str">
        <f>IF(iBidder!$C$2="","",iBidder!$C$2)</f>
        <v/>
      </c>
      <c r="B10" s="7" t="str">
        <f>IF(iBidder!$C$5="","",iBidder!$C$5)</f>
        <v>1c</v>
      </c>
      <c r="C10" s="44" t="s">
        <v>248</v>
      </c>
      <c r="D10" s="7" t="s">
        <v>249</v>
      </c>
      <c r="E10" s="44" t="s">
        <v>21</v>
      </c>
      <c r="F10" s="23">
        <f>oEvaluation!AI14</f>
        <v>0</v>
      </c>
    </row>
    <row r="11" ht="9.75" customHeight="1">
      <c r="A11" s="7" t="str">
        <f>IF(iBidder!$C$2="","",iBidder!$C$2)</f>
        <v/>
      </c>
      <c r="B11" s="7" t="str">
        <f>IF(iBidder!$C$5="","",iBidder!$C$5)</f>
        <v>1c</v>
      </c>
      <c r="C11" s="44" t="s">
        <v>250</v>
      </c>
      <c r="D11" s="7" t="s">
        <v>251</v>
      </c>
      <c r="E11" s="44" t="s">
        <v>21</v>
      </c>
      <c r="F11" s="23">
        <f>oEvaluation!AI15</f>
        <v>0</v>
      </c>
    </row>
    <row r="12" ht="9.75" customHeight="1">
      <c r="A12" s="7" t="str">
        <f>IF(iBidder!$C$2="","",iBidder!$C$2)</f>
        <v/>
      </c>
      <c r="B12" s="7" t="str">
        <f>IF(iBidder!$C$5="","",iBidder!$C$5)</f>
        <v>1c</v>
      </c>
      <c r="C12" s="44" t="s">
        <v>269</v>
      </c>
      <c r="D12" s="7" t="s">
        <v>270</v>
      </c>
      <c r="E12" s="44" t="s">
        <v>21</v>
      </c>
      <c r="F12" s="23">
        <f>oEvaluation!AI16</f>
        <v>0</v>
      </c>
    </row>
    <row r="13" ht="9.75" customHeight="1">
      <c r="A13" s="7" t="str">
        <f>IF(iBidder!$C$2="","",iBidder!$C$2)</f>
        <v/>
      </c>
      <c r="B13" s="7" t="str">
        <f>IF(iBidder!$C$5="","",iBidder!$C$5)</f>
        <v>1c</v>
      </c>
      <c r="C13" s="44" t="s">
        <v>271</v>
      </c>
      <c r="D13" s="7" t="s">
        <v>272</v>
      </c>
      <c r="E13" s="44" t="s">
        <v>21</v>
      </c>
      <c r="F13" s="23">
        <f>oEvaluation!AI17</f>
        <v>0</v>
      </c>
    </row>
    <row r="14" ht="9.75" customHeight="1">
      <c r="A14" s="7" t="str">
        <f>IF(iBidder!$C$2="","",iBidder!$C$2)</f>
        <v/>
      </c>
      <c r="B14" s="7" t="str">
        <f>IF(iBidder!$C$5="","",iBidder!$C$5)</f>
        <v>1c</v>
      </c>
      <c r="C14" s="44" t="s">
        <v>273</v>
      </c>
      <c r="D14" s="7" t="s">
        <v>274</v>
      </c>
      <c r="E14" s="44" t="s">
        <v>21</v>
      </c>
      <c r="F14" s="23">
        <f>oEvaluation!AI18</f>
        <v>0</v>
      </c>
    </row>
    <row r="15" ht="9.75" customHeight="1">
      <c r="A15" s="7" t="str">
        <f>IF(iBidder!$C$2="","",iBidder!$C$2)</f>
        <v/>
      </c>
      <c r="B15" s="7" t="str">
        <f>IF(iBidder!$C$5="","",iBidder!$C$5)</f>
        <v>1c</v>
      </c>
      <c r="C15" s="44" t="s">
        <v>275</v>
      </c>
      <c r="D15" s="7" t="s">
        <v>276</v>
      </c>
      <c r="E15" s="44" t="s">
        <v>277</v>
      </c>
      <c r="F15" s="23">
        <f>oEvaluation!AI19</f>
        <v>0</v>
      </c>
    </row>
    <row r="16" ht="9.75" customHeight="1">
      <c r="A16" s="7" t="str">
        <f>IF(iBidder!$C$2="","",iBidder!$C$2)</f>
        <v/>
      </c>
      <c r="B16" s="7" t="str">
        <f>IF(iBidder!$C$5="","",iBidder!$C$5)</f>
        <v>1c</v>
      </c>
      <c r="C16" s="44" t="s">
        <v>278</v>
      </c>
      <c r="D16" s="7" t="s">
        <v>279</v>
      </c>
      <c r="E16" s="44" t="s">
        <v>21</v>
      </c>
      <c r="F16" s="23">
        <f>oEvaluation!AI20</f>
        <v>0</v>
      </c>
    </row>
    <row r="17" ht="9.75" customHeight="1">
      <c r="A17" s="7" t="str">
        <f>IF(iBidder!$C$2="","",iBidder!$C$2)</f>
        <v/>
      </c>
      <c r="B17" s="7" t="str">
        <f>IF(iBidder!$C$5="","",iBidder!$C$5)</f>
        <v>1c</v>
      </c>
      <c r="C17" s="44" t="s">
        <v>280</v>
      </c>
      <c r="D17" s="7" t="s">
        <v>281</v>
      </c>
      <c r="E17" s="44" t="s">
        <v>21</v>
      </c>
      <c r="F17" s="23">
        <f>oEvaluation!AI21</f>
        <v>0</v>
      </c>
    </row>
    <row r="18" ht="9.75" customHeight="1">
      <c r="A18" s="7" t="str">
        <f>IF(iBidder!$C$2="","",iBidder!$C$2)</f>
        <v/>
      </c>
      <c r="B18" s="7" t="str">
        <f>IF(iBidder!$C$5="","",iBidder!$C$5)</f>
        <v>1c</v>
      </c>
      <c r="C18" s="44" t="s">
        <v>282</v>
      </c>
      <c r="D18" s="7" t="s">
        <v>283</v>
      </c>
      <c r="E18" s="44" t="s">
        <v>21</v>
      </c>
      <c r="F18" s="23">
        <f>oEvaluation!AI22</f>
        <v>0</v>
      </c>
    </row>
    <row r="19" ht="9.75" customHeight="1">
      <c r="A19" s="7" t="str">
        <f>IF(iBidder!$C$2="","",iBidder!$C$2)</f>
        <v/>
      </c>
      <c r="B19" s="7" t="str">
        <f>IF(iBidder!$C$5="","",iBidder!$C$5)</f>
        <v>1c</v>
      </c>
      <c r="C19" s="44" t="s">
        <v>284</v>
      </c>
      <c r="D19" s="7" t="s">
        <v>285</v>
      </c>
      <c r="E19" s="44" t="s">
        <v>21</v>
      </c>
      <c r="F19" s="23">
        <f>oEvaluation!AI23</f>
        <v>0</v>
      </c>
    </row>
    <row r="20" ht="9.75" customHeight="1">
      <c r="A20" s="7" t="str">
        <f>IF(iBidder!$C$2="","",iBidder!$C$2)</f>
        <v/>
      </c>
      <c r="B20" s="7" t="str">
        <f>IF(iBidder!$C$5="","",iBidder!$C$5)</f>
        <v>1c</v>
      </c>
      <c r="C20" s="44" t="s">
        <v>288</v>
      </c>
      <c r="D20" s="7" t="s">
        <v>289</v>
      </c>
      <c r="E20" s="44" t="s">
        <v>21</v>
      </c>
      <c r="F20" s="23">
        <f>oEvaluation!AI24</f>
        <v>0</v>
      </c>
    </row>
    <row r="21" ht="9.75" customHeight="1">
      <c r="A21" s="7" t="str">
        <f>IF(iBidder!$C$2="","",iBidder!$C$2)</f>
        <v/>
      </c>
      <c r="B21" s="7" t="str">
        <f>IF(iBidder!$C$5="","",iBidder!$C$5)</f>
        <v>1c</v>
      </c>
      <c r="C21" s="44" t="s">
        <v>290</v>
      </c>
      <c r="D21" s="7" t="s">
        <v>291</v>
      </c>
      <c r="E21" s="44" t="s">
        <v>21</v>
      </c>
      <c r="F21" s="23">
        <f>oEvaluation!AI25</f>
        <v>0</v>
      </c>
    </row>
    <row r="22" ht="9.75" customHeight="1">
      <c r="A22" s="7" t="str">
        <f>IF(iBidder!$C$2="","",iBidder!$C$2)</f>
        <v/>
      </c>
      <c r="B22" s="7" t="str">
        <f>IF(iBidder!$C$5="","",iBidder!$C$5)</f>
        <v>1c</v>
      </c>
      <c r="C22" s="44" t="s">
        <v>336</v>
      </c>
      <c r="D22" s="90" t="s">
        <v>337</v>
      </c>
      <c r="E22" s="44" t="s">
        <v>21</v>
      </c>
      <c r="F22" s="23">
        <f>oEvaluation!AI26</f>
        <v>0</v>
      </c>
    </row>
    <row r="23" ht="9.75" customHeight="1">
      <c r="A23" s="7" t="str">
        <f>IF(iBidder!$C$2="","",iBidder!$C$2)</f>
        <v/>
      </c>
      <c r="B23" s="7" t="str">
        <f>IF(iBidder!$C$5="","",iBidder!$C$5)</f>
        <v>1c</v>
      </c>
      <c r="C23" s="44" t="s">
        <v>338</v>
      </c>
      <c r="D23" s="90" t="s">
        <v>339</v>
      </c>
      <c r="E23" s="44" t="s">
        <v>21</v>
      </c>
      <c r="F23" s="23">
        <f>oEvaluation!AI27</f>
        <v>0</v>
      </c>
    </row>
    <row r="24" ht="9.75" customHeight="1">
      <c r="A24" s="7" t="str">
        <f>IF(iBidder!$C$2="","",iBidder!$C$2)</f>
        <v/>
      </c>
      <c r="B24" s="7" t="str">
        <f>IF(iBidder!$C$5="","",iBidder!$C$5)</f>
        <v>1c</v>
      </c>
      <c r="C24" s="44" t="s">
        <v>340</v>
      </c>
      <c r="D24" s="7" t="s">
        <v>341</v>
      </c>
      <c r="E24" s="44" t="s">
        <v>21</v>
      </c>
      <c r="F24" s="23">
        <f>oEvaluation!AI28</f>
        <v>0</v>
      </c>
    </row>
    <row r="25" ht="9.75" customHeight="1">
      <c r="A25" s="7" t="str">
        <f>IF(iBidder!$C$2="","",iBidder!$C$2)</f>
        <v/>
      </c>
      <c r="B25" s="7" t="str">
        <f>IF(iBidder!$C$5="","",iBidder!$C$5)</f>
        <v>1c</v>
      </c>
      <c r="C25" s="44" t="s">
        <v>342</v>
      </c>
      <c r="D25" s="7" t="s">
        <v>343</v>
      </c>
      <c r="E25" s="44" t="s">
        <v>21</v>
      </c>
      <c r="F25" s="23">
        <f>oEvaluation!AI29</f>
        <v>0</v>
      </c>
    </row>
    <row r="26" ht="9.75" customHeight="1">
      <c r="A26" s="7" t="str">
        <f>IF(iBidder!$C$2="","",iBidder!$C$2)</f>
        <v/>
      </c>
      <c r="B26" s="7" t="str">
        <f>IF(iBidder!$C$5="","",iBidder!$C$5)</f>
        <v>1c</v>
      </c>
      <c r="C26" s="44" t="s">
        <v>344</v>
      </c>
      <c r="D26" s="7" t="s">
        <v>345</v>
      </c>
      <c r="E26" s="44" t="s">
        <v>21</v>
      </c>
      <c r="F26" s="23">
        <f>oEvaluation!AI30</f>
        <v>0</v>
      </c>
    </row>
    <row r="27" ht="9.75" customHeight="1">
      <c r="A27" s="7" t="str">
        <f>IF(iBidder!$C$2="","",iBidder!$C$2)</f>
        <v/>
      </c>
      <c r="B27" s="7" t="str">
        <f>IF(iBidder!$C$5="","",iBidder!$C$5)</f>
        <v>1c</v>
      </c>
      <c r="C27" s="44" t="s">
        <v>346</v>
      </c>
      <c r="D27" s="7" t="s">
        <v>347</v>
      </c>
      <c r="E27" s="44" t="s">
        <v>23</v>
      </c>
      <c r="F27" s="23">
        <f>oEvaluation!AI31</f>
        <v>0</v>
      </c>
    </row>
    <row r="28" ht="9.75" customHeight="1">
      <c r="A28" s="7" t="str">
        <f>IF(iBidder!$C$2="","",iBidder!$C$2)</f>
        <v/>
      </c>
      <c r="B28" s="7" t="str">
        <f>IF(iBidder!$C$5="","",iBidder!$C$5)</f>
        <v>1c</v>
      </c>
      <c r="C28" s="44" t="s">
        <v>348</v>
      </c>
      <c r="D28" s="7" t="s">
        <v>349</v>
      </c>
      <c r="E28" s="44" t="s">
        <v>21</v>
      </c>
      <c r="F28" s="23">
        <f>oEvaluation!AI32</f>
        <v>0</v>
      </c>
    </row>
    <row r="29" ht="9.75" customHeight="1">
      <c r="A29" s="7" t="str">
        <f>IF(iBidder!$C$2="","",iBidder!$C$2)</f>
        <v/>
      </c>
      <c r="B29" s="7" t="str">
        <f>IF(iBidder!$C$5="","",iBidder!$C$5)</f>
        <v>1c</v>
      </c>
      <c r="C29" s="44" t="s">
        <v>350</v>
      </c>
      <c r="D29" s="7" t="s">
        <v>351</v>
      </c>
      <c r="E29" s="44" t="s">
        <v>21</v>
      </c>
      <c r="F29" s="23">
        <f>oEvaluation!AI33</f>
        <v>0</v>
      </c>
    </row>
    <row r="30" ht="9.75" customHeight="1">
      <c r="A30" s="7" t="str">
        <f>IF(iBidder!$C$2="","",iBidder!$C$2)</f>
        <v/>
      </c>
      <c r="B30" s="7" t="str">
        <f>IF(iBidder!$C$5="","",iBidder!$C$5)</f>
        <v>1c</v>
      </c>
      <c r="C30" s="44" t="s">
        <v>354</v>
      </c>
      <c r="D30" s="7" t="s">
        <v>355</v>
      </c>
      <c r="E30" s="44" t="s">
        <v>21</v>
      </c>
      <c r="F30" s="23">
        <f>oEvaluation!AI34</f>
        <v>0</v>
      </c>
    </row>
    <row r="31" ht="9.75" customHeight="1">
      <c r="A31" s="7" t="str">
        <f>IF(iBidder!$C$2="","",iBidder!$C$2)</f>
        <v/>
      </c>
      <c r="B31" s="7" t="str">
        <f>IF(iBidder!$C$5="","",iBidder!$C$5)</f>
        <v>1c</v>
      </c>
      <c r="C31" s="44" t="s">
        <v>366</v>
      </c>
      <c r="D31" s="7" t="s">
        <v>367</v>
      </c>
      <c r="E31" s="44" t="s">
        <v>21</v>
      </c>
      <c r="F31" s="23">
        <f>oEvaluation!AI35</f>
        <v>0</v>
      </c>
    </row>
    <row r="32" ht="9.75" customHeight="1">
      <c r="A32" s="7" t="str">
        <f>IF(iBidder!$C$2="","",iBidder!$C$2)</f>
        <v/>
      </c>
      <c r="B32" s="7" t="str">
        <f>IF(iBidder!$C$5="","",iBidder!$C$5)</f>
        <v>1c</v>
      </c>
      <c r="C32" s="44" t="s">
        <v>379</v>
      </c>
      <c r="D32" s="7" t="s">
        <v>380</v>
      </c>
      <c r="E32" s="44" t="s">
        <v>381</v>
      </c>
      <c r="F32" s="23">
        <f>oEvaluation!AI36</f>
        <v>0</v>
      </c>
    </row>
    <row r="33" ht="9.75" customHeight="1">
      <c r="A33" s="7" t="str">
        <f>IF(iBidder!$C$2="","",iBidder!$C$2)</f>
        <v/>
      </c>
      <c r="B33" s="7" t="str">
        <f>IF(iBidder!$C$5="","",iBidder!$C$5)</f>
        <v>1c</v>
      </c>
      <c r="C33" s="44" t="s">
        <v>382</v>
      </c>
      <c r="D33" s="7" t="s">
        <v>383</v>
      </c>
      <c r="E33" s="44" t="s">
        <v>381</v>
      </c>
      <c r="F33" s="23">
        <f>oEvaluation!AI37</f>
        <v>0</v>
      </c>
    </row>
    <row r="34" ht="9.75" customHeight="1">
      <c r="A34" s="7" t="str">
        <f>IF(iBidder!$C$2="","",iBidder!$C$2)</f>
        <v/>
      </c>
      <c r="B34" s="7" t="str">
        <f>IF(iBidder!$C$5="","",iBidder!$C$5)</f>
        <v>1c</v>
      </c>
      <c r="C34" s="44" t="s">
        <v>407</v>
      </c>
      <c r="D34" s="7" t="s">
        <v>408</v>
      </c>
      <c r="E34" s="44" t="s">
        <v>381</v>
      </c>
      <c r="F34" s="23">
        <f>oEvaluation!AI38</f>
        <v>0</v>
      </c>
    </row>
    <row r="35" ht="9.75" customHeight="1">
      <c r="A35" s="7" t="str">
        <f>IF(iBidder!$C$2="","",iBidder!$C$2)</f>
        <v/>
      </c>
      <c r="B35" s="7" t="str">
        <f>IF(iBidder!$C$5="","",iBidder!$C$5)</f>
        <v>1c</v>
      </c>
      <c r="C35" s="44" t="s">
        <v>409</v>
      </c>
      <c r="D35" s="7" t="s">
        <v>410</v>
      </c>
      <c r="E35" s="44" t="s">
        <v>381</v>
      </c>
      <c r="F35" s="23">
        <f>oEvaluation!AI39</f>
        <v>0</v>
      </c>
    </row>
    <row r="36" ht="9.75" customHeight="1">
      <c r="A36" s="7" t="str">
        <f>IF(iBidder!$C$2="","",iBidder!$C$2)</f>
        <v/>
      </c>
      <c r="B36" s="7" t="str">
        <f>IF(iBidder!$C$5="","",iBidder!$C$5)</f>
        <v>1c</v>
      </c>
      <c r="C36" s="44" t="s">
        <v>411</v>
      </c>
      <c r="D36" s="7" t="s">
        <v>412</v>
      </c>
      <c r="E36" s="44" t="s">
        <v>381</v>
      </c>
      <c r="F36" s="23">
        <f>oEvaluation!AI40</f>
        <v>0</v>
      </c>
    </row>
    <row r="37" ht="9.75" customHeight="1">
      <c r="A37" s="7" t="str">
        <f>IF(iBidder!$C$2="","",iBidder!$C$2)</f>
        <v/>
      </c>
      <c r="B37" s="7" t="str">
        <f>IF(iBidder!$C$5="","",iBidder!$C$5)</f>
        <v>1c</v>
      </c>
      <c r="C37" s="44" t="s">
        <v>413</v>
      </c>
      <c r="D37" s="7" t="s">
        <v>414</v>
      </c>
      <c r="E37" s="44" t="s">
        <v>381</v>
      </c>
      <c r="F37" s="23">
        <f>oEvaluation!AI41</f>
        <v>0</v>
      </c>
    </row>
    <row r="38" ht="9.75" customHeight="1">
      <c r="A38" s="7" t="str">
        <f>IF(iBidder!$C$2="","",iBidder!$C$2)</f>
        <v/>
      </c>
      <c r="B38" s="7" t="str">
        <f>IF(iBidder!$C$5="","",iBidder!$C$5)</f>
        <v>1c</v>
      </c>
      <c r="C38" s="44" t="s">
        <v>415</v>
      </c>
      <c r="D38" s="7" t="s">
        <v>416</v>
      </c>
      <c r="E38" s="44" t="s">
        <v>381</v>
      </c>
      <c r="F38" s="23">
        <f>oEvaluation!AI42</f>
        <v>0</v>
      </c>
    </row>
    <row r="39" ht="9.75" customHeight="1">
      <c r="A39" s="7" t="str">
        <f>IF(iBidder!$C$2="","",iBidder!$C$2)</f>
        <v/>
      </c>
      <c r="B39" s="7" t="str">
        <f>IF(iBidder!$C$5="","",iBidder!$C$5)</f>
        <v>1c</v>
      </c>
      <c r="C39" s="44" t="s">
        <v>418</v>
      </c>
      <c r="D39" s="7" t="s">
        <v>419</v>
      </c>
      <c r="E39" s="44" t="s">
        <v>381</v>
      </c>
      <c r="F39" s="23">
        <f>oEvaluation!AI43</f>
        <v>0</v>
      </c>
    </row>
    <row r="40" ht="9.75" customHeight="1">
      <c r="A40" s="7" t="str">
        <f>IF(iBidder!$C$2="","",iBidder!$C$2)</f>
        <v/>
      </c>
      <c r="B40" s="7" t="str">
        <f>IF(iBidder!$C$5="","",iBidder!$C$5)</f>
        <v>1c</v>
      </c>
      <c r="C40" s="44" t="s">
        <v>420</v>
      </c>
      <c r="D40" s="7" t="s">
        <v>421</v>
      </c>
      <c r="E40" s="44" t="s">
        <v>381</v>
      </c>
      <c r="F40" s="23">
        <f>oEvaluation!AI44</f>
        <v>0</v>
      </c>
    </row>
    <row r="41" ht="9.75" customHeight="1">
      <c r="A41" s="7" t="str">
        <f>IF(iBidder!$C$2="","",iBidder!$C$2)</f>
        <v/>
      </c>
      <c r="B41" s="7" t="str">
        <f>IF(iBidder!$C$5="","",iBidder!$C$5)</f>
        <v>1c</v>
      </c>
      <c r="C41" s="44" t="s">
        <v>422</v>
      </c>
      <c r="D41" s="7" t="s">
        <v>423</v>
      </c>
      <c r="E41" s="44" t="s">
        <v>381</v>
      </c>
      <c r="F41" s="23">
        <f>oEvaluation!AI45</f>
        <v>0</v>
      </c>
    </row>
    <row r="42" ht="9.75" customHeight="1">
      <c r="A42" s="7" t="str">
        <f>IF(iBidder!$C$2="","",iBidder!$C$2)</f>
        <v/>
      </c>
      <c r="B42" s="7" t="str">
        <f>IF(iBidder!$C$5="","",iBidder!$C$5)</f>
        <v>1c</v>
      </c>
      <c r="C42" s="44" t="s">
        <v>424</v>
      </c>
      <c r="D42" s="7" t="s">
        <v>425</v>
      </c>
      <c r="E42" s="44" t="s">
        <v>381</v>
      </c>
      <c r="F42" s="23">
        <f>oEvaluation!AI46</f>
        <v>0</v>
      </c>
    </row>
    <row r="43" ht="9.75" customHeight="1">
      <c r="A43" s="7" t="str">
        <f>IF(iBidder!$C$2="","",iBidder!$C$2)</f>
        <v/>
      </c>
      <c r="B43" s="7" t="str">
        <f>IF(iBidder!$C$5="","",iBidder!$C$5)</f>
        <v>1c</v>
      </c>
      <c r="C43" s="44" t="s">
        <v>426</v>
      </c>
      <c r="D43" s="7" t="s">
        <v>427</v>
      </c>
      <c r="E43" s="44" t="s">
        <v>381</v>
      </c>
      <c r="F43" s="23">
        <f>oEvaluation!AI47</f>
        <v>0</v>
      </c>
    </row>
    <row r="44" ht="9.75" customHeight="1">
      <c r="A44" s="7" t="str">
        <f>IF(iBidder!$C$2="","",iBidder!$C$2)</f>
        <v/>
      </c>
      <c r="B44" s="7" t="str">
        <f>IF(iBidder!$C$5="","",iBidder!$C$5)</f>
        <v>1c</v>
      </c>
      <c r="C44" s="44" t="s">
        <v>428</v>
      </c>
      <c r="D44" s="7" t="s">
        <v>429</v>
      </c>
      <c r="E44" s="44" t="s">
        <v>381</v>
      </c>
      <c r="F44" s="23">
        <f>oEvaluation!AI48</f>
        <v>0</v>
      </c>
    </row>
    <row r="45" ht="9.75" customHeight="1">
      <c r="A45" s="7" t="str">
        <f>IF(iBidder!$C$2="","",iBidder!$C$2)</f>
        <v/>
      </c>
      <c r="B45" s="7" t="str">
        <f>IF(iBidder!$C$5="","",iBidder!$C$5)</f>
        <v>1c</v>
      </c>
      <c r="C45" s="44" t="s">
        <v>430</v>
      </c>
      <c r="D45" s="7" t="s">
        <v>431</v>
      </c>
      <c r="E45" s="44" t="s">
        <v>381</v>
      </c>
      <c r="F45" s="23">
        <f>oEvaluation!AI49</f>
        <v>0</v>
      </c>
    </row>
    <row r="46" ht="9.75" customHeight="1">
      <c r="A46" s="7" t="str">
        <f>IF(iBidder!$C$2="","",iBidder!$C$2)</f>
        <v/>
      </c>
      <c r="B46" s="7" t="str">
        <f>IF(iBidder!$C$5="","",iBidder!$C$5)</f>
        <v>1c</v>
      </c>
      <c r="C46" s="44" t="s">
        <v>446</v>
      </c>
      <c r="D46" s="7" t="s">
        <v>447</v>
      </c>
      <c r="E46" s="44" t="s">
        <v>381</v>
      </c>
      <c r="F46" s="23">
        <f>oEvaluation!AI50</f>
        <v>0</v>
      </c>
    </row>
    <row r="47" ht="9.75" customHeight="1">
      <c r="A47" s="7" t="str">
        <f>IF(iBidder!$C$2="","",iBidder!$C$2)</f>
        <v/>
      </c>
      <c r="B47" s="7" t="str">
        <f>IF(iBidder!$C$5="","",iBidder!$C$5)</f>
        <v>1c</v>
      </c>
      <c r="C47" s="44" t="s">
        <v>449</v>
      </c>
      <c r="D47" s="7" t="s">
        <v>450</v>
      </c>
      <c r="E47" s="44" t="s">
        <v>451</v>
      </c>
      <c r="F47" s="23">
        <f>oEvaluation!AI51</f>
        <v>0</v>
      </c>
    </row>
    <row r="48" ht="9.75" customHeight="1">
      <c r="A48" s="7" t="str">
        <f>IF(iBidder!$C$2="","",iBidder!$C$2)</f>
        <v/>
      </c>
      <c r="B48" s="7" t="str">
        <f>IF(iBidder!$C$5="","",iBidder!$C$5)</f>
        <v>1c</v>
      </c>
      <c r="C48" s="44" t="s">
        <v>452</v>
      </c>
      <c r="D48" s="90" t="s">
        <v>453</v>
      </c>
      <c r="E48" s="44" t="s">
        <v>451</v>
      </c>
      <c r="F48" s="23">
        <f>oEvaluation!AI52</f>
        <v>0</v>
      </c>
    </row>
    <row r="49" ht="9.75" customHeight="1">
      <c r="A49" s="7" t="str">
        <f>IF(iBidder!$C$2="","",iBidder!$C$2)</f>
        <v/>
      </c>
      <c r="B49" s="7" t="str">
        <f>IF(iBidder!$C$5="","",iBidder!$C$5)</f>
        <v>1c</v>
      </c>
      <c r="C49" s="44" t="s">
        <v>454</v>
      </c>
      <c r="D49" s="7" t="s">
        <v>455</v>
      </c>
      <c r="E49" s="44" t="s">
        <v>456</v>
      </c>
      <c r="F49" s="23">
        <f>oEvaluation!AI53</f>
        <v>0</v>
      </c>
    </row>
    <row r="50" ht="9.75" customHeight="1">
      <c r="A50" s="7" t="str">
        <f>IF(iBidder!$C$2="","",iBidder!$C$2)</f>
        <v/>
      </c>
      <c r="B50" s="7" t="str">
        <f>IF(iBidder!$C$5="","",iBidder!$C$5)</f>
        <v>1c</v>
      </c>
      <c r="C50" s="44" t="s">
        <v>457</v>
      </c>
      <c r="D50" s="7" t="s">
        <v>458</v>
      </c>
      <c r="E50" s="44" t="s">
        <v>456</v>
      </c>
      <c r="F50" s="23">
        <f>oEvaluation!AI54</f>
        <v>0</v>
      </c>
    </row>
    <row r="51" ht="9.75" customHeight="1">
      <c r="A51" s="7" t="str">
        <f>IF(iBidder!$C$2="","",iBidder!$C$2)</f>
        <v/>
      </c>
      <c r="B51" s="7" t="str">
        <f>IF(iBidder!$C$5="","",iBidder!$C$5)</f>
        <v>1c</v>
      </c>
      <c r="C51" s="44" t="s">
        <v>466</v>
      </c>
      <c r="D51" s="7" t="s">
        <v>467</v>
      </c>
      <c r="E51" s="44" t="s">
        <v>468</v>
      </c>
      <c r="F51" s="23">
        <f>oEvaluation!AI55</f>
        <v>0</v>
      </c>
    </row>
    <row r="52" ht="9.75" customHeight="1">
      <c r="A52" s="7" t="str">
        <f>IF(iBidder!$C$2="","",iBidder!$C$2)</f>
        <v/>
      </c>
      <c r="B52" s="7" t="str">
        <f>IF(iBidder!$C$5="","",iBidder!$C$5)</f>
        <v>1c</v>
      </c>
      <c r="C52" s="44" t="s">
        <v>538</v>
      </c>
      <c r="D52" s="90" t="s">
        <v>539</v>
      </c>
      <c r="E52" s="44" t="s">
        <v>540</v>
      </c>
      <c r="F52" s="38">
        <f>oEvaluation!AI56</f>
        <v>0</v>
      </c>
    </row>
    <row r="53" ht="9.75" customHeight="1">
      <c r="A53" s="7" t="str">
        <f>IF(iBidder!$C$2="","",iBidder!$C$2)</f>
        <v/>
      </c>
      <c r="B53" s="7" t="str">
        <f>IF(iBidder!$C$5="","",iBidder!$C$5)</f>
        <v>1c</v>
      </c>
      <c r="C53" s="44" t="s">
        <v>542</v>
      </c>
      <c r="D53" s="7" t="s">
        <v>543</v>
      </c>
      <c r="E53" s="44" t="s">
        <v>540</v>
      </c>
      <c r="F53" s="38">
        <f>oEvaluation!AI57</f>
        <v>0</v>
      </c>
    </row>
    <row r="54" ht="9.75" customHeight="1">
      <c r="A54" s="7" t="str">
        <f>IF(iBidder!$C$2="","",iBidder!$C$2)</f>
        <v/>
      </c>
      <c r="B54" s="7" t="str">
        <f>IF(iBidder!$C$5="","",iBidder!$C$5)</f>
        <v>1c</v>
      </c>
      <c r="C54" s="44" t="s">
        <v>638</v>
      </c>
      <c r="D54" s="7" t="s">
        <v>639</v>
      </c>
      <c r="E54" s="44" t="s">
        <v>640</v>
      </c>
      <c r="F54" s="23">
        <f>oEvaluation!AI61</f>
        <v>0</v>
      </c>
    </row>
    <row r="55" ht="9.75" customHeight="1">
      <c r="A55" s="7" t="str">
        <f>IF(iBidder!$C$2="","",iBidder!$C$2)</f>
        <v/>
      </c>
      <c r="B55" s="7" t="str">
        <f>IF(iBidder!$C$5="","",iBidder!$C$5)</f>
        <v>1c</v>
      </c>
      <c r="C55" s="44" t="s">
        <v>545</v>
      </c>
      <c r="D55" s="7" t="s">
        <v>570</v>
      </c>
      <c r="E55" s="44" t="s">
        <v>176</v>
      </c>
      <c r="F55" s="38">
        <f>oEvaluation!AI65</f>
        <v>0</v>
      </c>
    </row>
    <row r="56" ht="9.75" customHeight="1">
      <c r="A56" s="7" t="str">
        <f>IF(iBidder!$C$2="","",iBidder!$C$2)</f>
        <v/>
      </c>
      <c r="B56" s="7" t="str">
        <f>IF(iBidder!$C$5="","",iBidder!$C$5)</f>
        <v>1c</v>
      </c>
      <c r="C56" s="44" t="s">
        <v>545</v>
      </c>
      <c r="D56" s="7" t="s">
        <v>571</v>
      </c>
      <c r="E56" s="44" t="s">
        <v>176</v>
      </c>
      <c r="F56" s="38">
        <f>oEvaluation!AI66</f>
        <v>0</v>
      </c>
    </row>
    <row r="57" ht="9.75" customHeight="1">
      <c r="A57" s="7" t="str">
        <f>IF(iBidder!$C$2="","",iBidder!$C$2)</f>
        <v/>
      </c>
      <c r="B57" s="7" t="str">
        <f>IF(iBidder!$C$5="","",iBidder!$C$5)</f>
        <v>1c</v>
      </c>
      <c r="C57" s="44" t="s">
        <v>545</v>
      </c>
      <c r="D57" s="7" t="s">
        <v>572</v>
      </c>
      <c r="E57" s="44" t="s">
        <v>176</v>
      </c>
      <c r="F57" s="38">
        <f>oEvaluation!AI67</f>
        <v>0</v>
      </c>
    </row>
    <row r="58" ht="9.75" customHeight="1">
      <c r="A58" s="7" t="str">
        <f>IF(iBidder!$C$2="","",iBidder!$C$2)</f>
        <v/>
      </c>
      <c r="B58" s="7" t="str">
        <f>IF(iBidder!$C$5="","",iBidder!$C$5)</f>
        <v>1c</v>
      </c>
      <c r="C58" s="44" t="s">
        <v>545</v>
      </c>
      <c r="D58" s="7" t="s">
        <v>573</v>
      </c>
      <c r="E58" s="44" t="s">
        <v>176</v>
      </c>
      <c r="F58" s="38">
        <f>oEvaluation!AI68</f>
        <v>0</v>
      </c>
    </row>
    <row r="59" ht="9.75" customHeight="1">
      <c r="A59" s="7" t="str">
        <f>IF(iBidder!$C$2="","",iBidder!$C$2)</f>
        <v/>
      </c>
      <c r="B59" s="7" t="str">
        <f>IF(iBidder!$C$5="","",iBidder!$C$5)</f>
        <v>1c</v>
      </c>
      <c r="C59" s="44" t="s">
        <v>545</v>
      </c>
      <c r="D59" s="7" t="s">
        <v>588</v>
      </c>
      <c r="E59" s="44" t="s">
        <v>176</v>
      </c>
      <c r="F59" s="38">
        <f>oEvaluation!AI70</f>
        <v>0</v>
      </c>
    </row>
    <row r="60" ht="9.75" customHeight="1">
      <c r="A60" s="7" t="str">
        <f>IF(iBidder!$C$2="","",iBidder!$C$2)</f>
        <v/>
      </c>
      <c r="B60" s="7" t="str">
        <f>IF(iBidder!$C$5="","",iBidder!$C$5)</f>
        <v>1c</v>
      </c>
      <c r="C60" s="44" t="s">
        <v>545</v>
      </c>
      <c r="D60" s="7" t="s">
        <v>589</v>
      </c>
      <c r="E60" s="44" t="s">
        <v>176</v>
      </c>
      <c r="F60" s="38">
        <f>oEvaluation!AI71</f>
        <v>0</v>
      </c>
    </row>
    <row r="61" ht="9.75" customHeight="1">
      <c r="A61" s="7" t="str">
        <f>IF(iBidder!$C$2="","",iBidder!$C$2)</f>
        <v/>
      </c>
      <c r="B61" s="7" t="str">
        <f>IF(iBidder!$C$5="","",iBidder!$C$5)</f>
        <v>1c</v>
      </c>
      <c r="C61" s="44" t="s">
        <v>545</v>
      </c>
      <c r="D61" s="7" t="s">
        <v>590</v>
      </c>
      <c r="E61" s="44" t="s">
        <v>176</v>
      </c>
      <c r="F61" s="38">
        <f>oEvaluation!AI72</f>
        <v>0</v>
      </c>
    </row>
    <row r="62" ht="9.75" customHeight="1">
      <c r="A62" s="7" t="str">
        <f>IF(iBidder!$C$2="","",iBidder!$C$2)</f>
        <v/>
      </c>
      <c r="B62" s="7" t="str">
        <f>IF(iBidder!$C$5="","",iBidder!$C$5)</f>
        <v>1c</v>
      </c>
      <c r="C62" s="44" t="s">
        <v>545</v>
      </c>
      <c r="D62" s="7" t="s">
        <v>591</v>
      </c>
      <c r="E62" s="44" t="s">
        <v>176</v>
      </c>
      <c r="F62" s="38">
        <f>oEvaluation!AI73</f>
        <v>0</v>
      </c>
    </row>
    <row r="63" ht="9.75" customHeight="1">
      <c r="A63" s="7" t="str">
        <f>IF(iBidder!$C$2="","",iBidder!$C$2)</f>
        <v/>
      </c>
      <c r="B63" s="7" t="str">
        <f>IF(iBidder!$C$5="","",iBidder!$C$5)</f>
        <v>1c</v>
      </c>
      <c r="C63" s="44" t="s">
        <v>545</v>
      </c>
      <c r="D63" s="7" t="s">
        <v>592</v>
      </c>
      <c r="E63" s="44" t="s">
        <v>176</v>
      </c>
      <c r="F63" s="38">
        <f>oEvaluation!AI74</f>
        <v>0</v>
      </c>
    </row>
    <row r="64" ht="9.75" customHeight="1">
      <c r="A64" s="7" t="str">
        <f>IF(iBidder!$C$2="","",iBidder!$C$2)</f>
        <v/>
      </c>
      <c r="B64" s="7" t="str">
        <f>IF(iBidder!$C$5="","",iBidder!$C$5)</f>
        <v>1c</v>
      </c>
      <c r="C64" s="44" t="s">
        <v>545</v>
      </c>
      <c r="D64" s="7" t="s">
        <v>593</v>
      </c>
      <c r="E64" s="44" t="s">
        <v>176</v>
      </c>
      <c r="F64" s="38">
        <f>oEvaluation!AI75</f>
        <v>0</v>
      </c>
    </row>
    <row r="65" ht="9.75" customHeight="1">
      <c r="A65" s="7" t="str">
        <f>IF(iBidder!$C$2="","",iBidder!$C$2)</f>
        <v/>
      </c>
      <c r="B65" s="7" t="str">
        <f>IF(iBidder!$C$5="","",iBidder!$C$5)</f>
        <v>1c</v>
      </c>
      <c r="C65" s="44" t="s">
        <v>545</v>
      </c>
      <c r="D65" s="7" t="s">
        <v>594</v>
      </c>
      <c r="E65" s="44" t="s">
        <v>176</v>
      </c>
      <c r="F65" s="38">
        <f>oEvaluation!AI76</f>
        <v>0</v>
      </c>
    </row>
    <row r="66" ht="9.75" customHeight="1">
      <c r="A66" s="7" t="str">
        <f>IF(iBidder!$C$2="","",iBidder!$C$2)</f>
        <v/>
      </c>
      <c r="B66" s="7" t="str">
        <f>IF(iBidder!$C$5="","",iBidder!$C$5)</f>
        <v>1c</v>
      </c>
      <c r="C66" s="44" t="s">
        <v>545</v>
      </c>
      <c r="D66" s="7" t="s">
        <v>595</v>
      </c>
      <c r="E66" s="44" t="s">
        <v>176</v>
      </c>
      <c r="F66" s="38">
        <f>oEvaluation!AI77</f>
        <v>0</v>
      </c>
    </row>
    <row r="67" ht="9.75" customHeight="1">
      <c r="A67" s="7" t="str">
        <f>IF(iBidder!$C$2="","",iBidder!$C$2)</f>
        <v/>
      </c>
      <c r="B67" s="7" t="str">
        <f>IF(iBidder!$C$5="","",iBidder!$C$5)</f>
        <v>1c</v>
      </c>
      <c r="C67" s="44" t="s">
        <v>545</v>
      </c>
      <c r="D67" s="7" t="s">
        <v>596</v>
      </c>
      <c r="E67" s="44" t="s">
        <v>176</v>
      </c>
      <c r="F67" s="38">
        <f>oEvaluation!AI78</f>
        <v>0</v>
      </c>
    </row>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2021-08-08T11:49:50Z</dcterms:created>
  <dc:creator>Michael Critchley</dc:creator>
</cp:coreProperties>
</file>