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53222"/>
  <mc:AlternateContent xmlns:mc="http://schemas.openxmlformats.org/markup-compatibility/2006">
    <mc:Choice Requires="x15">
      <x15ac:absPath xmlns:x15ac="http://schemas.microsoft.com/office/spreadsheetml/2010/11/ac" url="C:\Users\richard.landor\Desktop\"/>
    </mc:Choice>
  </mc:AlternateContent>
  <bookViews>
    <workbookView xWindow="0" yWindow="0" windowWidth="19200" windowHeight="7060"/>
  </bookViews>
  <sheets>
    <sheet name="Cover Sheet" sheetId="8" r:id="rId1"/>
    <sheet name="Instructions - Please Read" sheetId="17" r:id="rId2"/>
    <sheet name="(A) Headcount Pricing" sheetId="18" r:id="rId3"/>
    <sheet name="(B) Counselling Services" sheetId="6" r:id="rId4"/>
    <sheet name="(C) Trauma &amp; Critical Incident" sheetId="11" r:id="rId5"/>
    <sheet name="(D) Health &amp; Wellbeing" sheetId="12" r:id="rId6"/>
    <sheet name="(A),(B),(C) &amp; (D) Summary" sheetId="4" r:id="rId7"/>
    <sheet name="(E) Mediation" sheetId="13" r:id="rId8"/>
    <sheet name="(F) Health Kiosks" sheetId="14" r:id="rId9"/>
    <sheet name="(G) Indicative Volumes" sheetId="16" r:id="rId10"/>
  </sheets>
  <definedNames>
    <definedName name="TelephoneServices">'(A) Headcount Pricing'!$A$33:$A$34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 i="4" l="1"/>
  <c r="E19" i="11" l="1"/>
  <c r="J20" i="18" l="1"/>
  <c r="J21" i="18" s="1"/>
  <c r="E11" i="11"/>
  <c r="B2" i="14" l="1"/>
  <c r="B2" i="13"/>
  <c r="B2" i="12"/>
  <c r="B2" i="11"/>
  <c r="B2" i="6"/>
  <c r="B2" i="18"/>
  <c r="E15" i="11"/>
  <c r="E22" i="11" s="1"/>
  <c r="C14" i="6"/>
  <c r="C15" i="6" s="1"/>
  <c r="F9" i="4" s="1"/>
  <c r="J14" i="18"/>
  <c r="J15" i="18" s="1"/>
  <c r="E11" i="12"/>
  <c r="E12" i="12"/>
  <c r="D27" i="16"/>
  <c r="D26" i="16"/>
  <c r="C26" i="16"/>
  <c r="D22" i="16"/>
  <c r="C22" i="16"/>
  <c r="E14" i="16"/>
  <c r="D14" i="16"/>
  <c r="C14" i="16"/>
  <c r="D13" i="16"/>
  <c r="C13" i="16"/>
  <c r="D12" i="16"/>
  <c r="C12" i="16"/>
  <c r="C8" i="16"/>
  <c r="C5" i="16"/>
  <c r="E23" i="11" l="1"/>
  <c r="F10" i="4" s="1"/>
  <c r="K23" i="18"/>
  <c r="K24" i="18" s="1"/>
  <c r="F8" i="4" s="1"/>
  <c r="E14" i="12"/>
  <c r="E15" i="12" s="1"/>
  <c r="F11" i="4" s="1"/>
  <c r="F14" i="4" l="1"/>
</calcChain>
</file>

<file path=xl/sharedStrings.xml><?xml version="1.0" encoding="utf-8"?>
<sst xmlns="http://schemas.openxmlformats.org/spreadsheetml/2006/main" count="255" uniqueCount="193">
  <si>
    <t>Weighting</t>
  </si>
  <si>
    <t>Item Name</t>
  </si>
  <si>
    <t>Description</t>
  </si>
  <si>
    <t>EAP1</t>
  </si>
  <si>
    <t>For Information Only - Indicative Volumes for 2015/2016 from previous CCS EAP framework</t>
  </si>
  <si>
    <t>Service Area</t>
  </si>
  <si>
    <t>Number of Calls</t>
  </si>
  <si>
    <t>Web Portal</t>
  </si>
  <si>
    <t>Website Logins (includes standard webinars and seminars and health questionnaires)</t>
  </si>
  <si>
    <t>EAP Employee Advice Lines</t>
  </si>
  <si>
    <t>Employee Advice Lines and Triage</t>
  </si>
  <si>
    <t>Number of individual cases</t>
  </si>
  <si>
    <t>Number of Sessions</t>
  </si>
  <si>
    <t xml:space="preserve">Number of counselling session in addition to the 6 sessions per headcount </t>
  </si>
  <si>
    <t>Counselling (these volumes are inclusive of services that support  harassment and bullying and whistleblowing)</t>
  </si>
  <si>
    <t xml:space="preserve">Telephone </t>
  </si>
  <si>
    <t xml:space="preserve">Online </t>
  </si>
  <si>
    <t>Face to Face</t>
  </si>
  <si>
    <t>Face to Face Overseas</t>
  </si>
  <si>
    <t>Trauma and Critical Incident Support</t>
  </si>
  <si>
    <t>Group support -  face to face onsite/offsite</t>
  </si>
  <si>
    <t>Individual debriefing sessions  - telephone based</t>
  </si>
  <si>
    <t>Individual debriefing sessions - face to face : Onsite/offsite</t>
  </si>
  <si>
    <t>Individual debriefing sessions - overseas</t>
  </si>
  <si>
    <t>Items</t>
  </si>
  <si>
    <t>Number of attendees</t>
  </si>
  <si>
    <t xml:space="preserve">Number of sessions </t>
  </si>
  <si>
    <t>Length of sessions (workshops/seminars only)</t>
  </si>
  <si>
    <t>Management Support</t>
  </si>
  <si>
    <t>Advice and support to managers</t>
  </si>
  <si>
    <t>Additional Management Support - Workshop/seminars</t>
  </si>
  <si>
    <t>average 12-16 per session</t>
  </si>
  <si>
    <t>756 half days
204 full days</t>
  </si>
  <si>
    <t>Health &amp; Wellbeing Promotion</t>
  </si>
  <si>
    <t>Proactive awareness seminars</t>
  </si>
  <si>
    <t xml:space="preserve">10 full days
26 half days
</t>
  </si>
  <si>
    <t>Employee EAP Briefings</t>
  </si>
  <si>
    <t xml:space="preserve">Stress Broadcast  Sessions </t>
  </si>
  <si>
    <t xml:space="preserve">Mindfulness sessions </t>
  </si>
  <si>
    <t xml:space="preserve">2 full days
4 half days </t>
  </si>
  <si>
    <t>Mediation</t>
  </si>
  <si>
    <t>Individual/Group Sessions (normally 1 hour)</t>
  </si>
  <si>
    <t>Telephone Advice and Online Portal Model</t>
  </si>
  <si>
    <t xml:space="preserve">Inclusive Employee Headcount Model
</t>
  </si>
  <si>
    <t xml:space="preserve">Development of health and wellbeing promotional and awareness programmes of education, support and training:
- design and development of programme material
- production of promotional material
</t>
  </si>
  <si>
    <t>Delivery of a health and wellbeing promotion and awareness programmes of education, support and training</t>
  </si>
  <si>
    <t>Telephone Support - Charge per incident per day for twenty four (24) hour telephone support for all employees and managers impacted by trauma or critical incident</t>
  </si>
  <si>
    <t>Telephone Counselling - Charge for one telephone counselling session
For UK based counsellors, but employee may be based in a UK or overseas location
Includes case management
Session normally 60 minutes</t>
  </si>
  <si>
    <t xml:space="preserve">Face to face counselling - Charge for one face to face counselling session 
For UK based counselling sessions only
Includes case management
Session normally 60 minutes
</t>
  </si>
  <si>
    <t>Per incident/event face to face  support</t>
  </si>
  <si>
    <t>Group support/debriefing session via telephone or face to face - Charge per session  (standard 60 minutes)</t>
  </si>
  <si>
    <t>Individual employee support session face to face or by telephone - Charge per session  (standard 60 minutes)</t>
  </si>
  <si>
    <t>© Crown copyright 2017</t>
  </si>
  <si>
    <t>REFERENCE NUMBER</t>
  </si>
  <si>
    <t>RM3795</t>
  </si>
  <si>
    <t>Please insert your organisation name in the text box below</t>
  </si>
  <si>
    <t xml:space="preserve"> ATTACHMENT 5 - LOT 3 PRICING MATRIX</t>
  </si>
  <si>
    <t xml:space="preserve"> LOT 3 - Employee Assistance Programme</t>
  </si>
  <si>
    <r>
      <t xml:space="preserve">Before completing this Pricing Matrix you MUST: 
</t>
    </r>
    <r>
      <rPr>
        <sz val="12"/>
        <rFont val="Arial"/>
        <family val="2"/>
      </rPr>
      <t xml:space="preserve">
1. Read - Attachment 1 - Invitation to Tender (ITT) and all of its Attachments. The ITT contains important information on how the prices you provide will be evaluated.</t>
    </r>
    <r>
      <rPr>
        <b/>
        <sz val="12"/>
        <rFont val="Arial"/>
        <family val="2"/>
      </rPr>
      <t xml:space="preserve">
</t>
    </r>
  </si>
  <si>
    <t>2. Insert your organisation name on the 'Cover Sheet' (in cell B19:C19).</t>
  </si>
  <si>
    <t>3. Read the General Instructions below and the Instructions contained within each of the Tabs.</t>
  </si>
  <si>
    <t>4. Please note where a Tender is deemed to be non-compliant, the Authority may exclude the Tender from further participation in this procurement.</t>
  </si>
  <si>
    <t>After completing this Pricing Matrix you MUST:</t>
  </si>
  <si>
    <t xml:space="preserve">2. Upload your completed Pricing Matrix via the e-Sourcing Suite prior to the Tender submission deadline.  </t>
  </si>
  <si>
    <t>Highlighted Cells</t>
  </si>
  <si>
    <r>
      <rPr>
        <b/>
        <u/>
        <sz val="12"/>
        <color rgb="FF000000"/>
        <rFont val="Arial"/>
        <family val="2"/>
      </rPr>
      <t>ORANGE CELLS-</t>
    </r>
    <r>
      <rPr>
        <u/>
        <sz val="12"/>
        <color rgb="FF000000"/>
        <rFont val="Arial"/>
        <family val="2"/>
      </rPr>
      <t xml:space="preserve"> </t>
    </r>
    <r>
      <rPr>
        <sz val="12"/>
        <color rgb="FF000000"/>
        <rFont val="Arial"/>
        <family val="2"/>
      </rPr>
      <t xml:space="preserve">
The Potential Provider MUST enter information requested into ORANGE cells.
Orange cells are for information only and will not be evaluated.</t>
    </r>
  </si>
  <si>
    <r>
      <rPr>
        <b/>
        <u/>
        <sz val="12"/>
        <rFont val="Arial"/>
        <family val="2"/>
      </rPr>
      <t xml:space="preserve">BLUE CELLS-
</t>
    </r>
    <r>
      <rPr>
        <sz val="12"/>
        <rFont val="Arial"/>
        <family val="2"/>
      </rPr>
      <t>The Potential Provider cannot enter information into BLUE cells.
The 'Total' figures will be automatically calculated
The 'Total' figures will be a sum of the Prices entered in the YELLOW cells.</t>
    </r>
  </si>
  <si>
    <t>Further instruction for populating YELLOW cells</t>
  </si>
  <si>
    <t xml:space="preserve">Failure to insert a Price into all YELLOW cells may result in your Tender being deemed non-compliant. </t>
  </si>
  <si>
    <t>All Prices should be in £ (Pounds Sterling) and to 2 decimal places i.e. (£1) one pound would be £01.00.</t>
  </si>
  <si>
    <t>Only one price is to be entered in each cell.</t>
  </si>
  <si>
    <t>The Supplier’s travel and subsistence will be chargeable to Contracting Authorities at the Call Off stage in line with Contracting Authorities’ travel and subsistence policy.</t>
  </si>
  <si>
    <t>Further instruction for populating Orange cells</t>
  </si>
  <si>
    <t>Authorities Management Charge</t>
  </si>
  <si>
    <t>All Day Rates are to include the Management Charge to be paid to the Authority.
The Authority’s Management Charge is set at 1%.
The Management Charge will be paid by the Supplier to the Authority in accordance with Framework Clause 20.</t>
  </si>
  <si>
    <t xml:space="preserve">LOT 3: Employee Assistance Programme
</t>
  </si>
  <si>
    <t>EAP2</t>
  </si>
  <si>
    <t>Supplier's Name</t>
  </si>
  <si>
    <t>Service is inclusive of:
1) Online Portal
2) Telephone Services, Triage and Support Services (where telephone services will be organisationally branded)
3) Bullying and harassment support
4) Management Support Services
5) Publicity and Promotion</t>
  </si>
  <si>
    <t>Line Reference Number</t>
  </si>
  <si>
    <t>(A.a) Inclusive Employee Headcount Model</t>
  </si>
  <si>
    <t>(A.b) Telephone Advice and Online Portal Model</t>
  </si>
  <si>
    <t>Total  Price for (A.a) Inclusive Employee Headcount Model</t>
  </si>
  <si>
    <t>Total Price  for (A.b) Telephone Advice and Online Portal Model</t>
  </si>
  <si>
    <t>EAP3</t>
  </si>
  <si>
    <t>EAP4</t>
  </si>
  <si>
    <t>EAP5</t>
  </si>
  <si>
    <t>Session Rate</t>
  </si>
  <si>
    <t>LOT 3: Employee Assistance Programme - (C) Trauma and Critical Incident Support</t>
  </si>
  <si>
    <t>Total</t>
  </si>
  <si>
    <t>(C.a) Trauma and Critical Incident Support</t>
  </si>
  <si>
    <t>(C.b) Trauma and Critical Incident Support</t>
  </si>
  <si>
    <t>(C.c) Trauma and Critical Incident Support</t>
  </si>
  <si>
    <t>EAP6</t>
  </si>
  <si>
    <t>EAP7</t>
  </si>
  <si>
    <t>EAP8</t>
  </si>
  <si>
    <t>EAP9</t>
  </si>
  <si>
    <t>Total Basket Price for (C) Trauma and Critical Incident Support</t>
  </si>
  <si>
    <t xml:space="preserve">  Total Weighted Basket Price (5%) for (C) Trauma and Critical Incident Support</t>
  </si>
  <si>
    <t>LOT 3: Employee Assistance Programme - (D) Health and Wellbeing Promotion and Awareness</t>
  </si>
  <si>
    <t>Day Rate</t>
  </si>
  <si>
    <t>(D) Health and Wellbeing Promotion and Awareness</t>
  </si>
  <si>
    <t>Total Basket Price for (D) Health and Wellbeing Promotion and Awareness</t>
  </si>
  <si>
    <t xml:space="preserve">  Total Weighted Basket Price (5%) for (D) Health and Wellbeing Promotion and Awareness</t>
  </si>
  <si>
    <t>EAP10</t>
  </si>
  <si>
    <t>EAP11</t>
  </si>
  <si>
    <t>The BLACK cell is the Total Basket Price for (D) Health and Wellbeing Promotion and Awareness. This is the total of all BLUE cells added together (Cells E11 and E12). This will be automatically calculated.</t>
  </si>
  <si>
    <t>Half Day Rate</t>
  </si>
  <si>
    <t>THIS TAB IS FOR INFORMATION ONLY AND WILL NOT BE EVALUATED</t>
  </si>
  <si>
    <t>EAP12</t>
  </si>
  <si>
    <t>(E) Health and Wellbeing Promotion and Awareness</t>
  </si>
  <si>
    <t>LOT 3: Employee Assistance Programme - (E) Mediation</t>
  </si>
  <si>
    <t>LOT 3: Employee Assistance Programme - (F) Health Kiosks</t>
  </si>
  <si>
    <t>EAP13</t>
  </si>
  <si>
    <t>Monthly Charge Per Kiosk</t>
  </si>
  <si>
    <t>LOT 3: Employee Assistance Programme - (G) Indicative Volumes</t>
  </si>
  <si>
    <t>LOT 3: Employee Assistance Programme - (A), (B), (C) and (D) Summary Sheet</t>
  </si>
  <si>
    <t xml:space="preserve">You are not required to enter any data into this tab.  </t>
  </si>
  <si>
    <t>(B) Counselling Services Including Therapeutic Interventions</t>
  </si>
  <si>
    <t>LOT 3: Employee Assistance Programme - (B) Counselling Services Including Therapeutic Interventions</t>
  </si>
  <si>
    <t>Total Basket Price for (B) Counselling Services Including Therapeutic Interventions</t>
  </si>
  <si>
    <t xml:space="preserve">  Total Weighted Basket Price (5%) for (B) Counselling Services Including Therapeutic Interventions</t>
  </si>
  <si>
    <t>Total Weighted Basket Price (5%) for (D) Health and Wellbeing Promotion and Awareness</t>
  </si>
  <si>
    <t>Total Weighted Basket Price (5%) for (B) Counselling Services Including Therapeutic Interventions</t>
  </si>
  <si>
    <t>Total Weighted Basket Price (5%) for (C) Trauma and Critical Incident Support</t>
  </si>
  <si>
    <t>Total Weighted Basket Price for Lot 3 Employee Assistance Programme</t>
  </si>
  <si>
    <t>(F) Health Kiosks</t>
  </si>
  <si>
    <t>All Prices are to exclude VAT</t>
  </si>
  <si>
    <t>Further information for tab '(G) Indicative Volumes</t>
  </si>
  <si>
    <t>All Charges incurred in the delivery of the Services shall be included in the prices.  This includes framework management, contract management, MI or SLA management, strategy policy and guidance, complaints management.</t>
  </si>
  <si>
    <t xml:space="preserve">The tab '(G) Indicative Volumes'  for Lot 3 Employee Assistance Programme Services are indicative only and based on actual volumes from the current Employee Assistance Programme framework for 2015/2016.  Suppliers should note that volumes will fluctuate and there are no guarantees of volumes for any supplier.
</t>
  </si>
  <si>
    <r>
      <rPr>
        <b/>
        <u/>
        <sz val="12"/>
        <rFont val="Arial"/>
        <family val="2"/>
      </rPr>
      <t xml:space="preserve">GREEN CELLS-
</t>
    </r>
    <r>
      <rPr>
        <sz val="12"/>
        <rFont val="Arial"/>
        <family val="2"/>
      </rPr>
      <t>The Potential Provider cannot enter information into GREEN cells.
The Sub-weighted figures will be automatically calculated.
The Sub-weighted figures will be a sum of the Total figures entered in the BLUE Cells</t>
    </r>
  </si>
  <si>
    <t>Monthly Charge to include:
- employee report and signposting services
- anonymised management reports
- maintenance and repair</t>
  </si>
  <si>
    <t>LOT 3: Employee Assistance Programme - (A) Headcount Pricing</t>
  </si>
  <si>
    <t>Mediation Services, whether for an individual employee or a  group of employees - Charge for mediation session (session normally 60 minutes)</t>
  </si>
  <si>
    <t>Half Day Rate (prorated as used)</t>
  </si>
  <si>
    <t>Day Rate (prorated as used)</t>
  </si>
  <si>
    <t>Total Sub-weighted Price (95%) for (A.a) Inclusive Employee Headcount Model</t>
  </si>
  <si>
    <t>Total Sub-weighted Price (5%) for (A.b) Telephone Advice and Online Portal Model</t>
  </si>
  <si>
    <r>
      <rPr>
        <b/>
        <u/>
        <sz val="12"/>
        <color theme="0"/>
        <rFont val="Arial"/>
        <family val="2"/>
      </rPr>
      <t xml:space="preserve">BLACK CELLS-
</t>
    </r>
    <r>
      <rPr>
        <sz val="12"/>
        <color theme="0"/>
        <rFont val="Arial"/>
        <family val="2"/>
      </rPr>
      <t>The Potential Provider cannot enter information into the BLACK cells.
The Black cells contain the Total Basket Price for  '(A) Headcount Pricing', '(B) Counselling Services Including Therapeutic Interventions', '(C) Trauma &amp; Critical Incident Support' and '(D) Health &amp; Wellbeing Promotion and Awareness'.
The Total Basket Price will be automatically calculated</t>
    </r>
  </si>
  <si>
    <t>Cells are highlighted as below in Tabs  '(A) Headcount Pricing', '(B) Counselling Services', '(C) Trauma &amp; Critical Incident' and '(D) Health &amp; Wellbeing', '(E) Mediation' and (F) Health Kiosks.</t>
  </si>
  <si>
    <t>Price Per Head Per Month For
Less Than 5,000 Employees</t>
  </si>
  <si>
    <t>Price Per Head Per Month For
Less Than 10,000 Employees</t>
  </si>
  <si>
    <t>Price Per Head Per Month For
Less Than 20,000 Employees</t>
  </si>
  <si>
    <t>Price Per Head Per Month For
Less Than 30,000 Employees</t>
  </si>
  <si>
    <t>Price Per Head Per Month For
Less Than 40,000 Employees</t>
  </si>
  <si>
    <t>Price Per Head Per Month For
Less Than 50,000 Employees</t>
  </si>
  <si>
    <t>Price Per Head Per Month For Greater Than Or Equal To 50,000 Employees</t>
  </si>
  <si>
    <t xml:space="preserve">   Total Weighted Basket Price (85%) for (A) Headcount Pricing      </t>
  </si>
  <si>
    <t>This tab contains the Total "basket" Prices  for Lot 3 tabs '(A) Headcount Pricing', '(B) Counselling Services', '(C) Trauma &amp; Critical Incident' and '(D) Health &amp; Wellbeing'.</t>
  </si>
  <si>
    <t xml:space="preserve">Total Weighted Basket Price (85%) for (A) Headcount Pricing </t>
  </si>
  <si>
    <t>Health Kiosks</t>
  </si>
  <si>
    <t xml:space="preserve">Staffed by fully qualified counsellors </t>
  </si>
  <si>
    <t>Please Select From The Drop Down List Whether Your Telephone Services Will Be Staffed By Qualified Counsellors or Appropriately Trained Personnel</t>
  </si>
  <si>
    <t>Staffed by appropriately  trained personnel</t>
  </si>
  <si>
    <t>You MUST Select an option in the Drop down cells which are shaded ORANGE in this worksheet for Line Reference Number EAP1. Orange cells are for information only and will not be evaluated.</t>
  </si>
  <si>
    <t xml:space="preserve">         Total Basket Price for (A) Headcount Pricing</t>
  </si>
  <si>
    <r>
      <rPr>
        <b/>
        <u/>
        <sz val="12"/>
        <color rgb="FF000000"/>
        <rFont val="Arial"/>
        <family val="2"/>
      </rPr>
      <t>YELLOW CELLS-</t>
    </r>
    <r>
      <rPr>
        <u/>
        <sz val="12"/>
        <color rgb="FF000000"/>
        <rFont val="Arial"/>
        <family val="2"/>
      </rPr>
      <t xml:space="preserve"> 
</t>
    </r>
    <r>
      <rPr>
        <sz val="12"/>
        <color rgb="FF000000"/>
        <rFont val="Arial"/>
        <family val="2"/>
      </rPr>
      <t>The Potential Provider MUST enter a Price (£) into cells highlighted YELLOW.  
Once entered, these Prices will automatically change the BLUE cells (Total Figures), GREEN cells (Sub-Weighted Price), BLACK cells (Total Basket Price) and RED cells (Total Weighted Basked Price)  which will be evaluated.</t>
    </r>
  </si>
  <si>
    <r>
      <rPr>
        <b/>
        <u/>
        <sz val="12"/>
        <color theme="0"/>
        <rFont val="Arial"/>
        <family val="2"/>
      </rPr>
      <t>RED CELLS-</t>
    </r>
    <r>
      <rPr>
        <sz val="12"/>
        <color theme="0"/>
        <rFont val="Arial"/>
        <family val="2"/>
      </rPr>
      <t xml:space="preserve">
The Potential Provider cannot enter information into the RED cell.
The RED cell contains the Total Basket Price (BLACK CELLS) for '(A) Headcount Pricing', '(B) Counselling Services Including Therapeutic Interventions', '(C) Trauma &amp; Critical Incident Support' and '(D) Health &amp; Wellbeing Promotion and Awareness' weighted at the stated percentage in the RED cell.
The Total Weighted Basket Price will be automatically calculated</t>
    </r>
  </si>
  <si>
    <t xml:space="preserve">The weighting breakdown for the Total Weighted Basket Price for Lot 3 Employee Assistance Programme is:
(A) Headcount Pricing 85%
(B) Counselling Services Including Therapeutic Interventions 5%
(C) Trauma and Critical Incident Support 5%
(D) Health and Wellbeing Promotion and Awareness 5%
(E) Mediation 0%
(F) Health Kiosks 0%
Section 12 of the ITT sets how the pricing for Lot 3 Employee Assistance Programmes is evaluated.
</t>
  </si>
  <si>
    <t>The BLUE cells in this worksheet are the totals of the Price Per Head figures (YELLOW cells) for (A.a) Inclusive Employee Headcount Model and (A.b) Telephone Advice and Online Portal Model . This will be automatically calculated.</t>
  </si>
  <si>
    <t>You MUST enter a Price per head into cells which are shaded YELLOW in this worksheet for Line reference Numbers EAP1 and EAP2.</t>
  </si>
  <si>
    <t>The GREEN cells in this worksheet are the Total Price figures (BLUE cells) weighted at 95% for table (A.a) and 5% for table (A.b). This will be automatically calculated.</t>
  </si>
  <si>
    <t>The BLACK cell is the Total Basket Price for (A) Headcount Pricing. This is the totals in the GREEN cells for (A.a) and A.b) added together. This will be calculated automatically.</t>
  </si>
  <si>
    <t>The BLUE cells in this in this worksheet are the totals of the Rates (YELLOW cells) for Reference Line Numbers EAP10 and EAP11. This will be automatically calculated.</t>
  </si>
  <si>
    <t>The BLUE cells in this in this worksheet are the totals of the Rates (YELLOW cells) for tables (C.a), (C.b) and (C.c). This will be automatically calculated.</t>
  </si>
  <si>
    <t>The RED cell is the Total Basket Price for (A) Headcount Pricing (Black cell total) weighted at 85%. This will be automatically calculated.</t>
  </si>
  <si>
    <t>The RED cell is the Total Basket Price for (B) Counselling Including Therapeutic Interventions (Black cell total) weighted at 5%. This will be automatically calculated.</t>
  </si>
  <si>
    <t>The RED cell is the Total Basket Price for  (C) Trauma and Critical Incident Support (Black cell total) weighted at 5%. This will be automatically calculated.</t>
  </si>
  <si>
    <t>The RED cell is the Total Basket Price for (D) Health and Wellbeing Promotion and Awareness (Black cell total) weighted at 5%. This will be automatically calculated.</t>
  </si>
  <si>
    <t>You MUST enter a Rate in cells which are shaded YELLOW in this worksheet for Line reference Numbers EAP6 to EAP9.</t>
  </si>
  <si>
    <t>You MUST enter a Rate in cells which are shaded YELLOW in this worksheet for Line reference Numbers EAP10 and EAP11.</t>
  </si>
  <si>
    <t>Total Weighted Basket Price for Lot 3 Employee Assistance Programme - This figure will be automatically calculated (i.e. the sum of the Weighted Basket Prices for '(A) Headcount Pricing', '(B) Counselling Services', '(C) Trauma &amp; Critical Incident' and '(D) Health &amp; Wellbeing').</t>
  </si>
  <si>
    <t>Total Weighted Basket Prices for  '(A) Headcount Pricing', '(B) Counselling Services Including Therapeutic Interventions', '(C) Trauma &amp; Critical Incident Support' and '(D) Health &amp; Wellbeing Promotion and Awareness'.  - These figures will be automatically transferred from tabs  '(A) Headcount Pricing', '(B) Counselling Services', '(C) Trauma &amp; Critical Incident' and '(D) Health &amp; Wellbeing'.</t>
  </si>
  <si>
    <t xml:space="preserve">1. Re-name the file to include your organisation's trading name as a suffix to the original file name provided 
i.e. [yourorganisationname_RM3795 Lot 3 Pricing Matrix] </t>
  </si>
  <si>
    <t>The PINK cells are information relating to the requirement as described in Attachment 4a - Framework Schedule 2: Goods and Services and Key Performance Indicators Part A: Goods and Services.</t>
  </si>
  <si>
    <t>(A),(B), (C)&amp; (D) Summary Sheet</t>
  </si>
  <si>
    <t>You MUST enter a Session Rate into cell which is shaded ORANGE in this worksheet for Line Reference Numbers EAP12.</t>
  </si>
  <si>
    <t>You MUST enter a Monthly Charge Per Kiosk into cell which is shaded ORANGE in this worksheet for Line Reference Numbers EAP13.</t>
  </si>
  <si>
    <t>The Authority reserves the right to verify any prices which appear uncompetitive, and any prices significantly low, which may appear unsustainable or uncompetitive. Potential Providers should note that the Authority has the discretion to exclude abnormally low tenders in accordance with Regulation 69 of the Public Contracts Regulation 2015.</t>
  </si>
  <si>
    <t>Service is inclusive of:
1. Online Portal 
2) Telephone Services, Triage and Support Services (where telephone services will be organisationally branded)
3. Bullying and harassment support
4) Whistleblowing Services
5) Management Support Services
6) Coaching and Counselling Services, including therapeutic interventions, up to a maximum of 6 sessions per employee per year. This includes overseas counselling when counsellor providing services is UK based
7) Case Management
8) Publicity and Promotion</t>
  </si>
  <si>
    <t>The BLACK cell is the Total Basket Price for (C) Trauma and Critical Incident Support.  This is the total of all BLUE cells added together. (Cells E11,E15 and E19).  This will be automatically calculated.</t>
  </si>
  <si>
    <t>You MUST enter a Session Rate into cells which are shaded YELLOW in this worksheet for Line reference Numbers EAP3 to EAP5.</t>
  </si>
  <si>
    <t>The BLACK cell is the Total Basket Price for (B) Counselling Including Therapeutic Interventions. This is the total of all YELLOW cells (Line Reference Numbers EAP3 to EAP5).   This will be calculated automatically.</t>
  </si>
  <si>
    <t>Cognitive Behavioural Therapy (CBT)</t>
  </si>
  <si>
    <t>Eye Movement Desensitization and Reprocessing Services (EDMR)</t>
  </si>
  <si>
    <t>Not Available</t>
  </si>
  <si>
    <t>No zero prices will be accepted. If you submit any zero prices it is likely to result in the Tender being deemed non-compliant and excluded from further participation in this Procurement.</t>
  </si>
  <si>
    <t xml:space="preserve">On-line counselling  - Charge for one on-line counselling programme
For UK based counsellors, but employees may be based in a UK or overseas location
Includes case management
Session normally 60 minutes </t>
  </si>
  <si>
    <t>Number of Health Kiosks</t>
  </si>
  <si>
    <t>Number of Hits</t>
  </si>
  <si>
    <r>
      <t xml:space="preserve">The Potential Provider must provide information required in the ORANGE cells.
The ORANGE cells are for information only and will not be evaluated.
</t>
    </r>
    <r>
      <rPr>
        <b/>
        <sz val="12"/>
        <rFont val="Arial"/>
        <family val="2"/>
      </rPr>
      <t>Tab '(A) Headcount Pricing'</t>
    </r>
    <r>
      <rPr>
        <sz val="12"/>
        <rFont val="Arial"/>
        <family val="2"/>
      </rPr>
      <t xml:space="preserve">
In this tab the Information to provide in the ORANGE cell is for (A.a) Inclusive Employee Headcount Model.  The Potential Provider must state from the drop down box whether the telephone services are staffed by fully qualified counsellors or by appropriately trained personnel.
</t>
    </r>
    <r>
      <rPr>
        <b/>
        <sz val="12"/>
        <rFont val="Arial"/>
        <family val="2"/>
      </rPr>
      <t xml:space="preserve">
Tab '(E) Mediation'</t>
    </r>
    <r>
      <rPr>
        <sz val="12"/>
        <rFont val="Arial"/>
        <family val="2"/>
      </rPr>
      <t xml:space="preserve">
In this tab the information to provide in the ORANGE cell is the Session Rate for line reference number EAP12.
All Prices should be in £ (Pounds Sterling) and to 2 decimal places i.e. (£1) one pound would be £01.00.
Only one price is to be entered into each cell.
All Charges incurred in the delivery of the Services shall be included in the prices.  This includes framework management, contract management, MI or SLA management, strategy policy and guidance, complaints management.
</t>
    </r>
    <r>
      <rPr>
        <b/>
        <sz val="12"/>
        <rFont val="Arial"/>
        <family val="2"/>
      </rPr>
      <t xml:space="preserve">Tab '(F) Health Kiosks' </t>
    </r>
    <r>
      <rPr>
        <sz val="12"/>
        <rFont val="Arial"/>
        <family val="2"/>
      </rPr>
      <t xml:space="preserve">
In this tab the information to provide in the ORANGE cell is the Monthly Charge Per Kiosk for line reference number EAP13.
All Prices should be in £ (Pounds Sterling) and to 2 decimal places i.e. (£1) one pound would be £01.00.
Only one price is to be entered into each cell.
All Charges incurred in the delivery of the Services shall be included in the prices.  This includes framework management, contract management, MI or SLA management, strategy policy and guidance, complaints management.
Due to the low demand and usage of Health Kiosks a zero value weighting has been applied. The monthly Charge for a Health Kiosk is to be all inclusive and include: 1) employee report and signposting services; 2) anonymised management reports and 3) warranties, maintenance and repair charges
</t>
    </r>
  </si>
  <si>
    <r>
      <rPr>
        <b/>
        <u/>
        <sz val="12"/>
        <color rgb="FF000000"/>
        <rFont val="Arial"/>
        <family val="2"/>
      </rPr>
      <t>PINK CELLS-</t>
    </r>
    <r>
      <rPr>
        <sz val="12"/>
        <color rgb="FF000000"/>
        <rFont val="Arial"/>
        <family val="2"/>
      </rPr>
      <t xml:space="preserve"> 
The Potential Provider cannot enter information into PINK cells.
PINK cells are for information only.</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</si>
</sst>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164" formatCode="&quot;£&quot;#,##0.00"/>
    <numFmt numFmtId="165" formatCode="General;\-General;"/>
    <numFmt numFmtId="166" formatCode="&quot;£&quot;#,##0.0000"/>
  </numFmts>
  <fonts count="38" x14ac:knownFonts="1">
    <font>
      <sz val="11"/>
      <color theme="1"/>
      <name val="Calibri"/>
      <family val="2"/>
      <scheme val="minor"/>
    </font>
    <font>
      <sz val="11"/>
      <color theme="1"/>
      <name val="Calibri"/>
      <family val="2"/>
      <scheme val="minor"/>
    </font>
    <font>
      <sz val="10"/>
      <name val="Arial"/>
      <family val="2"/>
    </font>
    <font>
      <b/>
      <sz val="14"/>
      <color theme="1"/>
      <name val="Arial"/>
      <family val="2"/>
    </font>
    <font>
      <b/>
      <sz val="11"/>
      <name val="Arial"/>
      <family val="2"/>
    </font>
    <font>
      <b/>
      <sz val="11"/>
      <color theme="1"/>
      <name val="Arial"/>
      <family val="2"/>
    </font>
    <font>
      <sz val="11"/>
      <name val="Arial"/>
      <family val="2"/>
    </font>
    <font>
      <sz val="12"/>
      <name val="Arial"/>
      <family val="2"/>
    </font>
    <font>
      <sz val="11"/>
      <color theme="1"/>
      <name val="Arial"/>
      <family val="2"/>
    </font>
    <font>
      <b/>
      <sz val="14"/>
      <color theme="0"/>
      <name val="Arial"/>
      <family val="2"/>
    </font>
    <font>
      <b/>
      <sz val="16"/>
      <color theme="1"/>
      <name val="Arial"/>
      <family val="2"/>
    </font>
    <font>
      <b/>
      <sz val="10"/>
      <color theme="1"/>
      <name val="Arial"/>
      <family val="2"/>
    </font>
    <font>
      <b/>
      <sz val="12"/>
      <color theme="1"/>
      <name val="Arial"/>
      <family val="2"/>
    </font>
    <font>
      <sz val="10"/>
      <color theme="1"/>
      <name val="Arial"/>
      <family val="2"/>
    </font>
    <font>
      <b/>
      <u/>
      <sz val="14"/>
      <color theme="1"/>
      <name val="Arial"/>
      <family val="2"/>
    </font>
    <font>
      <sz val="10"/>
      <color rgb="FF000000"/>
      <name val="Arial"/>
      <family val="2"/>
    </font>
    <font>
      <sz val="10"/>
      <color theme="1"/>
      <name val="Calibri"/>
      <family val="2"/>
      <scheme val="minor"/>
    </font>
    <font>
      <u/>
      <sz val="11"/>
      <color theme="10"/>
      <name val="Calibri"/>
      <family val="2"/>
    </font>
    <font>
      <b/>
      <sz val="10"/>
      <color rgb="FF000000"/>
      <name val="Arial"/>
      <family val="2"/>
    </font>
    <font>
      <sz val="11"/>
      <color rgb="FF000000"/>
      <name val="Arial"/>
      <family val="2"/>
    </font>
    <font>
      <sz val="11"/>
      <color theme="0"/>
      <name val="Calibri"/>
      <family val="2"/>
      <scheme val="minor"/>
    </font>
    <font>
      <b/>
      <sz val="16"/>
      <color theme="1"/>
      <name val="Calibri"/>
      <family val="2"/>
      <scheme val="minor"/>
    </font>
    <font>
      <b/>
      <sz val="36"/>
      <color rgb="FF000000"/>
      <name val="Arial"/>
      <family val="2"/>
    </font>
    <font>
      <b/>
      <sz val="12"/>
      <name val="Arial"/>
      <family val="2"/>
    </font>
    <font>
      <sz val="12"/>
      <color rgb="FF000000"/>
      <name val="Arial"/>
      <family val="2"/>
    </font>
    <font>
      <b/>
      <u/>
      <sz val="12"/>
      <color rgb="FF000000"/>
      <name val="Arial"/>
      <family val="2"/>
    </font>
    <font>
      <u/>
      <sz val="12"/>
      <color rgb="FF000000"/>
      <name val="Arial"/>
      <family val="2"/>
    </font>
    <font>
      <b/>
      <u/>
      <sz val="12"/>
      <name val="Arial"/>
      <family val="2"/>
    </font>
    <font>
      <sz val="12"/>
      <color theme="0"/>
      <name val="Arial"/>
      <family val="2"/>
    </font>
    <font>
      <b/>
      <u/>
      <sz val="12"/>
      <color theme="0"/>
      <name val="Arial"/>
      <family val="2"/>
    </font>
    <font>
      <b/>
      <sz val="11"/>
      <color rgb="FF000000"/>
      <name val="Arial"/>
      <family val="2"/>
    </font>
    <font>
      <b/>
      <sz val="10"/>
      <name val="Arial"/>
      <family val="2"/>
    </font>
    <font>
      <sz val="9"/>
      <color rgb="FF000000"/>
      <name val="Arial"/>
      <family val="2"/>
    </font>
    <font>
      <b/>
      <sz val="11"/>
      <color theme="0"/>
      <name val="Arial"/>
      <family val="2"/>
    </font>
    <font>
      <b/>
      <sz val="14"/>
      <color theme="0"/>
      <name val="Calibri"/>
      <family val="2"/>
      <scheme val="minor"/>
    </font>
    <font>
      <sz val="11"/>
      <color theme="0"/>
      <name val="Arial"/>
      <family val="2"/>
    </font>
    <font>
      <b/>
      <sz val="36"/>
      <color rgb="FF000000"/>
      <name val="Calibri"/>
      <family val="2"/>
    </font>
    <font>
      <sz val="10"/>
      <color theme="0"/>
      <name val="Arial"/>
      <family val="2"/>
    </font>
  </fonts>
  <fills count="3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1"/>
        <bgColor indexed="64"/>
      </patternFill>
    </fill>
    <fill>
      <patternFill patternType="solid">
        <fgColor rgb="FF92D050"/>
        <bgColor indexed="64"/>
      </patternFill>
    </fill>
    <fill>
      <patternFill patternType="solid">
        <fgColor rgb="FFFFC000"/>
        <bgColor indexed="64"/>
      </patternFill>
    </fill>
    <fill>
      <patternFill patternType="solid">
        <fgColor rgb="FFCCFFCC"/>
        <bgColor indexed="64"/>
      </patternFill>
    </fill>
    <fill>
      <patternFill patternType="solid">
        <fgColor theme="0" tint="-0.34998626667073579"/>
        <bgColor rgb="FFD8D8D8"/>
      </patternFill>
    </fill>
    <fill>
      <patternFill patternType="solid">
        <fgColor theme="0" tint="-0.249977111117893"/>
        <bgColor indexed="64"/>
      </patternFill>
    </fill>
    <fill>
      <patternFill patternType="solid">
        <fgColor rgb="FFFFFF00"/>
        <bgColor rgb="FFC6D9F0"/>
      </patternFill>
    </fill>
    <fill>
      <patternFill patternType="solid">
        <fgColor rgb="FFFFC000"/>
        <bgColor rgb="FFD99594"/>
      </patternFill>
    </fill>
    <fill>
      <patternFill patternType="solid">
        <fgColor rgb="FFFF0000"/>
        <bgColor indexed="64"/>
      </patternFill>
    </fill>
    <fill>
      <patternFill patternType="solid">
        <fgColor rgb="FFFFFF00"/>
        <bgColor rgb="FFD99594"/>
      </patternFill>
    </fill>
    <fill>
      <patternFill patternType="solid">
        <fgColor rgb="FF92D050"/>
        <bgColor rgb="FFD99594"/>
      </patternFill>
    </fill>
    <fill>
      <patternFill patternType="solid">
        <fgColor theme="1"/>
        <bgColor rgb="FFD99594"/>
      </patternFill>
    </fill>
    <fill>
      <patternFill patternType="solid">
        <fgColor rgb="FFFF0000"/>
        <bgColor rgb="FFD99594"/>
      </patternFill>
    </fill>
    <fill>
      <patternFill patternType="solid">
        <fgColor theme="3"/>
        <bgColor indexed="64"/>
      </patternFill>
    </fill>
    <fill>
      <patternFill patternType="solid">
        <fgColor theme="0" tint="-0.34998626667073579"/>
        <bgColor indexed="64"/>
      </patternFill>
    </fill>
    <fill>
      <patternFill patternType="solid">
        <fgColor theme="0"/>
        <bgColor rgb="FFD8D8D8"/>
      </patternFill>
    </fill>
    <fill>
      <patternFill patternType="solid">
        <fgColor rgb="FFFFC000"/>
        <bgColor rgb="FFC6D9F0"/>
      </patternFill>
    </fill>
    <fill>
      <patternFill patternType="solid">
        <fgColor theme="7"/>
        <bgColor indexed="64"/>
      </patternFill>
    </fill>
    <fill>
      <patternFill patternType="solid">
        <fgColor rgb="FF0000FF"/>
        <bgColor rgb="FF000000"/>
      </patternFill>
    </fill>
    <fill>
      <patternFill patternType="solid">
        <fgColor rgb="FFF94946"/>
        <bgColor rgb="FF000000"/>
      </patternFill>
    </fill>
    <fill>
      <patternFill patternType="solid">
        <fgColor rgb="FFF94946"/>
        <bgColor indexed="64"/>
      </patternFill>
    </fill>
    <fill>
      <patternFill patternType="solid">
        <fgColor rgb="FF0000FF"/>
        <bgColor indexed="64"/>
      </patternFill>
    </fill>
    <fill>
      <patternFill patternType="solid">
        <fgColor rgb="FFFFCCFF"/>
        <bgColor rgb="FFFFFFC7"/>
      </patternFill>
    </fill>
    <fill>
      <patternFill patternType="solid">
        <fgColor rgb="FFFFCCFF"/>
        <bgColor indexed="64"/>
      </patternFill>
    </fill>
    <fill>
      <patternFill patternType="solid">
        <fgColor rgb="FF00B0F0"/>
        <bgColor indexed="64"/>
      </patternFill>
    </fill>
    <fill>
      <patternFill patternType="solid">
        <fgColor rgb="FF00B0F0"/>
        <bgColor rgb="FFD9959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s>
  <cellStyleXfs count="6">
    <xf numFmtId="0" fontId="0" fillId="0" borderId="0"/>
    <xf numFmtId="0" fontId="2" fillId="0" borderId="0" applyNumberFormat="0" applyFont="0" applyFill="0" applyBorder="0" applyAlignment="0" applyProtection="0"/>
    <xf numFmtId="0" fontId="15" fillId="0" borderId="0"/>
    <xf numFmtId="44" fontId="15" fillId="0" borderId="0" applyFont="0" applyFill="0" applyBorder="0" applyAlignment="0" applyProtection="0"/>
    <xf numFmtId="44" fontId="1" fillId="0" borderId="0" applyFont="0" applyFill="0" applyBorder="0" applyAlignment="0" applyProtection="0"/>
    <xf numFmtId="0" fontId="17" fillId="0" borderId="0" applyNumberFormat="0" applyFill="0" applyBorder="0" applyAlignment="0" applyProtection="0">
      <alignment vertical="top"/>
      <protection locked="0"/>
    </xf>
  </cellStyleXfs>
  <cellXfs count="312">
    <xf numFmtId="0" fontId="0" fillId="0" borderId="0" xfId="0"/>
    <xf numFmtId="0" fontId="0" fillId="3" borderId="0" xfId="0" applyFill="1" applyProtection="1"/>
    <xf numFmtId="0" fontId="8" fillId="3" borderId="0" xfId="0" applyFont="1" applyFill="1" applyAlignment="1" applyProtection="1">
      <alignment wrapText="1"/>
    </xf>
    <xf numFmtId="164" fontId="8" fillId="3" borderId="0" xfId="0" applyNumberFormat="1" applyFont="1" applyFill="1" applyAlignment="1" applyProtection="1">
      <alignment wrapText="1"/>
    </xf>
    <xf numFmtId="0" fontId="8" fillId="3" borderId="0" xfId="0" applyFont="1" applyFill="1" applyAlignment="1" applyProtection="1"/>
    <xf numFmtId="0" fontId="8" fillId="3" borderId="0" xfId="0" applyFont="1" applyFill="1" applyBorder="1" applyAlignment="1" applyProtection="1">
      <alignment wrapText="1"/>
    </xf>
    <xf numFmtId="0" fontId="8" fillId="3" borderId="0" xfId="0" applyFont="1" applyFill="1"/>
    <xf numFmtId="0" fontId="8" fillId="3" borderId="0" xfId="0" applyFont="1" applyFill="1" applyBorder="1"/>
    <xf numFmtId="0" fontId="0" fillId="3" borderId="0" xfId="0" applyFill="1" applyBorder="1"/>
    <xf numFmtId="0" fontId="5" fillId="3" borderId="0" xfId="0" applyFont="1" applyFill="1" applyBorder="1" applyAlignment="1" applyProtection="1">
      <alignment wrapText="1"/>
    </xf>
    <xf numFmtId="0" fontId="5" fillId="3" borderId="0" xfId="0" applyFont="1" applyFill="1" applyBorder="1" applyAlignment="1" applyProtection="1">
      <alignment horizontal="center" wrapText="1"/>
    </xf>
    <xf numFmtId="164" fontId="8" fillId="3" borderId="0" xfId="0" applyNumberFormat="1" applyFont="1" applyFill="1" applyBorder="1" applyAlignment="1" applyProtection="1">
      <alignment wrapText="1"/>
    </xf>
    <xf numFmtId="9" fontId="8" fillId="3" borderId="0" xfId="0" applyNumberFormat="1" applyFont="1" applyFill="1" applyBorder="1" applyAlignment="1" applyProtection="1">
      <alignment wrapText="1"/>
    </xf>
    <xf numFmtId="164" fontId="5" fillId="3" borderId="0" xfId="0" applyNumberFormat="1" applyFont="1" applyFill="1" applyBorder="1" applyAlignment="1" applyProtection="1">
      <alignment wrapText="1"/>
    </xf>
    <xf numFmtId="0" fontId="8" fillId="3" borderId="0" xfId="0" applyFont="1" applyFill="1" applyProtection="1"/>
    <xf numFmtId="0" fontId="15" fillId="3" borderId="10" xfId="0" applyFont="1" applyFill="1" applyBorder="1" applyAlignment="1">
      <alignment horizontal="center" vertical="center" wrapText="1"/>
    </xf>
    <xf numFmtId="0" fontId="15" fillId="3" borderId="10" xfId="0" applyFont="1" applyFill="1" applyBorder="1" applyAlignment="1">
      <alignment horizontal="center" wrapText="1"/>
    </xf>
    <xf numFmtId="3" fontId="15" fillId="3" borderId="10" xfId="0" applyNumberFormat="1" applyFont="1" applyFill="1" applyBorder="1" applyAlignment="1">
      <alignment horizontal="center" vertical="center" wrapText="1"/>
    </xf>
    <xf numFmtId="0" fontId="15" fillId="3" borderId="0" xfId="0" applyFont="1" applyFill="1" applyBorder="1" applyAlignment="1">
      <alignment vertical="center" wrapText="1"/>
    </xf>
    <xf numFmtId="3" fontId="15" fillId="3" borderId="0" xfId="0" applyNumberFormat="1" applyFont="1" applyFill="1" applyBorder="1" applyAlignment="1">
      <alignment horizontal="center" vertical="center" wrapText="1"/>
    </xf>
    <xf numFmtId="0" fontId="19" fillId="3" borderId="0" xfId="0" applyFont="1" applyFill="1" applyBorder="1" applyAlignment="1">
      <alignment horizontal="center" vertical="center" wrapText="1"/>
    </xf>
    <xf numFmtId="0" fontId="15" fillId="3" borderId="0" xfId="0" applyFont="1" applyFill="1" applyBorder="1" applyAlignment="1">
      <alignment horizontal="left" vertical="center" wrapText="1"/>
    </xf>
    <xf numFmtId="0" fontId="8" fillId="3" borderId="0" xfId="0" applyFont="1" applyFill="1" applyBorder="1" applyAlignment="1">
      <alignment horizontal="center" vertical="center"/>
    </xf>
    <xf numFmtId="0" fontId="15" fillId="3" borderId="0" xfId="0" applyFont="1" applyFill="1" applyBorder="1" applyAlignment="1">
      <alignment horizontal="center" wrapText="1"/>
    </xf>
    <xf numFmtId="0" fontId="15" fillId="3" borderId="0" xfId="0" applyFont="1" applyFill="1" applyBorder="1" applyAlignment="1">
      <alignment horizontal="center" vertical="center" wrapText="1"/>
    </xf>
    <xf numFmtId="0" fontId="8" fillId="3" borderId="0" xfId="0" applyFont="1" applyFill="1" applyBorder="1" applyAlignment="1">
      <alignment vertical="center" wrapText="1"/>
    </xf>
    <xf numFmtId="0" fontId="15" fillId="3" borderId="0" xfId="0" applyFont="1" applyFill="1" applyBorder="1" applyAlignment="1">
      <alignment vertical="center"/>
    </xf>
    <xf numFmtId="0" fontId="15" fillId="3" borderId="0" xfId="0" applyFont="1" applyFill="1" applyBorder="1" applyAlignment="1">
      <alignment horizontal="left" vertical="top"/>
    </xf>
    <xf numFmtId="0" fontId="19" fillId="0" borderId="0" xfId="0" applyFont="1" applyAlignment="1" applyProtection="1">
      <alignment horizontal="right" vertical="top"/>
    </xf>
    <xf numFmtId="0" fontId="12" fillId="3" borderId="0" xfId="0" applyFont="1" applyFill="1" applyAlignment="1" applyProtection="1">
      <alignment horizontal="center"/>
    </xf>
    <xf numFmtId="0" fontId="22" fillId="8" borderId="27" xfId="0" applyFont="1" applyFill="1" applyBorder="1" applyAlignment="1">
      <alignment horizontal="center" vertical="center" wrapText="1"/>
    </xf>
    <xf numFmtId="0" fontId="8" fillId="3" borderId="29" xfId="0" applyFont="1" applyFill="1" applyBorder="1"/>
    <xf numFmtId="0" fontId="23" fillId="3" borderId="28" xfId="0" applyFont="1" applyFill="1" applyBorder="1" applyAlignment="1">
      <alignment horizontal="left" vertical="center" wrapText="1"/>
    </xf>
    <xf numFmtId="0" fontId="7" fillId="3" borderId="29" xfId="0" applyFont="1" applyFill="1" applyBorder="1" applyAlignment="1">
      <alignment horizontal="left" vertical="center" wrapText="1"/>
    </xf>
    <xf numFmtId="0" fontId="7" fillId="3" borderId="30" xfId="0" applyFont="1" applyFill="1" applyBorder="1" applyAlignment="1">
      <alignment horizontal="left" wrapText="1"/>
    </xf>
    <xf numFmtId="0" fontId="7" fillId="3" borderId="27" xfId="0" applyFont="1" applyFill="1" applyBorder="1" applyAlignment="1">
      <alignment horizontal="left" wrapText="1"/>
    </xf>
    <xf numFmtId="0" fontId="23" fillId="3" borderId="29" xfId="0" applyFont="1" applyFill="1" applyBorder="1" applyAlignment="1">
      <alignment horizontal="left" vertical="top" wrapText="1"/>
    </xf>
    <xf numFmtId="0" fontId="7" fillId="3" borderId="30" xfId="0" applyFont="1" applyFill="1" applyBorder="1" applyAlignment="1">
      <alignment horizontal="left" vertical="center" wrapText="1"/>
    </xf>
    <xf numFmtId="0" fontId="23" fillId="9" borderId="30" xfId="0" applyFont="1" applyFill="1" applyBorder="1" applyAlignment="1">
      <alignment horizontal="left" wrapText="1"/>
    </xf>
    <xf numFmtId="0" fontId="23" fillId="3" borderId="29" xfId="0" applyFont="1" applyFill="1" applyBorder="1" applyAlignment="1">
      <alignment horizontal="left" wrapText="1"/>
    </xf>
    <xf numFmtId="0" fontId="24" fillId="10" borderId="10" xfId="0" applyFont="1" applyFill="1" applyBorder="1" applyAlignment="1">
      <alignment horizontal="left" vertical="center" wrapText="1"/>
    </xf>
    <xf numFmtId="3" fontId="24" fillId="11" borderId="10" xfId="0" applyNumberFormat="1" applyFont="1" applyFill="1" applyBorder="1" applyAlignment="1">
      <alignment horizontal="left" vertical="center" wrapText="1"/>
    </xf>
    <xf numFmtId="0" fontId="7" fillId="5" borderId="10" xfId="0" applyFont="1" applyFill="1" applyBorder="1" applyAlignment="1">
      <alignment horizontal="left" vertical="center" wrapText="1"/>
    </xf>
    <xf numFmtId="0" fontId="28" fillId="4" borderId="10" xfId="0" applyFont="1" applyFill="1" applyBorder="1" applyAlignment="1">
      <alignment horizontal="left" vertical="center" wrapText="1"/>
    </xf>
    <xf numFmtId="0" fontId="28" fillId="12" borderId="10" xfId="0" applyFont="1" applyFill="1" applyBorder="1" applyAlignment="1">
      <alignment horizontal="left" vertical="center" wrapText="1"/>
    </xf>
    <xf numFmtId="0" fontId="7" fillId="3" borderId="0" xfId="0" applyFont="1" applyFill="1" applyBorder="1" applyAlignment="1">
      <alignment horizontal="left" vertical="center" wrapText="1"/>
    </xf>
    <xf numFmtId="0" fontId="23" fillId="9" borderId="27" xfId="0" applyFont="1" applyFill="1" applyBorder="1" applyAlignment="1">
      <alignment horizontal="left" wrapText="1"/>
    </xf>
    <xf numFmtId="0" fontId="24" fillId="3" borderId="29" xfId="0" applyFont="1" applyFill="1" applyBorder="1" applyAlignment="1">
      <alignment horizontal="left" vertical="center" wrapText="1"/>
    </xf>
    <xf numFmtId="0" fontId="7" fillId="3" borderId="27" xfId="0" applyFont="1" applyFill="1" applyBorder="1" applyAlignment="1">
      <alignment horizontal="left" vertical="top" wrapText="1"/>
    </xf>
    <xf numFmtId="0" fontId="23" fillId="9" borderId="28" xfId="0" applyFont="1" applyFill="1" applyBorder="1" applyAlignment="1">
      <alignment horizontal="left" wrapText="1"/>
    </xf>
    <xf numFmtId="164" fontId="2" fillId="2" borderId="10" xfId="1" applyNumberFormat="1" applyFont="1" applyFill="1" applyBorder="1" applyAlignment="1" applyProtection="1">
      <alignment horizontal="center" vertical="center" wrapText="1"/>
      <protection locked="0"/>
    </xf>
    <xf numFmtId="0" fontId="22" fillId="8" borderId="35" xfId="0" applyFont="1" applyFill="1" applyBorder="1" applyAlignment="1" applyProtection="1">
      <alignment vertical="center" wrapText="1"/>
    </xf>
    <xf numFmtId="3" fontId="32" fillId="13" borderId="9" xfId="0" applyNumberFormat="1" applyFont="1" applyFill="1" applyBorder="1" applyAlignment="1" applyProtection="1">
      <alignment horizontal="center" vertical="center" wrapText="1"/>
    </xf>
    <xf numFmtId="3" fontId="32" fillId="14" borderId="9" xfId="0" applyNumberFormat="1" applyFont="1" applyFill="1" applyBorder="1" applyAlignment="1" applyProtection="1">
      <alignment horizontal="center" vertical="center" wrapText="1"/>
    </xf>
    <xf numFmtId="3" fontId="32" fillId="15" borderId="9" xfId="0" applyNumberFormat="1" applyFont="1" applyFill="1" applyBorder="1" applyAlignment="1" applyProtection="1">
      <alignment horizontal="center" vertical="center" wrapText="1"/>
    </xf>
    <xf numFmtId="3" fontId="32" fillId="16" borderId="9" xfId="0" applyNumberFormat="1" applyFont="1" applyFill="1" applyBorder="1" applyAlignment="1" applyProtection="1">
      <alignment horizontal="center" vertical="center" wrapText="1"/>
    </xf>
    <xf numFmtId="0" fontId="18" fillId="0" borderId="9" xfId="0" applyFont="1" applyBorder="1" applyAlignment="1" applyProtection="1">
      <alignment vertical="center" wrapText="1"/>
    </xf>
    <xf numFmtId="164" fontId="2" fillId="2" borderId="11" xfId="1" applyNumberFormat="1" applyFont="1" applyFill="1" applyBorder="1" applyAlignment="1" applyProtection="1">
      <alignment horizontal="center" vertical="center" wrapText="1"/>
      <protection locked="0"/>
    </xf>
    <xf numFmtId="164" fontId="12" fillId="3" borderId="0" xfId="0" applyNumberFormat="1" applyFont="1" applyFill="1" applyBorder="1" applyAlignment="1" applyProtection="1">
      <alignment horizontal="center" vertical="center"/>
    </xf>
    <xf numFmtId="3" fontId="32" fillId="16" borderId="34" xfId="0" applyNumberFormat="1" applyFont="1" applyFill="1" applyBorder="1" applyAlignment="1" applyProtection="1">
      <alignment horizontal="center" vertical="center" wrapText="1"/>
    </xf>
    <xf numFmtId="3" fontId="32" fillId="16" borderId="12" xfId="0" applyNumberFormat="1" applyFont="1" applyFill="1" applyBorder="1" applyAlignment="1" applyProtection="1">
      <alignment horizontal="center" vertical="center" wrapText="1"/>
    </xf>
    <xf numFmtId="0" fontId="33" fillId="17" borderId="10" xfId="0" applyFont="1" applyFill="1" applyBorder="1" applyAlignment="1" applyProtection="1">
      <alignment vertical="center" wrapText="1"/>
    </xf>
    <xf numFmtId="0" fontId="33" fillId="17" borderId="49" xfId="0" applyFont="1" applyFill="1" applyBorder="1" applyAlignment="1" applyProtection="1">
      <alignment vertical="center" wrapText="1"/>
    </xf>
    <xf numFmtId="0" fontId="33" fillId="17" borderId="21" xfId="0" applyFont="1" applyFill="1" applyBorder="1" applyAlignment="1" applyProtection="1">
      <alignment vertical="center" wrapText="1"/>
    </xf>
    <xf numFmtId="0" fontId="33" fillId="17" borderId="50" xfId="0" applyFont="1" applyFill="1" applyBorder="1" applyAlignment="1" applyProtection="1">
      <alignment horizontal="center" vertical="center" wrapText="1"/>
    </xf>
    <xf numFmtId="0" fontId="8" fillId="3" borderId="24" xfId="0" applyFont="1" applyFill="1" applyBorder="1" applyAlignment="1" applyProtection="1">
      <alignment horizontal="center" wrapText="1"/>
    </xf>
    <xf numFmtId="0" fontId="14" fillId="3" borderId="31" xfId="0" applyFont="1" applyFill="1" applyBorder="1" applyAlignment="1" applyProtection="1">
      <alignment horizontal="center" wrapText="1"/>
    </xf>
    <xf numFmtId="0" fontId="8" fillId="3" borderId="39" xfId="0" applyFont="1" applyFill="1" applyBorder="1" applyAlignment="1" applyProtection="1">
      <alignment horizontal="center" wrapText="1"/>
    </xf>
    <xf numFmtId="0" fontId="0" fillId="3" borderId="0" xfId="0" applyFill="1" applyBorder="1" applyProtection="1"/>
    <xf numFmtId="164" fontId="9" fillId="4" borderId="38" xfId="0" applyNumberFormat="1" applyFont="1" applyFill="1" applyBorder="1" applyAlignment="1" applyProtection="1">
      <alignment horizontal="center" vertical="center" wrapText="1"/>
    </xf>
    <xf numFmtId="164" fontId="9" fillId="12" borderId="14" xfId="0" applyNumberFormat="1" applyFont="1" applyFill="1" applyBorder="1" applyAlignment="1" applyProtection="1">
      <alignment horizontal="center" vertical="center" wrapText="1"/>
    </xf>
    <xf numFmtId="164" fontId="13" fillId="2" borderId="11" xfId="0" applyNumberFormat="1" applyFont="1" applyFill="1" applyBorder="1" applyAlignment="1" applyProtection="1">
      <alignment horizontal="center" vertical="center"/>
      <protection locked="0"/>
    </xf>
    <xf numFmtId="0" fontId="13" fillId="3" borderId="7" xfId="0" applyFont="1" applyFill="1" applyBorder="1" applyAlignment="1" applyProtection="1">
      <alignment horizontal="left" vertical="center"/>
    </xf>
    <xf numFmtId="3" fontId="32" fillId="13" borderId="31" xfId="0" applyNumberFormat="1" applyFont="1" applyFill="1" applyBorder="1" applyAlignment="1" applyProtection="1">
      <alignment horizontal="center" vertical="center" wrapText="1"/>
    </xf>
    <xf numFmtId="3" fontId="32" fillId="15" borderId="31" xfId="0" applyNumberFormat="1" applyFont="1" applyFill="1" applyBorder="1" applyAlignment="1" applyProtection="1">
      <alignment horizontal="center" vertical="center" wrapText="1"/>
    </xf>
    <xf numFmtId="3" fontId="32" fillId="16" borderId="48" xfId="0" applyNumberFormat="1" applyFont="1" applyFill="1" applyBorder="1" applyAlignment="1" applyProtection="1">
      <alignment horizontal="center" vertical="center" wrapText="1"/>
    </xf>
    <xf numFmtId="0" fontId="18" fillId="0" borderId="41" xfId="0" applyFont="1" applyBorder="1" applyAlignment="1" applyProtection="1">
      <alignment vertical="center" wrapText="1"/>
    </xf>
    <xf numFmtId="0" fontId="22" fillId="8" borderId="23" xfId="0" applyFont="1" applyFill="1" applyBorder="1" applyAlignment="1" applyProtection="1">
      <alignment vertical="center" wrapText="1"/>
    </xf>
    <xf numFmtId="0" fontId="33" fillId="17" borderId="10" xfId="0" applyFont="1" applyFill="1" applyBorder="1" applyAlignment="1" applyProtection="1">
      <alignment horizontal="center" vertical="center" wrapText="1"/>
    </xf>
    <xf numFmtId="0" fontId="33" fillId="17" borderId="49" xfId="0" applyFont="1" applyFill="1" applyBorder="1" applyAlignment="1" applyProtection="1">
      <alignment horizontal="center" vertical="center" wrapText="1"/>
    </xf>
    <xf numFmtId="0" fontId="33" fillId="17" borderId="11" xfId="0" applyFont="1" applyFill="1" applyBorder="1" applyAlignment="1">
      <alignment horizontal="center" vertical="center"/>
    </xf>
    <xf numFmtId="164" fontId="9" fillId="4" borderId="51" xfId="0" applyNumberFormat="1" applyFont="1" applyFill="1" applyBorder="1" applyAlignment="1" applyProtection="1">
      <alignment horizontal="center" vertical="center"/>
    </xf>
    <xf numFmtId="164" fontId="9" fillId="12" borderId="52" xfId="0" applyNumberFormat="1" applyFont="1" applyFill="1" applyBorder="1" applyAlignment="1" applyProtection="1">
      <alignment horizontal="center" vertical="center" wrapText="1"/>
    </xf>
    <xf numFmtId="164" fontId="13" fillId="2" borderId="13" xfId="0" applyNumberFormat="1" applyFont="1" applyFill="1" applyBorder="1" applyAlignment="1" applyProtection="1">
      <alignment horizontal="center" vertical="center" wrapText="1"/>
      <protection locked="0"/>
    </xf>
    <xf numFmtId="0" fontId="22" fillId="19" borderId="0" xfId="0" applyFont="1" applyFill="1" applyBorder="1" applyAlignment="1" applyProtection="1">
      <alignment vertical="center" wrapText="1"/>
    </xf>
    <xf numFmtId="0" fontId="0" fillId="3" borderId="0" xfId="0" applyFill="1" applyBorder="1" applyAlignment="1">
      <alignment wrapText="1"/>
    </xf>
    <xf numFmtId="165" fontId="18" fillId="3" borderId="0" xfId="0" applyNumberFormat="1" applyFont="1" applyFill="1" applyBorder="1" applyAlignment="1" applyProtection="1">
      <alignment vertical="center" wrapText="1"/>
    </xf>
    <xf numFmtId="0" fontId="31" fillId="3" borderId="0" xfId="0" applyFont="1" applyFill="1" applyBorder="1" applyAlignment="1" applyProtection="1">
      <alignment vertical="center" wrapText="1"/>
    </xf>
    <xf numFmtId="0" fontId="18" fillId="3" borderId="0" xfId="0" applyFont="1" applyFill="1" applyBorder="1" applyAlignment="1" applyProtection="1">
      <alignment vertical="center" wrapText="1"/>
    </xf>
    <xf numFmtId="0" fontId="11" fillId="3" borderId="0" xfId="0" applyFont="1" applyFill="1" applyBorder="1" applyAlignment="1" applyProtection="1">
      <alignment horizontal="center"/>
    </xf>
    <xf numFmtId="0" fontId="2" fillId="3" borderId="0" xfId="1" applyNumberFormat="1" applyFont="1" applyFill="1" applyBorder="1" applyAlignment="1" applyProtection="1">
      <alignment vertical="top" wrapText="1"/>
    </xf>
    <xf numFmtId="164" fontId="13" fillId="3" borderId="0" xfId="0" applyNumberFormat="1" applyFont="1" applyFill="1" applyBorder="1" applyAlignment="1" applyProtection="1">
      <alignment horizontal="center"/>
    </xf>
    <xf numFmtId="0" fontId="8" fillId="3" borderId="7" xfId="0" applyFont="1" applyFill="1" applyBorder="1" applyProtection="1"/>
    <xf numFmtId="0" fontId="8" fillId="3" borderId="0" xfId="0" applyFont="1" applyFill="1" applyBorder="1" applyProtection="1"/>
    <xf numFmtId="0" fontId="8" fillId="3" borderId="8" xfId="0" applyFont="1" applyFill="1" applyBorder="1" applyProtection="1"/>
    <xf numFmtId="0" fontId="11" fillId="3" borderId="7" xfId="0" applyFont="1" applyFill="1" applyBorder="1" applyAlignment="1" applyProtection="1">
      <alignment horizontal="center"/>
    </xf>
    <xf numFmtId="164" fontId="13" fillId="3" borderId="8" xfId="0" applyNumberFormat="1" applyFont="1" applyFill="1" applyBorder="1" applyAlignment="1" applyProtection="1">
      <alignment horizontal="center"/>
    </xf>
    <xf numFmtId="164" fontId="9" fillId="4" borderId="11" xfId="0" applyNumberFormat="1" applyFont="1" applyFill="1" applyBorder="1" applyAlignment="1" applyProtection="1">
      <alignment horizontal="center"/>
    </xf>
    <xf numFmtId="164" fontId="9" fillId="12" borderId="14" xfId="1" applyNumberFormat="1" applyFont="1" applyFill="1" applyBorder="1" applyAlignment="1" applyProtection="1">
      <alignment horizontal="center" wrapText="1"/>
    </xf>
    <xf numFmtId="0" fontId="33" fillId="17" borderId="23" xfId="0" applyFont="1" applyFill="1" applyBorder="1" applyAlignment="1" applyProtection="1">
      <alignment vertical="center" wrapText="1"/>
    </xf>
    <xf numFmtId="0" fontId="30" fillId="20" borderId="9" xfId="0" applyFont="1" applyFill="1" applyBorder="1" applyAlignment="1" applyProtection="1">
      <alignment vertical="center" wrapText="1"/>
    </xf>
    <xf numFmtId="0" fontId="23" fillId="3" borderId="0" xfId="0" applyFont="1" applyFill="1" applyBorder="1" applyAlignment="1" applyProtection="1">
      <alignment vertical="center" wrapText="1"/>
    </xf>
    <xf numFmtId="0" fontId="33" fillId="17" borderId="23" xfId="0" applyFont="1" applyFill="1" applyBorder="1" applyAlignment="1" applyProtection="1">
      <alignment horizontal="center" vertical="center" wrapText="1"/>
    </xf>
    <xf numFmtId="0" fontId="18" fillId="0" borderId="42" xfId="0" applyFont="1" applyBorder="1" applyAlignment="1" applyProtection="1">
      <alignment vertical="center" wrapText="1"/>
    </xf>
    <xf numFmtId="0" fontId="0" fillId="3" borderId="7" xfId="0" applyFill="1" applyBorder="1" applyProtection="1"/>
    <xf numFmtId="0" fontId="0" fillId="3" borderId="8" xfId="0" applyFill="1" applyBorder="1" applyProtection="1"/>
    <xf numFmtId="0" fontId="33" fillId="17" borderId="11" xfId="0" applyFont="1" applyFill="1" applyBorder="1" applyAlignment="1" applyProtection="1">
      <alignment horizontal="center" vertical="center" wrapText="1"/>
    </xf>
    <xf numFmtId="0" fontId="4" fillId="3" borderId="0" xfId="0" quotePrefix="1" applyFont="1" applyFill="1" applyBorder="1" applyAlignment="1" applyProtection="1">
      <alignment vertical="center" wrapText="1"/>
    </xf>
    <xf numFmtId="164" fontId="11" fillId="6" borderId="10" xfId="0" applyNumberFormat="1" applyFont="1" applyFill="1" applyBorder="1" applyAlignment="1" applyProtection="1">
      <alignment horizontal="center" vertical="center"/>
      <protection locked="0"/>
    </xf>
    <xf numFmtId="0" fontId="33" fillId="17" borderId="10" xfId="0" applyFont="1" applyFill="1" applyBorder="1" applyAlignment="1">
      <alignment horizontal="center" vertical="center" wrapText="1"/>
    </xf>
    <xf numFmtId="0" fontId="15" fillId="3" borderId="10" xfId="0" applyFont="1" applyFill="1" applyBorder="1" applyAlignment="1">
      <alignment horizontal="center" vertical="center"/>
    </xf>
    <xf numFmtId="0" fontId="30" fillId="0" borderId="35" xfId="0" applyFont="1" applyBorder="1" applyAlignment="1" applyProtection="1">
      <alignment vertical="center" wrapText="1"/>
    </xf>
    <xf numFmtId="0" fontId="8" fillId="3" borderId="2" xfId="0" applyFont="1" applyFill="1" applyBorder="1" applyAlignment="1" applyProtection="1">
      <alignment wrapText="1"/>
    </xf>
    <xf numFmtId="0" fontId="8" fillId="3" borderId="3" xfId="0" applyFont="1" applyFill="1" applyBorder="1" applyAlignment="1" applyProtection="1">
      <alignment wrapText="1"/>
    </xf>
    <xf numFmtId="0" fontId="30" fillId="3" borderId="1" xfId="0" applyFont="1" applyFill="1" applyBorder="1" applyAlignment="1" applyProtection="1">
      <alignment horizontal="center" vertical="center" wrapText="1"/>
    </xf>
    <xf numFmtId="0" fontId="30" fillId="3" borderId="16" xfId="0" applyFont="1" applyFill="1" applyBorder="1" applyAlignment="1" applyProtection="1">
      <alignment horizontal="center" vertical="center" wrapText="1"/>
    </xf>
    <xf numFmtId="0" fontId="30" fillId="3" borderId="27" xfId="0" applyFont="1" applyFill="1" applyBorder="1" applyAlignment="1" applyProtection="1">
      <alignment horizontal="center" vertical="center" wrapText="1"/>
    </xf>
    <xf numFmtId="0" fontId="30" fillId="3" borderId="0" xfId="0" applyFont="1" applyFill="1" applyBorder="1" applyAlignment="1" applyProtection="1">
      <alignment horizontal="left" vertical="center" wrapText="1"/>
    </xf>
    <xf numFmtId="9" fontId="11" fillId="0" borderId="27" xfId="0" applyNumberFormat="1" applyFont="1" applyBorder="1" applyAlignment="1" applyProtection="1">
      <alignment horizontal="center" wrapText="1"/>
    </xf>
    <xf numFmtId="166" fontId="8" fillId="3" borderId="0" xfId="0" applyNumberFormat="1" applyFont="1" applyFill="1" applyBorder="1" applyAlignment="1" applyProtection="1">
      <alignment horizontal="center"/>
    </xf>
    <xf numFmtId="0" fontId="35" fillId="3" borderId="7" xfId="0" applyFont="1" applyFill="1" applyBorder="1" applyProtection="1"/>
    <xf numFmtId="0" fontId="35" fillId="3" borderId="0" xfId="0" applyFont="1" applyFill="1" applyBorder="1" applyProtection="1"/>
    <xf numFmtId="0" fontId="35" fillId="3" borderId="0" xfId="0" applyFont="1" applyFill="1" applyBorder="1" applyAlignment="1" applyProtection="1">
      <alignment horizontal="center"/>
    </xf>
    <xf numFmtId="9" fontId="31" fillId="3" borderId="3" xfId="0" applyNumberFormat="1" applyFont="1" applyFill="1" applyBorder="1" applyAlignment="1" applyProtection="1">
      <alignment horizontal="center" wrapText="1"/>
    </xf>
    <xf numFmtId="0" fontId="8" fillId="3" borderId="7" xfId="0" applyFont="1" applyFill="1" applyBorder="1" applyAlignment="1" applyProtection="1"/>
    <xf numFmtId="0" fontId="8" fillId="3" borderId="0" xfId="0" applyFont="1" applyFill="1" applyBorder="1" applyAlignment="1" applyProtection="1"/>
    <xf numFmtId="0" fontId="8" fillId="3" borderId="8" xfId="0" applyFont="1" applyFill="1" applyBorder="1" applyAlignment="1" applyProtection="1"/>
    <xf numFmtId="0" fontId="2" fillId="6" borderId="33" xfId="1" applyNumberFormat="1" applyFont="1" applyFill="1" applyBorder="1" applyAlignment="1" applyProtection="1">
      <alignment horizontal="center" vertical="center" wrapText="1"/>
      <protection locked="0"/>
    </xf>
    <xf numFmtId="0" fontId="37" fillId="3" borderId="0" xfId="1" applyNumberFormat="1" applyFont="1" applyFill="1" applyBorder="1" applyAlignment="1" applyProtection="1">
      <alignment horizontal="center" vertical="center" wrapText="1"/>
    </xf>
    <xf numFmtId="0" fontId="37" fillId="3" borderId="0" xfId="0" applyFont="1" applyFill="1" applyBorder="1" applyAlignment="1" applyProtection="1">
      <alignment horizontal="center" wrapText="1"/>
    </xf>
    <xf numFmtId="3" fontId="32" fillId="11" borderId="9" xfId="0" applyNumberFormat="1" applyFont="1" applyFill="1" applyBorder="1" applyAlignment="1" applyProtection="1">
      <alignment horizontal="center" vertical="center" wrapText="1"/>
    </xf>
    <xf numFmtId="164" fontId="33" fillId="25" borderId="27" xfId="0" applyNumberFormat="1" applyFont="1" applyFill="1" applyBorder="1" applyAlignment="1" applyProtection="1">
      <alignment horizontal="center"/>
    </xf>
    <xf numFmtId="164" fontId="33" fillId="24" borderId="27" xfId="0" applyNumberFormat="1" applyFont="1" applyFill="1" applyBorder="1" applyAlignment="1" applyProtection="1">
      <alignment horizontal="center"/>
    </xf>
    <xf numFmtId="0" fontId="24" fillId="26" borderId="10" xfId="0" applyFont="1" applyFill="1" applyBorder="1" applyAlignment="1">
      <alignment horizontal="left" vertical="center" wrapText="1"/>
    </xf>
    <xf numFmtId="0" fontId="13" fillId="27" borderId="34" xfId="0" applyFont="1" applyFill="1" applyBorder="1" applyAlignment="1" applyProtection="1">
      <alignment horizontal="left" vertical="center"/>
    </xf>
    <xf numFmtId="0" fontId="30" fillId="26" borderId="9" xfId="0" applyFont="1" applyFill="1" applyBorder="1" applyAlignment="1" applyProtection="1">
      <alignment vertical="center" wrapText="1"/>
    </xf>
    <xf numFmtId="0" fontId="13" fillId="27" borderId="9" xfId="0" applyFont="1" applyFill="1" applyBorder="1" applyAlignment="1" applyProtection="1">
      <alignment horizontal="left" vertical="center"/>
    </xf>
    <xf numFmtId="0" fontId="30" fillId="26" borderId="31" xfId="0" applyFont="1" applyFill="1" applyBorder="1" applyAlignment="1" applyProtection="1">
      <alignment vertical="center" wrapText="1"/>
    </xf>
    <xf numFmtId="0" fontId="13" fillId="27" borderId="12" xfId="0" applyFont="1" applyFill="1" applyBorder="1" applyAlignment="1" applyProtection="1">
      <alignment horizontal="left" vertical="center"/>
    </xf>
    <xf numFmtId="0" fontId="2" fillId="27" borderId="10" xfId="1" applyNumberFormat="1" applyFont="1" applyFill="1" applyBorder="1" applyAlignment="1" applyProtection="1">
      <alignment vertical="center" wrapText="1"/>
    </xf>
    <xf numFmtId="0" fontId="2" fillId="27" borderId="13" xfId="1" applyNumberFormat="1" applyFont="1" applyFill="1" applyBorder="1" applyAlignment="1" applyProtection="1">
      <alignment horizontal="left" vertical="center" wrapText="1"/>
    </xf>
    <xf numFmtId="0" fontId="13" fillId="27" borderId="10" xfId="0" applyFont="1" applyFill="1" applyBorder="1" applyAlignment="1" applyProtection="1">
      <alignment horizontal="left" vertical="center"/>
    </xf>
    <xf numFmtId="0" fontId="13" fillId="27" borderId="42" xfId="0" applyFont="1" applyFill="1" applyBorder="1" applyAlignment="1" applyProtection="1">
      <alignment horizontal="left" vertical="center"/>
    </xf>
    <xf numFmtId="3" fontId="32" fillId="29" borderId="31" xfId="0" applyNumberFormat="1" applyFont="1" applyFill="1" applyBorder="1" applyAlignment="1" applyProtection="1">
      <alignment horizontal="center" vertical="center" wrapText="1"/>
    </xf>
    <xf numFmtId="3" fontId="32" fillId="29" borderId="9" xfId="0" applyNumberFormat="1" applyFont="1" applyFill="1" applyBorder="1" applyAlignment="1" applyProtection="1">
      <alignment horizontal="center" vertical="center" wrapText="1"/>
    </xf>
    <xf numFmtId="164" fontId="13" fillId="28" borderId="11" xfId="0" applyNumberFormat="1" applyFont="1" applyFill="1" applyBorder="1" applyAlignment="1" applyProtection="1">
      <alignment horizontal="center" vertical="center"/>
    </xf>
    <xf numFmtId="0" fontId="7" fillId="28" borderId="10" xfId="0" applyFont="1" applyFill="1" applyBorder="1" applyAlignment="1">
      <alignment horizontal="left" vertical="center" wrapText="1"/>
    </xf>
    <xf numFmtId="0" fontId="33" fillId="17" borderId="33" xfId="0" applyFont="1" applyFill="1" applyBorder="1" applyAlignment="1">
      <alignment horizontal="center" vertical="center" wrapText="1"/>
    </xf>
    <xf numFmtId="0" fontId="13" fillId="3" borderId="10" xfId="0" applyFont="1" applyFill="1" applyBorder="1" applyAlignment="1">
      <alignment horizontal="center" vertical="center"/>
    </xf>
    <xf numFmtId="3" fontId="13" fillId="3" borderId="10" xfId="0" applyNumberFormat="1" applyFont="1" applyFill="1" applyBorder="1" applyAlignment="1">
      <alignment horizontal="center" vertical="center"/>
    </xf>
    <xf numFmtId="0" fontId="12" fillId="3" borderId="0" xfId="0" applyFont="1" applyFill="1" applyAlignment="1" applyProtection="1">
      <alignment horizontal="center"/>
    </xf>
    <xf numFmtId="0" fontId="30" fillId="3" borderId="16" xfId="0" applyFont="1" applyFill="1" applyBorder="1" applyAlignment="1" applyProtection="1">
      <alignment horizontal="left" vertical="center" wrapText="1"/>
    </xf>
    <xf numFmtId="0" fontId="13" fillId="3" borderId="10" xfId="0" applyFont="1" applyFill="1" applyBorder="1" applyAlignment="1">
      <alignment horizontal="center" vertical="center" wrapText="1"/>
    </xf>
    <xf numFmtId="0" fontId="2" fillId="27" borderId="10" xfId="1" applyNumberFormat="1" applyFont="1" applyFill="1" applyBorder="1" applyAlignment="1" applyProtection="1">
      <alignment vertical="top" wrapText="1"/>
    </xf>
    <xf numFmtId="0" fontId="16" fillId="3" borderId="0" xfId="0" applyFont="1" applyFill="1" applyAlignment="1" applyProtection="1">
      <alignment vertical="top" wrapText="1"/>
    </xf>
    <xf numFmtId="0" fontId="16" fillId="3" borderId="0" xfId="0" applyFont="1" applyFill="1" applyBorder="1" applyAlignment="1" applyProtection="1">
      <alignment vertical="top" wrapText="1"/>
    </xf>
    <xf numFmtId="0" fontId="16" fillId="3" borderId="0" xfId="0" applyFont="1" applyFill="1" applyAlignment="1" applyProtection="1">
      <alignment vertical="center" wrapText="1"/>
    </xf>
    <xf numFmtId="0" fontId="33" fillId="17" borderId="10" xfId="1" applyFont="1" applyFill="1" applyBorder="1" applyAlignment="1" applyProtection="1">
      <alignment horizontal="left" vertical="center" wrapText="1"/>
    </xf>
    <xf numFmtId="0" fontId="33" fillId="17" borderId="10" xfId="1" applyFont="1" applyFill="1" applyBorder="1" applyAlignment="1" applyProtection="1">
      <alignment horizontal="center" vertical="center" wrapText="1"/>
    </xf>
    <xf numFmtId="0" fontId="2" fillId="27" borderId="33" xfId="1" applyNumberFormat="1" applyFont="1" applyFill="1" applyBorder="1" applyAlignment="1" applyProtection="1">
      <alignment horizontal="left" vertical="center" wrapText="1"/>
    </xf>
    <xf numFmtId="0" fontId="2" fillId="27" borderId="33" xfId="1" applyNumberFormat="1" applyFont="1" applyFill="1" applyBorder="1" applyAlignment="1" applyProtection="1">
      <alignment horizontal="left" vertical="top" wrapText="1"/>
    </xf>
    <xf numFmtId="0" fontId="12" fillId="3" borderId="0" xfId="0" applyFont="1" applyFill="1" applyBorder="1" applyAlignment="1" applyProtection="1">
      <alignment horizontal="center" vertical="center" wrapText="1"/>
    </xf>
    <xf numFmtId="0" fontId="2" fillId="27" borderId="10" xfId="1" applyNumberFormat="1" applyFont="1" applyFill="1" applyBorder="1" applyAlignment="1" applyProtection="1">
      <alignment horizontal="left" vertical="center" wrapText="1"/>
    </xf>
    <xf numFmtId="0" fontId="13" fillId="3" borderId="0" xfId="0" applyFont="1" applyFill="1" applyBorder="1" applyAlignment="1" applyProtection="1">
      <alignment wrapText="1"/>
    </xf>
    <xf numFmtId="0" fontId="13" fillId="3" borderId="0" xfId="0" applyFont="1" applyFill="1" applyAlignment="1" applyProtection="1">
      <alignment wrapText="1"/>
    </xf>
    <xf numFmtId="0" fontId="2" fillId="27" borderId="10" xfId="1" applyNumberFormat="1" applyFont="1" applyFill="1" applyBorder="1" applyAlignment="1" applyProtection="1">
      <alignment horizontal="left" vertical="top" wrapText="1"/>
    </xf>
    <xf numFmtId="164" fontId="13" fillId="3" borderId="8" xfId="0" applyNumberFormat="1" applyFont="1" applyFill="1" applyBorder="1" applyAlignment="1" applyProtection="1">
      <alignment horizontal="center" vertical="center"/>
    </xf>
    <xf numFmtId="0" fontId="33" fillId="17" borderId="11" xfId="0" applyFont="1" applyFill="1" applyBorder="1" applyAlignment="1" applyProtection="1">
      <alignment horizontal="center" vertical="center"/>
    </xf>
    <xf numFmtId="164" fontId="13" fillId="28" borderId="14" xfId="0" applyNumberFormat="1" applyFont="1" applyFill="1" applyBorder="1" applyAlignment="1" applyProtection="1">
      <alignment horizontal="center" vertical="center"/>
    </xf>
    <xf numFmtId="0" fontId="16" fillId="3" borderId="0" xfId="0" applyFont="1" applyFill="1" applyProtection="1"/>
    <xf numFmtId="0" fontId="8" fillId="3" borderId="0" xfId="0" applyFont="1" applyFill="1" applyAlignment="1" applyProtection="1">
      <alignment horizontal="center"/>
    </xf>
    <xf numFmtId="0" fontId="13" fillId="27" borderId="13" xfId="0" applyFont="1" applyFill="1" applyBorder="1" applyAlignment="1" applyProtection="1">
      <alignment horizontal="left" vertical="center"/>
    </xf>
    <xf numFmtId="4" fontId="13" fillId="28" borderId="14" xfId="0" applyNumberFormat="1" applyFont="1" applyFill="1" applyBorder="1" applyAlignment="1" applyProtection="1">
      <alignment horizontal="center" vertical="center"/>
    </xf>
    <xf numFmtId="4" fontId="8" fillId="3" borderId="0" xfId="0" applyNumberFormat="1" applyFont="1" applyFill="1" applyAlignment="1" applyProtection="1"/>
    <xf numFmtId="4" fontId="0" fillId="3" borderId="0" xfId="0" applyNumberFormat="1" applyFill="1" applyProtection="1"/>
    <xf numFmtId="0" fontId="33" fillId="17" borderId="25" xfId="0" applyFont="1" applyFill="1" applyBorder="1" applyAlignment="1" applyProtection="1">
      <alignment horizontal="center" vertical="center"/>
    </xf>
    <xf numFmtId="4" fontId="13" fillId="2" borderId="13" xfId="0" applyNumberFormat="1" applyFont="1" applyFill="1" applyBorder="1" applyAlignment="1" applyProtection="1">
      <alignment horizontal="center" vertical="center"/>
      <protection locked="0"/>
    </xf>
    <xf numFmtId="164" fontId="13" fillId="2" borderId="10" xfId="0" applyNumberFormat="1" applyFont="1" applyFill="1" applyBorder="1" applyAlignment="1" applyProtection="1">
      <alignment horizontal="center" vertical="center"/>
      <protection locked="0"/>
    </xf>
    <xf numFmtId="0" fontId="36" fillId="8" borderId="4" xfId="0" applyFont="1" applyFill="1" applyBorder="1" applyAlignment="1" applyProtection="1">
      <alignment vertical="center" wrapText="1"/>
    </xf>
    <xf numFmtId="0" fontId="30" fillId="22" borderId="15" xfId="0" applyFont="1" applyFill="1" applyBorder="1" applyAlignment="1" applyProtection="1">
      <alignment vertical="center"/>
    </xf>
    <xf numFmtId="0" fontId="30" fillId="23" borderId="15" xfId="0" applyFont="1" applyFill="1" applyBorder="1" applyAlignment="1" applyProtection="1">
      <alignment vertical="center"/>
    </xf>
    <xf numFmtId="0" fontId="8" fillId="3" borderId="15" xfId="0" applyFont="1" applyFill="1" applyBorder="1" applyAlignment="1" applyProtection="1"/>
    <xf numFmtId="0" fontId="8" fillId="3" borderId="16" xfId="0" applyFont="1" applyFill="1" applyBorder="1" applyAlignment="1" applyProtection="1"/>
    <xf numFmtId="0" fontId="8" fillId="3" borderId="16" xfId="0" applyFont="1" applyFill="1" applyBorder="1" applyProtection="1"/>
    <xf numFmtId="0" fontId="8" fillId="3" borderId="17" xfId="0" applyFont="1" applyFill="1" applyBorder="1" applyProtection="1"/>
    <xf numFmtId="164" fontId="13" fillId="21" borderId="14" xfId="0" applyNumberFormat="1" applyFont="1" applyFill="1" applyBorder="1" applyAlignment="1" applyProtection="1">
      <alignment horizontal="center" vertical="center"/>
      <protection locked="0"/>
    </xf>
    <xf numFmtId="164" fontId="13" fillId="2" borderId="18" xfId="0" applyNumberFormat="1" applyFont="1" applyFill="1" applyBorder="1" applyAlignment="1" applyProtection="1">
      <alignment horizontal="center" vertical="center"/>
      <protection locked="0"/>
    </xf>
    <xf numFmtId="164" fontId="13" fillId="2" borderId="13" xfId="0" applyNumberFormat="1" applyFont="1" applyFill="1" applyBorder="1" applyAlignment="1" applyProtection="1">
      <alignment horizontal="center" vertical="center"/>
      <protection locked="0"/>
    </xf>
    <xf numFmtId="10" fontId="10" fillId="7" borderId="1" xfId="4" applyNumberFormat="1" applyFont="1" applyFill="1" applyBorder="1" applyAlignment="1" applyProtection="1">
      <alignment horizontal="center" vertical="center" wrapText="1"/>
      <protection locked="0"/>
    </xf>
    <xf numFmtId="0" fontId="21" fillId="0" borderId="3" xfId="0" applyFont="1" applyBorder="1" applyAlignment="1" applyProtection="1">
      <alignment wrapText="1"/>
      <protection locked="0"/>
    </xf>
    <xf numFmtId="0" fontId="12" fillId="3" borderId="0" xfId="0" applyFont="1" applyFill="1" applyAlignment="1" applyProtection="1">
      <alignment horizontal="center"/>
    </xf>
    <xf numFmtId="0" fontId="10" fillId="3" borderId="0" xfId="0" applyFont="1" applyFill="1" applyAlignment="1" applyProtection="1">
      <alignment horizontal="center" vertical="center"/>
    </xf>
    <xf numFmtId="0" fontId="10" fillId="3" borderId="0" xfId="0" applyFont="1" applyFill="1" applyAlignment="1" applyProtection="1">
      <alignment horizontal="center"/>
    </xf>
    <xf numFmtId="0" fontId="5" fillId="3" borderId="0" xfId="0" applyFont="1" applyFill="1" applyAlignment="1" applyProtection="1">
      <alignment horizontal="center" wrapText="1"/>
    </xf>
    <xf numFmtId="0" fontId="0" fillId="0" borderId="0" xfId="0" applyAlignment="1">
      <alignment horizontal="center" wrapText="1"/>
    </xf>
    <xf numFmtId="164" fontId="23" fillId="5" borderId="46" xfId="0" applyNumberFormat="1" applyFont="1" applyFill="1" applyBorder="1" applyAlignment="1" applyProtection="1">
      <alignment horizontal="center" vertical="center"/>
    </xf>
    <xf numFmtId="164" fontId="23" fillId="5" borderId="17" xfId="0" applyNumberFormat="1" applyFont="1" applyFill="1" applyBorder="1" applyAlignment="1" applyProtection="1">
      <alignment horizontal="center" vertical="center"/>
    </xf>
    <xf numFmtId="0" fontId="3" fillId="3" borderId="0" xfId="0" applyFont="1" applyFill="1" applyBorder="1" applyAlignment="1" applyProtection="1">
      <alignment horizontal="center" wrapText="1"/>
    </xf>
    <xf numFmtId="0" fontId="23" fillId="5" borderId="15" xfId="0" applyFont="1" applyFill="1" applyBorder="1" applyAlignment="1" applyProtection="1">
      <alignment horizontal="center" vertical="center" wrapText="1"/>
    </xf>
    <xf numFmtId="0" fontId="23" fillId="5" borderId="16" xfId="0" applyFont="1" applyFill="1" applyBorder="1" applyAlignment="1" applyProtection="1">
      <alignment horizontal="center" vertical="center" wrapText="1"/>
    </xf>
    <xf numFmtId="0" fontId="23" fillId="5" borderId="45" xfId="0" applyFont="1" applyFill="1" applyBorder="1" applyAlignment="1" applyProtection="1">
      <alignment horizontal="center" vertical="center" wrapText="1"/>
    </xf>
    <xf numFmtId="0" fontId="9" fillId="4" borderId="42" xfId="0" applyFont="1" applyFill="1" applyBorder="1" applyAlignment="1" applyProtection="1">
      <alignment horizontal="center" vertical="center" wrapText="1"/>
    </xf>
    <xf numFmtId="0" fontId="34" fillId="4" borderId="18" xfId="0" applyFont="1" applyFill="1" applyBorder="1" applyAlignment="1" applyProtection="1">
      <alignment horizontal="center" vertical="center" wrapText="1"/>
    </xf>
    <xf numFmtId="0" fontId="20" fillId="4" borderId="18" xfId="0" applyFont="1" applyFill="1" applyBorder="1" applyAlignment="1" applyProtection="1">
      <alignment vertical="center" wrapText="1"/>
    </xf>
    <xf numFmtId="0" fontId="9" fillId="12" borderId="12" xfId="0" applyFont="1" applyFill="1" applyBorder="1" applyAlignment="1" applyProtection="1">
      <alignment horizontal="center" vertical="center" wrapText="1"/>
    </xf>
    <xf numFmtId="0" fontId="9" fillId="12" borderId="13" xfId="0" applyFont="1" applyFill="1" applyBorder="1" applyAlignment="1" applyProtection="1">
      <alignment horizontal="center" vertical="center" wrapText="1"/>
    </xf>
    <xf numFmtId="0" fontId="0" fillId="0" borderId="13" xfId="0" applyBorder="1" applyAlignment="1" applyProtection="1">
      <alignment vertical="center" wrapText="1"/>
    </xf>
    <xf numFmtId="164" fontId="3" fillId="3" borderId="0" xfId="0" applyNumberFormat="1" applyFont="1" applyFill="1" applyBorder="1" applyAlignment="1" applyProtection="1">
      <alignment horizontal="center" wrapText="1"/>
    </xf>
    <xf numFmtId="164" fontId="23" fillId="5" borderId="20" xfId="0" applyNumberFormat="1" applyFont="1" applyFill="1" applyBorder="1" applyAlignment="1" applyProtection="1">
      <alignment horizontal="center" vertical="center"/>
    </xf>
    <xf numFmtId="164" fontId="23" fillId="5" borderId="47" xfId="0" applyNumberFormat="1" applyFont="1" applyFill="1" applyBorder="1" applyAlignment="1" applyProtection="1">
      <alignment horizontal="center" vertical="center"/>
    </xf>
    <xf numFmtId="0" fontId="12" fillId="28" borderId="31" xfId="0" applyFont="1" applyFill="1" applyBorder="1" applyAlignment="1" applyProtection="1">
      <alignment horizontal="center" vertical="center" wrapText="1"/>
    </xf>
    <xf numFmtId="0" fontId="12" fillId="28" borderId="24" xfId="0" applyFont="1" applyFill="1" applyBorder="1" applyAlignment="1" applyProtection="1">
      <alignment horizontal="center" vertical="center" wrapText="1"/>
    </xf>
    <xf numFmtId="0" fontId="12" fillId="28" borderId="25" xfId="0" applyFont="1" applyFill="1" applyBorder="1" applyAlignment="1" applyProtection="1">
      <alignment horizontal="center" vertical="center" wrapText="1"/>
    </xf>
    <xf numFmtId="164" fontId="12" fillId="28" borderId="23" xfId="1" applyNumberFormat="1" applyFont="1" applyFill="1" applyBorder="1" applyAlignment="1" applyProtection="1">
      <alignment horizontal="center" vertical="center" wrapText="1"/>
    </xf>
    <xf numFmtId="164" fontId="12" fillId="28" borderId="39" xfId="1" applyNumberFormat="1" applyFont="1" applyFill="1" applyBorder="1" applyAlignment="1" applyProtection="1">
      <alignment horizontal="center" vertical="center" wrapText="1"/>
    </xf>
    <xf numFmtId="0" fontId="4" fillId="18" borderId="35" xfId="5" applyFont="1" applyFill="1" applyBorder="1" applyAlignment="1" applyProtection="1">
      <alignment horizontal="center" vertical="center" wrapText="1"/>
    </xf>
    <xf numFmtId="0" fontId="6" fillId="18" borderId="36" xfId="0" applyFont="1" applyFill="1" applyBorder="1" applyAlignment="1" applyProtection="1">
      <alignment vertical="center" wrapText="1"/>
    </xf>
    <xf numFmtId="0" fontId="6" fillId="18" borderId="37" xfId="0" applyFont="1" applyFill="1" applyBorder="1" applyAlignment="1" applyProtection="1">
      <alignment vertical="center" wrapText="1"/>
    </xf>
    <xf numFmtId="0" fontId="33" fillId="17" borderId="23" xfId="1" applyFont="1" applyFill="1" applyBorder="1" applyAlignment="1" applyProtection="1">
      <alignment horizontal="center" vertical="center" wrapText="1"/>
    </xf>
    <xf numFmtId="0" fontId="33" fillId="17" borderId="25" xfId="1" applyFont="1" applyFill="1" applyBorder="1" applyAlignment="1" applyProtection="1">
      <alignment horizontal="center" vertical="center" wrapText="1"/>
    </xf>
    <xf numFmtId="164" fontId="2" fillId="2" borderId="23" xfId="1" applyNumberFormat="1" applyFont="1" applyFill="1" applyBorder="1" applyAlignment="1" applyProtection="1">
      <alignment horizontal="center" vertical="center" wrapText="1"/>
      <protection locked="0"/>
    </xf>
    <xf numFmtId="164" fontId="2" fillId="2" borderId="25" xfId="1" applyNumberFormat="1" applyFont="1" applyFill="1" applyBorder="1" applyAlignment="1" applyProtection="1">
      <alignment horizontal="center" vertical="center" wrapText="1"/>
      <protection locked="0"/>
    </xf>
    <xf numFmtId="0" fontId="22" fillId="8" borderId="36" xfId="0" applyFont="1" applyFill="1" applyBorder="1" applyAlignment="1" applyProtection="1">
      <alignment horizontal="center" vertical="center" wrapText="1"/>
    </xf>
    <xf numFmtId="0" fontId="0" fillId="0" borderId="36" xfId="0" applyBorder="1" applyAlignment="1" applyProtection="1">
      <alignment wrapText="1"/>
    </xf>
    <xf numFmtId="0" fontId="0" fillId="0" borderId="37" xfId="0" applyBorder="1" applyAlignment="1" applyProtection="1">
      <alignment wrapText="1"/>
    </xf>
    <xf numFmtId="165" fontId="18" fillId="3" borderId="10" xfId="0" applyNumberFormat="1" applyFont="1" applyFill="1" applyBorder="1" applyAlignment="1" applyProtection="1">
      <alignment horizontal="left" vertical="center" wrapText="1"/>
    </xf>
    <xf numFmtId="165" fontId="18" fillId="3" borderId="11" xfId="0" applyNumberFormat="1" applyFont="1" applyFill="1" applyBorder="1" applyAlignment="1" applyProtection="1">
      <alignment horizontal="left" vertical="center" wrapText="1"/>
    </xf>
    <xf numFmtId="0" fontId="31" fillId="3" borderId="10" xfId="0" applyFont="1" applyFill="1" applyBorder="1" applyAlignment="1" applyProtection="1">
      <alignment horizontal="left" vertical="center" wrapText="1"/>
    </xf>
    <xf numFmtId="0" fontId="31" fillId="3" borderId="11" xfId="0"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xf>
    <xf numFmtId="0" fontId="18" fillId="3" borderId="11" xfId="0" applyFont="1" applyFill="1" applyBorder="1" applyAlignment="1" applyProtection="1">
      <alignment horizontal="left" vertical="center" wrapText="1"/>
    </xf>
    <xf numFmtId="0" fontId="31" fillId="3" borderId="23" xfId="0" applyFont="1" applyFill="1" applyBorder="1" applyAlignment="1" applyProtection="1">
      <alignment horizontal="left" vertical="center" wrapText="1"/>
    </xf>
    <xf numFmtId="0" fontId="31" fillId="3" borderId="24" xfId="0" applyFont="1" applyFill="1" applyBorder="1" applyAlignment="1" applyProtection="1">
      <alignment horizontal="left" vertical="center" wrapText="1"/>
    </xf>
    <xf numFmtId="0" fontId="31" fillId="3" borderId="39" xfId="0" applyFont="1" applyFill="1" applyBorder="1" applyAlignment="1" applyProtection="1">
      <alignment horizontal="left" vertical="center" wrapText="1"/>
    </xf>
    <xf numFmtId="0" fontId="12" fillId="28" borderId="9" xfId="0" applyFont="1" applyFill="1" applyBorder="1" applyAlignment="1" applyProtection="1">
      <alignment horizontal="center" vertical="center" wrapText="1"/>
    </xf>
    <xf numFmtId="0" fontId="12" fillId="28" borderId="10" xfId="0" applyFont="1" applyFill="1" applyBorder="1" applyAlignment="1" applyProtection="1">
      <alignment horizontal="center" vertical="center" wrapText="1"/>
    </xf>
    <xf numFmtId="164" fontId="12" fillId="28" borderId="10" xfId="1" applyNumberFormat="1" applyFont="1" applyFill="1" applyBorder="1" applyAlignment="1" applyProtection="1">
      <alignment horizontal="center" vertical="center" wrapText="1"/>
    </xf>
    <xf numFmtId="164" fontId="12" fillId="28" borderId="11" xfId="1" applyNumberFormat="1" applyFont="1" applyFill="1" applyBorder="1" applyAlignment="1" applyProtection="1">
      <alignment horizontal="center" vertical="center" wrapText="1"/>
    </xf>
    <xf numFmtId="0" fontId="18" fillId="3" borderId="13" xfId="0" applyFont="1" applyFill="1" applyBorder="1" applyAlignment="1" applyProtection="1">
      <alignment horizontal="left" vertical="center" wrapText="1"/>
    </xf>
    <xf numFmtId="0" fontId="18" fillId="3" borderId="14" xfId="0" applyFont="1" applyFill="1" applyBorder="1" applyAlignment="1" applyProtection="1">
      <alignment horizontal="left" vertical="center" wrapText="1"/>
    </xf>
    <xf numFmtId="0" fontId="8" fillId="3" borderId="0" xfId="0" applyFont="1" applyFill="1" applyBorder="1" applyAlignment="1" applyProtection="1">
      <alignment horizontal="center" vertical="center"/>
    </xf>
    <xf numFmtId="0" fontId="4" fillId="18" borderId="4" xfId="5" applyFont="1" applyFill="1" applyBorder="1" applyAlignment="1" applyProtection="1">
      <alignment horizontal="center" vertical="center" wrapText="1"/>
    </xf>
    <xf numFmtId="0" fontId="6" fillId="18" borderId="5" xfId="0" applyFont="1" applyFill="1" applyBorder="1" applyAlignment="1" applyProtection="1">
      <alignment vertical="center" wrapText="1"/>
    </xf>
    <xf numFmtId="0" fontId="6" fillId="18" borderId="6" xfId="0" applyFont="1" applyFill="1" applyBorder="1" applyAlignment="1" applyProtection="1">
      <alignment vertical="center" wrapText="1"/>
    </xf>
    <xf numFmtId="0" fontId="18" fillId="3" borderId="26" xfId="0" applyFont="1" applyFill="1" applyBorder="1" applyAlignment="1" applyProtection="1">
      <alignment horizontal="left" vertical="center" wrapText="1"/>
    </xf>
    <xf numFmtId="0" fontId="18" fillId="3" borderId="43" xfId="0" applyFont="1" applyFill="1" applyBorder="1" applyAlignment="1" applyProtection="1">
      <alignment horizontal="left" vertical="center" wrapText="1"/>
    </xf>
    <xf numFmtId="165" fontId="18" fillId="3" borderId="23" xfId="0" applyNumberFormat="1" applyFont="1" applyFill="1" applyBorder="1" applyAlignment="1" applyProtection="1">
      <alignment horizontal="left" vertical="center" wrapText="1"/>
    </xf>
    <xf numFmtId="165" fontId="18" fillId="3" borderId="39" xfId="0" applyNumberFormat="1" applyFont="1" applyFill="1" applyBorder="1" applyAlignment="1" applyProtection="1">
      <alignment horizontal="left" vertical="center" wrapText="1"/>
    </xf>
    <xf numFmtId="0" fontId="22" fillId="8" borderId="37" xfId="0" applyFont="1" applyFill="1" applyBorder="1" applyAlignment="1" applyProtection="1">
      <alignment horizontal="center" vertical="center" wrapText="1"/>
    </xf>
    <xf numFmtId="0" fontId="9" fillId="4" borderId="41" xfId="0" applyFont="1" applyFill="1" applyBorder="1" applyAlignment="1" applyProtection="1">
      <alignment horizontal="center" vertical="center" wrapText="1"/>
    </xf>
    <xf numFmtId="0" fontId="9" fillId="4" borderId="32" xfId="0" applyFont="1" applyFill="1" applyBorder="1" applyAlignment="1" applyProtection="1">
      <alignment horizontal="center" vertical="center" wrapText="1"/>
    </xf>
    <xf numFmtId="0" fontId="9" fillId="12" borderId="48" xfId="0" applyFont="1" applyFill="1" applyBorder="1" applyAlignment="1" applyProtection="1">
      <alignment horizontal="center" vertical="center" wrapText="1"/>
    </xf>
    <xf numFmtId="0" fontId="9" fillId="12" borderId="19" xfId="0" applyFont="1" applyFill="1" applyBorder="1" applyAlignment="1" applyProtection="1">
      <alignment horizontal="center" vertical="center" wrapText="1"/>
    </xf>
    <xf numFmtId="0" fontId="4" fillId="18" borderId="41" xfId="0" quotePrefix="1" applyFont="1" applyFill="1" applyBorder="1" applyAlignment="1" applyProtection="1">
      <alignment horizontal="center" vertical="center" wrapText="1"/>
    </xf>
    <xf numFmtId="0" fontId="4" fillId="18" borderId="32" xfId="0" quotePrefix="1" applyFont="1" applyFill="1" applyBorder="1" applyAlignment="1" applyProtection="1">
      <alignment horizontal="center" vertical="center" wrapText="1"/>
    </xf>
    <xf numFmtId="0" fontId="4" fillId="18" borderId="44" xfId="0" quotePrefix="1" applyFont="1" applyFill="1" applyBorder="1" applyAlignment="1" applyProtection="1">
      <alignment horizontal="center" vertical="center" wrapText="1"/>
    </xf>
    <xf numFmtId="0" fontId="18" fillId="3" borderId="23" xfId="0" applyFont="1" applyFill="1" applyBorder="1" applyAlignment="1" applyProtection="1">
      <alignment horizontal="left" vertical="center" wrapText="1"/>
    </xf>
    <xf numFmtId="0" fontId="18" fillId="3" borderId="39" xfId="0" applyFont="1" applyFill="1" applyBorder="1" applyAlignment="1" applyProtection="1">
      <alignment horizontal="left" vertical="center" wrapText="1"/>
    </xf>
    <xf numFmtId="0" fontId="4" fillId="18" borderId="35" xfId="0" quotePrefix="1" applyFont="1" applyFill="1" applyBorder="1" applyAlignment="1" applyProtection="1">
      <alignment horizontal="center" vertical="center" wrapText="1"/>
    </xf>
    <xf numFmtId="0" fontId="4" fillId="18" borderId="36" xfId="0" quotePrefix="1" applyFont="1" applyFill="1" applyBorder="1" applyAlignment="1" applyProtection="1">
      <alignment horizontal="center" vertical="center" wrapText="1"/>
    </xf>
    <xf numFmtId="0" fontId="4" fillId="18" borderId="37" xfId="0" quotePrefix="1" applyFont="1" applyFill="1" applyBorder="1" applyAlignment="1" applyProtection="1">
      <alignment horizontal="center" vertical="center" wrapText="1"/>
    </xf>
    <xf numFmtId="164" fontId="13" fillId="28" borderId="50" xfId="0" applyNumberFormat="1" applyFont="1" applyFill="1" applyBorder="1" applyAlignment="1" applyProtection="1">
      <alignment horizontal="center" vertical="center"/>
    </xf>
    <xf numFmtId="164" fontId="13" fillId="28" borderId="52" xfId="0" applyNumberFormat="1" applyFont="1" applyFill="1" applyBorder="1" applyAlignment="1" applyProtection="1">
      <alignment horizontal="center" vertical="center"/>
    </xf>
    <xf numFmtId="0" fontId="9" fillId="4" borderId="4" xfId="0" applyFont="1" applyFill="1" applyBorder="1" applyAlignment="1" applyProtection="1">
      <alignment horizontal="center" vertical="center" wrapText="1"/>
    </xf>
    <xf numFmtId="0" fontId="9" fillId="4" borderId="5" xfId="0" applyFont="1" applyFill="1" applyBorder="1" applyAlignment="1" applyProtection="1">
      <alignment horizontal="center" vertical="center" wrapText="1"/>
    </xf>
    <xf numFmtId="0" fontId="9" fillId="12" borderId="15" xfId="0" applyFont="1" applyFill="1" applyBorder="1" applyAlignment="1" applyProtection="1">
      <alignment horizontal="center" vertical="center" wrapText="1"/>
    </xf>
    <xf numFmtId="0" fontId="9" fillId="12" borderId="16" xfId="0" applyFont="1" applyFill="1" applyBorder="1" applyAlignment="1" applyProtection="1">
      <alignment horizontal="center" vertical="center" wrapText="1"/>
    </xf>
    <xf numFmtId="0" fontId="22" fillId="8" borderId="24" xfId="0" applyFont="1" applyFill="1" applyBorder="1" applyAlignment="1" applyProtection="1">
      <alignment horizontal="center" vertical="center" wrapText="1"/>
    </xf>
    <xf numFmtId="0" fontId="22" fillId="8" borderId="25" xfId="0" applyFont="1" applyFill="1" applyBorder="1" applyAlignment="1" applyProtection="1">
      <alignment horizontal="center" vertical="center" wrapText="1"/>
    </xf>
    <xf numFmtId="0" fontId="33" fillId="17" borderId="10" xfId="0" applyFont="1" applyFill="1" applyBorder="1" applyAlignment="1" applyProtection="1">
      <alignment horizontal="left" vertical="center" wrapText="1"/>
    </xf>
    <xf numFmtId="0" fontId="2" fillId="27" borderId="13" xfId="1" applyNumberFormat="1" applyFont="1" applyFill="1" applyBorder="1" applyAlignment="1" applyProtection="1">
      <alignment horizontal="left" vertical="center" wrapText="1"/>
    </xf>
    <xf numFmtId="0" fontId="2" fillId="27" borderId="18" xfId="1" applyNumberFormat="1" applyFont="1" applyFill="1" applyBorder="1" applyAlignment="1" applyProtection="1">
      <alignment horizontal="left" vertical="center" wrapText="1"/>
    </xf>
    <xf numFmtId="165" fontId="18" fillId="3" borderId="18" xfId="0" applyNumberFormat="1" applyFont="1" applyFill="1" applyBorder="1" applyAlignment="1" applyProtection="1">
      <alignment horizontal="left" vertical="center" wrapText="1"/>
    </xf>
    <xf numFmtId="165" fontId="18" fillId="3" borderId="38" xfId="0" applyNumberFormat="1" applyFont="1" applyFill="1" applyBorder="1" applyAlignment="1" applyProtection="1">
      <alignment horizontal="left" vertical="center" wrapText="1"/>
    </xf>
    <xf numFmtId="165" fontId="18" fillId="3" borderId="24" xfId="0" applyNumberFormat="1" applyFont="1" applyFill="1" applyBorder="1" applyAlignment="1" applyProtection="1">
      <alignment horizontal="left" vertical="center" wrapText="1"/>
    </xf>
    <xf numFmtId="0" fontId="18" fillId="3" borderId="24" xfId="0" applyFont="1" applyFill="1" applyBorder="1" applyAlignment="1" applyProtection="1">
      <alignment horizontal="left" vertical="center" wrapText="1"/>
    </xf>
    <xf numFmtId="0" fontId="4" fillId="18" borderId="40" xfId="0" quotePrefix="1" applyFont="1" applyFill="1" applyBorder="1" applyAlignment="1" applyProtection="1">
      <alignment horizontal="center" vertical="center" wrapText="1"/>
    </xf>
    <xf numFmtId="0" fontId="4" fillId="18" borderId="22" xfId="0" quotePrefix="1" applyFont="1" applyFill="1" applyBorder="1" applyAlignment="1" applyProtection="1">
      <alignment horizontal="center" vertical="center" wrapText="1"/>
    </xf>
    <xf numFmtId="0" fontId="4" fillId="18" borderId="43" xfId="0" quotePrefix="1" applyFont="1" applyFill="1" applyBorder="1" applyAlignment="1" applyProtection="1">
      <alignment horizontal="center" vertical="center" wrapText="1"/>
    </xf>
    <xf numFmtId="0" fontId="9" fillId="4" borderId="9" xfId="0" applyFont="1" applyFill="1" applyBorder="1" applyAlignment="1" applyProtection="1">
      <alignment horizontal="center" vertical="center" wrapText="1"/>
    </xf>
    <xf numFmtId="0" fontId="9" fillId="4" borderId="10" xfId="0" applyFont="1" applyFill="1" applyBorder="1" applyAlignment="1" applyProtection="1">
      <alignment horizontal="center" vertical="center" wrapText="1"/>
    </xf>
    <xf numFmtId="0" fontId="22" fillId="8" borderId="2" xfId="0" applyFont="1" applyFill="1" applyBorder="1" applyAlignment="1" applyProtection="1">
      <alignment horizontal="center" vertical="center" wrapText="1"/>
    </xf>
    <xf numFmtId="0" fontId="22" fillId="8" borderId="3" xfId="0" applyFont="1" applyFill="1" applyBorder="1" applyAlignment="1" applyProtection="1">
      <alignment horizontal="center" vertical="center" wrapText="1"/>
    </xf>
    <xf numFmtId="0" fontId="11" fillId="0" borderId="1" xfId="0" applyFont="1" applyBorder="1" applyAlignment="1" applyProtection="1">
      <alignment horizontal="left" vertical="center" wrapText="1"/>
    </xf>
    <xf numFmtId="0" fontId="11" fillId="0" borderId="2" xfId="0" applyFont="1" applyBorder="1" applyAlignment="1" applyProtection="1">
      <alignment horizontal="left" vertical="center" wrapText="1"/>
    </xf>
    <xf numFmtId="0" fontId="31" fillId="3" borderId="1" xfId="0" applyFont="1" applyFill="1" applyBorder="1" applyAlignment="1" applyProtection="1">
      <alignment horizontal="left" vertical="center" wrapText="1"/>
    </xf>
    <xf numFmtId="0" fontId="31" fillId="3" borderId="2" xfId="0" applyFont="1" applyFill="1" applyBorder="1" applyAlignment="1" applyProtection="1">
      <alignment horizontal="left" vertical="center" wrapText="1"/>
    </xf>
    <xf numFmtId="0" fontId="31" fillId="3" borderId="3" xfId="0" applyFont="1" applyFill="1" applyBorder="1" applyAlignment="1" applyProtection="1">
      <alignment horizontal="left" vertical="center" wrapText="1"/>
    </xf>
    <xf numFmtId="165" fontId="30" fillId="3" borderId="1" xfId="0" applyNumberFormat="1" applyFont="1" applyFill="1" applyBorder="1" applyAlignment="1" applyProtection="1">
      <alignment horizontal="left" vertical="center" wrapText="1"/>
    </xf>
    <xf numFmtId="165" fontId="30" fillId="3" borderId="2" xfId="0" applyNumberFormat="1" applyFont="1" applyFill="1" applyBorder="1" applyAlignment="1" applyProtection="1">
      <alignment horizontal="left" vertical="center" wrapText="1"/>
    </xf>
    <xf numFmtId="0" fontId="30" fillId="3" borderId="1" xfId="0" applyFont="1" applyFill="1" applyBorder="1" applyAlignment="1" applyProtection="1">
      <alignment horizontal="left" vertical="center" wrapText="1"/>
    </xf>
    <xf numFmtId="0" fontId="30" fillId="3" borderId="16" xfId="0" applyFont="1" applyFill="1" applyBorder="1" applyAlignment="1" applyProtection="1">
      <alignment horizontal="left" vertical="center" wrapText="1"/>
    </xf>
    <xf numFmtId="0" fontId="30" fillId="3" borderId="17" xfId="0" applyFont="1" applyFill="1" applyBorder="1" applyAlignment="1" applyProtection="1">
      <alignment horizontal="left" vertical="center" wrapText="1"/>
    </xf>
    <xf numFmtId="0" fontId="30" fillId="3" borderId="2" xfId="0" applyFont="1" applyFill="1" applyBorder="1" applyAlignment="1" applyProtection="1">
      <alignment horizontal="left" vertical="center" wrapText="1"/>
    </xf>
    <xf numFmtId="0" fontId="30" fillId="3" borderId="3" xfId="0" applyFont="1" applyFill="1" applyBorder="1" applyAlignment="1" applyProtection="1">
      <alignment horizontal="left" vertical="center" wrapText="1"/>
    </xf>
    <xf numFmtId="0" fontId="3" fillId="0" borderId="1" xfId="0" applyFont="1" applyBorder="1" applyAlignment="1" applyProtection="1">
      <alignment horizontal="left"/>
    </xf>
    <xf numFmtId="0" fontId="3" fillId="0" borderId="2" xfId="0" applyFont="1" applyBorder="1" applyAlignment="1" applyProtection="1">
      <alignment horizontal="left"/>
    </xf>
    <xf numFmtId="0" fontId="3" fillId="0" borderId="3" xfId="0" applyFont="1" applyBorder="1" applyAlignment="1" applyProtection="1">
      <alignment horizontal="left"/>
    </xf>
    <xf numFmtId="0" fontId="31" fillId="0" borderId="23" xfId="0" applyFont="1" applyBorder="1" applyAlignment="1" applyProtection="1">
      <alignment horizontal="left" vertical="center" wrapText="1"/>
    </xf>
    <xf numFmtId="0" fontId="31" fillId="0" borderId="39" xfId="0" applyFont="1" applyBorder="1" applyAlignment="1" applyProtection="1">
      <alignment horizontal="left" vertical="center" wrapText="1"/>
    </xf>
    <xf numFmtId="0" fontId="23" fillId="0" borderId="31" xfId="0" applyFont="1" applyBorder="1" applyAlignment="1" applyProtection="1">
      <alignment horizontal="left" vertical="center" wrapText="1"/>
    </xf>
    <xf numFmtId="0" fontId="23" fillId="0" borderId="24" xfId="0" applyFont="1" applyBorder="1" applyAlignment="1" applyProtection="1">
      <alignment horizontal="left" vertical="center" wrapText="1"/>
    </xf>
    <xf numFmtId="0" fontId="23" fillId="0" borderId="39" xfId="0" applyFont="1" applyBorder="1" applyAlignment="1" applyProtection="1">
      <alignment horizontal="left" vertical="center" wrapText="1"/>
    </xf>
    <xf numFmtId="0" fontId="15" fillId="3" borderId="33" xfId="0" applyFont="1" applyFill="1" applyBorder="1" applyAlignment="1">
      <alignment horizontal="center" vertical="center" wrapText="1"/>
    </xf>
    <xf numFmtId="0" fontId="15" fillId="3" borderId="21"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5" fillId="3" borderId="33" xfId="0" applyFont="1" applyFill="1" applyBorder="1" applyAlignment="1">
      <alignment horizontal="center" vertical="center"/>
    </xf>
    <xf numFmtId="0" fontId="13" fillId="3" borderId="18" xfId="0" applyFont="1" applyFill="1" applyBorder="1" applyAlignment="1">
      <alignment horizontal="center" vertical="center"/>
    </xf>
    <xf numFmtId="0" fontId="12" fillId="3" borderId="23" xfId="0" applyFont="1" applyFill="1" applyBorder="1" applyAlignment="1">
      <alignment horizontal="left"/>
    </xf>
    <xf numFmtId="0" fontId="12" fillId="3" borderId="24" xfId="0" applyFont="1" applyFill="1" applyBorder="1" applyAlignment="1">
      <alignment horizontal="left"/>
    </xf>
    <xf numFmtId="0" fontId="12" fillId="3" borderId="25" xfId="0" applyFont="1" applyFill="1" applyBorder="1" applyAlignment="1">
      <alignment horizontal="left"/>
    </xf>
  </cellXfs>
  <cellStyles count="6">
    <cellStyle name="Currency" xfId="4" builtinId="4"/>
    <cellStyle name="Currency 2" xfId="3"/>
    <cellStyle name="Hyperlink" xfId="5" builtinId="8"/>
    <cellStyle name="Normal" xfId="0" builtinId="0"/>
    <cellStyle name="Normal 2" xfId="1"/>
    <cellStyle name="Normal 3" xfId="2"/>
  </cellStyles>
  <dxfs count="0"/>
  <tableStyles count="0" defaultTableStyle="TableStyleMedium2" defaultPivotStyle="PivotStyleLight16"/>
  <colors>
    <mruColors>
      <color rgb="FFFFCCFF"/>
      <color rgb="FFFF99FF"/>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69850</xdr:colOff>
      <xdr:row>0</xdr:row>
      <xdr:rowOff>88900</xdr:rowOff>
    </xdr:from>
    <xdr:to>
      <xdr:col>1</xdr:col>
      <xdr:colOff>552450</xdr:colOff>
      <xdr:row>4</xdr:row>
      <xdr:rowOff>120650</xdr:rowOff>
    </xdr:to>
    <xdr:pic>
      <xdr:nvPicPr>
        <xdr:cNvPr id="2" name="Picture 1" descr="CCS_logo.PNG"/>
        <xdr:cNvPicPr/>
      </xdr:nvPicPr>
      <xdr:blipFill>
        <a:blip xmlns:r="http://schemas.openxmlformats.org/officeDocument/2006/relationships" r:embed="rId1" cstate="print"/>
        <a:srcRect/>
        <a:stretch>
          <a:fillRect/>
        </a:stretch>
      </xdr:blipFill>
      <xdr:spPr bwMode="auto">
        <a:xfrm>
          <a:off x="69850" y="88900"/>
          <a:ext cx="1276350" cy="742950"/>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190500</xdr:colOff>
      <xdr:row>0</xdr:row>
      <xdr:rowOff>130735</xdr:rowOff>
    </xdr:from>
    <xdr:to>
      <xdr:col>0</xdr:col>
      <xdr:colOff>1263650</xdr:colOff>
      <xdr:row>0</xdr:row>
      <xdr:rowOff>939800</xdr:rowOff>
    </xdr:to>
    <xdr:pic>
      <xdr:nvPicPr>
        <xdr:cNvPr id="2" name="image00.png" descr="CCS_logo.PNG"/>
        <xdr:cNvPicPr preferRelativeResize="0"/>
      </xdr:nvPicPr>
      <xdr:blipFill>
        <a:blip xmlns:r="http://schemas.openxmlformats.org/officeDocument/2006/relationships" r:embed="rId1" cstate="print"/>
        <a:stretch>
          <a:fillRect/>
        </a:stretch>
      </xdr:blipFill>
      <xdr:spPr>
        <a:xfrm>
          <a:off x="190500" y="130735"/>
          <a:ext cx="1073150" cy="809065"/>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3" name="image01.jpg"/>
        <xdr:cNvPicPr preferRelativeResize="0"/>
      </xdr:nvPicPr>
      <xdr:blipFill>
        <a:blip xmlns:r="http://schemas.openxmlformats.org/officeDocument/2006/relationships" r:embed="rId2" cstate="print"/>
        <a:stretch>
          <a:fillRect/>
        </a:stretch>
      </xdr:blipFill>
      <xdr:spPr>
        <a:xfrm>
          <a:off x="4800600" y="4762"/>
          <a:ext cx="3175" cy="76200"/>
        </a:xfrm>
        <a:prstGeom prst="rect">
          <a:avLst/>
        </a:prstGeom>
        <a:noFill/>
      </xdr:spPr>
    </xdr:pic>
    <xdr:clientData fLocksWithSheet="0"/>
  </xdr:twoCellAnchor>
</xdr:wsDr>
</file>

<file path=xl/drawings/drawing2.xml><?xml version="1.0" encoding="utf-8"?>
<xdr:wsDr xmlns:xdr="http://schemas.openxmlformats.org/drawingml/2006/spreadsheetDrawing" xmlns:a="http://schemas.openxmlformats.org/drawingml/2006/main">
  <xdr:twoCellAnchor>
    <xdr:from>
      <xdr:col>0</xdr:col>
      <xdr:colOff>12392025</xdr:colOff>
      <xdr:row>0</xdr:row>
      <xdr:rowOff>76200</xdr:rowOff>
    </xdr:from>
    <xdr:to>
      <xdr:col>1</xdr:col>
      <xdr:colOff>0</xdr:colOff>
      <xdr:row>0</xdr:row>
      <xdr:rowOff>152400</xdr:rowOff>
    </xdr:to>
    <xdr:pic>
      <xdr:nvPicPr>
        <xdr:cNvPr id="2" name="image01.jpg"/>
        <xdr:cNvPicPr preferRelativeResize="0"/>
      </xdr:nvPicPr>
      <xdr:blipFill>
        <a:blip xmlns:r="http://schemas.openxmlformats.org/officeDocument/2006/relationships" r:embed="rId1" cstate="print"/>
        <a:stretch>
          <a:fillRect/>
        </a:stretch>
      </xdr:blipFill>
      <xdr:spPr>
        <a:xfrm>
          <a:off x="10245725" y="76200"/>
          <a:ext cx="3175" cy="76200"/>
        </a:xfrm>
        <a:prstGeom prst="rect">
          <a:avLst/>
        </a:prstGeom>
        <a:noFill/>
      </xdr:spPr>
    </xdr:pic>
    <xdr:clientData fLocksWithSheet="0"/>
  </xdr:twoCellAnchor>
  <xdr:twoCellAnchor>
    <xdr:from>
      <xdr:col>0</xdr:col>
      <xdr:colOff>55563</xdr:colOff>
      <xdr:row>0</xdr:row>
      <xdr:rowOff>6350</xdr:rowOff>
    </xdr:from>
    <xdr:to>
      <xdr:col>0</xdr:col>
      <xdr:colOff>1198562</xdr:colOff>
      <xdr:row>0</xdr:row>
      <xdr:rowOff>1238250</xdr:rowOff>
    </xdr:to>
    <xdr:pic>
      <xdr:nvPicPr>
        <xdr:cNvPr id="3" name="image00.png" descr="CCS_logo.PNG"/>
        <xdr:cNvPicPr preferRelativeResize="0"/>
      </xdr:nvPicPr>
      <xdr:blipFill>
        <a:blip xmlns:r="http://schemas.openxmlformats.org/officeDocument/2006/relationships" r:embed="rId2" cstate="print"/>
        <a:stretch>
          <a:fillRect/>
        </a:stretch>
      </xdr:blipFill>
      <xdr:spPr>
        <a:xfrm>
          <a:off x="55563" y="6350"/>
          <a:ext cx="1142999" cy="1231900"/>
        </a:xfrm>
        <a:prstGeom prst="rect">
          <a:avLst/>
        </a:prstGeom>
        <a:noFill/>
      </xdr:spPr>
    </xdr:pic>
    <xdr:clientData fLocksWithSheet="0"/>
  </xdr:twoCellAnchor>
</xdr:wsDr>
</file>

<file path=xl/drawings/drawing3.xml><?xml version="1.0" encoding="utf-8"?>
<xdr:wsDr xmlns:xdr="http://schemas.openxmlformats.org/drawingml/2006/spreadsheetDrawing" xmlns:a="http://schemas.openxmlformats.org/drawingml/2006/main">
  <xdr:twoCellAnchor>
    <xdr:from>
      <xdr:col>0</xdr:col>
      <xdr:colOff>166219</xdr:colOff>
      <xdr:row>0</xdr:row>
      <xdr:rowOff>98985</xdr:rowOff>
    </xdr:from>
    <xdr:to>
      <xdr:col>1</xdr:col>
      <xdr:colOff>206374</xdr:colOff>
      <xdr:row>0</xdr:row>
      <xdr:rowOff>1095374</xdr:rowOff>
    </xdr:to>
    <xdr:pic>
      <xdr:nvPicPr>
        <xdr:cNvPr id="3" name="image00.png" descr="CCS_logo.PNG"/>
        <xdr:cNvPicPr preferRelativeResize="0"/>
      </xdr:nvPicPr>
      <xdr:blipFill>
        <a:blip xmlns:r="http://schemas.openxmlformats.org/officeDocument/2006/relationships" r:embed="rId1" cstate="print"/>
        <a:stretch>
          <a:fillRect/>
        </a:stretch>
      </xdr:blipFill>
      <xdr:spPr>
        <a:xfrm>
          <a:off x="166219" y="98985"/>
          <a:ext cx="1126005" cy="996389"/>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4" name="image01.jpg"/>
        <xdr:cNvPicPr preferRelativeResize="0"/>
      </xdr:nvPicPr>
      <xdr:blipFill>
        <a:blip xmlns:r="http://schemas.openxmlformats.org/officeDocument/2006/relationships" r:embed="rId2" cstate="print"/>
        <a:stretch>
          <a:fillRect/>
        </a:stretch>
      </xdr:blipFill>
      <xdr:spPr>
        <a:xfrm>
          <a:off x="2209800" y="4762"/>
          <a:ext cx="3175" cy="76200"/>
        </a:xfrm>
        <a:prstGeom prst="rect">
          <a:avLst/>
        </a:prstGeom>
        <a:noFill/>
      </xdr:spPr>
    </xdr:pic>
    <xdr:clientData fLocksWithSheet="0"/>
  </xdr:twoCellAnchor>
</xdr:wsDr>
</file>

<file path=xl/drawings/drawing4.xml><?xml version="1.0" encoding="utf-8"?>
<xdr:wsDr xmlns:xdr="http://schemas.openxmlformats.org/drawingml/2006/spreadsheetDrawing" xmlns:a="http://schemas.openxmlformats.org/drawingml/2006/main">
  <xdr:twoCellAnchor>
    <xdr:from>
      <xdr:col>0</xdr:col>
      <xdr:colOff>94781</xdr:colOff>
      <xdr:row>0</xdr:row>
      <xdr:rowOff>194235</xdr:rowOff>
    </xdr:from>
    <xdr:to>
      <xdr:col>0</xdr:col>
      <xdr:colOff>1293813</xdr:colOff>
      <xdr:row>0</xdr:row>
      <xdr:rowOff>1333500</xdr:rowOff>
    </xdr:to>
    <xdr:pic>
      <xdr:nvPicPr>
        <xdr:cNvPr id="2" name="image00.png" descr="CCS_logo.PNG"/>
        <xdr:cNvPicPr preferRelativeResize="0"/>
      </xdr:nvPicPr>
      <xdr:blipFill>
        <a:blip xmlns:r="http://schemas.openxmlformats.org/officeDocument/2006/relationships" r:embed="rId1" cstate="print"/>
        <a:stretch>
          <a:fillRect/>
        </a:stretch>
      </xdr:blipFill>
      <xdr:spPr>
        <a:xfrm>
          <a:off x="94781" y="194235"/>
          <a:ext cx="1199032" cy="1139265"/>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3" name="image01.jpg"/>
        <xdr:cNvPicPr preferRelativeResize="0"/>
      </xdr:nvPicPr>
      <xdr:blipFill>
        <a:blip xmlns:r="http://schemas.openxmlformats.org/officeDocument/2006/relationships" r:embed="rId2" cstate="print"/>
        <a:stretch>
          <a:fillRect/>
        </a:stretch>
      </xdr:blipFill>
      <xdr:spPr>
        <a:xfrm>
          <a:off x="2209800" y="4762"/>
          <a:ext cx="3175" cy="76200"/>
        </a:xfrm>
        <a:prstGeom prst="rect">
          <a:avLst/>
        </a:prstGeom>
        <a:noFill/>
      </xdr:spPr>
    </xdr:pic>
    <xdr:clientData fLocksWithSheet="0"/>
  </xdr:twoCellAnchor>
</xdr:wsDr>
</file>

<file path=xl/drawings/drawing5.xml><?xml version="1.0" encoding="utf-8"?>
<xdr:wsDr xmlns:xdr="http://schemas.openxmlformats.org/drawingml/2006/spreadsheetDrawing" xmlns:a="http://schemas.openxmlformats.org/drawingml/2006/main">
  <xdr:twoCellAnchor>
    <xdr:from>
      <xdr:col>0</xdr:col>
      <xdr:colOff>35018</xdr:colOff>
      <xdr:row>0</xdr:row>
      <xdr:rowOff>266139</xdr:rowOff>
    </xdr:from>
    <xdr:to>
      <xdr:col>0</xdr:col>
      <xdr:colOff>1388598</xdr:colOff>
      <xdr:row>0</xdr:row>
      <xdr:rowOff>1205566</xdr:rowOff>
    </xdr:to>
    <xdr:pic>
      <xdr:nvPicPr>
        <xdr:cNvPr id="2" name="image00.png" descr="CCS_logo.PNG"/>
        <xdr:cNvPicPr preferRelativeResize="0"/>
      </xdr:nvPicPr>
      <xdr:blipFill>
        <a:blip xmlns:r="http://schemas.openxmlformats.org/officeDocument/2006/relationships" r:embed="rId1" cstate="print"/>
        <a:stretch>
          <a:fillRect/>
        </a:stretch>
      </xdr:blipFill>
      <xdr:spPr>
        <a:xfrm>
          <a:off x="35018" y="266139"/>
          <a:ext cx="1353580" cy="939427"/>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3" name="image01.jpg"/>
        <xdr:cNvPicPr preferRelativeResize="0"/>
      </xdr:nvPicPr>
      <xdr:blipFill>
        <a:blip xmlns:r="http://schemas.openxmlformats.org/officeDocument/2006/relationships" r:embed="rId2" cstate="print"/>
        <a:stretch>
          <a:fillRect/>
        </a:stretch>
      </xdr:blipFill>
      <xdr:spPr>
        <a:xfrm>
          <a:off x="2209800" y="4762"/>
          <a:ext cx="3175" cy="76200"/>
        </a:xfrm>
        <a:prstGeom prst="rect">
          <a:avLst/>
        </a:prstGeom>
        <a:noFill/>
      </xdr:spPr>
    </xdr:pic>
    <xdr:clientData fLocksWithSheet="0"/>
  </xdr:twoCellAnchor>
</xdr:wsDr>
</file>

<file path=xl/drawings/drawing6.xml><?xml version="1.0" encoding="utf-8"?>
<xdr:wsDr xmlns:xdr="http://schemas.openxmlformats.org/drawingml/2006/spreadsheetDrawing" xmlns:a="http://schemas.openxmlformats.org/drawingml/2006/main">
  <xdr:twoCellAnchor>
    <xdr:from>
      <xdr:col>0</xdr:col>
      <xdr:colOff>76572</xdr:colOff>
      <xdr:row>0</xdr:row>
      <xdr:rowOff>91514</xdr:rowOff>
    </xdr:from>
    <xdr:to>
      <xdr:col>0</xdr:col>
      <xdr:colOff>1284941</xdr:colOff>
      <xdr:row>0</xdr:row>
      <xdr:rowOff>1008529</xdr:rowOff>
    </xdr:to>
    <xdr:pic>
      <xdr:nvPicPr>
        <xdr:cNvPr id="2" name="image00.png" descr="CCS_logo.PNG"/>
        <xdr:cNvPicPr preferRelativeResize="0"/>
      </xdr:nvPicPr>
      <xdr:blipFill>
        <a:blip xmlns:r="http://schemas.openxmlformats.org/officeDocument/2006/relationships" r:embed="rId1" cstate="print"/>
        <a:stretch>
          <a:fillRect/>
        </a:stretch>
      </xdr:blipFill>
      <xdr:spPr>
        <a:xfrm>
          <a:off x="76572" y="91514"/>
          <a:ext cx="1208369" cy="917015"/>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3" name="image01.jpg"/>
        <xdr:cNvPicPr preferRelativeResize="0"/>
      </xdr:nvPicPr>
      <xdr:blipFill>
        <a:blip xmlns:r="http://schemas.openxmlformats.org/officeDocument/2006/relationships" r:embed="rId2" cstate="print"/>
        <a:stretch>
          <a:fillRect/>
        </a:stretch>
      </xdr:blipFill>
      <xdr:spPr>
        <a:xfrm>
          <a:off x="4800600" y="4762"/>
          <a:ext cx="3175" cy="76200"/>
        </a:xfrm>
        <a:prstGeom prst="rect">
          <a:avLst/>
        </a:prstGeom>
        <a:noFill/>
      </xdr:spPr>
    </xdr:pic>
    <xdr:clientData fLocksWithSheet="0"/>
  </xdr:twoCellAnchor>
</xdr:wsDr>
</file>

<file path=xl/drawings/drawing7.xml><?xml version="1.0" encoding="utf-8"?>
<xdr:wsDr xmlns:xdr="http://schemas.openxmlformats.org/drawingml/2006/spreadsheetDrawing" xmlns:a="http://schemas.openxmlformats.org/drawingml/2006/main">
  <xdr:twoCellAnchor>
    <xdr:from>
      <xdr:col>0</xdr:col>
      <xdr:colOff>12392025</xdr:colOff>
      <xdr:row>0</xdr:row>
      <xdr:rowOff>76200</xdr:rowOff>
    </xdr:from>
    <xdr:to>
      <xdr:col>1</xdr:col>
      <xdr:colOff>0</xdr:colOff>
      <xdr:row>0</xdr:row>
      <xdr:rowOff>152400</xdr:rowOff>
    </xdr:to>
    <xdr:pic>
      <xdr:nvPicPr>
        <xdr:cNvPr id="2" name="image01.jpg"/>
        <xdr:cNvPicPr preferRelativeResize="0"/>
      </xdr:nvPicPr>
      <xdr:blipFill>
        <a:blip xmlns:r="http://schemas.openxmlformats.org/officeDocument/2006/relationships" r:embed="rId1" cstate="print"/>
        <a:stretch>
          <a:fillRect/>
        </a:stretch>
      </xdr:blipFill>
      <xdr:spPr>
        <a:xfrm>
          <a:off x="1444625" y="76200"/>
          <a:ext cx="3175" cy="76200"/>
        </a:xfrm>
        <a:prstGeom prst="rect">
          <a:avLst/>
        </a:prstGeom>
        <a:noFill/>
      </xdr:spPr>
    </xdr:pic>
    <xdr:clientData fLocksWithSheet="0"/>
  </xdr:twoCellAnchor>
  <xdr:twoCellAnchor>
    <xdr:from>
      <xdr:col>1</xdr:col>
      <xdr:colOff>12392025</xdr:colOff>
      <xdr:row>0</xdr:row>
      <xdr:rowOff>76200</xdr:rowOff>
    </xdr:from>
    <xdr:to>
      <xdr:col>2</xdr:col>
      <xdr:colOff>0</xdr:colOff>
      <xdr:row>0</xdr:row>
      <xdr:rowOff>152400</xdr:rowOff>
    </xdr:to>
    <xdr:pic>
      <xdr:nvPicPr>
        <xdr:cNvPr id="3" name="image01.jpg"/>
        <xdr:cNvPicPr preferRelativeResize="0"/>
      </xdr:nvPicPr>
      <xdr:blipFill>
        <a:blip xmlns:r="http://schemas.openxmlformats.org/officeDocument/2006/relationships" r:embed="rId1" cstate="print"/>
        <a:stretch>
          <a:fillRect/>
        </a:stretch>
      </xdr:blipFill>
      <xdr:spPr>
        <a:xfrm>
          <a:off x="3375025" y="76200"/>
          <a:ext cx="3175" cy="76200"/>
        </a:xfrm>
        <a:prstGeom prst="rect">
          <a:avLst/>
        </a:prstGeom>
        <a:noFill/>
      </xdr:spPr>
    </xdr:pic>
    <xdr:clientData fLocksWithSheet="0"/>
  </xdr:twoCellAnchor>
  <xdr:twoCellAnchor>
    <xdr:from>
      <xdr:col>0</xdr:col>
      <xdr:colOff>127000</xdr:colOff>
      <xdr:row>0</xdr:row>
      <xdr:rowOff>87312</xdr:rowOff>
    </xdr:from>
    <xdr:to>
      <xdr:col>0</xdr:col>
      <xdr:colOff>1269998</xdr:colOff>
      <xdr:row>0</xdr:row>
      <xdr:rowOff>1083701</xdr:rowOff>
    </xdr:to>
    <xdr:pic>
      <xdr:nvPicPr>
        <xdr:cNvPr id="4" name="image00.png" descr="CCS_logo.PNG"/>
        <xdr:cNvPicPr preferRelativeResize="0"/>
      </xdr:nvPicPr>
      <xdr:blipFill>
        <a:blip xmlns:r="http://schemas.openxmlformats.org/officeDocument/2006/relationships" r:embed="rId2" cstate="print"/>
        <a:stretch>
          <a:fillRect/>
        </a:stretch>
      </xdr:blipFill>
      <xdr:spPr>
        <a:xfrm>
          <a:off x="127000" y="87312"/>
          <a:ext cx="1142998" cy="996389"/>
        </a:xfrm>
        <a:prstGeom prst="rect">
          <a:avLst/>
        </a:prstGeom>
        <a:noFill/>
      </xdr:spPr>
    </xdr:pic>
    <xdr:clientData fLocksWithSheet="0"/>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47625</xdr:rowOff>
    </xdr:from>
    <xdr:to>
      <xdr:col>0</xdr:col>
      <xdr:colOff>1460968</xdr:colOff>
      <xdr:row>0</xdr:row>
      <xdr:rowOff>960436</xdr:rowOff>
    </xdr:to>
    <xdr:pic>
      <xdr:nvPicPr>
        <xdr:cNvPr id="2" name="image00.png" descr="CCS_logo.PNG"/>
        <xdr:cNvPicPr preferRelativeResize="0"/>
      </xdr:nvPicPr>
      <xdr:blipFill>
        <a:blip xmlns:r="http://schemas.openxmlformats.org/officeDocument/2006/relationships" r:embed="rId1" cstate="print"/>
        <a:stretch>
          <a:fillRect/>
        </a:stretch>
      </xdr:blipFill>
      <xdr:spPr>
        <a:xfrm>
          <a:off x="0" y="47625"/>
          <a:ext cx="1460968" cy="912811"/>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3" name="image01.jpg"/>
        <xdr:cNvPicPr preferRelativeResize="0"/>
      </xdr:nvPicPr>
      <xdr:blipFill>
        <a:blip xmlns:r="http://schemas.openxmlformats.org/officeDocument/2006/relationships" r:embed="rId2" cstate="print"/>
        <a:stretch>
          <a:fillRect/>
        </a:stretch>
      </xdr:blipFill>
      <xdr:spPr>
        <a:xfrm>
          <a:off x="4800600" y="4762"/>
          <a:ext cx="3175" cy="76200"/>
        </a:xfrm>
        <a:prstGeom prst="rect">
          <a:avLst/>
        </a:prstGeom>
        <a:noFill/>
      </xdr:spPr>
    </xdr:pic>
    <xdr:clientData fLocksWithSheet="0"/>
  </xdr:twoCellAnchor>
</xdr:wsDr>
</file>

<file path=xl/drawings/drawing9.xml><?xml version="1.0" encoding="utf-8"?>
<xdr:wsDr xmlns:xdr="http://schemas.openxmlformats.org/drawingml/2006/spreadsheetDrawing" xmlns:a="http://schemas.openxmlformats.org/drawingml/2006/main">
  <xdr:twoCellAnchor>
    <xdr:from>
      <xdr:col>0</xdr:col>
      <xdr:colOff>166219</xdr:colOff>
      <xdr:row>0</xdr:row>
      <xdr:rowOff>98986</xdr:rowOff>
    </xdr:from>
    <xdr:to>
      <xdr:col>0</xdr:col>
      <xdr:colOff>1309688</xdr:colOff>
      <xdr:row>0</xdr:row>
      <xdr:rowOff>936626</xdr:rowOff>
    </xdr:to>
    <xdr:pic>
      <xdr:nvPicPr>
        <xdr:cNvPr id="2" name="image00.png" descr="CCS_logo.PNG"/>
        <xdr:cNvPicPr preferRelativeResize="0"/>
      </xdr:nvPicPr>
      <xdr:blipFill>
        <a:blip xmlns:r="http://schemas.openxmlformats.org/officeDocument/2006/relationships" r:embed="rId1" cstate="print"/>
        <a:stretch>
          <a:fillRect/>
        </a:stretch>
      </xdr:blipFill>
      <xdr:spPr>
        <a:xfrm>
          <a:off x="166219" y="98986"/>
          <a:ext cx="1143469" cy="837640"/>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3" name="image01.jpg"/>
        <xdr:cNvPicPr preferRelativeResize="0"/>
      </xdr:nvPicPr>
      <xdr:blipFill>
        <a:blip xmlns:r="http://schemas.openxmlformats.org/officeDocument/2006/relationships" r:embed="rId2" cstate="print"/>
        <a:stretch>
          <a:fillRect/>
        </a:stretch>
      </xdr:blipFill>
      <xdr:spPr>
        <a:xfrm>
          <a:off x="4800600" y="4762"/>
          <a:ext cx="3175" cy="76200"/>
        </a:xfrm>
        <a:prstGeom prst="rect">
          <a:avLst/>
        </a:prstGeom>
        <a:noFill/>
      </xdr:spPr>
    </xdr:pic>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C19"/>
  <sheetViews>
    <sheetView tabSelected="1" workbookViewId="0">
      <selection activeCell="C11" sqref="C11"/>
    </sheetView>
  </sheetViews>
  <sheetFormatPr defaultColWidth="9.1796875" defaultRowHeight="14" x14ac:dyDescent="0.3"/>
  <cols>
    <col min="1" max="1" width="11.453125" style="14" customWidth="1"/>
    <col min="2" max="2" width="57.453125" style="14" customWidth="1"/>
    <col min="3" max="3" width="56.453125" style="14" bestFit="1" customWidth="1"/>
    <col min="4" max="16384" width="9.1796875" style="14"/>
  </cols>
  <sheetData>
    <row r="1" spans="2:3" x14ac:dyDescent="0.3">
      <c r="C1" s="28" t="s">
        <v>52</v>
      </c>
    </row>
    <row r="6" spans="2:3" ht="15.5" x14ac:dyDescent="0.35">
      <c r="B6" s="190" t="s">
        <v>56</v>
      </c>
      <c r="C6" s="190"/>
    </row>
    <row r="7" spans="2:3" ht="15.5" x14ac:dyDescent="0.35">
      <c r="B7" s="29"/>
    </row>
    <row r="8" spans="2:3" ht="20" x14ac:dyDescent="0.3">
      <c r="B8" s="191" t="s">
        <v>57</v>
      </c>
      <c r="C8" s="191"/>
    </row>
    <row r="9" spans="2:3" ht="15.5" x14ac:dyDescent="0.35">
      <c r="B9" s="29"/>
    </row>
    <row r="10" spans="2:3" ht="15.5" x14ac:dyDescent="0.35">
      <c r="B10" s="190" t="s">
        <v>53</v>
      </c>
      <c r="C10" s="190"/>
    </row>
    <row r="11" spans="2:3" ht="15.5" x14ac:dyDescent="0.35">
      <c r="B11" s="150"/>
    </row>
    <row r="12" spans="2:3" ht="20" x14ac:dyDescent="0.4">
      <c r="B12" s="192" t="s">
        <v>54</v>
      </c>
      <c r="C12" s="192"/>
    </row>
    <row r="13" spans="2:3" ht="15.5" x14ac:dyDescent="0.35">
      <c r="B13" s="29"/>
    </row>
    <row r="14" spans="2:3" ht="15.5" x14ac:dyDescent="0.35">
      <c r="B14" s="190"/>
      <c r="C14" s="190"/>
    </row>
    <row r="17" spans="2:3" ht="14.5" x14ac:dyDescent="0.35">
      <c r="B17" s="193" t="s">
        <v>55</v>
      </c>
      <c r="C17" s="194"/>
    </row>
    <row r="18" spans="2:3" ht="14.5" thickBot="1" x14ac:dyDescent="0.35"/>
    <row r="19" spans="2:3" ht="21.5" thickBot="1" x14ac:dyDescent="0.55000000000000004">
      <c r="B19" s="188"/>
      <c r="C19" s="189"/>
    </row>
  </sheetData>
  <sheetProtection algorithmName="SHA-512" hashValue="9IU31Xp28WKWFMi0yuvzPzmc+JwMp8uZsKjOirrYz/OJ9KF5UnOe8IkVrsqZqTvOGfUEeN65DC87HBNbwWQR9A==" saltValue="v70fJCHN/7oTX8aCsp7cRA==" spinCount="100000" sheet="1" objects="1" scenarios="1"/>
  <protectedRanges>
    <protectedRange sqref="A3 A5:A6" name="Range1"/>
    <protectedRange sqref="A10" name="Range3_1"/>
  </protectedRanges>
  <mergeCells count="7">
    <mergeCell ref="B19:C19"/>
    <mergeCell ref="B6:C6"/>
    <mergeCell ref="B8:C8"/>
    <mergeCell ref="B10:C10"/>
    <mergeCell ref="B12:C12"/>
    <mergeCell ref="B14:C14"/>
    <mergeCell ref="B17:C17"/>
  </mergeCells>
  <pageMargins left="0.7" right="0.7" top="0.75" bottom="0.75" header="0.3" footer="0.3"/>
  <pageSetup paperSize="8" orientation="landscape"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38"/>
  <sheetViews>
    <sheetView zoomScale="80" zoomScaleNormal="80" workbookViewId="0">
      <selection activeCell="D4" sqref="D4"/>
    </sheetView>
  </sheetViews>
  <sheetFormatPr defaultColWidth="8.7265625" defaultRowHeight="14" x14ac:dyDescent="0.3"/>
  <cols>
    <col min="1" max="1" width="23.54296875" style="6" customWidth="1"/>
    <col min="2" max="2" width="25.81640625" style="6" customWidth="1"/>
    <col min="3" max="5" width="30" style="6" customWidth="1"/>
    <col min="6" max="6" width="26.81640625" style="6" customWidth="1"/>
    <col min="7" max="16384" width="8.7265625" style="6"/>
  </cols>
  <sheetData>
    <row r="1" spans="1:12" ht="123" customHeight="1" x14ac:dyDescent="0.35">
      <c r="A1" s="77"/>
      <c r="B1" s="267" t="s">
        <v>115</v>
      </c>
      <c r="C1" s="267"/>
      <c r="D1" s="267"/>
      <c r="E1" s="268"/>
      <c r="F1" s="84"/>
      <c r="G1" s="85"/>
      <c r="H1" s="85"/>
      <c r="I1" s="85"/>
      <c r="J1" s="85"/>
      <c r="K1" s="7"/>
      <c r="L1" s="7"/>
    </row>
    <row r="2" spans="1:12" ht="31.5" customHeight="1" x14ac:dyDescent="0.35">
      <c r="A2" s="309" t="s">
        <v>4</v>
      </c>
      <c r="B2" s="310"/>
      <c r="C2" s="310"/>
      <c r="D2" s="310"/>
      <c r="E2" s="311"/>
      <c r="F2" s="7"/>
    </row>
    <row r="3" spans="1:12" ht="20.149999999999999" customHeight="1" x14ac:dyDescent="0.3"/>
    <row r="4" spans="1:12" ht="43" customHeight="1" x14ac:dyDescent="0.3">
      <c r="A4" s="109" t="s">
        <v>5</v>
      </c>
      <c r="B4" s="109" t="s">
        <v>2</v>
      </c>
      <c r="C4" s="109" t="s">
        <v>190</v>
      </c>
    </row>
    <row r="5" spans="1:12" ht="50.5" x14ac:dyDescent="0.3">
      <c r="A5" s="15" t="s">
        <v>7</v>
      </c>
      <c r="B5" s="16" t="s">
        <v>8</v>
      </c>
      <c r="C5" s="17">
        <f>47585+683+3660</f>
        <v>51928</v>
      </c>
    </row>
    <row r="6" spans="1:12" ht="20.149999999999999" customHeight="1" x14ac:dyDescent="0.3"/>
    <row r="7" spans="1:12" ht="43" customHeight="1" x14ac:dyDescent="0.3">
      <c r="A7" s="109" t="s">
        <v>5</v>
      </c>
      <c r="B7" s="109" t="s">
        <v>2</v>
      </c>
      <c r="C7" s="109" t="s">
        <v>6</v>
      </c>
    </row>
    <row r="8" spans="1:12" ht="25" x14ac:dyDescent="0.3">
      <c r="A8" s="15" t="s">
        <v>9</v>
      </c>
      <c r="B8" s="15" t="s">
        <v>10</v>
      </c>
      <c r="C8" s="17">
        <f>26273+503+1546+2836+585</f>
        <v>31743</v>
      </c>
    </row>
    <row r="9" spans="1:12" ht="20.149999999999999" customHeight="1" x14ac:dyDescent="0.3">
      <c r="A9" s="18"/>
      <c r="B9" s="18"/>
      <c r="C9" s="19"/>
      <c r="D9" s="7"/>
    </row>
    <row r="10" spans="1:12" x14ac:dyDescent="0.3">
      <c r="A10" s="18"/>
      <c r="B10" s="18"/>
      <c r="C10" s="19"/>
      <c r="D10" s="19"/>
      <c r="E10" s="20"/>
      <c r="F10" s="7"/>
    </row>
    <row r="11" spans="1:12" ht="43" customHeight="1" x14ac:dyDescent="0.3">
      <c r="A11" s="109" t="s">
        <v>5</v>
      </c>
      <c r="B11" s="78" t="s">
        <v>2</v>
      </c>
      <c r="C11" s="109" t="s">
        <v>11</v>
      </c>
      <c r="D11" s="109" t="s">
        <v>12</v>
      </c>
      <c r="E11" s="109" t="s">
        <v>13</v>
      </c>
    </row>
    <row r="12" spans="1:12" x14ac:dyDescent="0.3">
      <c r="A12" s="303" t="s">
        <v>14</v>
      </c>
      <c r="B12" s="15" t="s">
        <v>15</v>
      </c>
      <c r="C12" s="17">
        <f>2330+48+49</f>
        <v>2427</v>
      </c>
      <c r="D12" s="149">
        <f>7378+241+234</f>
        <v>7853</v>
      </c>
      <c r="E12" s="17">
        <v>6</v>
      </c>
    </row>
    <row r="13" spans="1:12" x14ac:dyDescent="0.3">
      <c r="A13" s="304"/>
      <c r="B13" s="15" t="s">
        <v>16</v>
      </c>
      <c r="C13" s="17">
        <f>11+1</f>
        <v>12</v>
      </c>
      <c r="D13" s="149">
        <f>67+6</f>
        <v>73</v>
      </c>
      <c r="E13" s="17" t="s">
        <v>186</v>
      </c>
    </row>
    <row r="14" spans="1:12" ht="23.5" customHeight="1" x14ac:dyDescent="0.3">
      <c r="A14" s="304"/>
      <c r="B14" s="15" t="s">
        <v>17</v>
      </c>
      <c r="C14" s="17">
        <f>3822+72+156+924</f>
        <v>4974</v>
      </c>
      <c r="D14" s="149">
        <f>13791+432+806+4250</f>
        <v>19279</v>
      </c>
      <c r="E14" s="149">
        <f>529+66+15+78</f>
        <v>688</v>
      </c>
    </row>
    <row r="15" spans="1:12" x14ac:dyDescent="0.3">
      <c r="A15" s="304"/>
      <c r="B15" s="15" t="s">
        <v>18</v>
      </c>
      <c r="C15" s="17">
        <v>5</v>
      </c>
      <c r="D15" s="149">
        <v>25</v>
      </c>
      <c r="E15" s="17" t="s">
        <v>186</v>
      </c>
    </row>
    <row r="16" spans="1:12" ht="25" x14ac:dyDescent="0.3">
      <c r="A16" s="304"/>
      <c r="B16" s="15" t="s">
        <v>184</v>
      </c>
      <c r="C16" s="149">
        <v>286</v>
      </c>
      <c r="D16" s="149">
        <v>1488</v>
      </c>
      <c r="E16" s="17" t="s">
        <v>186</v>
      </c>
    </row>
    <row r="17" spans="1:5" ht="37.5" x14ac:dyDescent="0.3">
      <c r="A17" s="305"/>
      <c r="B17" s="15" t="s">
        <v>185</v>
      </c>
      <c r="C17" s="149">
        <v>126</v>
      </c>
      <c r="D17" s="149">
        <v>813</v>
      </c>
      <c r="E17" s="17" t="s">
        <v>186</v>
      </c>
    </row>
    <row r="18" spans="1:5" ht="20.149999999999999" customHeight="1" x14ac:dyDescent="0.3">
      <c r="A18" s="21"/>
      <c r="B18" s="18"/>
      <c r="C18" s="22"/>
      <c r="D18" s="22"/>
      <c r="E18" s="22"/>
    </row>
    <row r="19" spans="1:5" ht="43" customHeight="1" x14ac:dyDescent="0.3">
      <c r="A19" s="109" t="s">
        <v>5</v>
      </c>
      <c r="B19" s="109" t="s">
        <v>2</v>
      </c>
      <c r="C19" s="109" t="s">
        <v>11</v>
      </c>
      <c r="D19" s="109" t="s">
        <v>12</v>
      </c>
    </row>
    <row r="20" spans="1:5" ht="25" x14ac:dyDescent="0.3">
      <c r="A20" s="306" t="s">
        <v>19</v>
      </c>
      <c r="B20" s="15" t="s">
        <v>20</v>
      </c>
      <c r="C20" s="148">
        <v>190</v>
      </c>
      <c r="D20" s="148">
        <v>18</v>
      </c>
    </row>
    <row r="21" spans="1:5" ht="25" x14ac:dyDescent="0.3">
      <c r="A21" s="306"/>
      <c r="B21" s="15" t="s">
        <v>21</v>
      </c>
      <c r="C21" s="148">
        <v>10</v>
      </c>
      <c r="D21" s="148">
        <v>13</v>
      </c>
    </row>
    <row r="22" spans="1:5" ht="25" x14ac:dyDescent="0.3">
      <c r="A22" s="306"/>
      <c r="B22" s="15" t="s">
        <v>22</v>
      </c>
      <c r="C22" s="148">
        <f>40+7</f>
        <v>47</v>
      </c>
      <c r="D22" s="148">
        <f>7+10</f>
        <v>17</v>
      </c>
    </row>
    <row r="23" spans="1:5" ht="25" x14ac:dyDescent="0.3">
      <c r="A23" s="306"/>
      <c r="B23" s="15" t="s">
        <v>23</v>
      </c>
      <c r="C23" s="148">
        <v>42</v>
      </c>
      <c r="D23" s="148">
        <v>7</v>
      </c>
    </row>
    <row r="24" spans="1:5" ht="20.149999999999999" customHeight="1" x14ac:dyDescent="0.3">
      <c r="A24" s="18"/>
      <c r="B24" s="18"/>
      <c r="C24" s="22"/>
      <c r="D24" s="22"/>
    </row>
    <row r="25" spans="1:5" ht="43" customHeight="1" x14ac:dyDescent="0.3">
      <c r="A25" s="109" t="s">
        <v>5</v>
      </c>
      <c r="B25" s="109" t="s">
        <v>24</v>
      </c>
      <c r="C25" s="109" t="s">
        <v>25</v>
      </c>
      <c r="D25" s="109" t="s">
        <v>26</v>
      </c>
      <c r="E25" s="109" t="s">
        <v>27</v>
      </c>
    </row>
    <row r="26" spans="1:5" ht="25" x14ac:dyDescent="0.3">
      <c r="A26" s="307" t="s">
        <v>28</v>
      </c>
      <c r="B26" s="15" t="s">
        <v>29</v>
      </c>
      <c r="C26" s="15">
        <f>4+408</f>
        <v>412</v>
      </c>
      <c r="D26" s="17">
        <f>20+408</f>
        <v>428</v>
      </c>
      <c r="E26" s="17" t="s">
        <v>186</v>
      </c>
    </row>
    <row r="27" spans="1:5" ht="25" x14ac:dyDescent="0.3">
      <c r="A27" s="308"/>
      <c r="B27" s="15" t="s">
        <v>30</v>
      </c>
      <c r="C27" s="15" t="s">
        <v>31</v>
      </c>
      <c r="D27" s="17">
        <f>960+3+604+14</f>
        <v>1581</v>
      </c>
      <c r="E27" s="152" t="s">
        <v>32</v>
      </c>
    </row>
    <row r="28" spans="1:5" ht="20.149999999999999" customHeight="1" x14ac:dyDescent="0.3"/>
    <row r="29" spans="1:5" ht="43" customHeight="1" x14ac:dyDescent="0.3">
      <c r="A29" s="109" t="s">
        <v>33</v>
      </c>
      <c r="B29" s="109" t="s">
        <v>34</v>
      </c>
      <c r="C29" s="109">
        <v>36</v>
      </c>
      <c r="D29" s="109">
        <v>36</v>
      </c>
      <c r="E29" s="109" t="s">
        <v>35</v>
      </c>
    </row>
    <row r="30" spans="1:5" ht="33.75" customHeight="1" x14ac:dyDescent="0.3">
      <c r="A30" s="15"/>
      <c r="B30" s="15" t="s">
        <v>36</v>
      </c>
      <c r="C30" s="15">
        <v>18</v>
      </c>
      <c r="D30" s="15">
        <v>18</v>
      </c>
      <c r="E30" s="17"/>
    </row>
    <row r="31" spans="1:5" ht="33.75" customHeight="1" x14ac:dyDescent="0.3">
      <c r="A31" s="15"/>
      <c r="B31" s="15" t="s">
        <v>37</v>
      </c>
      <c r="C31" s="17" t="s">
        <v>186</v>
      </c>
      <c r="D31" s="17">
        <v>16</v>
      </c>
      <c r="E31" s="17"/>
    </row>
    <row r="32" spans="1:5" ht="33.75" customHeight="1" x14ac:dyDescent="0.3">
      <c r="A32" s="15"/>
      <c r="B32" s="15" t="s">
        <v>38</v>
      </c>
      <c r="C32" s="15" t="s">
        <v>31</v>
      </c>
      <c r="D32" s="17">
        <v>6</v>
      </c>
      <c r="E32" s="152" t="s">
        <v>39</v>
      </c>
    </row>
    <row r="33" spans="1:5" ht="20.149999999999999" customHeight="1" x14ac:dyDescent="0.3">
      <c r="A33" s="21"/>
      <c r="B33" s="18"/>
      <c r="C33" s="23"/>
      <c r="D33" s="24"/>
      <c r="E33" s="25"/>
    </row>
    <row r="34" spans="1:5" ht="43" customHeight="1" x14ac:dyDescent="0.3">
      <c r="A34" s="109" t="s">
        <v>5</v>
      </c>
      <c r="B34" s="109" t="s">
        <v>24</v>
      </c>
      <c r="C34" s="109" t="s">
        <v>26</v>
      </c>
    </row>
    <row r="35" spans="1:5" ht="34" customHeight="1" x14ac:dyDescent="0.3">
      <c r="A35" s="110" t="s">
        <v>40</v>
      </c>
      <c r="B35" s="15" t="s">
        <v>41</v>
      </c>
      <c r="C35" s="15">
        <v>200</v>
      </c>
    </row>
    <row r="36" spans="1:5" ht="20.149999999999999" customHeight="1" x14ac:dyDescent="0.3">
      <c r="A36" s="26"/>
      <c r="B36" s="27"/>
      <c r="C36" s="24"/>
      <c r="D36" s="24"/>
      <c r="E36" s="25"/>
    </row>
    <row r="37" spans="1:5" ht="42.65" customHeight="1" x14ac:dyDescent="0.3">
      <c r="A37" s="109" t="s">
        <v>5</v>
      </c>
      <c r="B37" s="147" t="s">
        <v>189</v>
      </c>
    </row>
    <row r="38" spans="1:5" ht="30.5" customHeight="1" x14ac:dyDescent="0.3">
      <c r="A38" s="15" t="s">
        <v>151</v>
      </c>
      <c r="B38" s="15">
        <v>23</v>
      </c>
    </row>
  </sheetData>
  <sheetProtection algorithmName="SHA-512" hashValue="IOp86eeJcez6M5U4w8DW/EEya4J+TijOzZxMAK1U9Vog7iBKqe0QMYtCq23vbDsFFTOhcLQAfixtqQeeALLYfQ==" saltValue="nE0u52XFlWK8moaZvcopyg==" spinCount="100000" sheet="1" objects="1" scenarios="1"/>
  <mergeCells count="5">
    <mergeCell ref="A12:A17"/>
    <mergeCell ref="A20:A23"/>
    <mergeCell ref="A26:A27"/>
    <mergeCell ref="B1:E1"/>
    <mergeCell ref="A2:E2"/>
  </mergeCells>
  <pageMargins left="0.7" right="0.7" top="0.75" bottom="0.75" header="0.3" footer="0.3"/>
  <pageSetup paperSize="8" scale="88" fitToHeight="2"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43"/>
  <sheetViews>
    <sheetView zoomScale="80" zoomScaleNormal="80" workbookViewId="0">
      <selection activeCell="A23" sqref="A23"/>
    </sheetView>
  </sheetViews>
  <sheetFormatPr defaultColWidth="8.1796875" defaultRowHeight="14.5" x14ac:dyDescent="0.35"/>
  <cols>
    <col min="1" max="1" width="166.1796875" style="7" customWidth="1"/>
    <col min="2" max="2" width="8.1796875" style="8"/>
    <col min="3" max="3" width="13.1796875" style="8" customWidth="1"/>
    <col min="4" max="16384" width="8.1796875" style="8"/>
  </cols>
  <sheetData>
    <row r="1" spans="1:2" ht="110.25" customHeight="1" thickBot="1" x14ac:dyDescent="0.4">
      <c r="A1" s="30" t="s">
        <v>75</v>
      </c>
    </row>
    <row r="2" spans="1:2" ht="16.5" customHeight="1" thickBot="1" x14ac:dyDescent="0.4">
      <c r="A2" s="31"/>
    </row>
    <row r="3" spans="1:2" ht="74.25" customHeight="1" x14ac:dyDescent="0.35">
      <c r="A3" s="32" t="s">
        <v>58</v>
      </c>
    </row>
    <row r="4" spans="1:2" ht="15.5" x14ac:dyDescent="0.35">
      <c r="A4" s="33" t="s">
        <v>59</v>
      </c>
    </row>
    <row r="5" spans="1:2" ht="15.5" x14ac:dyDescent="0.35">
      <c r="A5" s="33"/>
    </row>
    <row r="6" spans="1:2" ht="15.5" x14ac:dyDescent="0.35">
      <c r="A6" s="33" t="s">
        <v>60</v>
      </c>
    </row>
    <row r="7" spans="1:2" ht="15.5" x14ac:dyDescent="0.35">
      <c r="A7" s="33"/>
    </row>
    <row r="8" spans="1:2" ht="23.25" customHeight="1" thickBot="1" x14ac:dyDescent="0.4">
      <c r="A8" s="34" t="s">
        <v>61</v>
      </c>
    </row>
    <row r="9" spans="1:2" ht="16" thickBot="1" x14ac:dyDescent="0.4">
      <c r="A9" s="35"/>
    </row>
    <row r="10" spans="1:2" ht="26.25" customHeight="1" x14ac:dyDescent="0.35">
      <c r="A10" s="36" t="s">
        <v>62</v>
      </c>
    </row>
    <row r="11" spans="1:2" ht="31" x14ac:dyDescent="0.35">
      <c r="A11" s="33" t="s">
        <v>174</v>
      </c>
      <c r="B11" s="68"/>
    </row>
    <row r="12" spans="1:2" ht="15.5" x14ac:dyDescent="0.35">
      <c r="A12" s="33" t="s">
        <v>63</v>
      </c>
    </row>
    <row r="13" spans="1:2" ht="16" thickBot="1" x14ac:dyDescent="0.4">
      <c r="A13" s="37"/>
    </row>
    <row r="14" spans="1:2" ht="16" thickBot="1" x14ac:dyDescent="0.4">
      <c r="A14" s="38" t="s">
        <v>64</v>
      </c>
    </row>
    <row r="15" spans="1:2" ht="15.5" x14ac:dyDescent="0.35">
      <c r="A15" s="39"/>
    </row>
    <row r="16" spans="1:2" ht="31" x14ac:dyDescent="0.35">
      <c r="A16" s="39" t="s">
        <v>140</v>
      </c>
    </row>
    <row r="17" spans="1:1" ht="15.5" x14ac:dyDescent="0.35">
      <c r="A17" s="39"/>
    </row>
    <row r="18" spans="1:1" ht="62" x14ac:dyDescent="0.35">
      <c r="A18" s="40" t="s">
        <v>157</v>
      </c>
    </row>
    <row r="19" spans="1:1" ht="46.5" x14ac:dyDescent="0.35">
      <c r="A19" s="41" t="s">
        <v>65</v>
      </c>
    </row>
    <row r="20" spans="1:1" ht="46.5" x14ac:dyDescent="0.35">
      <c r="A20" s="133" t="s">
        <v>192</v>
      </c>
    </row>
    <row r="21" spans="1:1" ht="73" customHeight="1" x14ac:dyDescent="0.35">
      <c r="A21" s="146" t="s">
        <v>66</v>
      </c>
    </row>
    <row r="22" spans="1:1" ht="73" customHeight="1" x14ac:dyDescent="0.35">
      <c r="A22" s="42" t="s">
        <v>131</v>
      </c>
    </row>
    <row r="23" spans="1:1" ht="88" customHeight="1" x14ac:dyDescent="0.35">
      <c r="A23" s="43" t="s">
        <v>139</v>
      </c>
    </row>
    <row r="24" spans="1:1" ht="83.5" customHeight="1" x14ac:dyDescent="0.35">
      <c r="A24" s="44" t="s">
        <v>158</v>
      </c>
    </row>
    <row r="25" spans="1:1" ht="16.5" customHeight="1" thickBot="1" x14ac:dyDescent="0.4">
      <c r="A25" s="45"/>
    </row>
    <row r="26" spans="1:1" ht="16" thickBot="1" x14ac:dyDescent="0.4">
      <c r="A26" s="46" t="s">
        <v>67</v>
      </c>
    </row>
    <row r="27" spans="1:1" ht="15.5" x14ac:dyDescent="0.35">
      <c r="A27" s="47"/>
    </row>
    <row r="28" spans="1:1" ht="15" customHeight="1" x14ac:dyDescent="0.35">
      <c r="A28" s="47" t="s">
        <v>68</v>
      </c>
    </row>
    <row r="29" spans="1:1" ht="24.65" customHeight="1" x14ac:dyDescent="0.35">
      <c r="A29" s="33" t="s">
        <v>69</v>
      </c>
    </row>
    <row r="30" spans="1:1" ht="28" customHeight="1" x14ac:dyDescent="0.35">
      <c r="A30" s="33" t="s">
        <v>70</v>
      </c>
    </row>
    <row r="31" spans="1:1" ht="35.15" customHeight="1" x14ac:dyDescent="0.35">
      <c r="A31" s="33" t="s">
        <v>127</v>
      </c>
    </row>
    <row r="32" spans="1:1" ht="42" customHeight="1" x14ac:dyDescent="0.35">
      <c r="A32" s="33" t="s">
        <v>129</v>
      </c>
    </row>
    <row r="33" spans="1:1" ht="37" customHeight="1" x14ac:dyDescent="0.35">
      <c r="A33" s="33" t="s">
        <v>71</v>
      </c>
    </row>
    <row r="34" spans="1:1" ht="37" customHeight="1" x14ac:dyDescent="0.35">
      <c r="A34" s="33" t="s">
        <v>187</v>
      </c>
    </row>
    <row r="35" spans="1:1" ht="57" customHeight="1" thickBot="1" x14ac:dyDescent="0.4">
      <c r="A35" s="33" t="s">
        <v>179</v>
      </c>
    </row>
    <row r="36" spans="1:1" ht="16" thickBot="1" x14ac:dyDescent="0.4">
      <c r="A36" s="46" t="s">
        <v>72</v>
      </c>
    </row>
    <row r="37" spans="1:1" ht="355.5" customHeight="1" thickBot="1" x14ac:dyDescent="0.4">
      <c r="A37" s="48" t="s">
        <v>191</v>
      </c>
    </row>
    <row r="38" spans="1:1" ht="16" thickBot="1" x14ac:dyDescent="0.4">
      <c r="A38" s="49" t="s">
        <v>128</v>
      </c>
    </row>
    <row r="39" spans="1:1" ht="37" customHeight="1" thickBot="1" x14ac:dyDescent="0.4">
      <c r="A39" s="48" t="s">
        <v>130</v>
      </c>
    </row>
    <row r="40" spans="1:1" ht="16" thickBot="1" x14ac:dyDescent="0.4">
      <c r="A40" s="49" t="s">
        <v>73</v>
      </c>
    </row>
    <row r="41" spans="1:1" ht="47" thickBot="1" x14ac:dyDescent="0.4">
      <c r="A41" s="48" t="s">
        <v>74</v>
      </c>
    </row>
    <row r="42" spans="1:1" ht="16" thickBot="1" x14ac:dyDescent="0.4">
      <c r="A42" s="49" t="s">
        <v>176</v>
      </c>
    </row>
    <row r="43" spans="1:1" ht="163.5" customHeight="1" thickBot="1" x14ac:dyDescent="0.4">
      <c r="A43" s="48" t="s">
        <v>159</v>
      </c>
    </row>
  </sheetData>
  <sheetProtection algorithmName="SHA-512" hashValue="vgtCzeJmAPKOFEd4tNa0h4+nvUKN+WdhJcNkf5vwdptznlsez1J9VAE8zwcKh2zJzyNyWxd3Dqpv3NtFyjnW8g==" saltValue="RmYPn73pSgRKLzuFbBOpkw==" spinCount="100000" sheet="1" objects="1" scenarios="1"/>
  <pageMargins left="0.7" right="0.7" top="0.75" bottom="0.75" header="0.3" footer="0.3"/>
  <pageSetup paperSize="8" fitToHeight="3" orientation="landscape"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pageSetUpPr fitToPage="1"/>
  </sheetPr>
  <dimension ref="A1:L43"/>
  <sheetViews>
    <sheetView zoomScale="80" zoomScaleNormal="80" workbookViewId="0">
      <selection activeCell="F13" sqref="F13"/>
    </sheetView>
  </sheetViews>
  <sheetFormatPr defaultColWidth="9.1796875" defaultRowHeight="13" x14ac:dyDescent="0.25"/>
  <cols>
    <col min="1" max="1" width="15" style="164" customWidth="1"/>
    <col min="2" max="2" width="14.7265625" style="164" customWidth="1"/>
    <col min="3" max="3" width="46.81640625" style="164" customWidth="1"/>
    <col min="4" max="4" width="29.54296875" style="164" customWidth="1"/>
    <col min="5" max="11" width="14.7265625" style="164" customWidth="1"/>
    <col min="12" max="12" width="16.7265625" style="154" customWidth="1"/>
    <col min="13" max="16384" width="9.1796875" style="154"/>
  </cols>
  <sheetData>
    <row r="1" spans="1:12" ht="109" customHeight="1" x14ac:dyDescent="0.35">
      <c r="A1" s="51"/>
      <c r="B1" s="222" t="s">
        <v>133</v>
      </c>
      <c r="C1" s="222"/>
      <c r="D1" s="222"/>
      <c r="E1" s="222"/>
      <c r="F1" s="222"/>
      <c r="G1" s="222"/>
      <c r="H1" s="223"/>
      <c r="I1" s="223"/>
      <c r="J1" s="223"/>
      <c r="K1" s="224"/>
    </row>
    <row r="2" spans="1:12" ht="30" customHeight="1" x14ac:dyDescent="0.35">
      <c r="A2" s="56" t="s">
        <v>77</v>
      </c>
      <c r="B2" s="225">
        <f>'Cover Sheet'!B19:C19</f>
        <v>0</v>
      </c>
      <c r="C2" s="225"/>
      <c r="D2" s="225"/>
      <c r="E2" s="225"/>
      <c r="F2" s="225"/>
      <c r="G2" s="225"/>
      <c r="H2" s="225"/>
      <c r="I2" s="225"/>
      <c r="J2" s="225"/>
      <c r="K2" s="226"/>
    </row>
    <row r="3" spans="1:12" ht="33" customHeight="1" x14ac:dyDescent="0.35">
      <c r="A3" s="52"/>
      <c r="B3" s="227" t="s">
        <v>161</v>
      </c>
      <c r="C3" s="227"/>
      <c r="D3" s="227"/>
      <c r="E3" s="227"/>
      <c r="F3" s="227"/>
      <c r="G3" s="227"/>
      <c r="H3" s="227"/>
      <c r="I3" s="227"/>
      <c r="J3" s="227"/>
      <c r="K3" s="228"/>
    </row>
    <row r="4" spans="1:12" ht="33" customHeight="1" x14ac:dyDescent="0.35">
      <c r="A4" s="130"/>
      <c r="B4" s="231" t="s">
        <v>155</v>
      </c>
      <c r="C4" s="232"/>
      <c r="D4" s="232"/>
      <c r="E4" s="232"/>
      <c r="F4" s="232"/>
      <c r="G4" s="232"/>
      <c r="H4" s="232"/>
      <c r="I4" s="232"/>
      <c r="J4" s="232"/>
      <c r="K4" s="233"/>
    </row>
    <row r="5" spans="1:12" ht="33" customHeight="1" x14ac:dyDescent="0.35">
      <c r="A5" s="135"/>
      <c r="B5" s="227" t="s">
        <v>175</v>
      </c>
      <c r="C5" s="227"/>
      <c r="D5" s="227"/>
      <c r="E5" s="227"/>
      <c r="F5" s="227"/>
      <c r="G5" s="227"/>
      <c r="H5" s="227"/>
      <c r="I5" s="227"/>
      <c r="J5" s="227"/>
      <c r="K5" s="228"/>
    </row>
    <row r="6" spans="1:12" ht="33" customHeight="1" x14ac:dyDescent="0.35">
      <c r="A6" s="144"/>
      <c r="B6" s="229" t="s">
        <v>160</v>
      </c>
      <c r="C6" s="229"/>
      <c r="D6" s="229"/>
      <c r="E6" s="229"/>
      <c r="F6" s="229"/>
      <c r="G6" s="229"/>
      <c r="H6" s="229"/>
      <c r="I6" s="229"/>
      <c r="J6" s="229"/>
      <c r="K6" s="230"/>
    </row>
    <row r="7" spans="1:12" ht="33" customHeight="1" x14ac:dyDescent="0.35">
      <c r="A7" s="53"/>
      <c r="B7" s="229" t="s">
        <v>162</v>
      </c>
      <c r="C7" s="229"/>
      <c r="D7" s="229"/>
      <c r="E7" s="229"/>
      <c r="F7" s="229"/>
      <c r="G7" s="229"/>
      <c r="H7" s="229"/>
      <c r="I7" s="229"/>
      <c r="J7" s="229"/>
      <c r="K7" s="230"/>
    </row>
    <row r="8" spans="1:12" ht="33" customHeight="1" x14ac:dyDescent="0.35">
      <c r="A8" s="54"/>
      <c r="B8" s="229" t="s">
        <v>163</v>
      </c>
      <c r="C8" s="229"/>
      <c r="D8" s="229"/>
      <c r="E8" s="229"/>
      <c r="F8" s="229"/>
      <c r="G8" s="229"/>
      <c r="H8" s="229"/>
      <c r="I8" s="229"/>
      <c r="J8" s="229"/>
      <c r="K8" s="230"/>
    </row>
    <row r="9" spans="1:12" ht="33" customHeight="1" thickBot="1" x14ac:dyDescent="0.4">
      <c r="A9" s="60"/>
      <c r="B9" s="238" t="s">
        <v>166</v>
      </c>
      <c r="C9" s="238"/>
      <c r="D9" s="238"/>
      <c r="E9" s="238"/>
      <c r="F9" s="238"/>
      <c r="G9" s="238"/>
      <c r="H9" s="238"/>
      <c r="I9" s="238"/>
      <c r="J9" s="238"/>
      <c r="K9" s="239"/>
    </row>
    <row r="10" spans="1:12" ht="30" customHeight="1" thickBot="1" x14ac:dyDescent="0.4">
      <c r="A10" s="240"/>
      <c r="B10" s="240"/>
      <c r="C10" s="240"/>
      <c r="D10" s="240"/>
      <c r="E10" s="240"/>
      <c r="F10" s="240"/>
      <c r="G10" s="240"/>
      <c r="H10" s="240"/>
      <c r="I10" s="240"/>
      <c r="J10" s="240"/>
      <c r="K10" s="240"/>
      <c r="L10" s="155"/>
    </row>
    <row r="11" spans="1:12" s="156" customFormat="1" ht="30" customHeight="1" x14ac:dyDescent="0.35">
      <c r="A11" s="241" t="s">
        <v>80</v>
      </c>
      <c r="B11" s="242"/>
      <c r="C11" s="242"/>
      <c r="D11" s="242"/>
      <c r="E11" s="242"/>
      <c r="F11" s="242"/>
      <c r="G11" s="242"/>
      <c r="H11" s="242"/>
      <c r="I11" s="242"/>
      <c r="J11" s="242"/>
      <c r="K11" s="243"/>
    </row>
    <row r="12" spans="1:12" ht="109.5" customHeight="1" x14ac:dyDescent="0.35">
      <c r="A12" s="61" t="s">
        <v>79</v>
      </c>
      <c r="B12" s="157" t="s">
        <v>1</v>
      </c>
      <c r="C12" s="157" t="s">
        <v>2</v>
      </c>
      <c r="D12" s="158" t="s">
        <v>153</v>
      </c>
      <c r="E12" s="158" t="s">
        <v>141</v>
      </c>
      <c r="F12" s="158" t="s">
        <v>142</v>
      </c>
      <c r="G12" s="158" t="s">
        <v>143</v>
      </c>
      <c r="H12" s="158" t="s">
        <v>144</v>
      </c>
      <c r="I12" s="158" t="s">
        <v>145</v>
      </c>
      <c r="J12" s="158" t="s">
        <v>146</v>
      </c>
      <c r="K12" s="158" t="s">
        <v>147</v>
      </c>
    </row>
    <row r="13" spans="1:12" ht="204.75" customHeight="1" x14ac:dyDescent="0.35">
      <c r="A13" s="134" t="s">
        <v>3</v>
      </c>
      <c r="B13" s="159" t="s">
        <v>43</v>
      </c>
      <c r="C13" s="160" t="s">
        <v>180</v>
      </c>
      <c r="D13" s="127"/>
      <c r="E13" s="50"/>
      <c r="F13" s="50"/>
      <c r="G13" s="50"/>
      <c r="H13" s="50"/>
      <c r="I13" s="50"/>
      <c r="J13" s="50"/>
      <c r="K13" s="50"/>
    </row>
    <row r="14" spans="1:12" ht="30" customHeight="1" x14ac:dyDescent="0.35">
      <c r="A14" s="234" t="s">
        <v>82</v>
      </c>
      <c r="B14" s="235"/>
      <c r="C14" s="235"/>
      <c r="D14" s="235"/>
      <c r="E14" s="235"/>
      <c r="F14" s="235"/>
      <c r="G14" s="235"/>
      <c r="H14" s="235"/>
      <c r="I14" s="235"/>
      <c r="J14" s="236">
        <f>SUM(E13:K13)</f>
        <v>0</v>
      </c>
      <c r="K14" s="237"/>
    </row>
    <row r="15" spans="1:12" ht="30" customHeight="1" thickBot="1" x14ac:dyDescent="0.4">
      <c r="A15" s="198" t="s">
        <v>137</v>
      </c>
      <c r="B15" s="199"/>
      <c r="C15" s="199"/>
      <c r="D15" s="199"/>
      <c r="E15" s="199"/>
      <c r="F15" s="199"/>
      <c r="G15" s="199"/>
      <c r="H15" s="199"/>
      <c r="I15" s="200"/>
      <c r="J15" s="195">
        <f>(J14/100)*95</f>
        <v>0</v>
      </c>
      <c r="K15" s="196"/>
    </row>
    <row r="16" spans="1:12" s="155" customFormat="1" ht="30" customHeight="1" thickBot="1" x14ac:dyDescent="0.4">
      <c r="A16" s="161"/>
      <c r="B16" s="161"/>
      <c r="C16" s="161"/>
      <c r="D16" s="161"/>
      <c r="E16" s="161"/>
      <c r="F16" s="161"/>
      <c r="G16" s="161"/>
      <c r="H16" s="161"/>
      <c r="I16" s="161"/>
      <c r="J16" s="58"/>
      <c r="K16" s="58"/>
    </row>
    <row r="17" spans="1:11" s="155" customFormat="1" ht="30" customHeight="1" x14ac:dyDescent="0.35">
      <c r="A17" s="215" t="s">
        <v>81</v>
      </c>
      <c r="B17" s="216"/>
      <c r="C17" s="216"/>
      <c r="D17" s="216"/>
      <c r="E17" s="216"/>
      <c r="F17" s="216"/>
      <c r="G17" s="216"/>
      <c r="H17" s="216"/>
      <c r="I17" s="216"/>
      <c r="J17" s="216"/>
      <c r="K17" s="217"/>
    </row>
    <row r="18" spans="1:11" s="155" customFormat="1" ht="112" customHeight="1" x14ac:dyDescent="0.35">
      <c r="A18" s="61" t="s">
        <v>79</v>
      </c>
      <c r="B18" s="157" t="s">
        <v>1</v>
      </c>
      <c r="C18" s="157" t="s">
        <v>2</v>
      </c>
      <c r="D18" s="218" t="s">
        <v>141</v>
      </c>
      <c r="E18" s="219"/>
      <c r="F18" s="158" t="s">
        <v>142</v>
      </c>
      <c r="G18" s="158" t="s">
        <v>143</v>
      </c>
      <c r="H18" s="158" t="s">
        <v>144</v>
      </c>
      <c r="I18" s="158" t="s">
        <v>145</v>
      </c>
      <c r="J18" s="158" t="s">
        <v>146</v>
      </c>
      <c r="K18" s="158" t="s">
        <v>147</v>
      </c>
    </row>
    <row r="19" spans="1:11" s="155" customFormat="1" ht="116.15" customHeight="1" x14ac:dyDescent="0.35">
      <c r="A19" s="136" t="s">
        <v>76</v>
      </c>
      <c r="B19" s="162" t="s">
        <v>42</v>
      </c>
      <c r="C19" s="162" t="s">
        <v>78</v>
      </c>
      <c r="D19" s="220"/>
      <c r="E19" s="221"/>
      <c r="F19" s="50"/>
      <c r="G19" s="50"/>
      <c r="H19" s="50"/>
      <c r="I19" s="50"/>
      <c r="J19" s="50"/>
      <c r="K19" s="57"/>
    </row>
    <row r="20" spans="1:11" s="155" customFormat="1" ht="30" customHeight="1" x14ac:dyDescent="0.35">
      <c r="A20" s="210" t="s">
        <v>83</v>
      </c>
      <c r="B20" s="211"/>
      <c r="C20" s="211"/>
      <c r="D20" s="211"/>
      <c r="E20" s="211"/>
      <c r="F20" s="211"/>
      <c r="G20" s="211"/>
      <c r="H20" s="211"/>
      <c r="I20" s="212"/>
      <c r="J20" s="213">
        <f>SUM(D19:K19)</f>
        <v>0</v>
      </c>
      <c r="K20" s="214"/>
    </row>
    <row r="21" spans="1:11" ht="30" customHeight="1" thickBot="1" x14ac:dyDescent="0.4">
      <c r="A21" s="198" t="s">
        <v>138</v>
      </c>
      <c r="B21" s="199"/>
      <c r="C21" s="199"/>
      <c r="D21" s="199"/>
      <c r="E21" s="199"/>
      <c r="F21" s="199"/>
      <c r="G21" s="199"/>
      <c r="H21" s="199"/>
      <c r="I21" s="200"/>
      <c r="J21" s="208">
        <f>SUM(J20/100)*5</f>
        <v>0</v>
      </c>
      <c r="K21" s="209"/>
    </row>
    <row r="22" spans="1:11" s="155" customFormat="1" ht="15" customHeight="1" x14ac:dyDescent="0.25">
      <c r="A22" s="163"/>
      <c r="B22" s="163"/>
      <c r="C22" s="163"/>
      <c r="D22" s="163"/>
      <c r="E22" s="163"/>
      <c r="F22" s="163"/>
      <c r="G22" s="163"/>
      <c r="H22" s="163"/>
      <c r="I22" s="163"/>
      <c r="J22" s="163"/>
      <c r="K22" s="163"/>
    </row>
    <row r="23" spans="1:11" ht="30" customHeight="1" x14ac:dyDescent="0.35">
      <c r="A23" s="201" t="s">
        <v>156</v>
      </c>
      <c r="B23" s="202"/>
      <c r="C23" s="202"/>
      <c r="D23" s="202"/>
      <c r="E23" s="203"/>
      <c r="F23" s="203"/>
      <c r="G23" s="203"/>
      <c r="H23" s="203"/>
      <c r="I23" s="203"/>
      <c r="J23" s="203"/>
      <c r="K23" s="69">
        <f>J15+J21</f>
        <v>0</v>
      </c>
    </row>
    <row r="24" spans="1:11" ht="30" customHeight="1" thickBot="1" x14ac:dyDescent="0.4">
      <c r="A24" s="204" t="s">
        <v>148</v>
      </c>
      <c r="B24" s="205"/>
      <c r="C24" s="205"/>
      <c r="D24" s="205"/>
      <c r="E24" s="205"/>
      <c r="F24" s="205"/>
      <c r="G24" s="205"/>
      <c r="H24" s="205"/>
      <c r="I24" s="205"/>
      <c r="J24" s="206"/>
      <c r="K24" s="70">
        <f>(K23/100)*85</f>
        <v>0</v>
      </c>
    </row>
    <row r="25" spans="1:11" x14ac:dyDescent="0.25">
      <c r="A25" s="163"/>
      <c r="B25" s="163"/>
      <c r="C25" s="163"/>
      <c r="D25" s="163"/>
      <c r="E25" s="163"/>
      <c r="F25" s="163"/>
      <c r="G25" s="163"/>
    </row>
    <row r="26" spans="1:11" ht="14" x14ac:dyDescent="0.3">
      <c r="A26" s="163"/>
      <c r="B26" s="9"/>
      <c r="C26" s="9"/>
      <c r="D26" s="9"/>
      <c r="E26" s="10"/>
      <c r="F26" s="9"/>
      <c r="G26" s="163"/>
    </row>
    <row r="27" spans="1:11" ht="18" x14ac:dyDescent="0.4">
      <c r="A27" s="163"/>
      <c r="B27" s="207"/>
      <c r="C27" s="207"/>
      <c r="D27" s="207"/>
      <c r="E27" s="207"/>
      <c r="F27" s="207"/>
      <c r="G27" s="163"/>
    </row>
    <row r="28" spans="1:11" ht="14" x14ac:dyDescent="0.3">
      <c r="A28" s="163"/>
      <c r="B28" s="5"/>
      <c r="C28" s="11"/>
      <c r="D28" s="11"/>
      <c r="E28" s="12"/>
      <c r="F28" s="11"/>
      <c r="G28" s="163"/>
    </row>
    <row r="29" spans="1:11" ht="14" x14ac:dyDescent="0.3">
      <c r="A29" s="163"/>
      <c r="B29" s="9"/>
      <c r="C29" s="11"/>
      <c r="D29" s="11"/>
      <c r="E29" s="12"/>
      <c r="F29" s="11"/>
      <c r="G29" s="163"/>
    </row>
    <row r="30" spans="1:11" ht="18" x14ac:dyDescent="0.4">
      <c r="A30" s="163"/>
      <c r="B30" s="197"/>
      <c r="C30" s="197"/>
      <c r="D30" s="197"/>
      <c r="E30" s="197"/>
      <c r="F30" s="197"/>
      <c r="G30" s="163"/>
    </row>
    <row r="31" spans="1:11" ht="14" x14ac:dyDescent="0.3">
      <c r="A31" s="163"/>
      <c r="B31" s="5"/>
      <c r="C31" s="11"/>
      <c r="D31" s="11"/>
      <c r="E31" s="12"/>
      <c r="F31" s="11"/>
      <c r="G31" s="163"/>
    </row>
    <row r="32" spans="1:11" ht="14" x14ac:dyDescent="0.3">
      <c r="A32" s="163"/>
      <c r="B32" s="5"/>
      <c r="C32" s="11"/>
      <c r="D32" s="11"/>
      <c r="E32" s="12"/>
      <c r="F32" s="11"/>
      <c r="G32" s="163"/>
    </row>
    <row r="33" spans="1:7" ht="71.5" customHeight="1" x14ac:dyDescent="0.4">
      <c r="A33" s="128" t="s">
        <v>152</v>
      </c>
      <c r="B33" s="197"/>
      <c r="C33" s="197"/>
      <c r="D33" s="197"/>
      <c r="E33" s="197"/>
      <c r="F33" s="197"/>
      <c r="G33" s="163"/>
    </row>
    <row r="34" spans="1:7" ht="80.150000000000006" customHeight="1" x14ac:dyDescent="0.3">
      <c r="A34" s="129" t="s">
        <v>154</v>
      </c>
      <c r="B34" s="5"/>
      <c r="C34" s="11"/>
      <c r="D34" s="11"/>
      <c r="E34" s="12"/>
      <c r="F34" s="11"/>
      <c r="G34" s="163"/>
    </row>
    <row r="35" spans="1:7" ht="18" x14ac:dyDescent="0.4">
      <c r="A35" s="163"/>
      <c r="B35" s="197"/>
      <c r="C35" s="197"/>
      <c r="D35" s="197"/>
      <c r="E35" s="197"/>
      <c r="F35" s="13"/>
      <c r="G35" s="163"/>
    </row>
    <row r="36" spans="1:7" x14ac:dyDescent="0.25">
      <c r="A36" s="163"/>
      <c r="B36" s="163"/>
      <c r="C36" s="163"/>
      <c r="D36" s="163"/>
      <c r="E36" s="163"/>
      <c r="F36" s="163"/>
      <c r="G36" s="163"/>
    </row>
    <row r="37" spans="1:7" x14ac:dyDescent="0.25">
      <c r="A37" s="163"/>
      <c r="B37" s="163"/>
      <c r="C37" s="163"/>
      <c r="D37" s="163"/>
      <c r="E37" s="163"/>
      <c r="F37" s="163"/>
      <c r="G37" s="163"/>
    </row>
    <row r="38" spans="1:7" x14ac:dyDescent="0.25">
      <c r="A38" s="163"/>
      <c r="B38" s="163"/>
      <c r="C38" s="163"/>
      <c r="D38" s="163"/>
      <c r="E38" s="163"/>
      <c r="F38" s="163"/>
      <c r="G38" s="163"/>
    </row>
    <row r="39" spans="1:7" x14ac:dyDescent="0.25">
      <c r="A39" s="163"/>
      <c r="B39" s="163"/>
      <c r="C39" s="163"/>
      <c r="D39" s="163"/>
      <c r="E39" s="163"/>
      <c r="F39" s="163"/>
      <c r="G39" s="163"/>
    </row>
    <row r="40" spans="1:7" x14ac:dyDescent="0.25">
      <c r="A40" s="163"/>
      <c r="B40" s="163"/>
      <c r="C40" s="163"/>
      <c r="D40" s="163"/>
      <c r="E40" s="163"/>
      <c r="F40" s="163"/>
      <c r="G40" s="163"/>
    </row>
    <row r="41" spans="1:7" x14ac:dyDescent="0.25">
      <c r="A41" s="163"/>
      <c r="B41" s="163"/>
      <c r="C41" s="163"/>
      <c r="D41" s="163"/>
      <c r="E41" s="163"/>
      <c r="F41" s="163"/>
      <c r="G41" s="163"/>
    </row>
    <row r="42" spans="1:7" x14ac:dyDescent="0.25">
      <c r="A42" s="163"/>
      <c r="B42" s="163"/>
      <c r="C42" s="163"/>
      <c r="D42" s="163"/>
      <c r="E42" s="163"/>
      <c r="F42" s="163"/>
      <c r="G42" s="163"/>
    </row>
    <row r="43" spans="1:7" x14ac:dyDescent="0.25">
      <c r="A43" s="163"/>
      <c r="B43" s="163"/>
      <c r="C43" s="163"/>
      <c r="D43" s="163"/>
      <c r="E43" s="163"/>
      <c r="F43" s="163"/>
      <c r="G43" s="163"/>
    </row>
  </sheetData>
  <sheetProtection algorithmName="SHA-512" hashValue="mI132bqsgpLGBrqcIni2pVUGR/aiBv6viattsyRcALRBy7URNkExvZMtFpCB28JmMhRlfs5ZFuxiu3fzO2mcmg==" saltValue="KLtaX88z0ueCQ16pqeg0tA==" spinCount="100000" sheet="1" objects="1" scenarios="1"/>
  <mergeCells count="28">
    <mergeCell ref="A14:I14"/>
    <mergeCell ref="J14:K14"/>
    <mergeCell ref="B7:K7"/>
    <mergeCell ref="B8:K8"/>
    <mergeCell ref="B9:K9"/>
    <mergeCell ref="A10:K10"/>
    <mergeCell ref="A11:K11"/>
    <mergeCell ref="B1:K1"/>
    <mergeCell ref="B2:K2"/>
    <mergeCell ref="B3:K3"/>
    <mergeCell ref="B5:K5"/>
    <mergeCell ref="B6:K6"/>
    <mergeCell ref="B4:K4"/>
    <mergeCell ref="J15:K15"/>
    <mergeCell ref="B30:F30"/>
    <mergeCell ref="B33:F33"/>
    <mergeCell ref="B35:E35"/>
    <mergeCell ref="A21:I21"/>
    <mergeCell ref="A23:J23"/>
    <mergeCell ref="A24:J24"/>
    <mergeCell ref="B27:F27"/>
    <mergeCell ref="J21:K21"/>
    <mergeCell ref="A20:I20"/>
    <mergeCell ref="J20:K20"/>
    <mergeCell ref="A17:K17"/>
    <mergeCell ref="A15:I15"/>
    <mergeCell ref="D18:E18"/>
    <mergeCell ref="D19:E19"/>
  </mergeCells>
  <dataValidations count="1">
    <dataValidation type="list" allowBlank="1" showInputMessage="1" showErrorMessage="1" sqref="D13">
      <formula1>TelephoneServices</formula1>
    </dataValidation>
  </dataValidations>
  <pageMargins left="0.7" right="0.7" top="0.75" bottom="0.75" header="0.3" footer="0.3"/>
  <pageSetup paperSize="8" scale="85" fitToHeight="3" orientation="landscape"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00FF"/>
    <pageSetUpPr fitToPage="1"/>
  </sheetPr>
  <dimension ref="A1:C15"/>
  <sheetViews>
    <sheetView zoomScale="80" zoomScaleNormal="80" workbookViewId="0">
      <selection activeCell="F4" sqref="F4"/>
    </sheetView>
  </sheetViews>
  <sheetFormatPr defaultColWidth="8.7265625" defaultRowHeight="14.5" x14ac:dyDescent="0.35"/>
  <cols>
    <col min="1" max="1" width="20.81640625" style="4" customWidth="1"/>
    <col min="2" max="2" width="87.54296875" style="4" customWidth="1"/>
    <col min="3" max="3" width="50.54296875" style="4" customWidth="1"/>
    <col min="4" max="16384" width="8.7265625" style="1"/>
  </cols>
  <sheetData>
    <row r="1" spans="1:3" ht="131.5" customHeight="1" x14ac:dyDescent="0.35">
      <c r="A1" s="51"/>
      <c r="B1" s="222" t="s">
        <v>119</v>
      </c>
      <c r="C1" s="248"/>
    </row>
    <row r="2" spans="1:3" ht="30" customHeight="1" x14ac:dyDescent="0.35">
      <c r="A2" s="56" t="s">
        <v>77</v>
      </c>
      <c r="B2" s="246">
        <f>'Cover Sheet'!B19:C19</f>
        <v>0</v>
      </c>
      <c r="C2" s="247"/>
    </row>
    <row r="3" spans="1:3" ht="30" customHeight="1" x14ac:dyDescent="0.35">
      <c r="A3" s="52"/>
      <c r="B3" s="231" t="s">
        <v>182</v>
      </c>
      <c r="C3" s="233"/>
    </row>
    <row r="4" spans="1:3" ht="30" customHeight="1" x14ac:dyDescent="0.35">
      <c r="A4" s="135"/>
      <c r="B4" s="231" t="s">
        <v>175</v>
      </c>
      <c r="C4" s="233"/>
    </row>
    <row r="5" spans="1:3" ht="30" customHeight="1" x14ac:dyDescent="0.35">
      <c r="A5" s="54"/>
      <c r="B5" s="256" t="s">
        <v>183</v>
      </c>
      <c r="C5" s="257"/>
    </row>
    <row r="6" spans="1:3" ht="30" customHeight="1" x14ac:dyDescent="0.35">
      <c r="A6" s="59"/>
      <c r="B6" s="244" t="s">
        <v>167</v>
      </c>
      <c r="C6" s="245"/>
    </row>
    <row r="7" spans="1:3" ht="30" customHeight="1" x14ac:dyDescent="0.4">
      <c r="A7" s="66"/>
      <c r="B7" s="65"/>
      <c r="C7" s="67"/>
    </row>
    <row r="8" spans="1:3" ht="30.65" customHeight="1" x14ac:dyDescent="0.35">
      <c r="A8" s="253" t="s">
        <v>118</v>
      </c>
      <c r="B8" s="254"/>
      <c r="C8" s="255"/>
    </row>
    <row r="9" spans="1:3" ht="60" customHeight="1" x14ac:dyDescent="0.35">
      <c r="A9" s="62" t="s">
        <v>79</v>
      </c>
      <c r="B9" s="63" t="s">
        <v>2</v>
      </c>
      <c r="C9" s="64" t="s">
        <v>87</v>
      </c>
    </row>
    <row r="10" spans="1:3" ht="73.5" customHeight="1" x14ac:dyDescent="0.35">
      <c r="A10" s="136" t="s">
        <v>84</v>
      </c>
      <c r="B10" s="165" t="s">
        <v>47</v>
      </c>
      <c r="C10" s="71"/>
    </row>
    <row r="11" spans="1:3" ht="73.5" customHeight="1" x14ac:dyDescent="0.35">
      <c r="A11" s="136" t="s">
        <v>85</v>
      </c>
      <c r="B11" s="153" t="s">
        <v>48</v>
      </c>
      <c r="C11" s="71"/>
    </row>
    <row r="12" spans="1:3" ht="73.5" customHeight="1" x14ac:dyDescent="0.35">
      <c r="A12" s="136" t="s">
        <v>86</v>
      </c>
      <c r="B12" s="153" t="s">
        <v>188</v>
      </c>
      <c r="C12" s="71"/>
    </row>
    <row r="13" spans="1:3" s="68" customFormat="1" ht="15" customHeight="1" x14ac:dyDescent="0.35">
      <c r="A13" s="72"/>
      <c r="B13" s="90"/>
      <c r="C13" s="166"/>
    </row>
    <row r="14" spans="1:3" ht="30" customHeight="1" x14ac:dyDescent="0.35">
      <c r="A14" s="249" t="s">
        <v>120</v>
      </c>
      <c r="B14" s="250"/>
      <c r="C14" s="69">
        <f>SUM(C10:C12)</f>
        <v>0</v>
      </c>
    </row>
    <row r="15" spans="1:3" ht="34" customHeight="1" thickBot="1" x14ac:dyDescent="0.4">
      <c r="A15" s="251" t="s">
        <v>121</v>
      </c>
      <c r="B15" s="252"/>
      <c r="C15" s="70">
        <f>(C14/100)*5</f>
        <v>0</v>
      </c>
    </row>
  </sheetData>
  <sheetProtection algorithmName="SHA-512" hashValue="ylgh/81iU6E4pRzoLRpv3s87b0kR632Cflinfvwfw0/w87UyFE1LMWzYuDeKPhZ7HLUmcbQx45U8i/eb/hsRxQ==" saltValue="j9oFLeU/xMJ4k1JjEhPocA==" spinCount="100000" sheet="1" objects="1" scenarios="1"/>
  <mergeCells count="9">
    <mergeCell ref="B6:C6"/>
    <mergeCell ref="B2:C2"/>
    <mergeCell ref="B1:C1"/>
    <mergeCell ref="A14:B14"/>
    <mergeCell ref="A15:B15"/>
    <mergeCell ref="A8:C8"/>
    <mergeCell ref="B3:C3"/>
    <mergeCell ref="B4:C4"/>
    <mergeCell ref="B5:C5"/>
  </mergeCells>
  <pageMargins left="0.7" right="0.7" top="0.75" bottom="0.75" header="0.3" footer="0.3"/>
  <pageSetup paperSize="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pageSetUpPr fitToPage="1"/>
  </sheetPr>
  <dimension ref="A1:F25"/>
  <sheetViews>
    <sheetView zoomScale="80" zoomScaleNormal="80" workbookViewId="0">
      <selection activeCell="K19" sqref="K18:K19"/>
    </sheetView>
  </sheetViews>
  <sheetFormatPr defaultColWidth="8.7265625" defaultRowHeight="14.5" x14ac:dyDescent="0.35"/>
  <cols>
    <col min="1" max="1" width="20.81640625" style="4" customWidth="1"/>
    <col min="2" max="2" width="56.453125" style="4" customWidth="1"/>
    <col min="3" max="4" width="26.81640625" style="4" customWidth="1"/>
    <col min="5" max="5" width="26.81640625" style="1" customWidth="1"/>
    <col min="6" max="16384" width="8.7265625" style="1"/>
  </cols>
  <sheetData>
    <row r="1" spans="1:5" s="154" customFormat="1" ht="109" customHeight="1" x14ac:dyDescent="0.35">
      <c r="A1" s="77"/>
      <c r="B1" s="267" t="s">
        <v>88</v>
      </c>
      <c r="C1" s="267"/>
      <c r="D1" s="267"/>
      <c r="E1" s="268"/>
    </row>
    <row r="2" spans="1:5" s="154" customFormat="1" ht="30" customHeight="1" x14ac:dyDescent="0.35">
      <c r="A2" s="76" t="s">
        <v>77</v>
      </c>
      <c r="B2" s="272">
        <f>'Cover Sheet'!B19:C19</f>
        <v>0</v>
      </c>
      <c r="C2" s="272"/>
      <c r="D2" s="272"/>
      <c r="E2" s="273"/>
    </row>
    <row r="3" spans="1:5" s="154" customFormat="1" ht="30" customHeight="1" x14ac:dyDescent="0.35">
      <c r="A3" s="73"/>
      <c r="B3" s="227" t="s">
        <v>170</v>
      </c>
      <c r="C3" s="227"/>
      <c r="D3" s="227"/>
      <c r="E3" s="228"/>
    </row>
    <row r="4" spans="1:5" s="154" customFormat="1" ht="30" customHeight="1" x14ac:dyDescent="0.35">
      <c r="A4" s="137"/>
      <c r="B4" s="227" t="s">
        <v>175</v>
      </c>
      <c r="C4" s="227"/>
      <c r="D4" s="227"/>
      <c r="E4" s="228"/>
    </row>
    <row r="5" spans="1:5" s="154" customFormat="1" ht="30" customHeight="1" x14ac:dyDescent="0.35">
      <c r="A5" s="143"/>
      <c r="B5" s="229" t="s">
        <v>165</v>
      </c>
      <c r="C5" s="229"/>
      <c r="D5" s="229"/>
      <c r="E5" s="230"/>
    </row>
    <row r="6" spans="1:5" s="154" customFormat="1" ht="30" customHeight="1" x14ac:dyDescent="0.35">
      <c r="A6" s="74"/>
      <c r="B6" s="229" t="s">
        <v>181</v>
      </c>
      <c r="C6" s="229"/>
      <c r="D6" s="229"/>
      <c r="E6" s="230"/>
    </row>
    <row r="7" spans="1:5" s="154" customFormat="1" ht="30" customHeight="1" thickBot="1" x14ac:dyDescent="0.4">
      <c r="A7" s="75"/>
      <c r="B7" s="238" t="s">
        <v>168</v>
      </c>
      <c r="C7" s="238"/>
      <c r="D7" s="238"/>
      <c r="E7" s="239"/>
    </row>
    <row r="8" spans="1:5" ht="30" customHeight="1" thickBot="1" x14ac:dyDescent="0.4"/>
    <row r="9" spans="1:5" ht="30" customHeight="1" x14ac:dyDescent="0.35">
      <c r="A9" s="258" t="s">
        <v>90</v>
      </c>
      <c r="B9" s="259"/>
      <c r="C9" s="259"/>
      <c r="D9" s="259"/>
      <c r="E9" s="260"/>
    </row>
    <row r="10" spans="1:5" ht="36" customHeight="1" x14ac:dyDescent="0.35">
      <c r="A10" s="62" t="s">
        <v>79</v>
      </c>
      <c r="B10" s="269" t="s">
        <v>2</v>
      </c>
      <c r="C10" s="269"/>
      <c r="D10" s="78" t="s">
        <v>100</v>
      </c>
      <c r="E10" s="167" t="s">
        <v>89</v>
      </c>
    </row>
    <row r="11" spans="1:5" s="169" customFormat="1" ht="30" customHeight="1" thickBot="1" x14ac:dyDescent="0.35">
      <c r="A11" s="138" t="s">
        <v>93</v>
      </c>
      <c r="B11" s="270" t="s">
        <v>46</v>
      </c>
      <c r="C11" s="270"/>
      <c r="D11" s="83"/>
      <c r="E11" s="168">
        <f>D11</f>
        <v>0</v>
      </c>
    </row>
    <row r="12" spans="1:5" ht="15" customHeight="1" thickBot="1" x14ac:dyDescent="0.4">
      <c r="D12" s="170"/>
    </row>
    <row r="13" spans="1:5" ht="30" customHeight="1" x14ac:dyDescent="0.35">
      <c r="A13" s="258" t="s">
        <v>91</v>
      </c>
      <c r="B13" s="259"/>
      <c r="C13" s="259"/>
      <c r="D13" s="259"/>
      <c r="E13" s="260"/>
    </row>
    <row r="14" spans="1:5" ht="36" customHeight="1" x14ac:dyDescent="0.35">
      <c r="A14" s="79" t="s">
        <v>79</v>
      </c>
      <c r="B14" s="61" t="s">
        <v>2</v>
      </c>
      <c r="C14" s="78" t="s">
        <v>135</v>
      </c>
      <c r="D14" s="78" t="s">
        <v>136</v>
      </c>
      <c r="E14" s="167" t="s">
        <v>89</v>
      </c>
    </row>
    <row r="15" spans="1:5" s="169" customFormat="1" ht="30" customHeight="1" thickBot="1" x14ac:dyDescent="0.35">
      <c r="A15" s="138" t="s">
        <v>94</v>
      </c>
      <c r="B15" s="171" t="s">
        <v>49</v>
      </c>
      <c r="C15" s="176"/>
      <c r="D15" s="176"/>
      <c r="E15" s="172">
        <f>SUM(C15:D15)</f>
        <v>0</v>
      </c>
    </row>
    <row r="16" spans="1:5" ht="14.5" customHeight="1" thickBot="1" x14ac:dyDescent="0.4">
      <c r="D16" s="173"/>
      <c r="E16" s="174"/>
    </row>
    <row r="17" spans="1:6" ht="30" customHeight="1" x14ac:dyDescent="0.35">
      <c r="A17" s="258" t="s">
        <v>92</v>
      </c>
      <c r="B17" s="259"/>
      <c r="C17" s="259"/>
      <c r="D17" s="259"/>
      <c r="E17" s="260"/>
    </row>
    <row r="18" spans="1:6" ht="36" customHeight="1" x14ac:dyDescent="0.35">
      <c r="A18" s="61" t="s">
        <v>79</v>
      </c>
      <c r="B18" s="269" t="s">
        <v>2</v>
      </c>
      <c r="C18" s="269"/>
      <c r="D18" s="78" t="s">
        <v>87</v>
      </c>
      <c r="E18" s="175" t="s">
        <v>89</v>
      </c>
    </row>
    <row r="19" spans="1:6" s="169" customFormat="1" ht="30" customHeight="1" x14ac:dyDescent="0.3">
      <c r="A19" s="142" t="s">
        <v>95</v>
      </c>
      <c r="B19" s="271" t="s">
        <v>50</v>
      </c>
      <c r="C19" s="271"/>
      <c r="D19" s="186"/>
      <c r="E19" s="261">
        <f>SUM(D19:D20)</f>
        <v>0</v>
      </c>
    </row>
    <row r="20" spans="1:6" s="169" customFormat="1" ht="30" customHeight="1" thickBot="1" x14ac:dyDescent="0.35">
      <c r="A20" s="138" t="s">
        <v>96</v>
      </c>
      <c r="B20" s="270" t="s">
        <v>51</v>
      </c>
      <c r="C20" s="270"/>
      <c r="D20" s="187"/>
      <c r="E20" s="262"/>
    </row>
    <row r="21" spans="1:6" ht="15" customHeight="1" thickBot="1" x14ac:dyDescent="0.4">
      <c r="A21" s="164"/>
      <c r="B21" s="164"/>
      <c r="C21" s="164"/>
      <c r="D21" s="164"/>
      <c r="E21" s="68"/>
      <c r="F21" s="68"/>
    </row>
    <row r="22" spans="1:6" ht="30" customHeight="1" x14ac:dyDescent="0.35">
      <c r="A22" s="263" t="s">
        <v>97</v>
      </c>
      <c r="B22" s="264"/>
      <c r="C22" s="264"/>
      <c r="D22" s="264"/>
      <c r="E22" s="81">
        <f>E11+E15+E19</f>
        <v>0</v>
      </c>
      <c r="F22" s="68"/>
    </row>
    <row r="23" spans="1:6" ht="30" customHeight="1" thickBot="1" x14ac:dyDescent="0.4">
      <c r="A23" s="265" t="s">
        <v>98</v>
      </c>
      <c r="B23" s="266"/>
      <c r="C23" s="266"/>
      <c r="D23" s="266"/>
      <c r="E23" s="82">
        <f>(E22/100)*5</f>
        <v>0</v>
      </c>
      <c r="F23" s="68"/>
    </row>
    <row r="24" spans="1:6" x14ac:dyDescent="0.35">
      <c r="E24" s="68"/>
      <c r="F24" s="68"/>
    </row>
    <row r="25" spans="1:6" x14ac:dyDescent="0.35">
      <c r="E25" s="68"/>
      <c r="F25" s="68"/>
    </row>
  </sheetData>
  <sheetProtection algorithmName="SHA-512" hashValue="bx6tW3YrVNq3GWThIpWyfHY8cGngY9jlwN9IBYHGvgm4f14wnuYiS49PtjOD9Vy4alyTjBOKJD2afMieTpTOkg==" saltValue="+sVbzcrjGTxbGV5n3RewpQ==" spinCount="100000" sheet="1" objects="1" scenarios="1"/>
  <mergeCells count="18">
    <mergeCell ref="A9:E9"/>
    <mergeCell ref="A13:E13"/>
    <mergeCell ref="A17:E17"/>
    <mergeCell ref="E19:E20"/>
    <mergeCell ref="A22:D22"/>
    <mergeCell ref="A23:D23"/>
    <mergeCell ref="B1:E1"/>
    <mergeCell ref="B10:C10"/>
    <mergeCell ref="B11:C11"/>
    <mergeCell ref="B19:C19"/>
    <mergeCell ref="B20:C20"/>
    <mergeCell ref="B18:C18"/>
    <mergeCell ref="B2:E2"/>
    <mergeCell ref="B3:E3"/>
    <mergeCell ref="B4:E4"/>
    <mergeCell ref="B5:E5"/>
    <mergeCell ref="B6:E6"/>
    <mergeCell ref="B7:E7"/>
  </mergeCells>
  <pageMargins left="0.7" right="0.7" top="0.75" bottom="0.75" header="0.3" footer="0.3"/>
  <pageSetup paperSize="8" scale="94"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pageSetUpPr fitToPage="1"/>
  </sheetPr>
  <dimension ref="A1:J15"/>
  <sheetViews>
    <sheetView zoomScale="80" zoomScaleNormal="80" workbookViewId="0">
      <selection activeCell="D12" sqref="D12"/>
    </sheetView>
  </sheetViews>
  <sheetFormatPr defaultColWidth="8.7265625" defaultRowHeight="14.5" x14ac:dyDescent="0.35"/>
  <cols>
    <col min="1" max="1" width="21.81640625" style="14" customWidth="1"/>
    <col min="2" max="2" width="65.54296875" style="14" customWidth="1"/>
    <col min="3" max="5" width="29.453125" style="14" customWidth="1"/>
    <col min="6" max="16384" width="8.7265625" style="1"/>
  </cols>
  <sheetData>
    <row r="1" spans="1:10" ht="129.75" customHeight="1" x14ac:dyDescent="0.35">
      <c r="A1" s="51"/>
      <c r="B1" s="222" t="s">
        <v>99</v>
      </c>
      <c r="C1" s="222"/>
      <c r="D1" s="222"/>
      <c r="E1" s="248"/>
      <c r="F1" s="84"/>
      <c r="G1" s="85"/>
      <c r="H1" s="85"/>
      <c r="I1" s="85"/>
      <c r="J1" s="85"/>
    </row>
    <row r="2" spans="1:10" ht="30" customHeight="1" x14ac:dyDescent="0.35">
      <c r="A2" s="56" t="s">
        <v>77</v>
      </c>
      <c r="B2" s="246">
        <f>'Cover Sheet'!B19:C19</f>
        <v>0</v>
      </c>
      <c r="C2" s="274"/>
      <c r="D2" s="274"/>
      <c r="E2" s="247"/>
      <c r="F2" s="86"/>
      <c r="G2" s="86"/>
      <c r="H2" s="86"/>
      <c r="I2" s="86"/>
      <c r="J2" s="86"/>
    </row>
    <row r="3" spans="1:10" ht="30" customHeight="1" x14ac:dyDescent="0.35">
      <c r="A3" s="52"/>
      <c r="B3" s="227" t="s">
        <v>171</v>
      </c>
      <c r="C3" s="232"/>
      <c r="D3" s="232"/>
      <c r="E3" s="233"/>
      <c r="F3" s="87"/>
      <c r="G3" s="87"/>
      <c r="H3" s="87"/>
      <c r="I3" s="87"/>
      <c r="J3" s="87"/>
    </row>
    <row r="4" spans="1:10" ht="30" customHeight="1" x14ac:dyDescent="0.35">
      <c r="A4" s="135"/>
      <c r="B4" s="231" t="s">
        <v>175</v>
      </c>
      <c r="C4" s="232"/>
      <c r="D4" s="232"/>
      <c r="E4" s="233"/>
      <c r="F4" s="87"/>
      <c r="G4" s="87"/>
      <c r="H4" s="87"/>
      <c r="I4" s="87"/>
      <c r="J4" s="87"/>
    </row>
    <row r="5" spans="1:10" ht="30" customHeight="1" x14ac:dyDescent="0.35">
      <c r="A5" s="144"/>
      <c r="B5" s="229" t="s">
        <v>164</v>
      </c>
      <c r="C5" s="275"/>
      <c r="D5" s="275"/>
      <c r="E5" s="257"/>
      <c r="F5" s="88"/>
      <c r="G5" s="88"/>
      <c r="H5" s="88"/>
      <c r="I5" s="88"/>
      <c r="J5" s="88"/>
    </row>
    <row r="6" spans="1:10" ht="30" customHeight="1" x14ac:dyDescent="0.35">
      <c r="A6" s="54"/>
      <c r="B6" s="256" t="s">
        <v>106</v>
      </c>
      <c r="C6" s="275"/>
      <c r="D6" s="275"/>
      <c r="E6" s="257"/>
      <c r="F6" s="88"/>
      <c r="G6" s="88"/>
      <c r="H6" s="88"/>
      <c r="I6" s="88"/>
      <c r="J6" s="88"/>
    </row>
    <row r="7" spans="1:10" ht="30" customHeight="1" x14ac:dyDescent="0.35">
      <c r="A7" s="55"/>
      <c r="B7" s="256" t="s">
        <v>169</v>
      </c>
      <c r="C7" s="275"/>
      <c r="D7" s="275"/>
      <c r="E7" s="257"/>
      <c r="F7" s="88"/>
      <c r="G7" s="88"/>
      <c r="H7" s="88"/>
      <c r="I7" s="88"/>
      <c r="J7" s="88"/>
    </row>
    <row r="8" spans="1:10" ht="30.65" customHeight="1" x14ac:dyDescent="0.35">
      <c r="A8" s="92"/>
      <c r="B8" s="93"/>
      <c r="C8" s="93"/>
      <c r="D8" s="93"/>
      <c r="E8" s="94"/>
    </row>
    <row r="9" spans="1:10" ht="30" customHeight="1" x14ac:dyDescent="0.35">
      <c r="A9" s="276" t="s">
        <v>101</v>
      </c>
      <c r="B9" s="277"/>
      <c r="C9" s="277"/>
      <c r="D9" s="277"/>
      <c r="E9" s="278"/>
    </row>
    <row r="10" spans="1:10" ht="30" customHeight="1" x14ac:dyDescent="0.35">
      <c r="A10" s="62" t="s">
        <v>79</v>
      </c>
      <c r="B10" s="99" t="s">
        <v>2</v>
      </c>
      <c r="C10" s="78" t="s">
        <v>107</v>
      </c>
      <c r="D10" s="78" t="s">
        <v>100</v>
      </c>
      <c r="E10" s="80" t="s">
        <v>89</v>
      </c>
    </row>
    <row r="11" spans="1:10" ht="60" customHeight="1" x14ac:dyDescent="0.35">
      <c r="A11" s="136" t="s">
        <v>104</v>
      </c>
      <c r="B11" s="139" t="s">
        <v>44</v>
      </c>
      <c r="C11" s="177"/>
      <c r="D11" s="177"/>
      <c r="E11" s="145">
        <f>SUM(C11:D11)</f>
        <v>0</v>
      </c>
    </row>
    <row r="12" spans="1:10" ht="41.15" customHeight="1" x14ac:dyDescent="0.35">
      <c r="A12" s="136" t="s">
        <v>105</v>
      </c>
      <c r="B12" s="139" t="s">
        <v>45</v>
      </c>
      <c r="C12" s="177"/>
      <c r="D12" s="177"/>
      <c r="E12" s="145">
        <f>SUM(C12:D12)</f>
        <v>0</v>
      </c>
    </row>
    <row r="13" spans="1:10" s="68" customFormat="1" ht="16.5" customHeight="1" x14ac:dyDescent="0.35">
      <c r="A13" s="95"/>
      <c r="B13" s="90"/>
      <c r="C13" s="91"/>
      <c r="D13" s="91"/>
      <c r="E13" s="96"/>
    </row>
    <row r="14" spans="1:10" ht="26.15" customHeight="1" x14ac:dyDescent="0.4">
      <c r="A14" s="279" t="s">
        <v>102</v>
      </c>
      <c r="B14" s="280"/>
      <c r="C14" s="280"/>
      <c r="D14" s="280"/>
      <c r="E14" s="97">
        <f>SUM(E11:E12)</f>
        <v>0</v>
      </c>
    </row>
    <row r="15" spans="1:10" ht="26.15" customHeight="1" thickBot="1" x14ac:dyDescent="0.45">
      <c r="A15" s="204" t="s">
        <v>103</v>
      </c>
      <c r="B15" s="205"/>
      <c r="C15" s="205"/>
      <c r="D15" s="205"/>
      <c r="E15" s="98">
        <f>(E14/100)*5</f>
        <v>0</v>
      </c>
    </row>
  </sheetData>
  <sheetProtection algorithmName="SHA-512" hashValue="lkyXRPdgF8khcsJYFkwkLvEG9Rv1G7BuHruH35avAqF46JqlEJXXq2zJfsc50RFYkpBPDi04GI/1x+WCXrjtVA==" saltValue="3SaJZNssPgToldAY2v31RA==" spinCount="100000" sheet="1" objects="1" scenarios="1"/>
  <mergeCells count="10">
    <mergeCell ref="B6:E6"/>
    <mergeCell ref="B7:E7"/>
    <mergeCell ref="A9:E9"/>
    <mergeCell ref="A14:D14"/>
    <mergeCell ref="A15:D15"/>
    <mergeCell ref="B1:E1"/>
    <mergeCell ref="B2:E2"/>
    <mergeCell ref="B3:E3"/>
    <mergeCell ref="B4:E4"/>
    <mergeCell ref="B5:E5"/>
  </mergeCells>
  <pageMargins left="0.7" right="0.7" top="0.75" bottom="0.75" header="0.3" footer="0.3"/>
  <pageSetup paperSize="8" scale="87"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K25"/>
  <sheetViews>
    <sheetView zoomScale="80" zoomScaleNormal="80" workbookViewId="0">
      <selection activeCell="E8" sqref="E8"/>
    </sheetView>
  </sheetViews>
  <sheetFormatPr defaultColWidth="8.81640625" defaultRowHeight="14" x14ac:dyDescent="0.3"/>
  <cols>
    <col min="1" max="1" width="20.7265625" style="2" customWidth="1"/>
    <col min="2" max="2" width="27.54296875" style="3" customWidth="1"/>
    <col min="3" max="3" width="27.54296875" style="2" customWidth="1"/>
    <col min="4" max="4" width="27.54296875" style="3" customWidth="1"/>
    <col min="5" max="6" width="20.7265625" style="2" customWidth="1"/>
    <col min="7" max="16384" width="8.81640625" style="2"/>
  </cols>
  <sheetData>
    <row r="1" spans="1:11" ht="95.5" customHeight="1" thickBot="1" x14ac:dyDescent="0.35">
      <c r="A1" s="178"/>
      <c r="B1" s="281" t="s">
        <v>116</v>
      </c>
      <c r="C1" s="281"/>
      <c r="D1" s="281"/>
      <c r="E1" s="281"/>
      <c r="F1" s="281"/>
      <c r="G1" s="281"/>
      <c r="H1" s="281"/>
      <c r="I1" s="281"/>
      <c r="J1" s="281"/>
      <c r="K1" s="282"/>
    </row>
    <row r="2" spans="1:11" ht="14.5" thickBot="1" x14ac:dyDescent="0.35">
      <c r="A2" s="111" t="s">
        <v>77</v>
      </c>
      <c r="B2" s="288">
        <f>'Cover Sheet'!B19:C19</f>
        <v>0</v>
      </c>
      <c r="C2" s="289"/>
      <c r="D2" s="289"/>
      <c r="E2" s="289"/>
      <c r="F2" s="112"/>
      <c r="G2" s="112"/>
      <c r="H2" s="112"/>
      <c r="I2" s="112"/>
      <c r="J2" s="112"/>
      <c r="K2" s="113"/>
    </row>
    <row r="3" spans="1:11" ht="14.5" thickBot="1" x14ac:dyDescent="0.35">
      <c r="A3" s="290" t="s">
        <v>149</v>
      </c>
      <c r="B3" s="291"/>
      <c r="C3" s="291"/>
      <c r="D3" s="291"/>
      <c r="E3" s="291"/>
      <c r="F3" s="291"/>
      <c r="G3" s="291"/>
      <c r="H3" s="291"/>
      <c r="I3" s="291"/>
      <c r="J3" s="291"/>
      <c r="K3" s="292"/>
    </row>
    <row r="4" spans="1:11" ht="34.5" customHeight="1" thickBot="1" x14ac:dyDescent="0.35">
      <c r="A4" s="290" t="s">
        <v>117</v>
      </c>
      <c r="B4" s="293"/>
      <c r="C4" s="293"/>
      <c r="D4" s="293"/>
      <c r="E4" s="293"/>
      <c r="F4" s="293"/>
      <c r="G4" s="293"/>
      <c r="H4" s="293"/>
      <c r="I4" s="293"/>
      <c r="J4" s="293"/>
      <c r="K4" s="294"/>
    </row>
    <row r="5" spans="1:11" ht="49" customHeight="1" thickBot="1" x14ac:dyDescent="0.35">
      <c r="A5" s="179"/>
      <c r="B5" s="290" t="s">
        <v>173</v>
      </c>
      <c r="C5" s="293"/>
      <c r="D5" s="293"/>
      <c r="E5" s="293"/>
      <c r="F5" s="293"/>
      <c r="G5" s="293"/>
      <c r="H5" s="293"/>
      <c r="I5" s="293"/>
      <c r="J5" s="293"/>
      <c r="K5" s="294"/>
    </row>
    <row r="6" spans="1:11" ht="30" customHeight="1" thickBot="1" x14ac:dyDescent="0.35">
      <c r="A6" s="180"/>
      <c r="B6" s="290" t="s">
        <v>172</v>
      </c>
      <c r="C6" s="293"/>
      <c r="D6" s="293"/>
      <c r="E6" s="293"/>
      <c r="F6" s="293"/>
      <c r="G6" s="293"/>
      <c r="H6" s="293"/>
      <c r="I6" s="293"/>
      <c r="J6" s="293"/>
      <c r="K6" s="294"/>
    </row>
    <row r="7" spans="1:11" ht="20.149999999999999" customHeight="1" thickBot="1" x14ac:dyDescent="0.35">
      <c r="A7" s="114"/>
      <c r="B7" s="115"/>
      <c r="C7" s="115"/>
      <c r="D7" s="151"/>
      <c r="E7" s="116" t="s">
        <v>0</v>
      </c>
      <c r="F7" s="151"/>
      <c r="G7" s="117"/>
      <c r="H7" s="117"/>
      <c r="I7" s="117"/>
      <c r="J7" s="93"/>
      <c r="K7" s="94"/>
    </row>
    <row r="8" spans="1:11" ht="20.149999999999999" customHeight="1" thickBot="1" x14ac:dyDescent="0.35">
      <c r="A8" s="283" t="s">
        <v>150</v>
      </c>
      <c r="B8" s="284"/>
      <c r="C8" s="284"/>
      <c r="D8" s="284"/>
      <c r="E8" s="118">
        <v>0.85</v>
      </c>
      <c r="F8" s="131">
        <f>'(A) Headcount Pricing'!K24</f>
        <v>0</v>
      </c>
      <c r="G8" s="93"/>
      <c r="H8" s="93"/>
      <c r="I8" s="93"/>
      <c r="J8" s="93"/>
      <c r="K8" s="94"/>
    </row>
    <row r="9" spans="1:11" ht="20.149999999999999" customHeight="1" thickBot="1" x14ac:dyDescent="0.35">
      <c r="A9" s="283" t="s">
        <v>123</v>
      </c>
      <c r="B9" s="284"/>
      <c r="C9" s="284"/>
      <c r="D9" s="284"/>
      <c r="E9" s="118">
        <v>0.05</v>
      </c>
      <c r="F9" s="131">
        <f>'(B) Counselling Services'!C15</f>
        <v>0</v>
      </c>
      <c r="G9" s="93"/>
      <c r="H9" s="93"/>
      <c r="I9" s="93"/>
      <c r="J9" s="93"/>
      <c r="K9" s="94"/>
    </row>
    <row r="10" spans="1:11" ht="20.149999999999999" customHeight="1" thickBot="1" x14ac:dyDescent="0.35">
      <c r="A10" s="283" t="s">
        <v>124</v>
      </c>
      <c r="B10" s="284"/>
      <c r="C10" s="284"/>
      <c r="D10" s="284"/>
      <c r="E10" s="118">
        <v>0.05</v>
      </c>
      <c r="F10" s="131">
        <f>'(C) Trauma &amp; Critical Incident'!E23</f>
        <v>0</v>
      </c>
      <c r="G10" s="93"/>
      <c r="H10" s="93"/>
      <c r="I10" s="93"/>
      <c r="J10" s="93"/>
      <c r="K10" s="94"/>
    </row>
    <row r="11" spans="1:11" ht="20.149999999999999" customHeight="1" thickBot="1" x14ac:dyDescent="0.35">
      <c r="A11" s="285" t="s">
        <v>122</v>
      </c>
      <c r="B11" s="286"/>
      <c r="C11" s="286"/>
      <c r="D11" s="287"/>
      <c r="E11" s="123">
        <v>0.05</v>
      </c>
      <c r="F11" s="131">
        <f>'(D) Health &amp; Wellbeing'!E15</f>
        <v>0</v>
      </c>
      <c r="G11" s="93"/>
      <c r="H11" s="93"/>
      <c r="I11" s="93"/>
      <c r="J11" s="93"/>
      <c r="K11" s="94"/>
    </row>
    <row r="12" spans="1:11" ht="20.149999999999999" customHeight="1" x14ac:dyDescent="0.3">
      <c r="A12" s="120"/>
      <c r="B12" s="121"/>
      <c r="C12" s="122"/>
      <c r="D12" s="121"/>
      <c r="E12" s="121"/>
      <c r="F12" s="119"/>
      <c r="G12" s="93"/>
      <c r="H12" s="93"/>
      <c r="I12" s="93"/>
      <c r="J12" s="93"/>
      <c r="K12" s="94"/>
    </row>
    <row r="13" spans="1:11" ht="20.149999999999999" customHeight="1" thickBot="1" x14ac:dyDescent="0.35">
      <c r="A13" s="92"/>
      <c r="B13" s="93"/>
      <c r="C13" s="93"/>
      <c r="D13" s="93"/>
      <c r="E13" s="93"/>
      <c r="F13" s="119"/>
      <c r="G13" s="93"/>
      <c r="H13" s="93"/>
      <c r="I13" s="93"/>
      <c r="J13" s="93"/>
      <c r="K13" s="94"/>
    </row>
    <row r="14" spans="1:11" ht="20.149999999999999" customHeight="1" thickBot="1" x14ac:dyDescent="0.45">
      <c r="A14" s="295" t="s">
        <v>125</v>
      </c>
      <c r="B14" s="296"/>
      <c r="C14" s="296"/>
      <c r="D14" s="296"/>
      <c r="E14" s="297"/>
      <c r="F14" s="132">
        <f>SUM(F8:F11)</f>
        <v>0</v>
      </c>
      <c r="G14" s="93"/>
      <c r="H14" s="93"/>
      <c r="I14" s="93"/>
      <c r="J14" s="93"/>
      <c r="K14" s="94"/>
    </row>
    <row r="15" spans="1:11" ht="20.149999999999999" customHeight="1" thickBot="1" x14ac:dyDescent="0.35">
      <c r="A15" s="181"/>
      <c r="B15" s="182"/>
      <c r="C15" s="182"/>
      <c r="D15" s="182"/>
      <c r="E15" s="182"/>
      <c r="F15" s="182"/>
      <c r="G15" s="182"/>
      <c r="H15" s="182"/>
      <c r="I15" s="182"/>
      <c r="J15" s="183"/>
      <c r="K15" s="184"/>
    </row>
    <row r="16" spans="1:11" ht="20.149999999999999" customHeight="1" x14ac:dyDescent="0.3">
      <c r="A16" s="9"/>
      <c r="B16" s="9"/>
      <c r="C16" s="10"/>
      <c r="D16" s="9"/>
    </row>
    <row r="17" spans="1:4" ht="18" x14ac:dyDescent="0.4">
      <c r="A17" s="207"/>
      <c r="B17" s="207"/>
      <c r="C17" s="207"/>
      <c r="D17" s="207"/>
    </row>
    <row r="18" spans="1:4" x14ac:dyDescent="0.3">
      <c r="A18" s="5"/>
      <c r="B18" s="11"/>
      <c r="C18" s="12"/>
      <c r="D18" s="11"/>
    </row>
    <row r="19" spans="1:4" x14ac:dyDescent="0.3">
      <c r="A19" s="9"/>
      <c r="B19" s="11"/>
      <c r="C19" s="12"/>
      <c r="D19" s="11"/>
    </row>
    <row r="20" spans="1:4" ht="18" x14ac:dyDescent="0.4">
      <c r="A20" s="197"/>
      <c r="B20" s="197"/>
      <c r="C20" s="197"/>
      <c r="D20" s="197"/>
    </row>
    <row r="21" spans="1:4" x14ac:dyDescent="0.3">
      <c r="A21" s="5"/>
      <c r="B21" s="11"/>
      <c r="C21" s="12"/>
      <c r="D21" s="11"/>
    </row>
    <row r="22" spans="1:4" x14ac:dyDescent="0.3">
      <c r="A22" s="5"/>
      <c r="B22" s="11"/>
      <c r="C22" s="12"/>
      <c r="D22" s="11"/>
    </row>
    <row r="23" spans="1:4" ht="18" x14ac:dyDescent="0.4">
      <c r="A23" s="197"/>
      <c r="B23" s="197"/>
      <c r="C23" s="197"/>
      <c r="D23" s="197"/>
    </row>
    <row r="24" spans="1:4" x14ac:dyDescent="0.3">
      <c r="A24" s="5"/>
      <c r="B24" s="11"/>
      <c r="C24" s="12"/>
      <c r="D24" s="11"/>
    </row>
    <row r="25" spans="1:4" ht="18" x14ac:dyDescent="0.4">
      <c r="A25" s="197"/>
      <c r="B25" s="197"/>
      <c r="C25" s="197"/>
      <c r="D25" s="13"/>
    </row>
  </sheetData>
  <sheetProtection algorithmName="SHA-512" hashValue="K+yx9uwG0h4bzFfklS56YUoFPbC2r5ipLZM91tdB0uKbc9xPN35QUR00Uac8vo0v26B7hk+boIV4LJPlpmZk5w==" saltValue="WwftnIBY2TpqF13FDpmwKQ==" spinCount="100000" sheet="1" objects="1" scenarios="1"/>
  <mergeCells count="15">
    <mergeCell ref="A17:D17"/>
    <mergeCell ref="A20:D20"/>
    <mergeCell ref="A23:D23"/>
    <mergeCell ref="A25:C25"/>
    <mergeCell ref="B1:K1"/>
    <mergeCell ref="A9:D9"/>
    <mergeCell ref="A11:D11"/>
    <mergeCell ref="B2:E2"/>
    <mergeCell ref="A3:K3"/>
    <mergeCell ref="A4:K4"/>
    <mergeCell ref="B5:K5"/>
    <mergeCell ref="B6:K6"/>
    <mergeCell ref="A8:D8"/>
    <mergeCell ref="A10:D10"/>
    <mergeCell ref="A14:E14"/>
  </mergeCells>
  <pageMargins left="0.7" right="0.7" top="0.75" bottom="0.75" header="0.3" footer="0.3"/>
  <pageSetup paperSize="8" orientation="landscape"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pageSetUpPr fitToPage="1"/>
  </sheetPr>
  <dimension ref="A1:K15"/>
  <sheetViews>
    <sheetView zoomScale="80" zoomScaleNormal="80" workbookViewId="0">
      <selection activeCell="C9" sqref="C9"/>
    </sheetView>
  </sheetViews>
  <sheetFormatPr defaultColWidth="8.7265625" defaultRowHeight="16.5" customHeight="1" x14ac:dyDescent="0.35"/>
  <cols>
    <col min="1" max="1" width="23.26953125" style="1" customWidth="1"/>
    <col min="2" max="2" width="65.7265625" style="1" customWidth="1"/>
    <col min="3" max="3" width="44.26953125" style="1" customWidth="1"/>
    <col min="4" max="16384" width="8.7265625" style="1"/>
  </cols>
  <sheetData>
    <row r="1" spans="1:11" ht="86.5" customHeight="1" x14ac:dyDescent="0.35">
      <c r="A1" s="51"/>
      <c r="B1" s="222" t="s">
        <v>111</v>
      </c>
      <c r="C1" s="248"/>
      <c r="D1" s="68"/>
    </row>
    <row r="2" spans="1:11" ht="30" customHeight="1" x14ac:dyDescent="0.35">
      <c r="A2" s="103" t="s">
        <v>77</v>
      </c>
      <c r="B2" s="272">
        <f>'Cover Sheet'!B19:C19</f>
        <v>0</v>
      </c>
      <c r="C2" s="273"/>
      <c r="D2" s="68"/>
      <c r="E2" s="68"/>
      <c r="F2" s="68"/>
      <c r="G2" s="68"/>
      <c r="H2" s="68"/>
      <c r="I2" s="68"/>
      <c r="J2" s="68"/>
      <c r="K2" s="68"/>
    </row>
    <row r="3" spans="1:11" ht="30" customHeight="1" x14ac:dyDescent="0.35">
      <c r="A3" s="300" t="s">
        <v>108</v>
      </c>
      <c r="B3" s="301"/>
      <c r="C3" s="302"/>
      <c r="D3" s="101"/>
      <c r="E3" s="68"/>
      <c r="F3" s="68"/>
      <c r="G3" s="68"/>
      <c r="H3" s="68"/>
      <c r="I3" s="68"/>
      <c r="J3" s="68"/>
      <c r="K3" s="68"/>
    </row>
    <row r="4" spans="1:11" ht="30" customHeight="1" x14ac:dyDescent="0.35">
      <c r="A4" s="100"/>
      <c r="B4" s="298" t="s">
        <v>177</v>
      </c>
      <c r="C4" s="299"/>
      <c r="D4" s="101"/>
      <c r="E4" s="68"/>
      <c r="F4" s="68"/>
      <c r="G4" s="68"/>
      <c r="H4" s="68"/>
      <c r="I4" s="68"/>
      <c r="J4" s="68"/>
      <c r="K4" s="68"/>
    </row>
    <row r="5" spans="1:11" ht="30" customHeight="1" x14ac:dyDescent="0.35">
      <c r="A5" s="135"/>
      <c r="B5" s="231" t="s">
        <v>175</v>
      </c>
      <c r="C5" s="233"/>
      <c r="D5" s="87"/>
      <c r="E5" s="87"/>
      <c r="F5" s="87"/>
      <c r="G5" s="87"/>
      <c r="H5" s="87"/>
      <c r="I5" s="87"/>
      <c r="J5" s="87"/>
      <c r="K5" s="68"/>
    </row>
    <row r="6" spans="1:11" ht="30.65" customHeight="1" x14ac:dyDescent="0.35">
      <c r="A6" s="104"/>
      <c r="B6" s="68"/>
      <c r="C6" s="105"/>
      <c r="D6" s="68"/>
      <c r="E6" s="68"/>
      <c r="F6" s="68"/>
      <c r="G6" s="68"/>
      <c r="H6" s="68"/>
      <c r="I6" s="68"/>
      <c r="J6" s="68"/>
      <c r="K6" s="68"/>
    </row>
    <row r="7" spans="1:11" ht="31" customHeight="1" x14ac:dyDescent="0.35">
      <c r="A7" s="276" t="s">
        <v>110</v>
      </c>
      <c r="B7" s="277"/>
      <c r="C7" s="278"/>
      <c r="D7" s="107"/>
      <c r="E7" s="107"/>
      <c r="F7" s="68"/>
    </row>
    <row r="8" spans="1:11" ht="29.5" customHeight="1" x14ac:dyDescent="0.35">
      <c r="A8" s="62" t="s">
        <v>79</v>
      </c>
      <c r="B8" s="102" t="s">
        <v>2</v>
      </c>
      <c r="C8" s="106" t="s">
        <v>87</v>
      </c>
      <c r="D8" s="68"/>
      <c r="E8" s="68"/>
      <c r="F8" s="68"/>
    </row>
    <row r="9" spans="1:11" ht="46" customHeight="1" thickBot="1" x14ac:dyDescent="0.4">
      <c r="A9" s="138" t="s">
        <v>109</v>
      </c>
      <c r="B9" s="140" t="s">
        <v>134</v>
      </c>
      <c r="C9" s="185"/>
    </row>
    <row r="10" spans="1:11" s="68" customFormat="1" ht="14.5" customHeight="1" x14ac:dyDescent="0.35">
      <c r="A10" s="89"/>
      <c r="B10" s="90"/>
      <c r="C10" s="91"/>
    </row>
    <row r="15" spans="1:11" ht="16.5" customHeight="1" x14ac:dyDescent="0.35">
      <c r="A15" s="14"/>
    </row>
  </sheetData>
  <sheetProtection algorithmName="SHA-512" hashValue="kpVVERjpYUjIylbmhLsTgbD8b1mPoF6E3+/tHfMSUyaqOVeSKS1f0SaETnSHuJ5HbLExorKM+VLmw/ANpLpf7g==" saltValue="xUk2aHUta58zv2UTypJppQ==" spinCount="100000" sheet="1" objects="1" scenarios="1"/>
  <mergeCells count="6">
    <mergeCell ref="A7:C7"/>
    <mergeCell ref="B1:C1"/>
    <mergeCell ref="B2:C2"/>
    <mergeCell ref="B5:C5"/>
    <mergeCell ref="B4:C4"/>
    <mergeCell ref="A3:C3"/>
  </mergeCells>
  <pageMargins left="0.7" right="0.7" top="0.75" bottom="0.75" header="0.3" footer="0.3"/>
  <pageSetup paperSize="8" scale="95"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pageSetUpPr fitToPage="1"/>
  </sheetPr>
  <dimension ref="A1:C9"/>
  <sheetViews>
    <sheetView zoomScale="80" zoomScaleNormal="80" workbookViewId="0">
      <selection activeCell="C9" sqref="C9"/>
    </sheetView>
  </sheetViews>
  <sheetFormatPr defaultColWidth="8.7265625" defaultRowHeight="14.5" x14ac:dyDescent="0.35"/>
  <cols>
    <col min="1" max="1" width="22" style="4" customWidth="1"/>
    <col min="2" max="2" width="67.453125" style="4" customWidth="1"/>
    <col min="3" max="3" width="40.7265625" style="4" customWidth="1"/>
    <col min="4" max="16384" width="8.7265625" style="1"/>
  </cols>
  <sheetData>
    <row r="1" spans="1:3" ht="86.5" customHeight="1" x14ac:dyDescent="0.35">
      <c r="A1" s="51"/>
      <c r="B1" s="222" t="s">
        <v>112</v>
      </c>
      <c r="C1" s="248"/>
    </row>
    <row r="2" spans="1:3" ht="29.15" customHeight="1" x14ac:dyDescent="0.35">
      <c r="A2" s="56" t="s">
        <v>77</v>
      </c>
      <c r="B2" s="225">
        <f>'Cover Sheet'!B19:C19</f>
        <v>0</v>
      </c>
      <c r="C2" s="226"/>
    </row>
    <row r="3" spans="1:3" ht="29.15" customHeight="1" x14ac:dyDescent="0.35">
      <c r="A3" s="300" t="s">
        <v>108</v>
      </c>
      <c r="B3" s="301"/>
      <c r="C3" s="302"/>
    </row>
    <row r="4" spans="1:3" ht="29.15" customHeight="1" x14ac:dyDescent="0.35">
      <c r="A4" s="100"/>
      <c r="B4" s="298" t="s">
        <v>178</v>
      </c>
      <c r="C4" s="299"/>
    </row>
    <row r="5" spans="1:3" ht="29.15" customHeight="1" x14ac:dyDescent="0.35">
      <c r="A5" s="135"/>
      <c r="B5" s="231" t="s">
        <v>175</v>
      </c>
      <c r="C5" s="233"/>
    </row>
    <row r="6" spans="1:3" ht="30.65" customHeight="1" x14ac:dyDescent="0.35">
      <c r="A6" s="124"/>
      <c r="B6" s="125"/>
      <c r="C6" s="126"/>
    </row>
    <row r="7" spans="1:3" ht="30" customHeight="1" x14ac:dyDescent="0.35">
      <c r="A7" s="276" t="s">
        <v>126</v>
      </c>
      <c r="B7" s="277"/>
      <c r="C7" s="278"/>
    </row>
    <row r="8" spans="1:3" ht="30.65" customHeight="1" x14ac:dyDescent="0.35">
      <c r="A8" s="61" t="s">
        <v>79</v>
      </c>
      <c r="B8" s="78" t="s">
        <v>2</v>
      </c>
      <c r="C8" s="78" t="s">
        <v>114</v>
      </c>
    </row>
    <row r="9" spans="1:3" ht="60" customHeight="1" x14ac:dyDescent="0.35">
      <c r="A9" s="141" t="s">
        <v>113</v>
      </c>
      <c r="B9" s="162" t="s">
        <v>132</v>
      </c>
      <c r="C9" s="108"/>
    </row>
  </sheetData>
  <sheetProtection algorithmName="SHA-512" hashValue="oEX3VBZnH1LeM8p52i1npBbfV7q8OzeJq6tT7FXWI+Nb+HCKtvF2ms35viCNOux4ZU/mN4R46xmsuuv9jiKltw==" saltValue="Vjcg6mM8zBFYxLQNWPPa7g==" spinCount="100000" sheet="1" objects="1" scenarios="1"/>
  <mergeCells count="6">
    <mergeCell ref="B1:C1"/>
    <mergeCell ref="A7:C7"/>
    <mergeCell ref="B5:C5"/>
    <mergeCell ref="A3:C3"/>
    <mergeCell ref="B4:C4"/>
    <mergeCell ref="B2:C2"/>
  </mergeCells>
  <pageMargins left="0.7" right="0.7" top="0.75" bottom="0.75" header="0.3" footer="0.3"/>
  <pageSetup paperSize="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Cover Sheet</vt:lpstr>
      <vt:lpstr>Instructions - Please Read</vt:lpstr>
      <vt:lpstr>(A) Headcount Pricing</vt:lpstr>
      <vt:lpstr>(B) Counselling Services</vt:lpstr>
      <vt:lpstr>(C) Trauma &amp; Critical Incident</vt:lpstr>
      <vt:lpstr>(D) Health &amp; Wellbeing</vt:lpstr>
      <vt:lpstr>(A),(B),(C) &amp; (D) Summary</vt:lpstr>
      <vt:lpstr>(E) Mediation</vt:lpstr>
      <vt:lpstr>(F) Health Kiosks</vt:lpstr>
      <vt:lpstr>(G) Indicative Volumes</vt:lpstr>
      <vt:lpstr>TelephoneServices</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Landor</dc:creator>
  <cp:lastModifiedBy>Richard Landor</cp:lastModifiedBy>
  <cp:lastPrinted>2017-01-26T14:55:45Z</cp:lastPrinted>
  <dcterms:created xsi:type="dcterms:W3CDTF">2017-01-24T10:52:16Z</dcterms:created>
  <dcterms:modified xsi:type="dcterms:W3CDTF">2017-02-17T14:59:14Z</dcterms:modified>
</cp:coreProperties>
</file>