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rrieandbrown-my.sharepoint.com/personal/andrew_faraday_curriebrown_com/Documents/Camp PArk PC New Build/Tender/"/>
    </mc:Choice>
  </mc:AlternateContent>
  <xr:revisionPtr revIDLastSave="1" documentId="8_{F8D0E503-D0D2-4FD5-9D1B-09FE2F0AE4A6}" xr6:coauthVersionLast="46" xr6:coauthVersionMax="46" xr10:uidLastSave="{3CBE2137-5E71-451E-91BD-83A629171D8B}"/>
  <bookViews>
    <workbookView xWindow="-110" yWindow="-110" windowWidth="19420" windowHeight="10420" tabRatio="903" xr2:uid="{00000000-000D-0000-FFFF-FFFF00000000}"/>
  </bookViews>
  <sheets>
    <sheet name="Front Cover" sheetId="166" r:id="rId1"/>
    <sheet name="Project Summary" sheetId="207" r:id="rId2"/>
    <sheet name="Prelims" sheetId="210" r:id="rId3"/>
    <sheet name="Measured Works" sheetId="209" r:id="rId4"/>
    <sheet name="Back Cover" sheetId="16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dress2" localSheetId="3">#REF!</definedName>
    <definedName name="address2" localSheetId="2">#REF!</definedName>
    <definedName name="address2">#REF!</definedName>
    <definedName name="addresses" localSheetId="4">#REF!</definedName>
    <definedName name="addresses" localSheetId="0">#REF!</definedName>
    <definedName name="addresses" localSheetId="3">#REF!</definedName>
    <definedName name="addresses">#REF!</definedName>
    <definedName name="are">[1]Basis!#REF!</definedName>
    <definedName name="area">[1]Basis!#REF!</definedName>
    <definedName name="AREAS">#REF!</definedName>
    <definedName name="areas2">[2]Basis!#REF!</definedName>
    <definedName name="At_risk">[3]Assumptions!$B$1</definedName>
    <definedName name="atrisk_total_net_rent_for_cashflow">'[3]@risk rents and incentives'!$W$25:$AL$26</definedName>
    <definedName name="BASIS">#REF!</definedName>
    <definedName name="BASIS1">#REF!</definedName>
    <definedName name="car_park_cash_flow">'[3]Car park lease'!$A$21:$G$161</definedName>
    <definedName name="cash">#REF!</definedName>
    <definedName name="completion_date">[3]Assumptions!$C$46</definedName>
    <definedName name="COST_RANGE">#REF!</definedName>
    <definedName name="DocContractNo" localSheetId="4">'Back Cover'!#REF!</definedName>
    <definedName name="DocContractNo" localSheetId="0">'Front Cover'!$A$16</definedName>
    <definedName name="DocDate" localSheetId="4">'Back Cover'!#REF!</definedName>
    <definedName name="DocDate" localSheetId="0">'Front Cover'!$A$17</definedName>
    <definedName name="DocDate">#REF!</definedName>
    <definedName name="DocSubTitle" localSheetId="4">'Back Cover'!$B$8</definedName>
    <definedName name="DocSubTitle" localSheetId="0">'Front Cover'!$A$14</definedName>
    <definedName name="DocTitle" localSheetId="4">'Back Cover'!$B$7</definedName>
    <definedName name="DocTitle" localSheetId="0">'Front Cover'!$A$13</definedName>
    <definedName name="DocTitle">#REF!</definedName>
    <definedName name="DocType" localSheetId="4">'Back Cover'!#REF!</definedName>
    <definedName name="DocType" localSheetId="0">'Front Cover'!$A$15</definedName>
    <definedName name="DocType">#REF!</definedName>
    <definedName name="ds" localSheetId="2">'[4]4'!$B$3</definedName>
    <definedName name="ds">'[5]4'!$B$3</definedName>
    <definedName name="EX">#REF!</definedName>
    <definedName name="factot">#REF!</definedName>
    <definedName name="GFA" localSheetId="4">'[6]4'!$B$3</definedName>
    <definedName name="GFA" localSheetId="0">'[6]4'!$B$3</definedName>
    <definedName name="GFA">'[7]4'!$B$3</definedName>
    <definedName name="Loan_A_margins">[3]Assumptions!#REF!</definedName>
    <definedName name="NIA" localSheetId="4">'[6]4'!$B$4</definedName>
    <definedName name="NIA" localSheetId="0">'[6]4'!$B$4</definedName>
    <definedName name="NIA">'[7]4'!$B$4</definedName>
    <definedName name="_xlnm.Print_Area" localSheetId="4">'Back Cover'!$A$1:$H$61</definedName>
    <definedName name="_xlnm.Print_Area" localSheetId="0">'Front Cover'!$A$1:$G$49</definedName>
    <definedName name="_xlnm.Print_Area" localSheetId="3">'Measured Works'!$A$1:$H$36</definedName>
    <definedName name="_xlnm.Print_Area" localSheetId="2">Prelims!$A$1:$G$73</definedName>
    <definedName name="_xlnm.Print_Area" localSheetId="1">'Project Summary'!$A$1:$F$29</definedName>
    <definedName name="_xlnm.Print_Area">#REF!</definedName>
    <definedName name="Print_Area_MI">#REF!</definedName>
    <definedName name="_xlnm.Print_Titles" localSheetId="3">'Measured Works'!$1:$8</definedName>
    <definedName name="_xlnm.Print_Titles">#REF!</definedName>
    <definedName name="s_curve" localSheetId="4">#REF!</definedName>
    <definedName name="s_curve" localSheetId="0">#REF!</definedName>
    <definedName name="s_curve" localSheetId="3">#REF!</definedName>
    <definedName name="s_curve">#REF!</definedName>
    <definedName name="selectrange" localSheetId="3">#REF!</definedName>
    <definedName name="selectrange">#REF!</definedName>
    <definedName name="total_net_rent_for_cashflow">'[3]Net rent analysis'!$J$190:$X$191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210" l="1"/>
  <c r="C14" i="207"/>
  <c r="F17" i="209"/>
  <c r="F16" i="209"/>
  <c r="F15" i="209"/>
  <c r="A4" i="210"/>
  <c r="A2" i="210"/>
  <c r="A1" i="210"/>
  <c r="E72" i="210"/>
  <c r="C72" i="210"/>
  <c r="F14" i="209" l="1"/>
  <c r="F18" i="209" l="1"/>
  <c r="A4" i="209" l="1"/>
  <c r="A2" i="209"/>
  <c r="A1" i="209"/>
  <c r="A4" i="207"/>
  <c r="A2" i="207"/>
  <c r="A1" i="207"/>
  <c r="F13" i="209" l="1"/>
  <c r="F21" i="209" s="1"/>
  <c r="C13" i="207" s="1"/>
  <c r="C16" i="207" s="1"/>
  <c r="C20" i="207" s="1"/>
  <c r="C26" i="207" s="1"/>
  <c r="M36" i="209" l="1"/>
</calcChain>
</file>

<file path=xl/sharedStrings.xml><?xml version="1.0" encoding="utf-8"?>
<sst xmlns="http://schemas.openxmlformats.org/spreadsheetml/2006/main" count="101" uniqueCount="86">
  <si>
    <t>Description</t>
  </si>
  <si>
    <t xml:space="preserve">Cost </t>
  </si>
  <si>
    <t>£</t>
  </si>
  <si>
    <t>Qty</t>
  </si>
  <si>
    <t>Unit</t>
  </si>
  <si>
    <t>Rate</t>
  </si>
  <si>
    <t>New lighting incl. emergency lighting wiring</t>
  </si>
  <si>
    <t>Refrigeration systems (incl. Condensers)</t>
  </si>
  <si>
    <t>Prepared By:</t>
  </si>
  <si>
    <t>Checked By:</t>
  </si>
  <si>
    <t>Measured Works</t>
  </si>
  <si>
    <t>A</t>
  </si>
  <si>
    <t>C</t>
  </si>
  <si>
    <t>Elemental Breakdown</t>
  </si>
  <si>
    <t>B</t>
  </si>
  <si>
    <t>D</t>
  </si>
  <si>
    <t>Sum</t>
  </si>
  <si>
    <t>Ref</t>
  </si>
  <si>
    <t>Main Summary:</t>
  </si>
  <si>
    <t>Campbell Park Parish Council</t>
  </si>
  <si>
    <t>AF</t>
  </si>
  <si>
    <t>Other items to be added by contractor</t>
  </si>
  <si>
    <t>Preliminaries</t>
  </si>
  <si>
    <t>Fixed</t>
  </si>
  <si>
    <t>Time Related</t>
  </si>
  <si>
    <t>Person in charge</t>
  </si>
  <si>
    <t>Agent</t>
  </si>
  <si>
    <t>Labourer</t>
  </si>
  <si>
    <t>OTHER: PLEASE LIST</t>
  </si>
  <si>
    <t>Transport and Haulage</t>
  </si>
  <si>
    <t>Skip hires</t>
  </si>
  <si>
    <t>Plant and Small Tools</t>
  </si>
  <si>
    <t>Small tools allowance</t>
  </si>
  <si>
    <t>Towers, Trestles etc</t>
  </si>
  <si>
    <t>Transformers</t>
  </si>
  <si>
    <t>Splitter Box</t>
  </si>
  <si>
    <t>Mobile Crane Hire</t>
  </si>
  <si>
    <t>Fork Lift</t>
  </si>
  <si>
    <t>Plant Maintenance</t>
  </si>
  <si>
    <t>Temporary Buildings</t>
  </si>
  <si>
    <t>Site Office</t>
  </si>
  <si>
    <t>Mess Hut</t>
  </si>
  <si>
    <t>Toilet Block</t>
  </si>
  <si>
    <t>Transport to and from</t>
  </si>
  <si>
    <t>Furniture</t>
  </si>
  <si>
    <t>Welfare</t>
  </si>
  <si>
    <t>Temporary Plumbing</t>
  </si>
  <si>
    <t>Temporary Electrics</t>
  </si>
  <si>
    <t>Cabinet Heaters</t>
  </si>
  <si>
    <t>Gas Bottles</t>
  </si>
  <si>
    <t>Container</t>
  </si>
  <si>
    <t>Sign Board</t>
  </si>
  <si>
    <t>Temporary Services</t>
  </si>
  <si>
    <t>Water</t>
  </si>
  <si>
    <t xml:space="preserve">Electricity </t>
  </si>
  <si>
    <t>Telephones</t>
  </si>
  <si>
    <t>Cleaning</t>
  </si>
  <si>
    <t>Cleaning up site during construction</t>
  </si>
  <si>
    <t>Builder's clean</t>
  </si>
  <si>
    <t>Clean up on completion</t>
  </si>
  <si>
    <t>Temporary Fencing</t>
  </si>
  <si>
    <t>Heras fencing to Boundary</t>
  </si>
  <si>
    <t>Erection and dismantling</t>
  </si>
  <si>
    <t>Safety</t>
  </si>
  <si>
    <t>Inspections</t>
  </si>
  <si>
    <t>PPE</t>
  </si>
  <si>
    <t>Other</t>
  </si>
  <si>
    <t>Operations &amp; Maintenance Manual</t>
  </si>
  <si>
    <t>Protection to existing building &amp; features</t>
  </si>
  <si>
    <t>TO SUMMARY</t>
  </si>
  <si>
    <t>Tender sum analysis format</t>
  </si>
  <si>
    <t>M&amp;E Maintenance and Servicing for 1 year</t>
  </si>
  <si>
    <t>sub-total</t>
  </si>
  <si>
    <t>TOTAL Carried to Form of Tender</t>
  </si>
  <si>
    <t>Overheads and Profit- (Percentage stated)</t>
  </si>
  <si>
    <t>Campbell Park Parish Council Community Hub Demolition</t>
  </si>
  <si>
    <t xml:space="preserve">Demoltion </t>
  </si>
  <si>
    <t>Asbestos survey</t>
  </si>
  <si>
    <t>Removal of asbestos</t>
  </si>
  <si>
    <t>E</t>
  </si>
  <si>
    <t>F</t>
  </si>
  <si>
    <t>Demoltion of superstructure</t>
  </si>
  <si>
    <t xml:space="preserve">Making building secure    </t>
  </si>
  <si>
    <t>Demolition of external elements</t>
  </si>
  <si>
    <t>Total to Main Summary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</si>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</sst>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0;[Black][&lt;0]\(#,##0.00\);General"/>
    <numFmt numFmtId="167" formatCode="\ 0\ &quot;m2&quot;"/>
    <numFmt numFmtId="168" formatCode="[$-F800]dddd\,\ mmmm\ dd\,\ yyyy"/>
    <numFmt numFmtId="169" formatCode="_-&quot;£&quot;* #,##0_-;\-&quot;£&quot;* #,##0_-;_-&quot;£&quot;* &quot;-&quot;??_-;_-@_-"/>
  </numFmts>
  <fonts count="30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10"/>
      <color rgb="FF191D1F"/>
      <name val="Verdana"/>
      <family val="2"/>
    </font>
    <font>
      <b/>
      <sz val="10"/>
      <color rgb="FF191D1F"/>
      <name val="Verdana"/>
      <family val="2"/>
    </font>
    <font>
      <u/>
      <sz val="10"/>
      <color rgb="FF191D1F"/>
      <name val="Verdana"/>
      <family val="2"/>
    </font>
    <font>
      <sz val="8"/>
      <color rgb="FF191D1F"/>
      <name val="Verdana"/>
      <family val="2"/>
    </font>
    <font>
      <sz val="10"/>
      <color rgb="FFF39900"/>
      <name val="Verdana"/>
      <family val="2"/>
    </font>
    <font>
      <b/>
      <i/>
      <sz val="10"/>
      <color rgb="FF191D1F"/>
      <name val="Verdana"/>
      <family val="2"/>
    </font>
    <font>
      <b/>
      <sz val="14"/>
      <color rgb="FFF39900"/>
      <name val="Arial"/>
      <family val="2"/>
    </font>
    <font>
      <sz val="10"/>
      <color rgb="FFFF0000"/>
      <name val="Verdana"/>
      <family val="2"/>
    </font>
    <font>
      <sz val="18"/>
      <color rgb="FFC00000"/>
      <name val="Verdana"/>
      <family val="2"/>
    </font>
    <font>
      <sz val="20"/>
      <color rgb="FFC00000"/>
      <name val="Verdana"/>
      <family val="2"/>
    </font>
    <font>
      <b/>
      <sz val="10"/>
      <color rgb="FF191D1F"/>
      <name val="Verdana"/>
      <family val="2"/>
    </font>
    <font>
      <sz val="10"/>
      <color rgb="FF191D1F"/>
      <name val="Verdana"/>
      <family val="2"/>
    </font>
    <font>
      <b/>
      <i/>
      <sz val="10"/>
      <name val="Verdana"/>
      <family val="2"/>
    </font>
    <font>
      <b/>
      <i/>
      <sz val="10"/>
      <color rgb="FF191D1F"/>
      <name val="Verdana"/>
      <family val="2"/>
    </font>
    <font>
      <sz val="10"/>
      <name val="Arial"/>
      <family val="2"/>
    </font>
    <font>
      <i/>
      <sz val="10"/>
      <color rgb="FF191D1F"/>
      <name val="Verdana"/>
      <family val="2"/>
    </font>
    <font>
      <sz val="14"/>
      <color rgb="FF191D1F"/>
      <name val="Verdana"/>
      <family val="2"/>
    </font>
    <font>
      <sz val="16"/>
      <color rgb="FFC00000"/>
      <name val="Verdana"/>
      <family val="2"/>
    </font>
    <font>
      <sz val="11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4" fontId="19" fillId="0" borderId="0" applyFont="0" applyFill="0" applyBorder="0" applyAlignment="0" applyProtection="0"/>
    <xf numFmtId="0" fontId="23" fillId="0" borderId="0"/>
    <xf numFmtId="0" fontId="26" fillId="0" borderId="0"/>
    <xf numFmtId="0" fontId="1" fillId="0" borderId="0"/>
  </cellStyleXfs>
  <cellXfs count="159">
    <xf numFmtId="0" fontId="0" fillId="0" borderId="0" xfId="0"/>
    <xf numFmtId="166" fontId="5" fillId="0" borderId="0" xfId="3" applyNumberFormat="1" applyFont="1" applyBorder="1"/>
    <xf numFmtId="166" fontId="5" fillId="0" borderId="0" xfId="3" applyNumberFormat="1" applyFont="1"/>
    <xf numFmtId="0" fontId="5" fillId="0" borderId="0" xfId="0" applyFont="1" applyBorder="1" applyAlignment="1">
      <alignment vertical="top" wrapText="1"/>
    </xf>
    <xf numFmtId="0" fontId="5" fillId="0" borderId="0" xfId="3" applyFont="1" applyBorder="1"/>
    <xf numFmtId="0" fontId="5" fillId="0" borderId="0" xfId="3" applyFont="1"/>
    <xf numFmtId="0" fontId="5" fillId="0" borderId="0" xfId="0" applyFont="1" applyBorder="1" applyAlignment="1">
      <alignment vertical="top"/>
    </xf>
    <xf numFmtId="0" fontId="5" fillId="0" borderId="0" xfId="3" applyFont="1" applyAlignment="1"/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165" fontId="6" fillId="0" borderId="0" xfId="1" applyNumberFormat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0" fontId="5" fillId="0" borderId="0" xfId="0" applyFont="1" applyBorder="1"/>
    <xf numFmtId="165" fontId="5" fillId="0" borderId="0" xfId="1" applyNumberFormat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43" fontId="5" fillId="0" borderId="0" xfId="1" applyFont="1" applyBorder="1" applyAlignment="1">
      <alignment horizontal="left"/>
    </xf>
    <xf numFmtId="167" fontId="5" fillId="0" borderId="0" xfId="1" applyNumberFormat="1" applyFont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43" fontId="6" fillId="0" borderId="0" xfId="1" applyFont="1" applyFill="1" applyBorder="1" applyAlignment="1">
      <alignment horizontal="right" vertical="top" wrapText="1"/>
    </xf>
    <xf numFmtId="49" fontId="5" fillId="0" borderId="0" xfId="0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right"/>
    </xf>
    <xf numFmtId="43" fontId="5" fillId="0" borderId="0" xfId="1" applyFont="1" applyAlignment="1">
      <alignment horizontal="right"/>
    </xf>
    <xf numFmtId="14" fontId="5" fillId="0" borderId="0" xfId="0" applyNumberFormat="1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0" xfId="3" applyFont="1"/>
    <xf numFmtId="164" fontId="5" fillId="0" borderId="0" xfId="0" applyNumberFormat="1" applyFont="1" applyBorder="1" applyAlignment="1">
      <alignment horizontal="left"/>
    </xf>
    <xf numFmtId="0" fontId="8" fillId="0" borderId="0" xfId="0" applyFont="1"/>
    <xf numFmtId="14" fontId="8" fillId="0" borderId="0" xfId="0" applyNumberFormat="1" applyFont="1" applyAlignment="1"/>
    <xf numFmtId="0" fontId="11" fillId="0" borderId="0" xfId="2" applyFont="1" applyAlignment="1" applyProtection="1"/>
    <xf numFmtId="165" fontId="2" fillId="0" borderId="0" xfId="1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167" fontId="2" fillId="0" borderId="0" xfId="1" applyNumberFormat="1" applyFont="1" applyBorder="1" applyAlignment="1">
      <alignment horizontal="left"/>
    </xf>
    <xf numFmtId="0" fontId="2" fillId="0" borderId="0" xfId="0" applyFont="1"/>
    <xf numFmtId="165" fontId="5" fillId="0" borderId="1" xfId="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5" fillId="0" borderId="3" xfId="3" applyFont="1" applyBorder="1"/>
    <xf numFmtId="0" fontId="10" fillId="0" borderId="0" xfId="0" applyFont="1" applyBorder="1" applyAlignment="1">
      <alignment horizontal="right" vertical="top"/>
    </xf>
    <xf numFmtId="165" fontId="10" fillId="0" borderId="0" xfId="1" applyNumberFormat="1" applyFont="1" applyFill="1" applyBorder="1" applyAlignment="1">
      <alignment horizontal="right" vertical="top" wrapText="1"/>
    </xf>
    <xf numFmtId="0" fontId="7" fillId="0" borderId="0" xfId="0" applyFont="1" applyBorder="1"/>
    <xf numFmtId="167" fontId="12" fillId="0" borderId="0" xfId="1" applyNumberFormat="1" applyFont="1" applyBorder="1" applyAlignment="1">
      <alignment horizontal="left"/>
    </xf>
    <xf numFmtId="166" fontId="5" fillId="0" borderId="4" xfId="3" applyNumberFormat="1" applyFont="1" applyBorder="1"/>
    <xf numFmtId="0" fontId="6" fillId="0" borderId="4" xfId="0" applyFont="1" applyBorder="1" applyAlignment="1"/>
    <xf numFmtId="0" fontId="5" fillId="0" borderId="4" xfId="0" applyFont="1" applyBorder="1"/>
    <xf numFmtId="0" fontId="6" fillId="0" borderId="4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43" fontId="2" fillId="0" borderId="0" xfId="1" applyNumberFormat="1" applyFont="1" applyFill="1" applyBorder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/>
    </xf>
    <xf numFmtId="4" fontId="16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vertical="top"/>
    </xf>
    <xf numFmtId="43" fontId="16" fillId="0" borderId="0" xfId="1" applyFont="1" applyFill="1" applyBorder="1" applyAlignment="1">
      <alignment horizontal="left"/>
    </xf>
    <xf numFmtId="0" fontId="17" fillId="0" borderId="0" xfId="0" applyFont="1" applyFill="1" applyAlignment="1">
      <alignment vertical="top"/>
    </xf>
    <xf numFmtId="3" fontId="15" fillId="0" borderId="0" xfId="1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wrapText="1"/>
    </xf>
    <xf numFmtId="3" fontId="15" fillId="0" borderId="0" xfId="1" applyNumberFormat="1" applyFont="1" applyFill="1" applyBorder="1" applyAlignment="1">
      <alignment horizontal="right"/>
    </xf>
    <xf numFmtId="43" fontId="15" fillId="0" borderId="0" xfId="1" applyFont="1" applyFill="1" applyBorder="1" applyAlignment="1">
      <alignment horizontal="right"/>
    </xf>
    <xf numFmtId="4" fontId="15" fillId="0" borderId="0" xfId="1" applyNumberFormat="1" applyFont="1" applyFill="1" applyBorder="1" applyAlignment="1">
      <alignment horizontal="right"/>
    </xf>
    <xf numFmtId="0" fontId="15" fillId="0" borderId="0" xfId="0" applyFont="1" applyFill="1" applyAlignment="1"/>
    <xf numFmtId="0" fontId="16" fillId="0" borderId="0" xfId="0" applyFont="1" applyFill="1" applyBorder="1" applyAlignment="1">
      <alignment wrapText="1"/>
    </xf>
    <xf numFmtId="3" fontId="16" fillId="0" borderId="0" xfId="1" applyNumberFormat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4" fontId="16" fillId="0" borderId="0" xfId="5" applyFont="1" applyFill="1" applyAlignment="1">
      <alignment horizontal="right"/>
    </xf>
    <xf numFmtId="0" fontId="16" fillId="0" borderId="0" xfId="0" applyFont="1" applyFill="1" applyAlignment="1"/>
    <xf numFmtId="3" fontId="15" fillId="0" borderId="0" xfId="1" applyNumberFormat="1" applyFont="1" applyFill="1" applyBorder="1" applyAlignment="1">
      <alignment horizontal="left" wrapText="1"/>
    </xf>
    <xf numFmtId="44" fontId="15" fillId="0" borderId="0" xfId="5" applyFont="1" applyFill="1" applyBorder="1" applyAlignment="1">
      <alignment horizontal="right"/>
    </xf>
    <xf numFmtId="0" fontId="18" fillId="0" borderId="0" xfId="0" applyFont="1" applyFill="1" applyBorder="1" applyAlignment="1">
      <alignment horizontal="right" wrapText="1"/>
    </xf>
    <xf numFmtId="3" fontId="18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44" fontId="16" fillId="0" borderId="0" xfId="5" applyFont="1" applyFill="1" applyBorder="1" applyAlignment="1">
      <alignment horizontal="right"/>
    </xf>
    <xf numFmtId="0" fontId="16" fillId="0" borderId="0" xfId="0" applyFont="1" applyFill="1" applyBorder="1" applyAlignment="1"/>
    <xf numFmtId="0" fontId="1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3" fontId="20" fillId="0" borderId="0" xfId="1" applyNumberFormat="1" applyFont="1" applyFill="1" applyBorder="1" applyAlignment="1">
      <alignment horizontal="right"/>
    </xf>
    <xf numFmtId="4" fontId="20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right" wrapText="1"/>
    </xf>
    <xf numFmtId="0" fontId="16" fillId="0" borderId="0" xfId="0" applyFont="1" applyFill="1" applyAlignment="1">
      <alignment horizontal="left"/>
    </xf>
    <xf numFmtId="4" fontId="16" fillId="0" borderId="0" xfId="1" applyNumberFormat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right"/>
    </xf>
    <xf numFmtId="4" fontId="18" fillId="0" borderId="0" xfId="1" applyNumberFormat="1" applyFont="1" applyFill="1" applyBorder="1" applyAlignment="1">
      <alignment horizontal="right"/>
    </xf>
    <xf numFmtId="3" fontId="16" fillId="0" borderId="0" xfId="1" applyNumberFormat="1" applyFont="1" applyFill="1" applyAlignment="1">
      <alignment horizontal="right"/>
    </xf>
    <xf numFmtId="43" fontId="16" fillId="0" borderId="0" xfId="1" applyFont="1" applyFill="1" applyAlignment="1">
      <alignment horizontal="right"/>
    </xf>
    <xf numFmtId="4" fontId="16" fillId="0" borderId="0" xfId="1" applyNumberFormat="1" applyFont="1" applyFill="1" applyAlignment="1">
      <alignment horizontal="right"/>
    </xf>
    <xf numFmtId="43" fontId="10" fillId="0" borderId="0" xfId="1" applyFont="1" applyFill="1" applyBorder="1" applyAlignment="1">
      <alignment horizontal="right" vertical="top" wrapText="1" indent="2"/>
    </xf>
    <xf numFmtId="14" fontId="8" fillId="0" borderId="4" xfId="0" applyNumberFormat="1" applyFont="1" applyBorder="1" applyAlignment="1"/>
    <xf numFmtId="14" fontId="8" fillId="0" borderId="4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 vertical="top"/>
    </xf>
    <xf numFmtId="44" fontId="16" fillId="0" borderId="1" xfId="5" applyFont="1" applyFill="1" applyBorder="1" applyAlignment="1">
      <alignment horizontal="right"/>
    </xf>
    <xf numFmtId="166" fontId="5" fillId="0" borderId="0" xfId="3" applyNumberFormat="1" applyFont="1" applyAlignment="1">
      <alignment horizontal="right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/>
    </xf>
    <xf numFmtId="0" fontId="5" fillId="0" borderId="6" xfId="3" applyFont="1" applyBorder="1" applyAlignment="1">
      <alignment horizontal="right"/>
    </xf>
    <xf numFmtId="0" fontId="5" fillId="0" borderId="5" xfId="3" applyFont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3" fontId="2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 vertical="top"/>
    </xf>
    <xf numFmtId="44" fontId="3" fillId="0" borderId="0" xfId="5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4" fontId="1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169" fontId="3" fillId="0" borderId="0" xfId="5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4" fillId="0" borderId="0" xfId="6" applyFont="1"/>
    <xf numFmtId="0" fontId="25" fillId="0" borderId="0" xfId="6" applyFont="1"/>
    <xf numFmtId="0" fontId="24" fillId="0" borderId="4" xfId="6" applyFont="1" applyBorder="1"/>
    <xf numFmtId="0" fontId="25" fillId="0" borderId="4" xfId="6" applyFont="1" applyBorder="1"/>
    <xf numFmtId="0" fontId="1" fillId="0" borderId="0" xfId="6" applyFont="1"/>
    <xf numFmtId="0" fontId="22" fillId="0" borderId="0" xfId="7" applyFont="1" applyAlignment="1">
      <alignment horizontal="left"/>
    </xf>
    <xf numFmtId="166" fontId="27" fillId="0" borderId="0" xfId="8" applyNumberFormat="1" applyFont="1"/>
    <xf numFmtId="166" fontId="1" fillId="0" borderId="0" xfId="8" applyNumberFormat="1"/>
    <xf numFmtId="166" fontId="28" fillId="0" borderId="0" xfId="8" applyNumberFormat="1" applyFont="1" applyAlignment="1">
      <alignment horizontal="center"/>
    </xf>
    <xf numFmtId="166" fontId="28" fillId="0" borderId="0" xfId="8" applyNumberFormat="1" applyFont="1"/>
    <xf numFmtId="166" fontId="29" fillId="0" borderId="0" xfId="8" applyNumberFormat="1" applyFont="1"/>
    <xf numFmtId="166" fontId="1" fillId="0" borderId="0" xfId="8" applyNumberFormat="1" applyAlignment="1">
      <alignment wrapText="1"/>
    </xf>
    <xf numFmtId="166" fontId="1" fillId="0" borderId="7" xfId="8" applyNumberFormat="1" applyBorder="1"/>
    <xf numFmtId="166" fontId="1" fillId="0" borderId="8" xfId="8" applyNumberFormat="1" applyBorder="1"/>
    <xf numFmtId="0" fontId="10" fillId="0" borderId="0" xfId="0" applyFont="1" applyBorder="1" applyAlignment="1">
      <alignment horizontal="center" vertical="top"/>
    </xf>
    <xf numFmtId="165" fontId="10" fillId="0" borderId="0" xfId="1" applyNumberFormat="1" applyFont="1" applyFill="1" applyBorder="1" applyAlignment="1">
      <alignment horizontal="center" vertical="top" wrapText="1"/>
    </xf>
    <xf numFmtId="44" fontId="5" fillId="0" borderId="0" xfId="5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4" fontId="5" fillId="0" borderId="2" xfId="5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wrapText="1"/>
    </xf>
    <xf numFmtId="0" fontId="16" fillId="0" borderId="1" xfId="0" applyFont="1" applyFill="1" applyBorder="1" applyAlignment="1"/>
    <xf numFmtId="0" fontId="21" fillId="0" borderId="0" xfId="0" applyFont="1" applyBorder="1" applyAlignment="1">
      <alignment horizontal="right" vertical="center" wrapText="1"/>
    </xf>
    <xf numFmtId="168" fontId="21" fillId="0" borderId="0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right" vertical="center" wrapText="1"/>
    </xf>
    <xf numFmtId="14" fontId="5" fillId="0" borderId="0" xfId="0" quotePrefix="1" applyNumberFormat="1" applyFont="1" applyBorder="1" applyAlignment="1">
      <alignment horizontal="left"/>
    </xf>
    <xf numFmtId="14" fontId="5" fillId="0" borderId="4" xfId="0" quotePrefix="1" applyNumberFormat="1" applyFont="1" applyBorder="1" applyAlignment="1">
      <alignment horizontal="left"/>
    </xf>
  </cellXfs>
  <cellStyles count="9">
    <cellStyle name="Comma" xfId="1" builtinId="3"/>
    <cellStyle name="Currency" xfId="5" builtinId="4"/>
    <cellStyle name="Hyperlink" xfId="2" builtinId="8"/>
    <cellStyle name="Normal" xfId="0" builtinId="0"/>
    <cellStyle name="Normal 2" xfId="4" xr:uid="{00000000-0005-0000-0000-000003000000}"/>
    <cellStyle name="Normal 2 3" xfId="6" xr:uid="{5E3F2509-2F07-49D8-AFF3-AFA7BC45A6D1}"/>
    <cellStyle name="Normal 3" xfId="7" xr:uid="{ED34F85B-68BE-4B23-8F82-FC5537C63849}"/>
    <cellStyle name="Normal_Cost Report Nr 7a" xfId="3" xr:uid="{00000000-0005-0000-0000-000004000000}"/>
    <cellStyle name="Normal_Sheet" xfId="8" xr:uid="{291B5C03-FB63-4845-A20B-C3FB488980E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8220"/>
      <rgbColor rgb="00993366"/>
      <rgbColor rgb="00FFFFCC"/>
      <rgbColor rgb="00CCFFFF"/>
      <rgbColor rgb="00660066"/>
      <rgbColor rgb="00FF8080"/>
      <rgbColor rgb="000066CC"/>
      <rgbColor rgb="00CCCCFF"/>
      <rgbColor rgb="0059687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114300</xdr:rowOff>
    </xdr:from>
    <xdr:to>
      <xdr:col>6</xdr:col>
      <xdr:colOff>257175</xdr:colOff>
      <xdr:row>4</xdr:row>
      <xdr:rowOff>19864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14300"/>
          <a:ext cx="3524250" cy="55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21949</xdr:colOff>
      <xdr:row>0</xdr:row>
      <xdr:rowOff>147845</xdr:rowOff>
    </xdr:from>
    <xdr:to>
      <xdr:col>4</xdr:col>
      <xdr:colOff>762198</xdr:colOff>
      <xdr:row>2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1749" y="147845"/>
          <a:ext cx="1978499" cy="303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98425</xdr:colOff>
      <xdr:row>0</xdr:row>
      <xdr:rowOff>133350</xdr:rowOff>
    </xdr:from>
    <xdr:to>
      <xdr:col>6</xdr:col>
      <xdr:colOff>908050</xdr:colOff>
      <xdr:row>2</xdr:row>
      <xdr:rowOff>112587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2CC055-0C24-4AC2-8CD6-68E1ABC2E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133350"/>
          <a:ext cx="2009775" cy="334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57</xdr:row>
      <xdr:rowOff>133350</xdr:rowOff>
    </xdr:from>
    <xdr:to>
      <xdr:col>7</xdr:col>
      <xdr:colOff>1479254</xdr:colOff>
      <xdr:row>59</xdr:row>
      <xdr:rowOff>193581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10010775"/>
          <a:ext cx="2450804" cy="3840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b26120/Local%20Settings/Temporary%20Internet%20Files/OLK59/Temp/liverpool/Program%20Files/Microsoft%20Office/Office/jobs/EST-4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b26120/Local%20Settings/Temporary%20Internet%20Files/OLK59/Temp/liverpool/Program%20Files/Microsoft%20Office/Office/jobs/EST-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verpool\March%20completion%20-%20version%203112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obs/22676%20-%20Bishops%20Residential%20Development/03%20Cost%20Plans,%20Estimates/Excel/Hannah%20Fox/Benchmarking/Offices/orange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bs\22676%20-%20Bishops%20Residential%20Development\03%20Cost%20Plans,%20Estimates\Excel\Hannah%20Fox\Benchmarking\Offices\orange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Hannah%20Fox\Benchmarking\Offices\orange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-FS-01\Group$\Excel\Hannah%20Fox\Benchmarking\Offices\orange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summary "/>
      <sheetName val="Exclusions"/>
      <sheetName val="areas 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cover"/>
      <sheetName val="summary"/>
      <sheetName val="Exclusions"/>
      <sheetName val="area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Loan account - LCC rate"/>
      <sheetName val="Consolidated summary"/>
      <sheetName val="Sensitivities"/>
      <sheetName val="Value &amp;  distribution summary"/>
      <sheetName val="Monthly report"/>
      <sheetName val="Monthly invoice "/>
      <sheetName val="Partnership summary"/>
      <sheetName val="Fund  summary ex developer"/>
      <sheetName val="Project cashflow totals"/>
      <sheetName val="Hotel resi and sites 21 22 cost"/>
      <sheetName val="Fund cashflow"/>
      <sheetName val="Fund cashflow cumulative"/>
      <sheetName val="LCC profit share calculation"/>
      <sheetName val="Main construction"/>
      <sheetName val="Total equity"/>
      <sheetName val="Grosvenor equity"/>
      <sheetName val="Investor equity"/>
      <sheetName val="Equity and debt split"/>
      <sheetName val="Loan account and shortfalls"/>
      <sheetName val="Letting covenants"/>
      <sheetName val="Assumptions"/>
      <sheetName val="Chart1"/>
      <sheetName val="Residential"/>
      <sheetName val="Car park lease"/>
      <sheetName val="Offices"/>
      <sheetName val="Unit rents and incentives"/>
      <sheetName val="Funding check"/>
      <sheetName val="Changes"/>
      <sheetName val="Net rent analysis"/>
      <sheetName val="@risk rents and incentives"/>
      <sheetName val="_risk rents and incenti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 t="str">
            <v>no</v>
          </cell>
        </row>
        <row r="46">
          <cell r="C46">
            <v>39538</v>
          </cell>
        </row>
      </sheetData>
      <sheetData sheetId="22" refreshError="1"/>
      <sheetData sheetId="23"/>
      <sheetData sheetId="24">
        <row r="21">
          <cell r="C21" t="str">
            <v>Year</v>
          </cell>
          <cell r="D21" t="str">
            <v>Year calculator</v>
          </cell>
          <cell r="E21" t="str">
            <v>quarter</v>
          </cell>
          <cell r="F21" t="str">
            <v>Cashflow</v>
          </cell>
          <cell r="G21" t="str">
            <v>Discounted cashflow</v>
          </cell>
        </row>
        <row r="22">
          <cell r="A22">
            <v>39538</v>
          </cell>
          <cell r="B22" t="str">
            <v>Year 1</v>
          </cell>
          <cell r="C22">
            <v>1</v>
          </cell>
          <cell r="D22">
            <v>0</v>
          </cell>
          <cell r="E22">
            <v>0</v>
          </cell>
          <cell r="G22">
            <v>0</v>
          </cell>
        </row>
        <row r="23">
          <cell r="A23">
            <v>39600</v>
          </cell>
          <cell r="B23" t="str">
            <v>Year 1</v>
          </cell>
          <cell r="C23">
            <v>1</v>
          </cell>
          <cell r="D23">
            <v>0</v>
          </cell>
          <cell r="E23">
            <v>1</v>
          </cell>
          <cell r="G23">
            <v>0</v>
          </cell>
        </row>
        <row r="24">
          <cell r="A24">
            <v>39692</v>
          </cell>
          <cell r="B24" t="str">
            <v>Year 1</v>
          </cell>
          <cell r="C24">
            <v>1</v>
          </cell>
          <cell r="D24">
            <v>0</v>
          </cell>
          <cell r="E24">
            <v>2</v>
          </cell>
          <cell r="F24">
            <v>1125000</v>
          </cell>
          <cell r="G24">
            <v>1093987.4362342092</v>
          </cell>
        </row>
        <row r="25">
          <cell r="A25">
            <v>39783</v>
          </cell>
          <cell r="B25" t="str">
            <v>Year 1</v>
          </cell>
          <cell r="C25">
            <v>1</v>
          </cell>
          <cell r="D25">
            <v>1</v>
          </cell>
          <cell r="E25">
            <v>3</v>
          </cell>
          <cell r="F25">
            <v>1125000</v>
          </cell>
          <cell r="G25">
            <v>1078803.2357783113</v>
          </cell>
        </row>
        <row r="26">
          <cell r="A26">
            <v>39873</v>
          </cell>
          <cell r="B26" t="str">
            <v>Year 2</v>
          </cell>
          <cell r="C26">
            <v>2</v>
          </cell>
          <cell r="D26">
            <v>0</v>
          </cell>
          <cell r="E26">
            <v>4</v>
          </cell>
          <cell r="F26">
            <v>1153125</v>
          </cell>
          <cell r="G26">
            <v>1090425.5319148938</v>
          </cell>
        </row>
        <row r="27">
          <cell r="A27">
            <v>39965</v>
          </cell>
          <cell r="B27" t="str">
            <v>Year 2</v>
          </cell>
          <cell r="C27">
            <v>2</v>
          </cell>
          <cell r="D27">
            <v>0</v>
          </cell>
          <cell r="E27">
            <v>5</v>
          </cell>
          <cell r="F27">
            <v>1153125</v>
          </cell>
          <cell r="G27">
            <v>1075290.7695671476</v>
          </cell>
        </row>
        <row r="28">
          <cell r="A28">
            <v>40057</v>
          </cell>
          <cell r="B28" t="str">
            <v>Year 2</v>
          </cell>
          <cell r="C28">
            <v>2</v>
          </cell>
          <cell r="D28">
            <v>0</v>
          </cell>
          <cell r="E28">
            <v>6</v>
          </cell>
          <cell r="F28">
            <v>1153125</v>
          </cell>
          <cell r="G28">
            <v>1060366.0729456877</v>
          </cell>
        </row>
        <row r="29">
          <cell r="A29">
            <v>40148</v>
          </cell>
          <cell r="B29" t="str">
            <v>Year 2</v>
          </cell>
          <cell r="C29">
            <v>2</v>
          </cell>
          <cell r="D29">
            <v>1</v>
          </cell>
          <cell r="E29">
            <v>7</v>
          </cell>
          <cell r="F29">
            <v>1153125</v>
          </cell>
          <cell r="G29">
            <v>1045648.5264045098</v>
          </cell>
        </row>
        <row r="30">
          <cell r="A30">
            <v>40238</v>
          </cell>
          <cell r="B30" t="str">
            <v>Year 3</v>
          </cell>
          <cell r="C30">
            <v>3</v>
          </cell>
          <cell r="D30">
            <v>0</v>
          </cell>
          <cell r="E30">
            <v>8</v>
          </cell>
          <cell r="F30">
            <v>1181953.125</v>
          </cell>
          <cell r="G30">
            <v>1056913.6361350035</v>
          </cell>
        </row>
        <row r="31">
          <cell r="A31">
            <v>40330</v>
          </cell>
          <cell r="B31" t="str">
            <v>Year 3</v>
          </cell>
          <cell r="C31">
            <v>3</v>
          </cell>
          <cell r="D31">
            <v>0</v>
          </cell>
          <cell r="E31">
            <v>9</v>
          </cell>
          <cell r="F31">
            <v>1181953.125</v>
          </cell>
          <cell r="G31">
            <v>1042244.0083274952</v>
          </cell>
        </row>
        <row r="32">
          <cell r="A32">
            <v>40422</v>
          </cell>
          <cell r="B32" t="str">
            <v>Year 3</v>
          </cell>
          <cell r="C32">
            <v>3</v>
          </cell>
          <cell r="D32">
            <v>0</v>
          </cell>
          <cell r="E32">
            <v>10</v>
          </cell>
          <cell r="F32">
            <v>1181953.125</v>
          </cell>
          <cell r="G32">
            <v>1027777.9903256074</v>
          </cell>
        </row>
        <row r="33">
          <cell r="A33">
            <v>40513</v>
          </cell>
          <cell r="B33" t="str">
            <v>Year 3</v>
          </cell>
          <cell r="C33">
            <v>3</v>
          </cell>
          <cell r="D33">
            <v>1</v>
          </cell>
          <cell r="E33">
            <v>11</v>
          </cell>
          <cell r="F33">
            <v>1181953.125</v>
          </cell>
          <cell r="G33">
            <v>1013512.7560894777</v>
          </cell>
        </row>
        <row r="34">
          <cell r="A34">
            <v>40603</v>
          </cell>
          <cell r="B34" t="str">
            <v>Year 4</v>
          </cell>
          <cell r="C34">
            <v>4</v>
          </cell>
          <cell r="D34">
            <v>0</v>
          </cell>
          <cell r="E34">
            <v>12</v>
          </cell>
          <cell r="F34">
            <v>1211501.953125</v>
          </cell>
          <cell r="G34">
            <v>1024431.6567738805</v>
          </cell>
        </row>
        <row r="35">
          <cell r="A35">
            <v>40695</v>
          </cell>
          <cell r="B35" t="str">
            <v>Year 4</v>
          </cell>
          <cell r="C35">
            <v>4</v>
          </cell>
          <cell r="D35">
            <v>0</v>
          </cell>
          <cell r="E35">
            <v>13</v>
          </cell>
          <cell r="F35">
            <v>1211501.953125</v>
          </cell>
          <cell r="G35">
            <v>1010212.8685916623</v>
          </cell>
        </row>
        <row r="36">
          <cell r="A36">
            <v>40787</v>
          </cell>
          <cell r="B36" t="str">
            <v>Year 4</v>
          </cell>
          <cell r="C36">
            <v>4</v>
          </cell>
          <cell r="D36">
            <v>0</v>
          </cell>
          <cell r="E36">
            <v>14</v>
          </cell>
          <cell r="F36">
            <v>1211501.953125</v>
          </cell>
          <cell r="G36">
            <v>996191.43270330748</v>
          </cell>
        </row>
        <row r="37">
          <cell r="A37">
            <v>40878</v>
          </cell>
          <cell r="B37" t="str">
            <v>Year 4</v>
          </cell>
          <cell r="C37">
            <v>4</v>
          </cell>
          <cell r="D37">
            <v>1</v>
          </cell>
          <cell r="E37">
            <v>15</v>
          </cell>
          <cell r="F37">
            <v>1211501.953125</v>
          </cell>
          <cell r="G37">
            <v>982364.60992124327</v>
          </cell>
        </row>
        <row r="38">
          <cell r="A38">
            <v>40969</v>
          </cell>
          <cell r="B38" t="str">
            <v>Year 5</v>
          </cell>
          <cell r="C38">
            <v>5</v>
          </cell>
          <cell r="D38">
            <v>0</v>
          </cell>
          <cell r="E38">
            <v>16</v>
          </cell>
          <cell r="F38">
            <v>1241789.501953125</v>
          </cell>
          <cell r="G38">
            <v>992947.94155387941</v>
          </cell>
        </row>
        <row r="39">
          <cell r="A39">
            <v>41061</v>
          </cell>
          <cell r="B39" t="str">
            <v>Year 5</v>
          </cell>
          <cell r="C39">
            <v>5</v>
          </cell>
          <cell r="D39">
            <v>0</v>
          </cell>
          <cell r="E39">
            <v>17</v>
          </cell>
          <cell r="F39">
            <v>1241789.501953125</v>
          </cell>
          <cell r="G39">
            <v>979166.13740563008</v>
          </cell>
        </row>
        <row r="40">
          <cell r="A40">
            <v>41153</v>
          </cell>
          <cell r="B40" t="str">
            <v>Year 5</v>
          </cell>
          <cell r="C40">
            <v>5</v>
          </cell>
          <cell r="D40">
            <v>0</v>
          </cell>
          <cell r="E40">
            <v>18</v>
          </cell>
          <cell r="F40">
            <v>1241789.501953125</v>
          </cell>
          <cell r="G40">
            <v>965575.62035072362</v>
          </cell>
        </row>
        <row r="41">
          <cell r="A41">
            <v>41244</v>
          </cell>
          <cell r="B41" t="str">
            <v>Year 5</v>
          </cell>
          <cell r="C41">
            <v>5</v>
          </cell>
          <cell r="D41">
            <v>1</v>
          </cell>
          <cell r="E41">
            <v>19</v>
          </cell>
          <cell r="F41">
            <v>1241789.501953125</v>
          </cell>
          <cell r="G41">
            <v>952173.73538465658</v>
          </cell>
        </row>
        <row r="42">
          <cell r="A42">
            <v>41334</v>
          </cell>
          <cell r="B42" t="str">
            <v>Year 6</v>
          </cell>
          <cell r="C42">
            <v>6</v>
          </cell>
          <cell r="D42">
            <v>0</v>
          </cell>
          <cell r="E42">
            <v>20</v>
          </cell>
          <cell r="F42">
            <v>1272834.2395019531</v>
          </cell>
          <cell r="G42">
            <v>962431.81096238922</v>
          </cell>
        </row>
        <row r="43">
          <cell r="A43">
            <v>41426</v>
          </cell>
          <cell r="B43" t="str">
            <v>Year 6</v>
          </cell>
          <cell r="C43">
            <v>6</v>
          </cell>
          <cell r="D43">
            <v>0</v>
          </cell>
          <cell r="E43">
            <v>21</v>
          </cell>
          <cell r="F43">
            <v>1272834.2395019531</v>
          </cell>
          <cell r="G43">
            <v>949073.56107874319</v>
          </cell>
        </row>
        <row r="44">
          <cell r="A44">
            <v>41518</v>
          </cell>
          <cell r="B44" t="str">
            <v>Year 6</v>
          </cell>
          <cell r="C44">
            <v>6</v>
          </cell>
          <cell r="D44">
            <v>0</v>
          </cell>
          <cell r="E44">
            <v>22</v>
          </cell>
          <cell r="F44">
            <v>1272834.2395019531</v>
          </cell>
          <cell r="G44">
            <v>935900.71948888106</v>
          </cell>
        </row>
        <row r="45">
          <cell r="A45">
            <v>41609</v>
          </cell>
          <cell r="B45" t="str">
            <v>Year 6</v>
          </cell>
          <cell r="C45">
            <v>6</v>
          </cell>
          <cell r="D45">
            <v>1</v>
          </cell>
          <cell r="E45">
            <v>23</v>
          </cell>
          <cell r="F45">
            <v>1272834.2395019531</v>
          </cell>
          <cell r="G45">
            <v>922910.71278418251</v>
          </cell>
        </row>
        <row r="46">
          <cell r="A46">
            <v>41699</v>
          </cell>
          <cell r="B46" t="str">
            <v>Year 7</v>
          </cell>
          <cell r="C46">
            <v>7</v>
          </cell>
          <cell r="D46">
            <v>0</v>
          </cell>
          <cell r="E46">
            <v>24</v>
          </cell>
          <cell r="F46">
            <v>1304655.095489502</v>
          </cell>
          <cell r="G46">
            <v>932853.52835598006</v>
          </cell>
        </row>
        <row r="47">
          <cell r="A47">
            <v>41791</v>
          </cell>
          <cell r="B47" t="str">
            <v>Year 7</v>
          </cell>
          <cell r="C47">
            <v>7</v>
          </cell>
          <cell r="D47">
            <v>0</v>
          </cell>
          <cell r="E47">
            <v>25</v>
          </cell>
          <cell r="F47">
            <v>1304655.095489502</v>
          </cell>
          <cell r="G47">
            <v>919905.81570280064</v>
          </cell>
        </row>
        <row r="48">
          <cell r="A48">
            <v>41883</v>
          </cell>
          <cell r="B48" t="str">
            <v>Year 7</v>
          </cell>
          <cell r="C48">
            <v>7</v>
          </cell>
          <cell r="D48">
            <v>0</v>
          </cell>
          <cell r="E48">
            <v>26</v>
          </cell>
          <cell r="F48">
            <v>1304655.095489502</v>
          </cell>
          <cell r="G48">
            <v>907137.81321617321</v>
          </cell>
        </row>
        <row r="49">
          <cell r="A49">
            <v>41974</v>
          </cell>
          <cell r="B49" t="str">
            <v>Year 7</v>
          </cell>
          <cell r="C49">
            <v>7</v>
          </cell>
          <cell r="D49">
            <v>1</v>
          </cell>
          <cell r="E49">
            <v>27</v>
          </cell>
          <cell r="F49">
            <v>1304655.095489502</v>
          </cell>
          <cell r="G49">
            <v>894547.02657568536</v>
          </cell>
        </row>
        <row r="50">
          <cell r="A50">
            <v>42064</v>
          </cell>
          <cell r="B50" t="str">
            <v>Year 8</v>
          </cell>
          <cell r="C50">
            <v>8</v>
          </cell>
          <cell r="D50">
            <v>0</v>
          </cell>
          <cell r="E50">
            <v>28</v>
          </cell>
          <cell r="F50">
            <v>1337271.4728767395</v>
          </cell>
          <cell r="G50">
            <v>904184.27098333777</v>
          </cell>
        </row>
        <row r="51">
          <cell r="A51">
            <v>42156</v>
          </cell>
          <cell r="B51" t="str">
            <v>Year 8</v>
          </cell>
          <cell r="C51">
            <v>8</v>
          </cell>
          <cell r="D51">
            <v>0</v>
          </cell>
          <cell r="E51">
            <v>29</v>
          </cell>
          <cell r="F51">
            <v>1337271.4728767395</v>
          </cell>
          <cell r="G51">
            <v>891634.47857718286</v>
          </cell>
        </row>
        <row r="52">
          <cell r="A52">
            <v>42248</v>
          </cell>
          <cell r="B52" t="str">
            <v>Year 8</v>
          </cell>
          <cell r="C52">
            <v>8</v>
          </cell>
          <cell r="D52">
            <v>0</v>
          </cell>
          <cell r="E52">
            <v>30</v>
          </cell>
          <cell r="F52">
            <v>1337271.4728767395</v>
          </cell>
          <cell r="G52">
            <v>879258.87333009695</v>
          </cell>
        </row>
        <row r="53">
          <cell r="A53">
            <v>42339</v>
          </cell>
          <cell r="B53" t="str">
            <v>Year 8</v>
          </cell>
          <cell r="C53">
            <v>8</v>
          </cell>
          <cell r="D53">
            <v>1</v>
          </cell>
          <cell r="E53">
            <v>31</v>
          </cell>
          <cell r="F53">
            <v>1337271.4728767395</v>
          </cell>
          <cell r="G53">
            <v>867055.0375792695</v>
          </cell>
        </row>
        <row r="54">
          <cell r="A54">
            <v>42430</v>
          </cell>
          <cell r="B54" t="str">
            <v>Year 9</v>
          </cell>
          <cell r="C54">
            <v>9</v>
          </cell>
          <cell r="D54">
            <v>0</v>
          </cell>
          <cell r="E54">
            <v>32</v>
          </cell>
          <cell r="F54">
            <v>1370703.2596986578</v>
          </cell>
          <cell r="G54">
            <v>876396.10189874331</v>
          </cell>
        </row>
        <row r="55">
          <cell r="A55">
            <v>42522</v>
          </cell>
          <cell r="B55" t="str">
            <v>Year 9</v>
          </cell>
          <cell r="C55">
            <v>9</v>
          </cell>
          <cell r="D55">
            <v>0</v>
          </cell>
          <cell r="E55">
            <v>33</v>
          </cell>
          <cell r="F55">
            <v>1370703.2596986578</v>
          </cell>
          <cell r="G55">
            <v>864232.00051216281</v>
          </cell>
        </row>
        <row r="56">
          <cell r="A56">
            <v>42614</v>
          </cell>
          <cell r="B56" t="str">
            <v>Year 9</v>
          </cell>
          <cell r="C56">
            <v>9</v>
          </cell>
          <cell r="D56">
            <v>0</v>
          </cell>
          <cell r="E56">
            <v>34</v>
          </cell>
          <cell r="F56">
            <v>1370703.2596986578</v>
          </cell>
          <cell r="G56">
            <v>852236.73301498743</v>
          </cell>
        </row>
        <row r="57">
          <cell r="A57">
            <v>42705</v>
          </cell>
          <cell r="B57" t="str">
            <v>Year 9</v>
          </cell>
          <cell r="C57">
            <v>9</v>
          </cell>
          <cell r="D57">
            <v>1</v>
          </cell>
          <cell r="E57">
            <v>35</v>
          </cell>
          <cell r="F57">
            <v>1370703.2596986578</v>
          </cell>
          <cell r="G57">
            <v>840407.95604610036</v>
          </cell>
        </row>
        <row r="58">
          <cell r="A58">
            <v>42795</v>
          </cell>
          <cell r="B58" t="str">
            <v>Year 10</v>
          </cell>
          <cell r="C58">
            <v>10</v>
          </cell>
          <cell r="D58">
            <v>0</v>
          </cell>
          <cell r="E58">
            <v>36</v>
          </cell>
          <cell r="F58">
            <v>1404970.8411911242</v>
          </cell>
          <cell r="G58">
            <v>849461.94273873465</v>
          </cell>
        </row>
        <row r="59">
          <cell r="A59">
            <v>42887</v>
          </cell>
          <cell r="B59" t="str">
            <v>Year 10</v>
          </cell>
          <cell r="C59">
            <v>10</v>
          </cell>
          <cell r="D59">
            <v>0</v>
          </cell>
          <cell r="E59">
            <v>37</v>
          </cell>
          <cell r="F59">
            <v>1404970.8411911242</v>
          </cell>
          <cell r="G59">
            <v>837671.67898342025</v>
          </cell>
        </row>
        <row r="60">
          <cell r="A60">
            <v>42979</v>
          </cell>
          <cell r="B60" t="str">
            <v>Year 10</v>
          </cell>
          <cell r="C60">
            <v>10</v>
          </cell>
          <cell r="D60">
            <v>0</v>
          </cell>
          <cell r="E60">
            <v>38</v>
          </cell>
          <cell r="F60">
            <v>1404970.8411911242</v>
          </cell>
          <cell r="G60">
            <v>826045.06036913686</v>
          </cell>
        </row>
        <row r="61">
          <cell r="A61">
            <v>43070</v>
          </cell>
          <cell r="B61" t="str">
            <v>Year 10</v>
          </cell>
          <cell r="C61">
            <v>10</v>
          </cell>
          <cell r="D61">
            <v>1</v>
          </cell>
          <cell r="E61">
            <v>39</v>
          </cell>
          <cell r="F61">
            <v>1404970.8411911242</v>
          </cell>
          <cell r="G61">
            <v>814579.81555295782</v>
          </cell>
        </row>
        <row r="62">
          <cell r="A62">
            <v>43160</v>
          </cell>
          <cell r="B62" t="str">
            <v>Year 11</v>
          </cell>
          <cell r="C62">
            <v>11</v>
          </cell>
          <cell r="D62">
            <v>0</v>
          </cell>
          <cell r="E62">
            <v>40</v>
          </cell>
          <cell r="F62">
            <v>1440095.1122209022</v>
          </cell>
          <cell r="G62">
            <v>823355.54733541654</v>
          </cell>
        </row>
        <row r="63">
          <cell r="A63">
            <v>43252</v>
          </cell>
          <cell r="B63" t="str">
            <v>Year 11</v>
          </cell>
          <cell r="C63">
            <v>11</v>
          </cell>
          <cell r="D63">
            <v>0</v>
          </cell>
          <cell r="E63">
            <v>41</v>
          </cell>
          <cell r="F63">
            <v>1440095.1122209022</v>
          </cell>
          <cell r="G63">
            <v>811927.63211158942</v>
          </cell>
        </row>
        <row r="64">
          <cell r="A64">
            <v>43344</v>
          </cell>
          <cell r="B64" t="str">
            <v>Year 11</v>
          </cell>
          <cell r="C64">
            <v>11</v>
          </cell>
          <cell r="D64">
            <v>0</v>
          </cell>
          <cell r="E64">
            <v>42</v>
          </cell>
          <cell r="F64">
            <v>1440095.1122209022</v>
          </cell>
          <cell r="G64">
            <v>800658.33274549909</v>
          </cell>
        </row>
        <row r="65">
          <cell r="A65">
            <v>43435</v>
          </cell>
          <cell r="B65" t="str">
            <v>Year 11</v>
          </cell>
          <cell r="C65">
            <v>11</v>
          </cell>
          <cell r="D65">
            <v>1</v>
          </cell>
          <cell r="E65">
            <v>43</v>
          </cell>
          <cell r="F65">
            <v>1440095.1122209022</v>
          </cell>
          <cell r="G65">
            <v>789545.44769908441</v>
          </cell>
        </row>
        <row r="66">
          <cell r="A66">
            <v>43525</v>
          </cell>
          <cell r="B66" t="str">
            <v>Year 12</v>
          </cell>
          <cell r="C66">
            <v>12</v>
          </cell>
          <cell r="D66">
            <v>0</v>
          </cell>
          <cell r="E66">
            <v>44</v>
          </cell>
          <cell r="F66">
            <v>1476097.4900264246</v>
          </cell>
          <cell r="G66">
            <v>798051.47614071111</v>
          </cell>
        </row>
        <row r="67">
          <cell r="A67">
            <v>43617</v>
          </cell>
          <cell r="B67" t="str">
            <v>Year 12</v>
          </cell>
          <cell r="C67">
            <v>12</v>
          </cell>
          <cell r="D67">
            <v>0</v>
          </cell>
          <cell r="E67">
            <v>45</v>
          </cell>
          <cell r="F67">
            <v>1476097.4900264246</v>
          </cell>
          <cell r="G67">
            <v>786974.77344149328</v>
          </cell>
        </row>
        <row r="68">
          <cell r="A68">
            <v>43709</v>
          </cell>
          <cell r="B68" t="str">
            <v>Year 12</v>
          </cell>
          <cell r="C68">
            <v>12</v>
          </cell>
          <cell r="D68">
            <v>0</v>
          </cell>
          <cell r="E68">
            <v>46</v>
          </cell>
          <cell r="F68">
            <v>1476097.4900264246</v>
          </cell>
          <cell r="G68">
            <v>776051.81188098015</v>
          </cell>
        </row>
        <row r="69">
          <cell r="A69">
            <v>43800</v>
          </cell>
          <cell r="B69" t="str">
            <v>Year 12</v>
          </cell>
          <cell r="C69">
            <v>12</v>
          </cell>
          <cell r="D69">
            <v>1</v>
          </cell>
          <cell r="E69">
            <v>47</v>
          </cell>
          <cell r="F69">
            <v>1476097.4900264246</v>
          </cell>
          <cell r="G69">
            <v>765280.45758067281</v>
          </cell>
        </row>
        <row r="70">
          <cell r="A70">
            <v>43891</v>
          </cell>
          <cell r="B70" t="str">
            <v>Year 13</v>
          </cell>
          <cell r="C70">
            <v>13</v>
          </cell>
          <cell r="D70">
            <v>0</v>
          </cell>
          <cell r="E70">
            <v>48</v>
          </cell>
          <cell r="F70">
            <v>1512999.9272770851</v>
          </cell>
          <cell r="G70">
            <v>773525.07143662299</v>
          </cell>
        </row>
        <row r="71">
          <cell r="A71">
            <v>43983</v>
          </cell>
          <cell r="B71" t="str">
            <v>Year 13</v>
          </cell>
          <cell r="C71">
            <v>13</v>
          </cell>
          <cell r="D71">
            <v>0</v>
          </cell>
          <cell r="E71">
            <v>49</v>
          </cell>
          <cell r="F71">
            <v>1512999.9272770851</v>
          </cell>
          <cell r="G71">
            <v>762788.78749648284</v>
          </cell>
        </row>
        <row r="72">
          <cell r="A72">
            <v>44075</v>
          </cell>
          <cell r="B72" t="str">
            <v>Year 13</v>
          </cell>
          <cell r="C72">
            <v>13</v>
          </cell>
          <cell r="D72">
            <v>0</v>
          </cell>
          <cell r="E72">
            <v>50</v>
          </cell>
          <cell r="F72">
            <v>1512999.9272770851</v>
          </cell>
          <cell r="G72">
            <v>752201.51979007525</v>
          </cell>
        </row>
        <row r="73">
          <cell r="A73">
            <v>44166</v>
          </cell>
          <cell r="B73" t="str">
            <v>Year 13</v>
          </cell>
          <cell r="C73">
            <v>13</v>
          </cell>
          <cell r="D73">
            <v>1</v>
          </cell>
          <cell r="E73">
            <v>51</v>
          </cell>
          <cell r="F73">
            <v>1512999.9272770851</v>
          </cell>
          <cell r="G73">
            <v>741761.20001909183</v>
          </cell>
        </row>
        <row r="74">
          <cell r="A74">
            <v>44256</v>
          </cell>
          <cell r="B74" t="str">
            <v>Year 14</v>
          </cell>
          <cell r="C74">
            <v>14</v>
          </cell>
          <cell r="D74">
            <v>0</v>
          </cell>
          <cell r="E74">
            <v>52</v>
          </cell>
          <cell r="F74">
            <v>1550824.9254590122</v>
          </cell>
          <cell r="G74">
            <v>749752.43330736517</v>
          </cell>
        </row>
        <row r="75">
          <cell r="A75">
            <v>44348</v>
          </cell>
          <cell r="B75" t="str">
            <v>Year 14</v>
          </cell>
          <cell r="C75">
            <v>14</v>
          </cell>
          <cell r="D75">
            <v>0</v>
          </cell>
          <cell r="E75">
            <v>53</v>
          </cell>
          <cell r="F75">
            <v>1550824.9254590122</v>
          </cell>
          <cell r="G75">
            <v>739346.10608406144</v>
          </cell>
        </row>
        <row r="76">
          <cell r="A76">
            <v>44440</v>
          </cell>
          <cell r="B76" t="str">
            <v>Year 14</v>
          </cell>
          <cell r="C76">
            <v>14</v>
          </cell>
          <cell r="D76">
            <v>0</v>
          </cell>
          <cell r="E76">
            <v>54</v>
          </cell>
          <cell r="F76">
            <v>1550824.9254590122</v>
          </cell>
          <cell r="G76">
            <v>729084.21539936389</v>
          </cell>
        </row>
        <row r="77">
          <cell r="A77">
            <v>44531</v>
          </cell>
          <cell r="B77" t="str">
            <v>Year 14</v>
          </cell>
          <cell r="C77">
            <v>14</v>
          </cell>
          <cell r="D77">
            <v>1</v>
          </cell>
          <cell r="E77">
            <v>55</v>
          </cell>
          <cell r="F77">
            <v>1550824.9254590122</v>
          </cell>
          <cell r="G77">
            <v>718964.75651968713</v>
          </cell>
        </row>
        <row r="78">
          <cell r="A78">
            <v>44621</v>
          </cell>
          <cell r="B78" t="str">
            <v>Year 15</v>
          </cell>
          <cell r="C78">
            <v>15</v>
          </cell>
          <cell r="D78">
            <v>0</v>
          </cell>
          <cell r="E78">
            <v>56</v>
          </cell>
          <cell r="F78">
            <v>1589595.5485954874</v>
          </cell>
          <cell r="G78">
            <v>726710.39634992823</v>
          </cell>
        </row>
        <row r="79">
          <cell r="A79">
            <v>44713</v>
          </cell>
          <cell r="B79" t="str">
            <v>Year 15</v>
          </cell>
          <cell r="C79">
            <v>15</v>
          </cell>
          <cell r="D79">
            <v>0</v>
          </cell>
          <cell r="E79">
            <v>57</v>
          </cell>
          <cell r="F79">
            <v>1589595.5485954874</v>
          </cell>
          <cell r="G79">
            <v>716623.88532970473</v>
          </cell>
        </row>
        <row r="80">
          <cell r="A80">
            <v>44805</v>
          </cell>
          <cell r="B80" t="str">
            <v>Year 15</v>
          </cell>
          <cell r="C80">
            <v>15</v>
          </cell>
          <cell r="D80">
            <v>0</v>
          </cell>
          <cell r="E80">
            <v>58</v>
          </cell>
          <cell r="F80">
            <v>1589595.5485954874</v>
          </cell>
          <cell r="G80">
            <v>706677.37190009258</v>
          </cell>
        </row>
        <row r="81">
          <cell r="A81">
            <v>44896</v>
          </cell>
          <cell r="B81" t="str">
            <v>Year 15</v>
          </cell>
          <cell r="C81">
            <v>15</v>
          </cell>
          <cell r="D81">
            <v>1</v>
          </cell>
          <cell r="E81">
            <v>59</v>
          </cell>
          <cell r="F81">
            <v>1589595.5485954874</v>
          </cell>
          <cell r="G81">
            <v>696868.9129387039</v>
          </cell>
        </row>
        <row r="82">
          <cell r="A82">
            <v>44986</v>
          </cell>
          <cell r="B82" t="str">
            <v>Year 16</v>
          </cell>
          <cell r="C82">
            <v>16</v>
          </cell>
          <cell r="D82">
            <v>0</v>
          </cell>
          <cell r="E82">
            <v>60</v>
          </cell>
          <cell r="F82">
            <v>1629335.4373103743</v>
          </cell>
          <cell r="G82">
            <v>704376.50710040331</v>
          </cell>
        </row>
        <row r="83">
          <cell r="A83">
            <v>45078</v>
          </cell>
          <cell r="B83" t="str">
            <v>Year 16</v>
          </cell>
          <cell r="C83">
            <v>16</v>
          </cell>
          <cell r="D83">
            <v>0</v>
          </cell>
          <cell r="E83">
            <v>61</v>
          </cell>
          <cell r="F83">
            <v>1629335.4373103743</v>
          </cell>
          <cell r="G83">
            <v>694599.98341649887</v>
          </cell>
        </row>
        <row r="84">
          <cell r="A84">
            <v>45170</v>
          </cell>
          <cell r="B84" t="str">
            <v>Year 16</v>
          </cell>
          <cell r="C84">
            <v>16</v>
          </cell>
          <cell r="D84">
            <v>0</v>
          </cell>
          <cell r="E84">
            <v>62</v>
          </cell>
          <cell r="F84">
            <v>1629335.4373103743</v>
          </cell>
          <cell r="G84">
            <v>684959.15479677997</v>
          </cell>
        </row>
        <row r="85">
          <cell r="A85">
            <v>45261</v>
          </cell>
          <cell r="B85" t="str">
            <v>Year 16</v>
          </cell>
          <cell r="C85">
            <v>16</v>
          </cell>
          <cell r="D85">
            <v>1</v>
          </cell>
          <cell r="E85">
            <v>63</v>
          </cell>
          <cell r="F85">
            <v>1629335.4373103743</v>
          </cell>
          <cell r="G85">
            <v>675452.13783656876</v>
          </cell>
        </row>
        <row r="86">
          <cell r="A86">
            <v>45352</v>
          </cell>
          <cell r="B86" t="str">
            <v>Year 17</v>
          </cell>
          <cell r="C86">
            <v>17</v>
          </cell>
          <cell r="D86">
            <v>0</v>
          </cell>
          <cell r="E86">
            <v>64</v>
          </cell>
          <cell r="F86">
            <v>1670068.8232431335</v>
          </cell>
          <cell r="G86">
            <v>682729.00215405505</v>
          </cell>
        </row>
        <row r="87">
          <cell r="A87">
            <v>45444</v>
          </cell>
          <cell r="B87" t="str">
            <v>Year 17</v>
          </cell>
          <cell r="C87">
            <v>17</v>
          </cell>
          <cell r="D87">
            <v>0</v>
          </cell>
          <cell r="E87">
            <v>65</v>
          </cell>
          <cell r="F87">
            <v>1670068.8232431335</v>
          </cell>
          <cell r="G87">
            <v>673252.93900889938</v>
          </cell>
        </row>
        <row r="88">
          <cell r="A88">
            <v>45536</v>
          </cell>
          <cell r="B88" t="str">
            <v>Year 17</v>
          </cell>
          <cell r="C88">
            <v>17</v>
          </cell>
          <cell r="D88">
            <v>0</v>
          </cell>
          <cell r="E88">
            <v>66</v>
          </cell>
          <cell r="F88">
            <v>1670068.8232431335</v>
          </cell>
          <cell r="G88">
            <v>663908.4006304486</v>
          </cell>
        </row>
        <row r="89">
          <cell r="A89">
            <v>45627</v>
          </cell>
          <cell r="B89" t="str">
            <v>Year 17</v>
          </cell>
          <cell r="C89">
            <v>17</v>
          </cell>
          <cell r="D89">
            <v>1</v>
          </cell>
          <cell r="E89">
            <v>67</v>
          </cell>
          <cell r="F89">
            <v>1670068.8232431335</v>
          </cell>
          <cell r="G89">
            <v>654693.56149643764</v>
          </cell>
        </row>
        <row r="90">
          <cell r="A90">
            <v>45717</v>
          </cell>
          <cell r="B90" t="str">
            <v>Year 18</v>
          </cell>
          <cell r="C90">
            <v>18</v>
          </cell>
          <cell r="D90">
            <v>0</v>
          </cell>
          <cell r="E90">
            <v>68</v>
          </cell>
          <cell r="F90">
            <v>1711820.5438242117</v>
          </cell>
          <cell r="G90">
            <v>661746.78695783112</v>
          </cell>
        </row>
        <row r="91">
          <cell r="A91">
            <v>45809</v>
          </cell>
          <cell r="B91" t="str">
            <v>Year 18</v>
          </cell>
          <cell r="C91">
            <v>18</v>
          </cell>
          <cell r="D91">
            <v>0</v>
          </cell>
          <cell r="E91">
            <v>69</v>
          </cell>
          <cell r="F91">
            <v>1711820.5438242117</v>
          </cell>
          <cell r="G91">
            <v>652561.95033959521</v>
          </cell>
        </row>
        <row r="92">
          <cell r="A92">
            <v>45901</v>
          </cell>
          <cell r="B92" t="str">
            <v>Year 18</v>
          </cell>
          <cell r="C92">
            <v>18</v>
          </cell>
          <cell r="D92">
            <v>0</v>
          </cell>
          <cell r="E92">
            <v>70</v>
          </cell>
          <cell r="F92">
            <v>1711820.5438242117</v>
          </cell>
          <cell r="G92">
            <v>643504.59635575395</v>
          </cell>
        </row>
        <row r="93">
          <cell r="A93">
            <v>45992</v>
          </cell>
          <cell r="B93" t="str">
            <v>Year 18</v>
          </cell>
          <cell r="C93">
            <v>18</v>
          </cell>
          <cell r="D93">
            <v>1</v>
          </cell>
          <cell r="E93">
            <v>71</v>
          </cell>
          <cell r="F93">
            <v>1711820.5438242117</v>
          </cell>
          <cell r="G93">
            <v>634572.95558756357</v>
          </cell>
        </row>
        <row r="94">
          <cell r="A94">
            <v>46082</v>
          </cell>
          <cell r="B94" t="str">
            <v>Year 19</v>
          </cell>
          <cell r="C94">
            <v>19</v>
          </cell>
          <cell r="D94">
            <v>0</v>
          </cell>
          <cell r="E94">
            <v>72</v>
          </cell>
          <cell r="F94">
            <v>1754616.0574198167</v>
          </cell>
          <cell r="G94">
            <v>641409.41525463539</v>
          </cell>
        </row>
        <row r="95">
          <cell r="A95">
            <v>46174</v>
          </cell>
          <cell r="B95" t="str">
            <v>Year 19</v>
          </cell>
          <cell r="C95">
            <v>19</v>
          </cell>
          <cell r="D95">
            <v>0</v>
          </cell>
          <cell r="E95">
            <v>73</v>
          </cell>
          <cell r="F95">
            <v>1754616.0574198167</v>
          </cell>
          <cell r="G95">
            <v>632506.85493908741</v>
          </cell>
        </row>
        <row r="96">
          <cell r="A96">
            <v>46266</v>
          </cell>
          <cell r="B96" t="str">
            <v>Year 19</v>
          </cell>
          <cell r="C96">
            <v>19</v>
          </cell>
          <cell r="D96">
            <v>0</v>
          </cell>
          <cell r="E96">
            <v>74</v>
          </cell>
          <cell r="F96">
            <v>1754616.0574198167</v>
          </cell>
          <cell r="G96">
            <v>623727.85935191275</v>
          </cell>
        </row>
        <row r="97">
          <cell r="A97">
            <v>46357</v>
          </cell>
          <cell r="B97" t="str">
            <v>Year 19</v>
          </cell>
          <cell r="C97">
            <v>19</v>
          </cell>
          <cell r="D97">
            <v>1</v>
          </cell>
          <cell r="E97">
            <v>75</v>
          </cell>
          <cell r="F97">
            <v>1754616.0574198167</v>
          </cell>
          <cell r="G97">
            <v>615070.71345366677</v>
          </cell>
        </row>
        <row r="98">
          <cell r="A98">
            <v>46447</v>
          </cell>
          <cell r="B98" t="str">
            <v>Year 20</v>
          </cell>
          <cell r="C98">
            <v>20</v>
          </cell>
          <cell r="D98">
            <v>0</v>
          </cell>
          <cell r="E98">
            <v>76</v>
          </cell>
          <cell r="F98">
            <v>1798481.4588553121</v>
          </cell>
          <cell r="G98">
            <v>621697.0691593393</v>
          </cell>
        </row>
        <row r="99">
          <cell r="A99">
            <v>46539</v>
          </cell>
          <cell r="B99" t="str">
            <v>Year 20</v>
          </cell>
          <cell r="C99">
            <v>20</v>
          </cell>
          <cell r="D99">
            <v>0</v>
          </cell>
          <cell r="E99">
            <v>77</v>
          </cell>
          <cell r="F99">
            <v>1798481.4588553121</v>
          </cell>
          <cell r="G99">
            <v>613068.10998824087</v>
          </cell>
        </row>
        <row r="100">
          <cell r="A100">
            <v>46631</v>
          </cell>
          <cell r="B100" t="str">
            <v>Year 20</v>
          </cell>
          <cell r="C100">
            <v>20</v>
          </cell>
          <cell r="D100">
            <v>0</v>
          </cell>
          <cell r="E100">
            <v>78</v>
          </cell>
          <cell r="F100">
            <v>1798481.4588553121</v>
          </cell>
          <cell r="G100">
            <v>604558.91804795328</v>
          </cell>
        </row>
        <row r="101">
          <cell r="A101">
            <v>46722</v>
          </cell>
          <cell r="B101" t="str">
            <v>Year 20</v>
          </cell>
          <cell r="C101">
            <v>20</v>
          </cell>
          <cell r="D101">
            <v>1</v>
          </cell>
          <cell r="E101">
            <v>79</v>
          </cell>
          <cell r="F101">
            <v>1798481.4588553121</v>
          </cell>
          <cell r="G101">
            <v>596167.83100710029</v>
          </cell>
        </row>
        <row r="102">
          <cell r="A102">
            <v>46813</v>
          </cell>
          <cell r="B102" t="str">
            <v>Year 21</v>
          </cell>
          <cell r="C102">
            <v>21</v>
          </cell>
          <cell r="D102">
            <v>0</v>
          </cell>
          <cell r="E102">
            <v>80</v>
          </cell>
          <cell r="F102">
            <v>1843443.4953266948</v>
          </cell>
          <cell r="G102">
            <v>602590.53984711366</v>
          </cell>
        </row>
        <row r="103">
          <cell r="A103">
            <v>46905</v>
          </cell>
          <cell r="B103" t="str">
            <v>Year 21</v>
          </cell>
          <cell r="C103">
            <v>21</v>
          </cell>
          <cell r="D103">
            <v>0</v>
          </cell>
          <cell r="E103">
            <v>81</v>
          </cell>
          <cell r="F103">
            <v>1843443.4953266948</v>
          </cell>
          <cell r="G103">
            <v>594226.77327465417</v>
          </cell>
        </row>
        <row r="104">
          <cell r="A104">
            <v>46997</v>
          </cell>
          <cell r="B104" t="str">
            <v>Year 21</v>
          </cell>
          <cell r="C104">
            <v>21</v>
          </cell>
          <cell r="D104">
            <v>0</v>
          </cell>
          <cell r="E104">
            <v>82</v>
          </cell>
          <cell r="F104">
            <v>1843443.4953266948</v>
          </cell>
          <cell r="G104">
            <v>585979.09314340632</v>
          </cell>
        </row>
        <row r="105">
          <cell r="A105">
            <v>47088</v>
          </cell>
          <cell r="B105" t="str">
            <v>Year 21</v>
          </cell>
          <cell r="C105">
            <v>21</v>
          </cell>
          <cell r="D105">
            <v>1</v>
          </cell>
          <cell r="E105">
            <v>83</v>
          </cell>
          <cell r="F105">
            <v>1843443.4953266948</v>
          </cell>
          <cell r="G105">
            <v>577845.88821019174</v>
          </cell>
        </row>
        <row r="106">
          <cell r="A106">
            <v>47178</v>
          </cell>
          <cell r="B106" t="str">
            <v>Year 22</v>
          </cell>
          <cell r="C106">
            <v>22</v>
          </cell>
          <cell r="D106">
            <v>0</v>
          </cell>
          <cell r="E106">
            <v>84</v>
          </cell>
          <cell r="F106">
            <v>1889529.5827098619</v>
          </cell>
          <cell r="G106">
            <v>584071.20883526385</v>
          </cell>
        </row>
        <row r="107">
          <cell r="A107">
            <v>47270</v>
          </cell>
          <cell r="B107" t="str">
            <v>Year 22</v>
          </cell>
          <cell r="C107">
            <v>22</v>
          </cell>
          <cell r="D107">
            <v>0</v>
          </cell>
          <cell r="E107">
            <v>85</v>
          </cell>
          <cell r="F107">
            <v>1889529.5827098619</v>
          </cell>
          <cell r="G107">
            <v>575964.48473429843</v>
          </cell>
        </row>
        <row r="108">
          <cell r="A108">
            <v>47362</v>
          </cell>
          <cell r="B108" t="str">
            <v>Year 22</v>
          </cell>
          <cell r="C108">
            <v>22</v>
          </cell>
          <cell r="D108">
            <v>0</v>
          </cell>
          <cell r="E108">
            <v>86</v>
          </cell>
          <cell r="F108">
            <v>1889529.5827098619</v>
          </cell>
          <cell r="G108">
            <v>567970.27940613835</v>
          </cell>
        </row>
        <row r="109">
          <cell r="A109">
            <v>47453</v>
          </cell>
          <cell r="B109" t="str">
            <v>Year 22</v>
          </cell>
          <cell r="C109">
            <v>22</v>
          </cell>
          <cell r="D109">
            <v>1</v>
          </cell>
          <cell r="E109">
            <v>87</v>
          </cell>
          <cell r="F109">
            <v>1889529.5827098619</v>
          </cell>
          <cell r="G109">
            <v>560087.03112571768</v>
          </cell>
        </row>
        <row r="110">
          <cell r="A110">
            <v>47543</v>
          </cell>
          <cell r="B110" t="str">
            <v>Year 23</v>
          </cell>
          <cell r="C110">
            <v>23</v>
          </cell>
          <cell r="D110">
            <v>0</v>
          </cell>
          <cell r="E110">
            <v>88</v>
          </cell>
          <cell r="F110">
            <v>1936767.8222776083</v>
          </cell>
          <cell r="G110">
            <v>566121.02984032664</v>
          </cell>
        </row>
        <row r="111">
          <cell r="A111">
            <v>47635</v>
          </cell>
          <cell r="B111" t="str">
            <v>Year 23</v>
          </cell>
          <cell r="C111">
            <v>23</v>
          </cell>
          <cell r="D111">
            <v>0</v>
          </cell>
          <cell r="E111">
            <v>89</v>
          </cell>
          <cell r="F111">
            <v>1936767.8222776083</v>
          </cell>
          <cell r="G111">
            <v>558263.44856043102</v>
          </cell>
        </row>
        <row r="112">
          <cell r="A112">
            <v>47727</v>
          </cell>
          <cell r="B112" t="str">
            <v>Year 23</v>
          </cell>
          <cell r="C112">
            <v>23</v>
          </cell>
          <cell r="D112">
            <v>0</v>
          </cell>
          <cell r="E112">
            <v>90</v>
          </cell>
          <cell r="F112">
            <v>1936767.8222776083</v>
          </cell>
          <cell r="G112">
            <v>550514.9280295904</v>
          </cell>
        </row>
        <row r="113">
          <cell r="A113">
            <v>47818</v>
          </cell>
          <cell r="B113" t="str">
            <v>Year 23</v>
          </cell>
          <cell r="C113">
            <v>23</v>
          </cell>
          <cell r="D113">
            <v>1</v>
          </cell>
          <cell r="E113">
            <v>91</v>
          </cell>
          <cell r="F113">
            <v>1936767.8222776083</v>
          </cell>
          <cell r="G113">
            <v>542873.95451901725</v>
          </cell>
        </row>
        <row r="114">
          <cell r="A114">
            <v>47908</v>
          </cell>
          <cell r="B114" t="str">
            <v>Year 24</v>
          </cell>
          <cell r="C114">
            <v>24</v>
          </cell>
          <cell r="D114">
            <v>0</v>
          </cell>
          <cell r="E114">
            <v>92</v>
          </cell>
          <cell r="F114">
            <v>1985187.0178345484</v>
          </cell>
          <cell r="G114">
            <v>548722.51119275158</v>
          </cell>
        </row>
        <row r="115">
          <cell r="A115">
            <v>48000</v>
          </cell>
          <cell r="B115" t="str">
            <v>Year 24</v>
          </cell>
          <cell r="C115">
            <v>24</v>
          </cell>
          <cell r="D115">
            <v>0</v>
          </cell>
          <cell r="E115">
            <v>93</v>
          </cell>
          <cell r="F115">
            <v>1985187.0178345484</v>
          </cell>
          <cell r="G115">
            <v>541106.41586235643</v>
          </cell>
        </row>
        <row r="116">
          <cell r="A116">
            <v>48092</v>
          </cell>
          <cell r="B116" t="str">
            <v>Year 24</v>
          </cell>
          <cell r="C116">
            <v>24</v>
          </cell>
          <cell r="D116">
            <v>0</v>
          </cell>
          <cell r="E116">
            <v>94</v>
          </cell>
          <cell r="F116">
            <v>1985187.0178345484</v>
          </cell>
          <cell r="G116">
            <v>533596.02953222708</v>
          </cell>
        </row>
        <row r="117">
          <cell r="A117">
            <v>48183</v>
          </cell>
          <cell r="B117" t="str">
            <v>Year 24</v>
          </cell>
          <cell r="C117">
            <v>24</v>
          </cell>
          <cell r="D117">
            <v>1</v>
          </cell>
          <cell r="E117">
            <v>95</v>
          </cell>
          <cell r="F117">
            <v>1985187.0178345484</v>
          </cell>
          <cell r="G117">
            <v>526189.88499479205</v>
          </cell>
        </row>
        <row r="118">
          <cell r="A118">
            <v>48274</v>
          </cell>
          <cell r="B118" t="str">
            <v>Year 25</v>
          </cell>
          <cell r="C118">
            <v>25</v>
          </cell>
          <cell r="D118">
            <v>0</v>
          </cell>
          <cell r="E118">
            <v>96</v>
          </cell>
          <cell r="F118">
            <v>2034816.6932804119</v>
          </cell>
          <cell r="G118">
            <v>531858.69879202871</v>
          </cell>
        </row>
        <row r="119">
          <cell r="A119">
            <v>48366</v>
          </cell>
          <cell r="B119" t="str">
            <v>Year 25</v>
          </cell>
          <cell r="C119">
            <v>25</v>
          </cell>
          <cell r="D119">
            <v>0</v>
          </cell>
          <cell r="E119">
            <v>97</v>
          </cell>
          <cell r="F119">
            <v>2034816.6932804119</v>
          </cell>
          <cell r="G119">
            <v>524476.66785713017</v>
          </cell>
        </row>
        <row r="120">
          <cell r="A120">
            <v>48458</v>
          </cell>
          <cell r="B120" t="str">
            <v>Year 25</v>
          </cell>
          <cell r="C120">
            <v>25</v>
          </cell>
          <cell r="D120">
            <v>0</v>
          </cell>
          <cell r="E120">
            <v>98</v>
          </cell>
          <cell r="F120">
            <v>2034816.6932804119</v>
          </cell>
          <cell r="G120">
            <v>517197.09718253685</v>
          </cell>
        </row>
        <row r="121">
          <cell r="A121">
            <v>48549</v>
          </cell>
          <cell r="B121" t="str">
            <v>Year 25</v>
          </cell>
          <cell r="C121">
            <v>25</v>
          </cell>
          <cell r="D121">
            <v>1</v>
          </cell>
          <cell r="E121">
            <v>99</v>
          </cell>
          <cell r="F121">
            <v>2034816.6932804119</v>
          </cell>
          <cell r="G121">
            <v>510018.56465216249</v>
          </cell>
        </row>
        <row r="122">
          <cell r="A122">
            <v>48639</v>
          </cell>
          <cell r="B122" t="str">
            <v>Year 26</v>
          </cell>
          <cell r="C122">
            <v>26</v>
          </cell>
          <cell r="D122">
            <v>0</v>
          </cell>
          <cell r="E122">
            <v>100</v>
          </cell>
          <cell r="F122">
            <v>2085687.110612422</v>
          </cell>
          <cell r="G122">
            <v>515513.15958565433</v>
          </cell>
        </row>
        <row r="123">
          <cell r="A123">
            <v>48731</v>
          </cell>
          <cell r="B123" t="str">
            <v>Year 26</v>
          </cell>
          <cell r="C123">
            <v>26</v>
          </cell>
          <cell r="D123">
            <v>0</v>
          </cell>
          <cell r="E123">
            <v>101</v>
          </cell>
          <cell r="F123">
            <v>2085687.110612422</v>
          </cell>
          <cell r="G123">
            <v>508357.99957783299</v>
          </cell>
        </row>
        <row r="124">
          <cell r="A124">
            <v>48823</v>
          </cell>
          <cell r="B124" t="str">
            <v>Year 26</v>
          </cell>
          <cell r="C124">
            <v>26</v>
          </cell>
          <cell r="D124">
            <v>0</v>
          </cell>
          <cell r="E124">
            <v>102</v>
          </cell>
          <cell r="F124">
            <v>2085687.110612422</v>
          </cell>
          <cell r="G124">
            <v>501302.1509334282</v>
          </cell>
        </row>
        <row r="125">
          <cell r="A125">
            <v>48914</v>
          </cell>
          <cell r="B125" t="str">
            <v>Year 26</v>
          </cell>
          <cell r="C125">
            <v>26</v>
          </cell>
          <cell r="D125">
            <v>1</v>
          </cell>
          <cell r="E125">
            <v>103</v>
          </cell>
          <cell r="F125">
            <v>2085687.110612422</v>
          </cell>
          <cell r="G125">
            <v>494344.23524204874</v>
          </cell>
        </row>
        <row r="126">
          <cell r="A126">
            <v>49004</v>
          </cell>
          <cell r="B126" t="str">
            <v>Year 27</v>
          </cell>
          <cell r="C126">
            <v>27</v>
          </cell>
          <cell r="D126">
            <v>0</v>
          </cell>
          <cell r="E126">
            <v>104</v>
          </cell>
          <cell r="F126">
            <v>2137829.2883777325</v>
          </cell>
          <cell r="G126">
            <v>499669.96555583511</v>
          </cell>
        </row>
        <row r="127">
          <cell r="A127">
            <v>49096</v>
          </cell>
          <cell r="B127" t="str">
            <v>Year 27</v>
          </cell>
          <cell r="C127">
            <v>27</v>
          </cell>
          <cell r="D127">
            <v>0</v>
          </cell>
          <cell r="E127">
            <v>105</v>
          </cell>
          <cell r="F127">
            <v>2137829.2883777325</v>
          </cell>
          <cell r="G127">
            <v>492734.70408253319</v>
          </cell>
        </row>
        <row r="128">
          <cell r="A128">
            <v>49188</v>
          </cell>
          <cell r="B128" t="str">
            <v>Year 27</v>
          </cell>
          <cell r="C128">
            <v>27</v>
          </cell>
          <cell r="D128">
            <v>0</v>
          </cell>
          <cell r="E128">
            <v>106</v>
          </cell>
          <cell r="F128">
            <v>2137829.2883777325</v>
          </cell>
          <cell r="G128">
            <v>485895.70185036771</v>
          </cell>
        </row>
        <row r="129">
          <cell r="A129">
            <v>49279</v>
          </cell>
          <cell r="B129" t="str">
            <v>Year 27</v>
          </cell>
          <cell r="C129">
            <v>27</v>
          </cell>
          <cell r="D129">
            <v>1</v>
          </cell>
          <cell r="E129">
            <v>107</v>
          </cell>
          <cell r="F129">
            <v>2137829.2883777325</v>
          </cell>
          <cell r="G129">
            <v>479151.62281144207</v>
          </cell>
        </row>
        <row r="130">
          <cell r="A130">
            <v>49369</v>
          </cell>
          <cell r="B130" t="str">
            <v>Year 28</v>
          </cell>
          <cell r="C130">
            <v>28</v>
          </cell>
          <cell r="D130">
            <v>0</v>
          </cell>
          <cell r="E130">
            <v>108</v>
          </cell>
          <cell r="F130">
            <v>2191275.0205871756</v>
          </cell>
          <cell r="G130">
            <v>484313.67819832725</v>
          </cell>
        </row>
        <row r="131">
          <cell r="A131">
            <v>49461</v>
          </cell>
          <cell r="B131" t="str">
            <v>Year 28</v>
          </cell>
          <cell r="C131">
            <v>28</v>
          </cell>
          <cell r="D131">
            <v>0</v>
          </cell>
          <cell r="E131">
            <v>109</v>
          </cell>
          <cell r="F131">
            <v>2191275.0205871756</v>
          </cell>
          <cell r="G131">
            <v>477591.55714855465</v>
          </cell>
        </row>
        <row r="132">
          <cell r="A132">
            <v>49553</v>
          </cell>
          <cell r="B132" t="str">
            <v>Year 28</v>
          </cell>
          <cell r="C132">
            <v>28</v>
          </cell>
          <cell r="D132">
            <v>0</v>
          </cell>
          <cell r="E132">
            <v>110</v>
          </cell>
          <cell r="F132">
            <v>2191275.0205871756</v>
          </cell>
          <cell r="G132">
            <v>470962.73701808695</v>
          </cell>
        </row>
        <row r="133">
          <cell r="A133">
            <v>49644</v>
          </cell>
          <cell r="B133" t="str">
            <v>Year 28</v>
          </cell>
          <cell r="C133">
            <v>28</v>
          </cell>
          <cell r="D133">
            <v>1</v>
          </cell>
          <cell r="E133">
            <v>111</v>
          </cell>
          <cell r="F133">
            <v>2191275.0205871756</v>
          </cell>
          <cell r="G133">
            <v>464425.92281960102</v>
          </cell>
        </row>
        <row r="134">
          <cell r="A134">
            <v>49735</v>
          </cell>
          <cell r="B134" t="str">
            <v>Year 29</v>
          </cell>
          <cell r="C134">
            <v>29</v>
          </cell>
          <cell r="D134">
            <v>0</v>
          </cell>
          <cell r="E134">
            <v>112</v>
          </cell>
          <cell r="F134">
            <v>2246056.8961018547</v>
          </cell>
          <cell r="G134">
            <v>469429.33347828401</v>
          </cell>
        </row>
        <row r="135">
          <cell r="A135">
            <v>49827</v>
          </cell>
          <cell r="B135" t="str">
            <v>Year 29</v>
          </cell>
          <cell r="C135">
            <v>29</v>
          </cell>
          <cell r="D135">
            <v>0</v>
          </cell>
          <cell r="E135">
            <v>113</v>
          </cell>
          <cell r="F135">
            <v>2246056.8961018547</v>
          </cell>
          <cell r="G135">
            <v>462913.80243713333</v>
          </cell>
        </row>
        <row r="136">
          <cell r="A136">
            <v>49919</v>
          </cell>
          <cell r="B136" t="str">
            <v>Year 29</v>
          </cell>
          <cell r="C136">
            <v>29</v>
          </cell>
          <cell r="D136">
            <v>0</v>
          </cell>
          <cell r="E136">
            <v>114</v>
          </cell>
          <cell r="F136">
            <v>2246056.8961018547</v>
          </cell>
          <cell r="G136">
            <v>456488.704911148</v>
          </cell>
        </row>
        <row r="137">
          <cell r="A137">
            <v>50010</v>
          </cell>
          <cell r="B137" t="str">
            <v>Year 29</v>
          </cell>
          <cell r="C137">
            <v>29</v>
          </cell>
          <cell r="D137">
            <v>1</v>
          </cell>
          <cell r="E137">
            <v>115</v>
          </cell>
          <cell r="F137">
            <v>2246056.8961018547</v>
          </cell>
          <cell r="G137">
            <v>450152.78571167</v>
          </cell>
        </row>
        <row r="138">
          <cell r="A138">
            <v>50100</v>
          </cell>
          <cell r="B138" t="str">
            <v>Year 30</v>
          </cell>
          <cell r="C138">
            <v>30</v>
          </cell>
          <cell r="D138">
            <v>0</v>
          </cell>
          <cell r="E138">
            <v>116</v>
          </cell>
          <cell r="F138">
            <v>2302208.318504401</v>
          </cell>
          <cell r="G138">
            <v>455002.42724845494</v>
          </cell>
        </row>
        <row r="139">
          <cell r="A139">
            <v>50192</v>
          </cell>
          <cell r="B139" t="str">
            <v>Year 30</v>
          </cell>
          <cell r="C139">
            <v>30</v>
          </cell>
          <cell r="D139">
            <v>0</v>
          </cell>
          <cell r="E139">
            <v>117</v>
          </cell>
          <cell r="F139">
            <v>2302208.318504401</v>
          </cell>
          <cell r="G139">
            <v>448687.13711400639</v>
          </cell>
        </row>
        <row r="140">
          <cell r="A140">
            <v>50284</v>
          </cell>
          <cell r="B140" t="str">
            <v>Year 30</v>
          </cell>
          <cell r="C140">
            <v>30</v>
          </cell>
          <cell r="D140">
            <v>0</v>
          </cell>
          <cell r="E140">
            <v>118</v>
          </cell>
          <cell r="F140">
            <v>2302208.318504401</v>
          </cell>
          <cell r="G140">
            <v>442459.50121411518</v>
          </cell>
        </row>
        <row r="141">
          <cell r="A141">
            <v>50375</v>
          </cell>
          <cell r="B141" t="str">
            <v>Year 30</v>
          </cell>
          <cell r="C141">
            <v>30</v>
          </cell>
          <cell r="D141">
            <v>1</v>
          </cell>
          <cell r="E141">
            <v>119</v>
          </cell>
          <cell r="F141">
            <v>2302208.318504401</v>
          </cell>
          <cell r="G141">
            <v>436318.30293566122</v>
          </cell>
        </row>
        <row r="142">
          <cell r="A142">
            <v>50465</v>
          </cell>
          <cell r="B142" t="str">
            <v>Year 31</v>
          </cell>
          <cell r="C142">
            <v>31</v>
          </cell>
          <cell r="D142">
            <v>0</v>
          </cell>
          <cell r="E142">
            <v>120</v>
          </cell>
          <cell r="F142">
            <v>2359763.5264670108</v>
          </cell>
          <cell r="G142">
            <v>441018.90111552365</v>
          </cell>
        </row>
        <row r="143">
          <cell r="A143">
            <v>50557</v>
          </cell>
          <cell r="B143" t="str">
            <v>Year 31</v>
          </cell>
          <cell r="C143">
            <v>31</v>
          </cell>
          <cell r="D143">
            <v>0</v>
          </cell>
          <cell r="E143">
            <v>121</v>
          </cell>
          <cell r="F143">
            <v>2359763.5264670108</v>
          </cell>
          <cell r="G143">
            <v>434897.6979119209</v>
          </cell>
        </row>
        <row r="144">
          <cell r="A144">
            <v>50649</v>
          </cell>
          <cell r="B144" t="str">
            <v>Year 31</v>
          </cell>
          <cell r="C144">
            <v>31</v>
          </cell>
          <cell r="D144">
            <v>0</v>
          </cell>
          <cell r="E144">
            <v>122</v>
          </cell>
          <cell r="F144">
            <v>2359763.5264670108</v>
          </cell>
          <cell r="G144">
            <v>428861.45507751108</v>
          </cell>
        </row>
        <row r="145">
          <cell r="A145">
            <v>50740</v>
          </cell>
          <cell r="B145" t="str">
            <v>Year 31</v>
          </cell>
          <cell r="C145">
            <v>31</v>
          </cell>
          <cell r="D145">
            <v>1</v>
          </cell>
          <cell r="E145">
            <v>123</v>
          </cell>
          <cell r="F145">
            <v>2359763.5264670108</v>
          </cell>
          <cell r="G145">
            <v>422908.99338917522</v>
          </cell>
        </row>
        <row r="146">
          <cell r="A146">
            <v>50830</v>
          </cell>
          <cell r="B146" t="str">
            <v>Year 32</v>
          </cell>
          <cell r="C146">
            <v>32</v>
          </cell>
          <cell r="D146">
            <v>0</v>
          </cell>
          <cell r="E146">
            <v>124</v>
          </cell>
          <cell r="F146">
            <v>2418757.6146286861</v>
          </cell>
          <cell r="G146">
            <v>427465.12874081492</v>
          </cell>
        </row>
        <row r="147">
          <cell r="A147">
            <v>50922</v>
          </cell>
          <cell r="B147" t="str">
            <v>Year 32</v>
          </cell>
          <cell r="C147">
            <v>32</v>
          </cell>
          <cell r="D147">
            <v>0</v>
          </cell>
          <cell r="E147">
            <v>125</v>
          </cell>
          <cell r="F147">
            <v>2418757.6146286861</v>
          </cell>
          <cell r="G147">
            <v>421532.0476214838</v>
          </cell>
        </row>
        <row r="148">
          <cell r="A148">
            <v>51014</v>
          </cell>
          <cell r="B148" t="str">
            <v>Year 32</v>
          </cell>
          <cell r="C148">
            <v>32</v>
          </cell>
          <cell r="D148">
            <v>0</v>
          </cell>
          <cell r="E148">
            <v>126</v>
          </cell>
          <cell r="F148">
            <v>2418757.6146286861</v>
          </cell>
          <cell r="G148">
            <v>415681.31579616916</v>
          </cell>
        </row>
        <row r="149">
          <cell r="A149">
            <v>51105</v>
          </cell>
          <cell r="B149" t="str">
            <v>Year 32</v>
          </cell>
          <cell r="C149">
            <v>32</v>
          </cell>
          <cell r="D149">
            <v>1</v>
          </cell>
          <cell r="E149">
            <v>127</v>
          </cell>
          <cell r="F149">
            <v>2418757.6146286861</v>
          </cell>
          <cell r="G149">
            <v>409911.79028265213</v>
          </cell>
        </row>
        <row r="150">
          <cell r="A150">
            <v>51196</v>
          </cell>
          <cell r="B150" t="str">
            <v>Year 33</v>
          </cell>
          <cell r="C150">
            <v>33</v>
          </cell>
          <cell r="D150">
            <v>0</v>
          </cell>
          <cell r="E150">
            <v>128</v>
          </cell>
          <cell r="F150">
            <v>2479226.5549944029</v>
          </cell>
          <cell r="G150">
            <v>414327.90256201918</v>
          </cell>
        </row>
        <row r="151">
          <cell r="A151">
            <v>51288</v>
          </cell>
          <cell r="B151" t="str">
            <v>Year 33</v>
          </cell>
          <cell r="C151">
            <v>33</v>
          </cell>
          <cell r="D151">
            <v>0</v>
          </cell>
          <cell r="E151">
            <v>129</v>
          </cell>
          <cell r="F151">
            <v>2479226.5549944029</v>
          </cell>
          <cell r="G151">
            <v>408577.16199718276</v>
          </cell>
        </row>
        <row r="152">
          <cell r="A152">
            <v>51380</v>
          </cell>
          <cell r="B152" t="str">
            <v>Year 33</v>
          </cell>
          <cell r="C152">
            <v>33</v>
          </cell>
          <cell r="D152">
            <v>0</v>
          </cell>
          <cell r="E152">
            <v>130</v>
          </cell>
          <cell r="F152">
            <v>2479226.5549944029</v>
          </cell>
          <cell r="G152">
            <v>402906.23989699612</v>
          </cell>
        </row>
        <row r="153">
          <cell r="A153">
            <v>51471</v>
          </cell>
          <cell r="B153" t="str">
            <v>Year 33</v>
          </cell>
          <cell r="C153">
            <v>33</v>
          </cell>
          <cell r="D153">
            <v>1</v>
          </cell>
          <cell r="E153">
            <v>131</v>
          </cell>
          <cell r="F153">
            <v>2479226.5549944029</v>
          </cell>
          <cell r="G153">
            <v>397314.02840635303</v>
          </cell>
        </row>
        <row r="154">
          <cell r="A154">
            <v>51561</v>
          </cell>
          <cell r="B154" t="str">
            <v>Year 34</v>
          </cell>
          <cell r="C154">
            <v>34</v>
          </cell>
          <cell r="D154">
            <v>0</v>
          </cell>
          <cell r="E154">
            <v>132</v>
          </cell>
          <cell r="F154">
            <v>2541207.2188692628</v>
          </cell>
          <cell r="G154">
            <v>401594.42092299729</v>
          </cell>
        </row>
        <row r="155">
          <cell r="A155">
            <v>51653</v>
          </cell>
          <cell r="B155" t="str">
            <v>Year 34</v>
          </cell>
          <cell r="C155">
            <v>34</v>
          </cell>
          <cell r="D155">
            <v>0</v>
          </cell>
          <cell r="E155">
            <v>133</v>
          </cell>
          <cell r="F155">
            <v>2541207.2188692628</v>
          </cell>
          <cell r="G155">
            <v>396020.41706582729</v>
          </cell>
        </row>
        <row r="156">
          <cell r="A156">
            <v>51745</v>
          </cell>
          <cell r="B156" t="str">
            <v>Year 34</v>
          </cell>
          <cell r="C156">
            <v>34</v>
          </cell>
          <cell r="D156">
            <v>0</v>
          </cell>
          <cell r="E156">
            <v>134</v>
          </cell>
          <cell r="F156">
            <v>2541207.2188692628</v>
          </cell>
          <cell r="G156">
            <v>390523.77862356597</v>
          </cell>
        </row>
        <row r="157">
          <cell r="A157">
            <v>51836</v>
          </cell>
          <cell r="B157" t="str">
            <v>Year 34</v>
          </cell>
          <cell r="C157">
            <v>34</v>
          </cell>
          <cell r="D157">
            <v>1</v>
          </cell>
          <cell r="E157">
            <v>135</v>
          </cell>
          <cell r="F157">
            <v>2541207.2188692628</v>
          </cell>
          <cell r="G157">
            <v>385103.43178866367</v>
          </cell>
        </row>
        <row r="158">
          <cell r="A158">
            <v>51926</v>
          </cell>
          <cell r="B158" t="str">
            <v>Year 35</v>
          </cell>
          <cell r="C158">
            <v>35</v>
          </cell>
          <cell r="D158">
            <v>0</v>
          </cell>
          <cell r="E158">
            <v>136</v>
          </cell>
          <cell r="F158">
            <v>2604737.3993409942</v>
          </cell>
          <cell r="G158">
            <v>389252.27559912269</v>
          </cell>
        </row>
        <row r="159">
          <cell r="A159">
            <v>52018</v>
          </cell>
          <cell r="B159" t="str">
            <v>Year 35</v>
          </cell>
          <cell r="C159">
            <v>35</v>
          </cell>
          <cell r="D159">
            <v>0</v>
          </cell>
          <cell r="E159">
            <v>137</v>
          </cell>
          <cell r="F159">
            <v>2604737.3993409942</v>
          </cell>
          <cell r="G159">
            <v>383849.57682503347</v>
          </cell>
        </row>
        <row r="160">
          <cell r="A160">
            <v>52110</v>
          </cell>
          <cell r="B160" t="str">
            <v>Year 35</v>
          </cell>
          <cell r="C160">
            <v>35</v>
          </cell>
          <cell r="D160">
            <v>0</v>
          </cell>
          <cell r="E160">
            <v>138</v>
          </cell>
          <cell r="F160">
            <v>2604737.3993409942</v>
          </cell>
          <cell r="G160">
            <v>378521.86580534762</v>
          </cell>
        </row>
        <row r="161">
          <cell r="A161">
            <v>52201</v>
          </cell>
          <cell r="B161" t="str">
            <v>Year 35</v>
          </cell>
          <cell r="C161">
            <v>35</v>
          </cell>
          <cell r="D161">
            <v>1</v>
          </cell>
          <cell r="E161">
            <v>139</v>
          </cell>
          <cell r="F161">
            <v>2604737.3993409942</v>
          </cell>
          <cell r="G161">
            <v>373268.10173369292</v>
          </cell>
        </row>
      </sheetData>
      <sheetData sheetId="25"/>
      <sheetData sheetId="26"/>
      <sheetData sheetId="27"/>
      <sheetData sheetId="28"/>
      <sheetData sheetId="29">
        <row r="190">
          <cell r="J190">
            <v>39538</v>
          </cell>
          <cell r="K190">
            <v>39600</v>
          </cell>
          <cell r="L190">
            <v>39692</v>
          </cell>
          <cell r="M190">
            <v>39783</v>
          </cell>
          <cell r="N190">
            <v>39873</v>
          </cell>
          <cell r="O190">
            <v>39965</v>
          </cell>
          <cell r="P190">
            <v>40057</v>
          </cell>
          <cell r="Q190">
            <v>40148</v>
          </cell>
          <cell r="R190">
            <v>40238</v>
          </cell>
          <cell r="S190">
            <v>40330</v>
          </cell>
          <cell r="T190">
            <v>40422</v>
          </cell>
          <cell r="U190">
            <v>40513</v>
          </cell>
          <cell r="V190">
            <v>40603</v>
          </cell>
          <cell r="W190">
            <v>40695</v>
          </cell>
          <cell r="X190">
            <v>40787</v>
          </cell>
        </row>
        <row r="191">
          <cell r="J191">
            <v>31101.369863013701</v>
          </cell>
          <cell r="K191">
            <v>33000</v>
          </cell>
          <cell r="L191">
            <v>12729616.438356156</v>
          </cell>
          <cell r="M191">
            <v>12040500</v>
          </cell>
          <cell r="N191">
            <v>12213403.561643835</v>
          </cell>
          <cell r="O191">
            <v>12221850</v>
          </cell>
          <cell r="P191">
            <v>12221850</v>
          </cell>
          <cell r="Q191">
            <v>12221850</v>
          </cell>
          <cell r="R191">
            <v>12221850</v>
          </cell>
          <cell r="S191">
            <v>12221850</v>
          </cell>
          <cell r="T191">
            <v>12221850</v>
          </cell>
          <cell r="U191">
            <v>12221850</v>
          </cell>
          <cell r="V191">
            <v>12221850</v>
          </cell>
          <cell r="W191">
            <v>12221850</v>
          </cell>
          <cell r="X191">
            <v>12221850</v>
          </cell>
        </row>
      </sheetData>
      <sheetData sheetId="30">
        <row r="25">
          <cell r="W25">
            <v>39538</v>
          </cell>
          <cell r="X25">
            <v>39600</v>
          </cell>
          <cell r="Y25">
            <v>39692</v>
          </cell>
          <cell r="Z25">
            <v>39783</v>
          </cell>
          <cell r="AA25">
            <v>39873</v>
          </cell>
          <cell r="AB25">
            <v>39965</v>
          </cell>
          <cell r="AC25">
            <v>40057</v>
          </cell>
          <cell r="AD25">
            <v>40148</v>
          </cell>
          <cell r="AE25">
            <v>40238</v>
          </cell>
          <cell r="AF25">
            <v>40330</v>
          </cell>
          <cell r="AG25">
            <v>40422</v>
          </cell>
          <cell r="AH25">
            <v>40513</v>
          </cell>
          <cell r="AI25">
            <v>40603</v>
          </cell>
          <cell r="AJ25">
            <v>40695</v>
          </cell>
          <cell r="AK25">
            <v>40787</v>
          </cell>
          <cell r="AL25">
            <v>40878</v>
          </cell>
        </row>
        <row r="26">
          <cell r="W26">
            <v>0</v>
          </cell>
          <cell r="X26">
            <v>3265130.495174204</v>
          </cell>
          <cell r="Y26">
            <v>11329821.749806153</v>
          </cell>
          <cell r="Z26">
            <v>11513941.983764587</v>
          </cell>
          <cell r="AA26">
            <v>11677947.644503837</v>
          </cell>
          <cell r="AB26">
            <v>11813850</v>
          </cell>
          <cell r="AC26">
            <v>11813850</v>
          </cell>
          <cell r="AD26">
            <v>11813850</v>
          </cell>
          <cell r="AE26">
            <v>11813850</v>
          </cell>
          <cell r="AF26">
            <v>11813850</v>
          </cell>
          <cell r="AG26">
            <v>11813850</v>
          </cell>
          <cell r="AH26">
            <v>11813850</v>
          </cell>
          <cell r="AI26">
            <v>11813850</v>
          </cell>
          <cell r="AJ26">
            <v>11813850</v>
          </cell>
          <cell r="AK26">
            <v>11813850</v>
          </cell>
          <cell r="AL26">
            <v>11813850</v>
          </cell>
        </row>
      </sheetData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"/>
      <sheetName val="2"/>
      <sheetName val="3"/>
      <sheetName val="4"/>
      <sheetName val="5"/>
      <sheetName val="6"/>
      <sheetName val="comp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 refreshError="1">
        <row r="3">
          <cell r="B3">
            <v>37417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"/>
      <sheetName val="2"/>
      <sheetName val="3"/>
      <sheetName val="4"/>
      <sheetName val="5"/>
      <sheetName val="6"/>
      <sheetName val="comp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37417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"/>
      <sheetName val="2"/>
      <sheetName val="3"/>
      <sheetName val="4"/>
      <sheetName val="5"/>
      <sheetName val="6"/>
      <sheetName val="comp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37417</v>
          </cell>
        </row>
        <row r="4">
          <cell r="B4">
            <v>26458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"/>
      <sheetName val="2"/>
      <sheetName val="3"/>
      <sheetName val="4"/>
      <sheetName val="5"/>
      <sheetName val="6"/>
      <sheetName val="comp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37417</v>
          </cell>
        </row>
        <row r="4">
          <cell r="B4">
            <v>26458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8">
    <pageSetUpPr fitToPage="1"/>
  </sheetPr>
  <dimension ref="A1:H136"/>
  <sheetViews>
    <sheetView tabSelected="1" view="pageBreakPreview" zoomScaleNormal="100" zoomScaleSheetLayoutView="100" workbookViewId="0">
      <selection activeCell="N17" sqref="N17"/>
    </sheetView>
  </sheetViews>
  <sheetFormatPr defaultColWidth="9.1796875" defaultRowHeight="13.5"/>
  <cols>
    <col min="1" max="1" width="22.81640625" style="2" customWidth="1"/>
    <col min="2" max="2" width="3.7265625" style="2" customWidth="1"/>
    <col min="3" max="3" width="22.81640625" style="2" customWidth="1"/>
    <col min="4" max="4" width="1.7265625" style="2" customWidth="1"/>
    <col min="5" max="5" width="23.1796875" style="2" customWidth="1"/>
    <col min="6" max="6" width="14.453125" style="2" customWidth="1"/>
    <col min="7" max="7" width="5.54296875" style="2" customWidth="1"/>
    <col min="8" max="8" width="3.1796875" style="2" customWidth="1"/>
    <col min="9" max="16384" width="9.179687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3"/>
      <c r="D9" s="3"/>
      <c r="E9" s="3"/>
      <c r="F9" s="3"/>
      <c r="G9" s="3"/>
      <c r="H9" s="4"/>
    </row>
    <row r="10" spans="1:8">
      <c r="C10" s="3"/>
      <c r="D10" s="3"/>
      <c r="E10" s="3"/>
      <c r="F10" s="3"/>
      <c r="G10" s="3"/>
      <c r="H10" s="4"/>
    </row>
    <row r="11" spans="1:8">
      <c r="C11" s="3"/>
      <c r="D11" s="3"/>
      <c r="E11" s="3"/>
      <c r="F11" s="3"/>
      <c r="G11" s="3"/>
      <c r="H11" s="4"/>
    </row>
    <row r="12" spans="1:8">
      <c r="C12" s="3"/>
      <c r="D12" s="3"/>
      <c r="E12" s="3"/>
      <c r="F12" s="3"/>
      <c r="G12" s="3"/>
      <c r="H12" s="4"/>
    </row>
    <row r="13" spans="1:8" ht="19.5">
      <c r="A13" s="156" t="s">
        <v>19</v>
      </c>
      <c r="B13" s="156"/>
      <c r="C13" s="156"/>
      <c r="D13" s="156"/>
      <c r="E13" s="156"/>
      <c r="F13" s="156"/>
      <c r="G13" s="156"/>
      <c r="H13" s="5"/>
    </row>
    <row r="14" spans="1:8" ht="26.25" customHeight="1">
      <c r="A14" s="154" t="s">
        <v>75</v>
      </c>
      <c r="B14" s="154"/>
      <c r="C14" s="154"/>
      <c r="D14" s="154"/>
      <c r="E14" s="154"/>
      <c r="F14" s="154"/>
      <c r="G14" s="154"/>
      <c r="H14" s="5"/>
    </row>
    <row r="15" spans="1:8" ht="21" customHeight="1">
      <c r="A15" s="154" t="s">
        <v>70</v>
      </c>
      <c r="B15" s="154"/>
      <c r="C15" s="154"/>
      <c r="D15" s="154"/>
      <c r="E15" s="154"/>
      <c r="F15" s="154"/>
      <c r="G15" s="154"/>
      <c r="H15" s="5"/>
    </row>
    <row r="16" spans="1:8" ht="14.25" customHeight="1">
      <c r="A16" s="118"/>
      <c r="B16" s="116"/>
      <c r="C16" s="117"/>
      <c r="D16" s="117"/>
      <c r="E16" s="117"/>
      <c r="F16" s="117"/>
      <c r="G16" s="117"/>
      <c r="H16" s="5"/>
    </row>
    <row r="17" spans="1:8" ht="17.5">
      <c r="A17" s="155">
        <v>44440</v>
      </c>
      <c r="B17" s="155"/>
      <c r="C17" s="155"/>
      <c r="D17" s="155"/>
      <c r="E17" s="155"/>
      <c r="F17" s="155"/>
      <c r="G17" s="15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A26" s="5"/>
      <c r="B26" s="5"/>
      <c r="C26" s="5"/>
      <c r="D26" s="5"/>
      <c r="E26" s="5"/>
      <c r="F26" s="5"/>
      <c r="G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 ht="19.5" customHeight="1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 ht="19.5" customHeight="1">
      <c r="A34" s="5"/>
      <c r="B34" s="5"/>
      <c r="C34" s="5"/>
      <c r="D34" s="5"/>
      <c r="E34" s="5"/>
      <c r="F34" s="5"/>
      <c r="G34" s="5"/>
      <c r="H34" s="5"/>
    </row>
    <row r="35" spans="1:8" ht="21.75" customHeight="1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F37" s="119" t="s">
        <v>8</v>
      </c>
      <c r="G37" s="59" t="s">
        <v>20</v>
      </c>
      <c r="H37" s="5"/>
    </row>
    <row r="38" spans="1:8">
      <c r="A38" s="5"/>
      <c r="B38" s="5"/>
      <c r="C38" s="5"/>
      <c r="D38" s="5"/>
      <c r="F38" s="120" t="s">
        <v>9</v>
      </c>
      <c r="G38" s="59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>
      <c r="A42" s="5"/>
      <c r="B42" s="5"/>
      <c r="C42" s="5"/>
      <c r="D42" s="5"/>
      <c r="E42" s="5"/>
      <c r="F42" s="5"/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>
      <c r="A46" s="5"/>
      <c r="B46" s="5"/>
      <c r="C46" s="5"/>
      <c r="D46" s="5"/>
      <c r="E46" s="5"/>
      <c r="F46" s="5"/>
      <c r="G46" s="5"/>
    </row>
    <row r="47" spans="1:8">
      <c r="A47" s="5"/>
      <c r="B47" s="5"/>
      <c r="C47" s="5"/>
      <c r="D47" s="5"/>
      <c r="E47" s="5"/>
      <c r="F47" s="5"/>
      <c r="G47" s="5"/>
    </row>
    <row r="48" spans="1:8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>
      <c r="A52" s="5"/>
      <c r="B52" s="5"/>
      <c r="C52" s="5"/>
      <c r="D52" s="5"/>
      <c r="E52" s="5"/>
      <c r="F52" s="5"/>
      <c r="G52" s="5"/>
    </row>
    <row r="53" spans="1:7">
      <c r="A53" s="5"/>
      <c r="B53" s="5"/>
      <c r="C53" s="5"/>
      <c r="D53" s="5"/>
      <c r="E53" s="5"/>
      <c r="F53" s="5"/>
      <c r="G53" s="5"/>
    </row>
    <row r="54" spans="1:7">
      <c r="A54" s="5"/>
      <c r="B54" s="5"/>
      <c r="C54" s="5"/>
      <c r="D54" s="5"/>
      <c r="E54" s="5"/>
      <c r="F54" s="5"/>
      <c r="G54" s="5"/>
    </row>
    <row r="55" spans="1:7">
      <c r="A55" s="5"/>
      <c r="B55" s="5"/>
      <c r="C55" s="5"/>
      <c r="D55" s="5"/>
      <c r="E55" s="5"/>
      <c r="F55" s="5"/>
      <c r="G55" s="5"/>
    </row>
    <row r="56" spans="1:7">
      <c r="A56" s="5"/>
      <c r="B56" s="5"/>
      <c r="C56" s="5"/>
      <c r="D56" s="5"/>
      <c r="E56" s="5"/>
      <c r="F56" s="5"/>
      <c r="G56" s="5"/>
    </row>
    <row r="57" spans="1:7">
      <c r="A57" s="5"/>
      <c r="B57" s="5"/>
      <c r="C57" s="5"/>
      <c r="D57" s="5"/>
      <c r="E57" s="5"/>
      <c r="F57" s="5"/>
      <c r="G57" s="5"/>
    </row>
    <row r="58" spans="1:7">
      <c r="A58" s="5"/>
      <c r="B58" s="5"/>
      <c r="C58" s="5"/>
      <c r="D58" s="5"/>
      <c r="E58" s="5"/>
      <c r="F58" s="5"/>
      <c r="G58" s="5"/>
    </row>
    <row r="59" spans="1:7">
      <c r="A59" s="5"/>
      <c r="B59" s="5"/>
      <c r="C59" s="5"/>
      <c r="D59" s="5"/>
      <c r="E59" s="5"/>
      <c r="F59" s="5"/>
      <c r="G59" s="5"/>
    </row>
    <row r="60" spans="1:7">
      <c r="A60" s="5"/>
      <c r="B60" s="5"/>
      <c r="C60" s="5"/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128" spans="2:2">
      <c r="B128" s="2" t="s">
        <v>7</v>
      </c>
    </row>
    <row r="136" spans="2:2">
      <c r="B136" s="2" t="s">
        <v>6</v>
      </c>
    </row>
  </sheetData>
  <mergeCells count="4">
    <mergeCell ref="A14:G14"/>
    <mergeCell ref="A15:G15"/>
    <mergeCell ref="A17:G17"/>
    <mergeCell ref="A13:G13"/>
  </mergeCells>
  <phoneticPr fontId="0" type="noConversion"/>
  <pageMargins left="0.39370078740157483" right="0.39370078740157483" top="0.39370078740157483" bottom="0" header="0.39370078740157483" footer="0"/>
  <pageSetup paperSize="9" fitToHeight="0" orientation="portrait" r:id="rId1"/>
  <headerFooter differentFirst="1"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0"/>
  <dimension ref="A1:J111"/>
  <sheetViews>
    <sheetView view="pageBreakPreview" topLeftCell="A10" zoomScaleNormal="100" zoomScaleSheetLayoutView="100" workbookViewId="0">
      <selection activeCell="N17" sqref="N17"/>
    </sheetView>
  </sheetViews>
  <sheetFormatPr defaultColWidth="9.1796875" defaultRowHeight="12.75" customHeight="1"/>
  <cols>
    <col min="1" max="1" width="6.54296875" style="34" customWidth="1"/>
    <col min="2" max="2" width="43.26953125" style="10" customWidth="1"/>
    <col min="3" max="3" width="16.453125" style="35" customWidth="1"/>
    <col min="4" max="4" width="1.26953125" style="35" customWidth="1"/>
    <col min="5" max="5" width="12.81640625" style="36" customWidth="1"/>
    <col min="6" max="6" width="0.453125" style="10" customWidth="1"/>
    <col min="7" max="7" width="9.7265625" style="10" bestFit="1" customWidth="1"/>
    <col min="8" max="8" width="9.81640625" style="10" customWidth="1"/>
    <col min="9" max="9" width="42.7265625" style="10" bestFit="1" customWidth="1"/>
    <col min="10" max="10" width="13" style="10" customWidth="1"/>
    <col min="11" max="11" width="9.1796875" style="10"/>
    <col min="12" max="12" width="11.54296875" style="10" bestFit="1" customWidth="1"/>
    <col min="13" max="16384" width="9.1796875" style="10"/>
  </cols>
  <sheetData>
    <row r="1" spans="1:9" s="9" customFormat="1" ht="13.5">
      <c r="A1" s="46" t="str">
        <f>'Front Cover'!DocTitle</f>
        <v>Campbell Park Parish Council</v>
      </c>
      <c r="B1" s="8"/>
      <c r="C1" s="18"/>
      <c r="D1" s="18"/>
      <c r="E1" s="19"/>
      <c r="F1" s="8"/>
    </row>
    <row r="2" spans="1:9" ht="13.5">
      <c r="A2" s="46" t="str">
        <f>'Front Cover'!DocType</f>
        <v>Tender sum analysis format</v>
      </c>
      <c r="B2" s="20"/>
      <c r="C2" s="21"/>
      <c r="D2" s="21"/>
      <c r="E2" s="22"/>
      <c r="F2" s="20"/>
    </row>
    <row r="3" spans="1:9" ht="13.5">
      <c r="A3" s="46"/>
      <c r="B3" s="20"/>
      <c r="C3" s="21"/>
      <c r="D3" s="21"/>
      <c r="E3" s="22"/>
      <c r="F3" s="20"/>
    </row>
    <row r="4" spans="1:9" ht="13.5">
      <c r="A4" s="157">
        <f>'Front Cover'!DocDate</f>
        <v>44440</v>
      </c>
      <c r="B4" s="157"/>
      <c r="C4" s="10"/>
      <c r="D4" s="10"/>
      <c r="E4" s="48"/>
      <c r="F4" s="37"/>
      <c r="H4" s="47"/>
    </row>
    <row r="5" spans="1:9" ht="13.5">
      <c r="A5" s="65"/>
      <c r="B5" s="66"/>
      <c r="C5" s="66"/>
      <c r="D5" s="66"/>
      <c r="E5" s="67"/>
      <c r="F5" s="38"/>
    </row>
    <row r="6" spans="1:9" ht="12.75" customHeight="1">
      <c r="A6" s="11"/>
      <c r="B6" s="20"/>
      <c r="C6" s="23"/>
      <c r="D6" s="23"/>
      <c r="E6" s="24"/>
      <c r="F6" s="24"/>
    </row>
    <row r="7" spans="1:9" ht="12.75" customHeight="1">
      <c r="A7" s="40"/>
      <c r="B7" s="46"/>
      <c r="C7" s="46"/>
      <c r="D7" s="46"/>
      <c r="E7" s="46"/>
    </row>
    <row r="8" spans="1:9" ht="13.5">
      <c r="A8" s="39"/>
      <c r="B8" s="41"/>
      <c r="C8" s="41"/>
      <c r="D8" s="41"/>
      <c r="E8" s="41"/>
    </row>
    <row r="9" spans="1:9" ht="24.5">
      <c r="A9" s="68" t="s">
        <v>18</v>
      </c>
      <c r="C9" s="41"/>
      <c r="D9" s="41"/>
      <c r="E9" s="41"/>
    </row>
    <row r="10" spans="1:9" s="33" customFormat="1" ht="13.5">
      <c r="A10" s="42"/>
      <c r="C10" s="147" t="s">
        <v>1</v>
      </c>
      <c r="D10" s="60"/>
      <c r="E10" s="60"/>
      <c r="F10" s="26"/>
      <c r="G10" s="16"/>
      <c r="H10" s="43"/>
      <c r="I10" s="63"/>
    </row>
    <row r="11" spans="1:9" s="9" customFormat="1" ht="12.75" customHeight="1">
      <c r="A11" s="27"/>
      <c r="B11" s="28"/>
      <c r="C11" s="148" t="s">
        <v>2</v>
      </c>
      <c r="D11" s="61"/>
      <c r="E11" s="111"/>
      <c r="F11" s="29"/>
      <c r="G11" s="44"/>
      <c r="H11" s="13"/>
      <c r="I11" s="8"/>
    </row>
    <row r="12" spans="1:9" s="9" customFormat="1" ht="12.75" customHeight="1">
      <c r="A12" s="30"/>
      <c r="B12" s="12"/>
      <c r="C12" s="31"/>
      <c r="D12" s="31"/>
      <c r="E12" s="32"/>
      <c r="F12" s="32"/>
      <c r="G12" s="63"/>
      <c r="H12" s="33"/>
      <c r="I12" s="8"/>
    </row>
    <row r="13" spans="1:9" s="9" customFormat="1" ht="15.75" customHeight="1">
      <c r="A13" s="30"/>
      <c r="B13" s="13" t="s">
        <v>10</v>
      </c>
      <c r="C13" s="149">
        <f>SUM('Measured Works'!F21)</f>
        <v>0</v>
      </c>
      <c r="D13" s="100"/>
      <c r="E13" s="100"/>
      <c r="F13" s="32"/>
      <c r="G13" s="25"/>
      <c r="H13" s="33"/>
      <c r="I13" s="8"/>
    </row>
    <row r="14" spans="1:9" ht="15.75" customHeight="1">
      <c r="A14" s="30"/>
      <c r="B14" s="17" t="s">
        <v>22</v>
      </c>
      <c r="C14" s="149">
        <f>SUM(Prelims!G7)</f>
        <v>0</v>
      </c>
      <c r="D14" s="100"/>
      <c r="E14" s="100"/>
      <c r="F14" s="32"/>
      <c r="G14" s="25"/>
      <c r="H14" s="33"/>
      <c r="I14" s="20"/>
    </row>
    <row r="15" spans="1:9" ht="15.75" customHeight="1">
      <c r="A15" s="30"/>
      <c r="B15" s="17"/>
      <c r="C15" s="121"/>
      <c r="D15" s="100"/>
      <c r="E15" s="100"/>
      <c r="F15" s="32"/>
      <c r="G15" s="25"/>
      <c r="H15" s="33"/>
      <c r="I15" s="20"/>
    </row>
    <row r="16" spans="1:9" ht="15.75" customHeight="1">
      <c r="A16" s="30"/>
      <c r="B16" s="150" t="s">
        <v>72</v>
      </c>
      <c r="C16" s="149">
        <f>SUM(C13:C14)</f>
        <v>0</v>
      </c>
      <c r="D16" s="100"/>
      <c r="E16" s="100"/>
      <c r="F16" s="32"/>
      <c r="G16" s="25"/>
      <c r="H16" s="33"/>
      <c r="I16" s="20"/>
    </row>
    <row r="17" spans="1:10" ht="15.75" customHeight="1">
      <c r="A17" s="30"/>
      <c r="B17" s="17"/>
      <c r="C17" s="100"/>
      <c r="D17" s="100"/>
      <c r="E17" s="100"/>
      <c r="F17" s="32"/>
      <c r="G17" s="25"/>
      <c r="H17" s="33"/>
      <c r="I17" s="20"/>
    </row>
    <row r="18" spans="1:10" ht="15.75" customHeight="1">
      <c r="A18" s="30"/>
      <c r="B18" s="17"/>
      <c r="C18" s="100"/>
      <c r="D18" s="100"/>
      <c r="E18" s="100"/>
      <c r="F18" s="32"/>
      <c r="G18" s="25"/>
      <c r="H18" s="33"/>
      <c r="I18" s="20"/>
    </row>
    <row r="19" spans="1:10" ht="15.75" customHeight="1">
      <c r="A19" s="30"/>
      <c r="B19" s="17"/>
      <c r="C19" s="100"/>
      <c r="D19" s="100"/>
      <c r="E19" s="100"/>
      <c r="F19" s="32"/>
      <c r="G19" s="25"/>
      <c r="H19" s="33"/>
      <c r="I19" s="20"/>
    </row>
    <row r="20" spans="1:10" ht="15.75" customHeight="1">
      <c r="A20" s="30"/>
      <c r="B20" s="150" t="s">
        <v>72</v>
      </c>
      <c r="C20" s="151">
        <f>SUM(C16)</f>
        <v>0</v>
      </c>
      <c r="D20" s="100"/>
      <c r="E20" s="100"/>
      <c r="F20" s="32"/>
      <c r="G20" s="25"/>
      <c r="H20" s="33"/>
      <c r="I20" s="20"/>
    </row>
    <row r="21" spans="1:10" ht="15.75" customHeight="1">
      <c r="A21" s="30"/>
      <c r="B21" s="17"/>
      <c r="C21" s="100"/>
      <c r="D21" s="100"/>
      <c r="E21" s="100"/>
      <c r="F21" s="32"/>
      <c r="G21" s="25"/>
      <c r="H21" s="33"/>
      <c r="I21" s="20"/>
    </row>
    <row r="22" spans="1:10" ht="15.75" customHeight="1">
      <c r="A22" s="30"/>
      <c r="B22" s="17" t="s">
        <v>74</v>
      </c>
      <c r="C22" s="149">
        <v>0</v>
      </c>
      <c r="D22" s="100"/>
      <c r="E22" s="100"/>
      <c r="F22" s="32"/>
      <c r="G22" s="25"/>
      <c r="H22" s="58"/>
      <c r="I22" s="62"/>
    </row>
    <row r="23" spans="1:10" ht="15.75" customHeight="1">
      <c r="A23" s="30"/>
      <c r="B23" s="17"/>
      <c r="C23" s="100"/>
      <c r="D23" s="100"/>
      <c r="E23" s="100"/>
      <c r="F23" s="32"/>
      <c r="G23" s="25"/>
      <c r="H23" s="58"/>
      <c r="I23" s="62"/>
    </row>
    <row r="24" spans="1:10" ht="12.75" customHeight="1">
      <c r="A24" s="30"/>
      <c r="B24" s="15"/>
      <c r="C24" s="121"/>
      <c r="D24" s="100"/>
      <c r="E24" s="100"/>
      <c r="F24" s="32"/>
      <c r="G24" s="25"/>
      <c r="H24" s="58"/>
      <c r="I24" s="12"/>
      <c r="J24" s="14"/>
    </row>
    <row r="25" spans="1:10" ht="10.5" customHeight="1">
      <c r="A25" s="30"/>
      <c r="B25" s="15"/>
      <c r="C25" s="122"/>
      <c r="D25" s="130"/>
      <c r="E25" s="130"/>
      <c r="F25" s="32"/>
      <c r="G25" s="25"/>
      <c r="I25" s="15"/>
      <c r="J25" s="14"/>
    </row>
    <row r="26" spans="1:10" ht="12.75" customHeight="1">
      <c r="A26" s="30"/>
      <c r="B26" s="57" t="s">
        <v>73</v>
      </c>
      <c r="C26" s="129">
        <f>SUM(C20:C22)</f>
        <v>0</v>
      </c>
      <c r="D26" s="123"/>
      <c r="E26" s="125"/>
      <c r="F26" s="32"/>
      <c r="G26" s="25"/>
      <c r="I26" s="15"/>
      <c r="J26" s="14"/>
    </row>
    <row r="27" spans="1:10" s="55" customFormat="1" ht="12.75" customHeight="1">
      <c r="A27" s="51"/>
      <c r="B27" s="52"/>
      <c r="C27" s="50"/>
      <c r="D27" s="50"/>
      <c r="E27" s="69"/>
      <c r="F27" s="53"/>
      <c r="G27" s="54"/>
      <c r="I27" s="15"/>
      <c r="J27" s="56"/>
    </row>
    <row r="28" spans="1:10" ht="12.75" customHeight="1">
      <c r="A28" s="10"/>
      <c r="C28" s="10"/>
      <c r="D28" s="10"/>
      <c r="E28" s="10"/>
    </row>
    <row r="29" spans="1:10" ht="13.5">
      <c r="A29" s="10"/>
      <c r="C29" s="10"/>
      <c r="D29" s="10"/>
      <c r="E29" s="10"/>
    </row>
    <row r="30" spans="1:10" ht="12.75" customHeight="1">
      <c r="A30" s="10"/>
      <c r="C30" s="10"/>
      <c r="D30" s="10"/>
      <c r="E30" s="10"/>
    </row>
    <row r="103" spans="2:2" ht="12.75" customHeight="1">
      <c r="B103" s="10" t="s">
        <v>7</v>
      </c>
    </row>
    <row r="111" spans="2:2" ht="12.75" customHeight="1">
      <c r="B111" s="10" t="s">
        <v>6</v>
      </c>
    </row>
  </sheetData>
  <mergeCells count="1">
    <mergeCell ref="A4:B4"/>
  </mergeCells>
  <phoneticPr fontId="0" type="noConversion"/>
  <pageMargins left="0.39370078740157483" right="0.39370078740157483" top="0.39370078740157483" bottom="0" header="0.39370078740157483" footer="0"/>
  <pageSetup paperSize="9" fitToHeight="0" orientation="portrait" r:id="rId1"/>
  <headerFooter differentFirst="1" alignWithMargins="0">
    <oddFooter>&amp;C&amp;P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441A-6960-4B4E-A3C7-08A56FDF8363}">
  <dimension ref="A1:G74"/>
  <sheetViews>
    <sheetView view="pageBreakPreview" topLeftCell="A43" zoomScaleNormal="100" zoomScaleSheetLayoutView="100" workbookViewId="0">
      <selection activeCell="N17" sqref="N17"/>
    </sheetView>
  </sheetViews>
  <sheetFormatPr defaultColWidth="9.1796875" defaultRowHeight="12.5"/>
  <cols>
    <col min="1" max="1" width="37.26953125" style="140" customWidth="1"/>
    <col min="2" max="2" width="1.7265625" style="140" customWidth="1"/>
    <col min="3" max="3" width="13.7265625" style="140" customWidth="1"/>
    <col min="4" max="4" width="1.7265625" style="140" customWidth="1"/>
    <col min="5" max="5" width="13.7265625" style="140" customWidth="1"/>
    <col min="6" max="6" width="1.7265625" style="140" customWidth="1"/>
    <col min="7" max="7" width="15.453125" style="140" customWidth="1"/>
    <col min="8" max="16384" width="9.1796875" style="140"/>
  </cols>
  <sheetData>
    <row r="1" spans="1:7" s="133" customFormat="1" ht="14">
      <c r="A1" s="46" t="str">
        <f>'Front Cover'!DocTitle</f>
        <v>Campbell Park Parish Council</v>
      </c>
      <c r="B1" s="8"/>
      <c r="C1" s="134"/>
      <c r="D1" s="134"/>
      <c r="E1" s="134"/>
      <c r="F1" s="134"/>
    </row>
    <row r="2" spans="1:7" s="133" customFormat="1" ht="14">
      <c r="A2" s="46" t="str">
        <f>'Front Cover'!DocType</f>
        <v>Tender sum analysis format</v>
      </c>
      <c r="B2" s="20"/>
    </row>
    <row r="3" spans="1:7" s="133" customFormat="1" ht="14">
      <c r="A3" s="46"/>
      <c r="B3" s="20"/>
    </row>
    <row r="4" spans="1:7" s="133" customFormat="1" ht="14">
      <c r="A4" s="157">
        <f>'Front Cover'!DocDate</f>
        <v>44440</v>
      </c>
      <c r="B4" s="157"/>
      <c r="C4" s="136"/>
      <c r="D4" s="135"/>
      <c r="E4" s="135"/>
      <c r="F4" s="135"/>
      <c r="G4" s="135"/>
    </row>
    <row r="5" spans="1:7" s="137" customFormat="1" ht="15.65" customHeight="1"/>
    <row r="6" spans="1:7" ht="19.5">
      <c r="A6" s="138" t="s">
        <v>22</v>
      </c>
      <c r="B6" s="139"/>
    </row>
    <row r="7" spans="1:7" ht="13">
      <c r="A7" s="139"/>
      <c r="B7" s="139"/>
      <c r="C7" s="141" t="s">
        <v>23</v>
      </c>
      <c r="D7" s="141"/>
      <c r="E7" s="141" t="s">
        <v>24</v>
      </c>
      <c r="F7" s="141"/>
      <c r="G7" s="141" t="s">
        <v>85</v>
      </c>
    </row>
    <row r="8" spans="1:7" ht="7.5" customHeight="1"/>
    <row r="9" spans="1:7" ht="13">
      <c r="A9" s="142" t="s">
        <v>25</v>
      </c>
      <c r="B9" s="142"/>
    </row>
    <row r="10" spans="1:7">
      <c r="A10" s="140" t="s">
        <v>26</v>
      </c>
    </row>
    <row r="11" spans="1:7">
      <c r="A11" s="140" t="s">
        <v>27</v>
      </c>
    </row>
    <row r="12" spans="1:7" ht="13">
      <c r="A12" s="143" t="s">
        <v>28</v>
      </c>
    </row>
    <row r="13" spans="1:7" ht="13">
      <c r="A13" s="143"/>
    </row>
    <row r="14" spans="1:7" ht="9.75" customHeight="1"/>
    <row r="15" spans="1:7" ht="13">
      <c r="A15" s="142" t="s">
        <v>29</v>
      </c>
      <c r="B15" s="142"/>
    </row>
    <row r="16" spans="1:7">
      <c r="A16" s="140" t="s">
        <v>30</v>
      </c>
    </row>
    <row r="17" spans="1:2" ht="13">
      <c r="A17" s="143" t="s">
        <v>28</v>
      </c>
    </row>
    <row r="18" spans="1:2" ht="9.75" customHeight="1"/>
    <row r="19" spans="1:2" ht="13">
      <c r="A19" s="142" t="s">
        <v>31</v>
      </c>
      <c r="B19" s="142"/>
    </row>
    <row r="20" spans="1:2">
      <c r="A20" s="140" t="s">
        <v>32</v>
      </c>
    </row>
    <row r="21" spans="1:2">
      <c r="A21" s="140" t="s">
        <v>33</v>
      </c>
    </row>
    <row r="22" spans="1:2">
      <c r="A22" s="140" t="s">
        <v>34</v>
      </c>
    </row>
    <row r="23" spans="1:2">
      <c r="A23" s="140" t="s">
        <v>35</v>
      </c>
    </row>
    <row r="24" spans="1:2">
      <c r="A24" s="140" t="s">
        <v>36</v>
      </c>
    </row>
    <row r="25" spans="1:2">
      <c r="A25" s="140" t="s">
        <v>37</v>
      </c>
    </row>
    <row r="26" spans="1:2">
      <c r="A26" s="140" t="s">
        <v>38</v>
      </c>
    </row>
    <row r="27" spans="1:2" ht="13">
      <c r="A27" s="143" t="s">
        <v>28</v>
      </c>
    </row>
    <row r="28" spans="1:2" ht="9.75" customHeight="1"/>
    <row r="29" spans="1:2" ht="13">
      <c r="A29" s="142" t="s">
        <v>39</v>
      </c>
      <c r="B29" s="142"/>
    </row>
    <row r="30" spans="1:2">
      <c r="A30" s="140" t="s">
        <v>40</v>
      </c>
    </row>
    <row r="31" spans="1:2">
      <c r="A31" s="140" t="s">
        <v>41</v>
      </c>
    </row>
    <row r="32" spans="1:2">
      <c r="A32" s="140" t="s">
        <v>42</v>
      </c>
    </row>
    <row r="33" spans="1:2">
      <c r="A33" s="140" t="s">
        <v>43</v>
      </c>
    </row>
    <row r="34" spans="1:2">
      <c r="A34" s="140" t="s">
        <v>44</v>
      </c>
    </row>
    <row r="35" spans="1:2">
      <c r="A35" s="140" t="s">
        <v>45</v>
      </c>
    </row>
    <row r="36" spans="1:2">
      <c r="A36" s="140" t="s">
        <v>46</v>
      </c>
    </row>
    <row r="37" spans="1:2">
      <c r="A37" s="140" t="s">
        <v>47</v>
      </c>
    </row>
    <row r="38" spans="1:2">
      <c r="A38" s="140" t="s">
        <v>48</v>
      </c>
    </row>
    <row r="39" spans="1:2">
      <c r="A39" s="140" t="s">
        <v>49</v>
      </c>
    </row>
    <row r="40" spans="1:2">
      <c r="A40" s="140" t="s">
        <v>50</v>
      </c>
    </row>
    <row r="41" spans="1:2">
      <c r="A41" s="140" t="s">
        <v>51</v>
      </c>
    </row>
    <row r="42" spans="1:2" ht="13">
      <c r="A42" s="143" t="s">
        <v>28</v>
      </c>
    </row>
    <row r="43" spans="1:2" ht="9.75" customHeight="1"/>
    <row r="44" spans="1:2" ht="13">
      <c r="A44" s="142" t="s">
        <v>52</v>
      </c>
      <c r="B44" s="142"/>
    </row>
    <row r="45" spans="1:2">
      <c r="A45" s="140" t="s">
        <v>53</v>
      </c>
    </row>
    <row r="46" spans="1:2">
      <c r="A46" s="140" t="s">
        <v>54</v>
      </c>
    </row>
    <row r="47" spans="1:2">
      <c r="A47" s="140" t="s">
        <v>55</v>
      </c>
    </row>
    <row r="48" spans="1:2">
      <c r="A48" s="144"/>
    </row>
    <row r="49" spans="1:2" ht="13">
      <c r="A49" s="143" t="s">
        <v>28</v>
      </c>
    </row>
    <row r="50" spans="1:2" ht="13">
      <c r="B50" s="142"/>
    </row>
    <row r="51" spans="1:2" ht="13">
      <c r="A51" s="142" t="s">
        <v>56</v>
      </c>
    </row>
    <row r="52" spans="1:2">
      <c r="A52" s="140" t="s">
        <v>57</v>
      </c>
    </row>
    <row r="53" spans="1:2">
      <c r="A53" s="140" t="s">
        <v>58</v>
      </c>
    </row>
    <row r="54" spans="1:2">
      <c r="A54" s="140" t="s">
        <v>59</v>
      </c>
    </row>
    <row r="55" spans="1:2" ht="13">
      <c r="A55" s="143" t="s">
        <v>28</v>
      </c>
    </row>
    <row r="56" spans="1:2" ht="13">
      <c r="B56" s="142"/>
    </row>
    <row r="57" spans="1:2" ht="13">
      <c r="A57" s="142" t="s">
        <v>60</v>
      </c>
    </row>
    <row r="58" spans="1:2">
      <c r="A58" s="140" t="s">
        <v>61</v>
      </c>
    </row>
    <row r="59" spans="1:2">
      <c r="A59" s="140" t="s">
        <v>62</v>
      </c>
    </row>
    <row r="60" spans="1:2" ht="13">
      <c r="A60" s="143" t="s">
        <v>28</v>
      </c>
    </row>
    <row r="61" spans="1:2" ht="13">
      <c r="B61" s="142"/>
    </row>
    <row r="62" spans="1:2" ht="13">
      <c r="A62" s="142" t="s">
        <v>63</v>
      </c>
    </row>
    <row r="63" spans="1:2">
      <c r="A63" s="140" t="s">
        <v>64</v>
      </c>
    </row>
    <row r="64" spans="1:2">
      <c r="A64" s="140" t="s">
        <v>65</v>
      </c>
    </row>
    <row r="66" spans="1:7" ht="13">
      <c r="A66" s="142" t="s">
        <v>66</v>
      </c>
    </row>
    <row r="67" spans="1:7">
      <c r="A67" s="140" t="s">
        <v>67</v>
      </c>
    </row>
    <row r="68" spans="1:7">
      <c r="A68" s="140" t="s">
        <v>68</v>
      </c>
    </row>
    <row r="69" spans="1:7">
      <c r="A69" s="140" t="s">
        <v>71</v>
      </c>
    </row>
    <row r="70" spans="1:7" ht="13" thickBot="1"/>
    <row r="71" spans="1:7" ht="7.5" customHeight="1">
      <c r="C71" s="145"/>
      <c r="D71" s="145"/>
      <c r="E71" s="145"/>
      <c r="F71" s="145"/>
      <c r="G71" s="145"/>
    </row>
    <row r="72" spans="1:7">
      <c r="B72" s="140" t="s">
        <v>2</v>
      </c>
      <c r="C72" s="140">
        <f>SUM(C8:C70)</f>
        <v>0</v>
      </c>
      <c r="D72" s="140" t="s">
        <v>2</v>
      </c>
      <c r="E72" s="140">
        <f>SUM(E8:E70)</f>
        <v>0</v>
      </c>
      <c r="F72" s="140" t="s">
        <v>2</v>
      </c>
      <c r="G72" s="140">
        <f>SUM(C72:E72)</f>
        <v>0</v>
      </c>
    </row>
    <row r="73" spans="1:7" ht="13.5" customHeight="1" thickBot="1">
      <c r="A73" s="142" t="s">
        <v>69</v>
      </c>
      <c r="C73" s="146"/>
      <c r="D73" s="146"/>
      <c r="E73" s="146"/>
      <c r="F73" s="146"/>
      <c r="G73" s="146"/>
    </row>
    <row r="74" spans="1:7" ht="13" thickTop="1"/>
  </sheetData>
  <mergeCells count="1">
    <mergeCell ref="A4:B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 xml:space="preserve">&amp;L&amp;"Arial,Regular"&amp;8Section 6 - Contract Sum Analysis&amp;C&amp;"Arial,Regular"&amp;8&amp;P of &amp;N&amp;R&amp;"Arial,Regular"&amp;8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N39"/>
  <sheetViews>
    <sheetView showZeros="0" view="pageBreakPreview" topLeftCell="A10" zoomScaleNormal="100" zoomScaleSheetLayoutView="100" zoomScalePageLayoutView="55" workbookViewId="0">
      <selection activeCell="N17" sqref="N17"/>
    </sheetView>
  </sheetViews>
  <sheetFormatPr defaultColWidth="9.1796875" defaultRowHeight="13.5"/>
  <cols>
    <col min="1" max="1" width="5" style="70" customWidth="1"/>
    <col min="2" max="2" width="61" style="79" customWidth="1"/>
    <col min="3" max="3" width="7.453125" style="108" customWidth="1"/>
    <col min="4" max="4" width="6.453125" style="109" customWidth="1"/>
    <col min="5" max="5" width="12.54296875" style="110" customWidth="1"/>
    <col min="6" max="6" width="14" style="87" customWidth="1"/>
    <col min="7" max="7" width="16.6328125" style="88" customWidth="1"/>
    <col min="8" max="8" width="9.81640625" style="88" customWidth="1"/>
    <col min="9" max="9" width="5.26953125" style="88" customWidth="1"/>
    <col min="10" max="10" width="4.81640625" style="88" customWidth="1"/>
    <col min="11" max="11" width="9.26953125" style="88" bestFit="1" customWidth="1"/>
    <col min="12" max="12" width="13.7265625" style="88" bestFit="1" customWidth="1"/>
    <col min="13" max="13" width="31.81640625" style="88" customWidth="1"/>
    <col min="14" max="16384" width="9.1796875" style="88"/>
  </cols>
  <sheetData>
    <row r="1" spans="1:13" s="83" customFormat="1">
      <c r="A1" s="114" t="str">
        <f>'Front Cover'!DocTitle</f>
        <v>Campbell Park Parish Council</v>
      </c>
      <c r="B1" s="8"/>
      <c r="C1" s="18"/>
      <c r="D1" s="18"/>
      <c r="E1" s="19"/>
      <c r="F1" s="9"/>
    </row>
    <row r="2" spans="1:13">
      <c r="A2" s="114" t="str">
        <f>'Front Cover'!DocType</f>
        <v>Tender sum analysis format</v>
      </c>
      <c r="B2" s="20"/>
      <c r="C2" s="21"/>
      <c r="D2" s="21"/>
      <c r="E2" s="22"/>
      <c r="F2" s="10"/>
    </row>
    <row r="3" spans="1:13">
      <c r="A3" s="114"/>
      <c r="B3" s="20"/>
      <c r="C3" s="21"/>
      <c r="D3" s="21"/>
      <c r="E3" s="22"/>
      <c r="F3" s="10"/>
    </row>
    <row r="4" spans="1:13">
      <c r="A4" s="158">
        <f>'Front Cover'!DocDate</f>
        <v>44440</v>
      </c>
      <c r="B4" s="158"/>
      <c r="C4" s="66"/>
      <c r="D4" s="66"/>
      <c r="E4" s="112"/>
      <c r="F4" s="113"/>
    </row>
    <row r="5" spans="1:13">
      <c r="A5" s="71"/>
      <c r="B5" s="84"/>
      <c r="C5" s="85"/>
      <c r="D5" s="86"/>
      <c r="E5" s="73"/>
    </row>
    <row r="6" spans="1:13" ht="23">
      <c r="A6" s="124" t="s">
        <v>13</v>
      </c>
      <c r="B6" s="84"/>
      <c r="C6" s="85"/>
      <c r="D6" s="86"/>
      <c r="E6" s="73"/>
    </row>
    <row r="7" spans="1:13" ht="9" customHeight="1">
      <c r="A7" s="124"/>
      <c r="B7" s="84"/>
      <c r="C7" s="85"/>
      <c r="D7" s="86"/>
      <c r="E7" s="73"/>
    </row>
    <row r="8" spans="1:13">
      <c r="A8" s="78" t="s">
        <v>17</v>
      </c>
      <c r="B8" s="89" t="s">
        <v>0</v>
      </c>
      <c r="C8" s="80" t="s">
        <v>3</v>
      </c>
      <c r="D8" s="80" t="s">
        <v>4</v>
      </c>
      <c r="E8" s="82" t="s">
        <v>5</v>
      </c>
      <c r="F8" s="90" t="s">
        <v>16</v>
      </c>
      <c r="G8" s="80"/>
      <c r="H8" s="82"/>
      <c r="I8" s="82"/>
      <c r="J8" s="82"/>
      <c r="K8" s="83"/>
      <c r="L8" s="83"/>
      <c r="M8" s="83"/>
    </row>
    <row r="9" spans="1:13">
      <c r="A9" s="78"/>
      <c r="B9" s="89"/>
      <c r="C9" s="80"/>
      <c r="D9" s="80"/>
      <c r="E9" s="82"/>
      <c r="F9" s="90"/>
      <c r="G9" s="80"/>
      <c r="H9" s="82"/>
      <c r="I9" s="82"/>
      <c r="J9" s="82"/>
      <c r="K9" s="83"/>
      <c r="L9" s="83"/>
      <c r="M9" s="83"/>
    </row>
    <row r="10" spans="1:13" s="95" customFormat="1">
      <c r="A10" s="72"/>
      <c r="B10" s="91"/>
      <c r="C10" s="92"/>
      <c r="D10" s="93"/>
      <c r="E10" s="93"/>
      <c r="F10" s="94"/>
    </row>
    <row r="11" spans="1:13">
      <c r="A11" s="72" t="s">
        <v>76</v>
      </c>
      <c r="B11" s="96"/>
      <c r="C11" s="85"/>
      <c r="D11" s="81"/>
      <c r="E11" s="73"/>
      <c r="G11" s="74"/>
      <c r="H11" s="85"/>
      <c r="I11" s="85"/>
      <c r="J11" s="76"/>
      <c r="K11" s="73"/>
      <c r="L11" s="73"/>
      <c r="M11" s="73"/>
    </row>
    <row r="12" spans="1:13">
      <c r="A12" s="72"/>
      <c r="B12" s="96"/>
      <c r="C12" s="85"/>
      <c r="D12" s="81"/>
      <c r="E12" s="127"/>
      <c r="G12" s="74"/>
      <c r="H12" s="85"/>
      <c r="I12" s="85"/>
      <c r="J12" s="76"/>
      <c r="K12" s="73"/>
      <c r="L12" s="73"/>
      <c r="M12" s="73"/>
    </row>
    <row r="13" spans="1:13">
      <c r="A13" s="72" t="s">
        <v>11</v>
      </c>
      <c r="B13" s="97" t="s">
        <v>77</v>
      </c>
      <c r="C13" s="85"/>
      <c r="D13" s="32"/>
      <c r="E13" s="128"/>
      <c r="F13" s="87">
        <f>C13*E13</f>
        <v>0</v>
      </c>
      <c r="G13" s="74"/>
      <c r="H13" s="85"/>
      <c r="I13" s="85"/>
      <c r="J13" s="76"/>
      <c r="K13" s="73"/>
      <c r="L13" s="73"/>
      <c r="M13" s="73"/>
    </row>
    <row r="14" spans="1:13">
      <c r="A14" s="72" t="s">
        <v>14</v>
      </c>
      <c r="B14" s="126" t="s">
        <v>78</v>
      </c>
      <c r="C14" s="85"/>
      <c r="D14" s="32"/>
      <c r="E14" s="128"/>
      <c r="F14" s="87">
        <f>C14*E14</f>
        <v>0</v>
      </c>
      <c r="G14" s="74"/>
      <c r="H14" s="85"/>
      <c r="I14" s="85"/>
      <c r="J14" s="76"/>
      <c r="K14" s="73"/>
      <c r="L14" s="73"/>
      <c r="M14" s="73"/>
    </row>
    <row r="15" spans="1:13">
      <c r="A15" s="72" t="s">
        <v>12</v>
      </c>
      <c r="B15" s="131" t="s">
        <v>81</v>
      </c>
      <c r="C15" s="85"/>
      <c r="D15" s="32"/>
      <c r="E15" s="128"/>
      <c r="F15" s="87">
        <f t="shared" ref="F15:F17" si="0">C15*E15</f>
        <v>0</v>
      </c>
      <c r="G15" s="74"/>
      <c r="H15" s="85"/>
      <c r="I15" s="85"/>
      <c r="J15" s="76"/>
      <c r="K15" s="73"/>
      <c r="L15" s="73"/>
      <c r="M15" s="73"/>
    </row>
    <row r="16" spans="1:13">
      <c r="A16" s="72" t="s">
        <v>15</v>
      </c>
      <c r="B16" s="131" t="s">
        <v>83</v>
      </c>
      <c r="C16" s="85"/>
      <c r="D16" s="32"/>
      <c r="E16" s="128"/>
      <c r="F16" s="87">
        <f t="shared" si="0"/>
        <v>0</v>
      </c>
      <c r="G16" s="74"/>
      <c r="H16" s="85"/>
      <c r="I16" s="85"/>
      <c r="J16" s="76"/>
      <c r="K16" s="73"/>
      <c r="L16" s="73"/>
      <c r="M16" s="73"/>
    </row>
    <row r="17" spans="1:14">
      <c r="A17" s="72" t="s">
        <v>79</v>
      </c>
      <c r="B17" s="131" t="s">
        <v>82</v>
      </c>
      <c r="C17" s="85"/>
      <c r="D17" s="32"/>
      <c r="E17" s="128"/>
      <c r="F17" s="87">
        <f t="shared" si="0"/>
        <v>0</v>
      </c>
      <c r="G17" s="74"/>
      <c r="H17" s="85"/>
      <c r="I17" s="85"/>
      <c r="J17" s="76"/>
      <c r="K17" s="73"/>
      <c r="L17" s="73"/>
      <c r="M17" s="73"/>
    </row>
    <row r="18" spans="1:14">
      <c r="A18" s="72" t="s">
        <v>80</v>
      </c>
      <c r="B18" s="132" t="s">
        <v>21</v>
      </c>
      <c r="C18" s="85"/>
      <c r="D18" s="32"/>
      <c r="E18" s="128"/>
      <c r="F18" s="87">
        <f>C18*E18</f>
        <v>0</v>
      </c>
      <c r="G18" s="74"/>
      <c r="H18" s="85"/>
      <c r="I18" s="85"/>
      <c r="J18" s="76"/>
      <c r="K18" s="73"/>
      <c r="L18" s="73"/>
      <c r="M18" s="73"/>
    </row>
    <row r="19" spans="1:14">
      <c r="A19" s="72"/>
      <c r="B19" s="84"/>
      <c r="C19" s="85"/>
      <c r="D19" s="86"/>
      <c r="E19" s="73"/>
      <c r="F19" s="115"/>
    </row>
    <row r="20" spans="1:14">
      <c r="A20" s="72"/>
      <c r="B20" s="84"/>
      <c r="C20" s="85"/>
      <c r="D20" s="86"/>
      <c r="E20" s="73"/>
      <c r="F20" s="94"/>
    </row>
    <row r="21" spans="1:14">
      <c r="A21" s="72"/>
      <c r="B21" s="152" t="s">
        <v>84</v>
      </c>
      <c r="C21" s="92"/>
      <c r="D21" s="98"/>
      <c r="E21" s="99"/>
      <c r="F21" s="87">
        <f>SUM(F13:F18)</f>
        <v>0</v>
      </c>
    </row>
    <row r="22" spans="1:14">
      <c r="A22" s="72"/>
      <c r="B22" s="91"/>
      <c r="C22" s="92"/>
      <c r="D22" s="98"/>
      <c r="E22" s="99"/>
      <c r="H22"/>
      <c r="I22"/>
      <c r="J22"/>
      <c r="K22"/>
      <c r="L22"/>
      <c r="M22"/>
    </row>
    <row r="23" spans="1:14">
      <c r="A23" s="72"/>
      <c r="B23" s="102"/>
      <c r="C23" s="85"/>
      <c r="D23" s="32"/>
      <c r="E23" s="73"/>
      <c r="F23" s="153"/>
      <c r="G23" s="74"/>
      <c r="H23"/>
      <c r="I23"/>
      <c r="J23"/>
      <c r="K23"/>
      <c r="L23"/>
      <c r="M23"/>
      <c r="N23" s="87"/>
    </row>
    <row r="24" spans="1:14">
      <c r="A24" s="72"/>
      <c r="B24" s="132"/>
      <c r="C24" s="85"/>
      <c r="D24" s="32"/>
      <c r="E24" s="128"/>
      <c r="F24" s="88"/>
      <c r="G24" s="74"/>
      <c r="H24"/>
      <c r="I24"/>
      <c r="J24"/>
      <c r="K24"/>
      <c r="L24"/>
      <c r="M24"/>
    </row>
    <row r="25" spans="1:14">
      <c r="A25" s="72"/>
      <c r="B25" s="132"/>
      <c r="C25" s="85"/>
      <c r="D25" s="32"/>
      <c r="E25" s="128"/>
      <c r="F25" s="88"/>
      <c r="G25" s="74"/>
      <c r="H25"/>
      <c r="I25"/>
      <c r="J25"/>
      <c r="K25"/>
      <c r="L25"/>
      <c r="M25"/>
    </row>
    <row r="26" spans="1:14">
      <c r="A26" s="72"/>
      <c r="B26" s="132"/>
      <c r="C26" s="85"/>
      <c r="D26" s="32"/>
      <c r="E26" s="128"/>
      <c r="F26" s="88"/>
      <c r="G26" s="74"/>
      <c r="H26"/>
      <c r="I26"/>
      <c r="J26"/>
      <c r="K26"/>
      <c r="L26"/>
      <c r="M26"/>
    </row>
    <row r="27" spans="1:14">
      <c r="A27" s="72"/>
      <c r="B27" s="91"/>
      <c r="C27" s="92"/>
      <c r="D27" s="98"/>
      <c r="E27" s="99"/>
      <c r="F27" s="94"/>
      <c r="G27" s="95"/>
      <c r="H27"/>
      <c r="I27"/>
      <c r="J27"/>
      <c r="K27"/>
      <c r="L27"/>
      <c r="M27"/>
    </row>
    <row r="28" spans="1:14">
      <c r="A28" s="77"/>
      <c r="B28" s="84"/>
      <c r="C28" s="103"/>
      <c r="D28" s="103"/>
      <c r="E28" s="73"/>
      <c r="F28" s="94"/>
      <c r="G28" s="95"/>
      <c r="H28"/>
      <c r="I28"/>
      <c r="J28"/>
      <c r="K28"/>
      <c r="L28"/>
      <c r="M28"/>
    </row>
    <row r="29" spans="1:14">
      <c r="A29" s="72"/>
      <c r="B29" s="96"/>
      <c r="C29" s="85"/>
      <c r="D29" s="81"/>
      <c r="E29" s="73"/>
      <c r="F29" s="94"/>
      <c r="G29" s="95"/>
      <c r="H29"/>
      <c r="I29"/>
      <c r="J29"/>
      <c r="K29"/>
      <c r="L29"/>
      <c r="M29"/>
    </row>
    <row r="30" spans="1:14">
      <c r="A30" s="72"/>
      <c r="B30" s="96"/>
      <c r="C30" s="85"/>
      <c r="D30" s="81"/>
      <c r="E30" s="73"/>
      <c r="F30" s="94"/>
      <c r="G30" s="95"/>
      <c r="H30"/>
      <c r="I30"/>
      <c r="J30"/>
      <c r="K30"/>
      <c r="L30"/>
      <c r="M30"/>
    </row>
    <row r="31" spans="1:14">
      <c r="A31" s="72"/>
      <c r="B31" s="97"/>
      <c r="C31" s="85"/>
      <c r="D31" s="32"/>
      <c r="E31" s="73"/>
      <c r="F31" s="94"/>
      <c r="G31" s="95"/>
      <c r="H31"/>
      <c r="I31"/>
      <c r="J31"/>
      <c r="K31"/>
      <c r="L31"/>
      <c r="M31"/>
    </row>
    <row r="32" spans="1:14">
      <c r="A32" s="72"/>
      <c r="B32" s="126"/>
      <c r="C32" s="85"/>
      <c r="D32" s="32"/>
      <c r="E32" s="73"/>
      <c r="F32" s="94"/>
      <c r="G32" s="95"/>
      <c r="H32"/>
      <c r="I32"/>
      <c r="J32"/>
      <c r="K32"/>
      <c r="L32"/>
      <c r="M32"/>
    </row>
    <row r="33" spans="1:13" ht="14.25" customHeight="1">
      <c r="A33" s="72"/>
      <c r="B33" s="126"/>
      <c r="C33" s="85"/>
      <c r="D33" s="32"/>
      <c r="E33" s="73"/>
      <c r="F33" s="94"/>
      <c r="G33" s="95"/>
      <c r="H33"/>
      <c r="I33"/>
      <c r="J33"/>
      <c r="K33"/>
      <c r="L33"/>
      <c r="M33"/>
    </row>
    <row r="34" spans="1:13" s="104" customFormat="1">
      <c r="A34" s="72"/>
      <c r="B34" s="132"/>
      <c r="C34" s="85"/>
      <c r="D34" s="32"/>
      <c r="E34" s="73"/>
      <c r="F34" s="94"/>
      <c r="G34" s="74"/>
      <c r="H34" s="105"/>
      <c r="I34" s="105"/>
    </row>
    <row r="35" spans="1:13">
      <c r="A35" s="72"/>
      <c r="B35" s="132"/>
      <c r="C35" s="85"/>
      <c r="D35" s="32"/>
      <c r="E35" s="73"/>
      <c r="F35" s="94"/>
      <c r="G35" s="95"/>
      <c r="H35" s="73"/>
      <c r="I35" s="73"/>
    </row>
    <row r="36" spans="1:13">
      <c r="A36" s="72"/>
      <c r="B36" s="101"/>
      <c r="C36" s="85"/>
      <c r="D36" s="106"/>
      <c r="E36" s="73"/>
      <c r="F36" s="94"/>
      <c r="G36" s="95"/>
      <c r="M36" s="88">
        <f t="shared" ref="M36" si="1">H36*1.0212</f>
        <v>0</v>
      </c>
    </row>
    <row r="37" spans="1:13">
      <c r="A37" s="75"/>
      <c r="B37" s="91"/>
      <c r="C37" s="92"/>
      <c r="D37" s="92"/>
      <c r="E37" s="107"/>
      <c r="F37" s="94"/>
      <c r="G37" s="95"/>
    </row>
    <row r="38" spans="1:13">
      <c r="A38" s="77"/>
      <c r="E38" s="73"/>
      <c r="F38" s="94"/>
      <c r="G38" s="95"/>
    </row>
    <row r="39" spans="1:13">
      <c r="A39" s="72"/>
      <c r="B39" s="96"/>
      <c r="C39" s="85"/>
      <c r="D39" s="81"/>
      <c r="E39" s="82"/>
      <c r="F39" s="94"/>
      <c r="G39" s="95"/>
    </row>
  </sheetData>
  <mergeCells count="1">
    <mergeCell ref="A4:B4"/>
  </mergeCells>
  <pageMargins left="0.7" right="0.7" top="0.75" bottom="0.75" header="0.3" footer="0.3"/>
  <pageSetup paperSize="9" orientation="landscape" r:id="rId1"/>
  <headerFooter differentFirst="1" alignWithMargins="0">
    <oddFooter>&amp;C&amp;P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9">
    <pageSetUpPr fitToPage="1"/>
  </sheetPr>
  <dimension ref="A1:U138"/>
  <sheetViews>
    <sheetView view="pageBreakPreview" topLeftCell="A19" zoomScaleNormal="100" workbookViewId="0">
      <selection activeCell="N17" sqref="N17"/>
    </sheetView>
  </sheetViews>
  <sheetFormatPr defaultColWidth="9.1796875" defaultRowHeight="13.5"/>
  <cols>
    <col min="1" max="1" width="3.1796875" style="2" customWidth="1"/>
    <col min="2" max="2" width="22.81640625" style="2" customWidth="1"/>
    <col min="3" max="3" width="1.81640625" style="2" customWidth="1"/>
    <col min="4" max="4" width="22.81640625" style="2" customWidth="1"/>
    <col min="5" max="5" width="1.7265625" style="2" customWidth="1"/>
    <col min="6" max="6" width="22.81640625" style="2" customWidth="1"/>
    <col min="7" max="7" width="1.7265625" style="2" customWidth="1"/>
    <col min="8" max="8" width="22.81640625" style="2" customWidth="1"/>
    <col min="9" max="9" width="3.1796875" style="2" customWidth="1"/>
    <col min="10" max="16384" width="9.1796875" style="2"/>
  </cols>
  <sheetData>
    <row r="1" spans="1:13">
      <c r="A1" s="8"/>
      <c r="B1" s="1"/>
      <c r="C1" s="1"/>
      <c r="D1" s="1"/>
      <c r="E1" s="1"/>
      <c r="F1" s="1"/>
      <c r="G1" s="1"/>
      <c r="H1" s="1"/>
      <c r="I1" s="1"/>
    </row>
    <row r="2" spans="1:13">
      <c r="A2" s="1"/>
      <c r="B2" s="1"/>
      <c r="C2" s="1"/>
      <c r="D2" s="1"/>
      <c r="E2" s="1"/>
      <c r="F2" s="1"/>
      <c r="G2" s="1"/>
      <c r="H2" s="1"/>
      <c r="I2" s="1"/>
    </row>
    <row r="3" spans="1:13">
      <c r="A3" s="1"/>
      <c r="B3" s="1"/>
      <c r="C3" s="1"/>
      <c r="D3" s="1"/>
      <c r="E3" s="1"/>
      <c r="F3" s="1"/>
      <c r="G3" s="1"/>
      <c r="H3" s="1"/>
      <c r="I3" s="1"/>
    </row>
    <row r="4" spans="1:13">
      <c r="A4" s="1"/>
      <c r="B4" s="1"/>
      <c r="C4" s="1"/>
      <c r="D4" s="1"/>
      <c r="E4" s="1"/>
      <c r="F4" s="1"/>
      <c r="G4" s="1"/>
      <c r="H4" s="1"/>
      <c r="I4" s="1"/>
    </row>
    <row r="5" spans="1:13">
      <c r="A5" s="64"/>
      <c r="B5" s="64"/>
      <c r="C5" s="64"/>
      <c r="D5" s="64"/>
      <c r="E5" s="64"/>
      <c r="F5" s="64"/>
      <c r="G5" s="64"/>
      <c r="H5" s="64"/>
      <c r="I5" s="1"/>
      <c r="M5" s="1"/>
    </row>
    <row r="6" spans="1:13">
      <c r="A6" s="4"/>
      <c r="D6" s="3"/>
      <c r="E6" s="3"/>
      <c r="F6" s="3"/>
      <c r="G6" s="3"/>
      <c r="H6" s="3"/>
      <c r="I6" s="4"/>
      <c r="M6" s="1"/>
    </row>
    <row r="7" spans="1:13">
      <c r="A7" s="5"/>
      <c r="B7" s="6"/>
      <c r="D7" s="3"/>
      <c r="E7" s="3"/>
      <c r="F7" s="3"/>
      <c r="G7" s="3"/>
      <c r="H7" s="3"/>
      <c r="I7" s="5"/>
      <c r="M7" s="1"/>
    </row>
    <row r="8" spans="1:13">
      <c r="A8" s="5"/>
      <c r="B8" s="6"/>
      <c r="D8" s="3"/>
      <c r="E8" s="3"/>
      <c r="F8" s="3"/>
      <c r="G8" s="3"/>
      <c r="H8" s="3"/>
      <c r="I8" s="5"/>
    </row>
    <row r="9" spans="1:13">
      <c r="A9" s="5"/>
      <c r="D9" s="3"/>
      <c r="E9" s="3"/>
      <c r="F9" s="3"/>
      <c r="G9" s="3"/>
      <c r="H9" s="3"/>
      <c r="I9" s="5"/>
    </row>
    <row r="10" spans="1:13">
      <c r="A10" s="45"/>
      <c r="D10" s="3"/>
      <c r="E10" s="3"/>
      <c r="F10" s="3"/>
      <c r="G10" s="3"/>
      <c r="H10" s="3"/>
      <c r="I10" s="5"/>
    </row>
    <row r="11" spans="1:13">
      <c r="A11" s="5"/>
      <c r="C11" s="7"/>
      <c r="D11" s="5"/>
      <c r="E11" s="5"/>
      <c r="F11" s="5"/>
      <c r="G11" s="5"/>
      <c r="H11" s="5"/>
      <c r="I11" s="5"/>
    </row>
    <row r="12" spans="1:13">
      <c r="A12" s="5"/>
      <c r="C12" s="5"/>
      <c r="D12" s="5"/>
      <c r="E12" s="5"/>
      <c r="F12" s="5"/>
      <c r="G12" s="5"/>
      <c r="H12" s="5"/>
      <c r="I12" s="5"/>
    </row>
    <row r="13" spans="1:13">
      <c r="A13" s="5"/>
      <c r="C13" s="5"/>
      <c r="D13" s="5"/>
      <c r="E13" s="5"/>
      <c r="F13" s="5"/>
      <c r="G13" s="5"/>
      <c r="H13" s="5"/>
      <c r="I13" s="5"/>
    </row>
    <row r="14" spans="1:13">
      <c r="A14" s="5"/>
      <c r="C14" s="5"/>
      <c r="D14" s="5"/>
      <c r="E14" s="5"/>
      <c r="F14" s="5"/>
      <c r="G14" s="5"/>
      <c r="H14" s="5"/>
      <c r="I14" s="5"/>
    </row>
    <row r="15" spans="1:13">
      <c r="A15" s="5"/>
      <c r="C15" s="5"/>
      <c r="D15" s="5"/>
      <c r="E15" s="5"/>
      <c r="F15" s="5"/>
      <c r="G15" s="5"/>
      <c r="H15" s="5"/>
      <c r="I15" s="5"/>
    </row>
    <row r="16" spans="1:13">
      <c r="A16" s="5"/>
      <c r="C16" s="5"/>
      <c r="D16" s="5"/>
      <c r="E16" s="5"/>
      <c r="F16" s="5"/>
      <c r="G16" s="5"/>
      <c r="H16" s="5"/>
      <c r="I16" s="5"/>
    </row>
    <row r="17" spans="1:9">
      <c r="A17" s="5"/>
      <c r="C17" s="5"/>
      <c r="D17" s="5"/>
      <c r="E17" s="5"/>
      <c r="F17" s="5"/>
      <c r="G17" s="5"/>
      <c r="H17" s="5"/>
      <c r="I17" s="5"/>
    </row>
    <row r="18" spans="1:9">
      <c r="A18" s="5"/>
      <c r="C18" s="5"/>
      <c r="D18" s="5"/>
      <c r="E18" s="5"/>
      <c r="F18" s="5"/>
      <c r="G18" s="5"/>
      <c r="H18" s="5"/>
      <c r="I18" s="5"/>
    </row>
    <row r="19" spans="1:9">
      <c r="A19" s="5"/>
      <c r="C19" s="5"/>
      <c r="D19" s="5"/>
      <c r="E19" s="5"/>
      <c r="F19" s="5"/>
      <c r="G19" s="5"/>
      <c r="H19" s="5"/>
      <c r="I19" s="5"/>
    </row>
    <row r="20" spans="1:9">
      <c r="A20" s="5"/>
      <c r="C20" s="5"/>
      <c r="D20" s="5"/>
      <c r="E20" s="5"/>
      <c r="F20" s="5"/>
      <c r="G20" s="5"/>
      <c r="H20" s="5"/>
      <c r="I20" s="5"/>
    </row>
    <row r="21" spans="1:9">
      <c r="A21" s="5"/>
      <c r="C21" s="5"/>
      <c r="D21" s="5"/>
      <c r="E21" s="5"/>
      <c r="F21" s="5"/>
      <c r="G21" s="5"/>
      <c r="H21" s="5"/>
      <c r="I21" s="5"/>
    </row>
    <row r="22" spans="1:9">
      <c r="A22" s="5"/>
      <c r="C22" s="5"/>
      <c r="D22" s="5"/>
      <c r="E22" s="5"/>
      <c r="F22" s="5"/>
      <c r="G22" s="5"/>
      <c r="H22" s="5"/>
      <c r="I22" s="5"/>
    </row>
    <row r="23" spans="1:9">
      <c r="A23" s="5"/>
      <c r="C23" s="5"/>
      <c r="D23" s="5"/>
      <c r="E23" s="5"/>
      <c r="F23" s="5"/>
      <c r="G23" s="5"/>
      <c r="H23" s="5"/>
      <c r="I23" s="5"/>
    </row>
    <row r="24" spans="1:9">
      <c r="A24" s="5"/>
      <c r="C24" s="5"/>
      <c r="D24" s="5"/>
      <c r="E24" s="5"/>
      <c r="F24" s="5"/>
      <c r="G24" s="5"/>
      <c r="H24" s="5"/>
      <c r="I24" s="5"/>
    </row>
    <row r="25" spans="1:9">
      <c r="A25" s="5"/>
      <c r="C25" s="5"/>
      <c r="D25" s="5"/>
      <c r="E25" s="5"/>
      <c r="F25" s="5"/>
      <c r="G25" s="5"/>
      <c r="H25" s="5"/>
      <c r="I25" s="5"/>
    </row>
    <row r="26" spans="1:9">
      <c r="A26" s="5"/>
      <c r="C26" s="5"/>
      <c r="D26" s="5"/>
      <c r="E26" s="5"/>
      <c r="F26" s="5"/>
      <c r="G26" s="5"/>
      <c r="H26" s="5"/>
      <c r="I26" s="5"/>
    </row>
    <row r="27" spans="1:9">
      <c r="A27" s="5"/>
      <c r="C27" s="5"/>
      <c r="D27" s="5"/>
      <c r="E27" s="5"/>
      <c r="F27" s="5"/>
      <c r="G27" s="5"/>
      <c r="H27" s="5"/>
      <c r="I27" s="5"/>
    </row>
    <row r="28" spans="1:9">
      <c r="A28" s="5"/>
      <c r="C28" s="5"/>
      <c r="D28" s="5"/>
      <c r="E28" s="5"/>
      <c r="F28" s="5"/>
      <c r="G28" s="5"/>
      <c r="H28" s="5"/>
      <c r="I28" s="5"/>
    </row>
    <row r="29" spans="1:9">
      <c r="A29" s="5"/>
      <c r="C29" s="5"/>
      <c r="D29" s="5"/>
      <c r="E29" s="5"/>
      <c r="F29" s="5"/>
      <c r="G29" s="5"/>
      <c r="H29" s="5"/>
      <c r="I29" s="5"/>
    </row>
    <row r="30" spans="1:9">
      <c r="A30" s="5"/>
      <c r="C30" s="5"/>
      <c r="D30" s="5"/>
      <c r="E30" s="5"/>
      <c r="F30" s="5"/>
      <c r="G30" s="5"/>
      <c r="H30" s="5"/>
      <c r="I30" s="5"/>
    </row>
    <row r="31" spans="1:9">
      <c r="A31" s="5"/>
      <c r="C31" s="5"/>
      <c r="D31" s="5"/>
      <c r="E31" s="5"/>
      <c r="F31" s="5"/>
      <c r="G31" s="5"/>
      <c r="H31" s="5"/>
      <c r="I31" s="5"/>
    </row>
    <row r="32" spans="1:9">
      <c r="A32" s="5"/>
      <c r="C32" s="5"/>
      <c r="D32" s="5"/>
      <c r="E32" s="5"/>
      <c r="F32" s="5"/>
      <c r="G32" s="5"/>
      <c r="H32" s="5"/>
      <c r="I32" s="5"/>
    </row>
    <row r="33" spans="1:21">
      <c r="A33" s="5"/>
      <c r="C33" s="5"/>
      <c r="D33" s="5"/>
      <c r="E33" s="5"/>
      <c r="F33" s="5"/>
      <c r="G33" s="5"/>
      <c r="H33" s="5"/>
      <c r="I33" s="5"/>
    </row>
    <row r="34" spans="1:21">
      <c r="A34" s="5"/>
      <c r="C34" s="5"/>
      <c r="D34" s="5"/>
      <c r="E34" s="5"/>
      <c r="F34" s="5"/>
      <c r="G34" s="5"/>
      <c r="H34" s="5"/>
      <c r="I34" s="5"/>
    </row>
    <row r="35" spans="1:21">
      <c r="A35" s="5"/>
      <c r="C35" s="5"/>
      <c r="D35" s="5"/>
      <c r="E35" s="5"/>
      <c r="F35" s="5"/>
      <c r="G35" s="5"/>
      <c r="H35" s="5"/>
      <c r="I35" s="5"/>
    </row>
    <row r="36" spans="1:21">
      <c r="A36" s="5"/>
      <c r="C36" s="5"/>
      <c r="D36" s="5"/>
      <c r="E36" s="5"/>
      <c r="F36" s="5"/>
      <c r="G36" s="5"/>
      <c r="H36" s="5"/>
      <c r="I36" s="5"/>
    </row>
    <row r="37" spans="1:21">
      <c r="A37" s="5"/>
      <c r="C37" s="5"/>
      <c r="D37" s="5"/>
      <c r="E37" s="5"/>
      <c r="F37" s="5"/>
      <c r="G37" s="5"/>
      <c r="H37" s="5"/>
      <c r="I37" s="5"/>
    </row>
    <row r="38" spans="1:21">
      <c r="A38" s="5"/>
      <c r="C38" s="5"/>
      <c r="D38" s="5"/>
      <c r="E38" s="5"/>
      <c r="F38" s="5"/>
      <c r="G38" s="5"/>
      <c r="H38" s="5"/>
      <c r="I38" s="5"/>
    </row>
    <row r="39" spans="1:21">
      <c r="A39" s="5"/>
      <c r="C39" s="5"/>
      <c r="D39" s="5"/>
      <c r="E39" s="5"/>
      <c r="F39" s="5"/>
      <c r="G39" s="5"/>
      <c r="H39" s="5"/>
      <c r="I39" s="5"/>
    </row>
    <row r="40" spans="1:21">
      <c r="A40" s="5"/>
      <c r="C40" s="5"/>
      <c r="D40" s="5"/>
      <c r="E40" s="5"/>
      <c r="F40" s="5"/>
      <c r="G40" s="5"/>
      <c r="H40" s="5"/>
      <c r="I40" s="5"/>
    </row>
    <row r="41" spans="1:21">
      <c r="A41" s="5"/>
      <c r="C41" s="5"/>
      <c r="D41" s="5"/>
      <c r="E41" s="5"/>
      <c r="F41" s="5"/>
      <c r="G41" s="5"/>
      <c r="H41" s="5"/>
      <c r="I41" s="5"/>
    </row>
    <row r="42" spans="1:21">
      <c r="A42" s="5"/>
      <c r="C42" s="5"/>
      <c r="D42" s="5"/>
      <c r="E42" s="5"/>
      <c r="F42" s="5"/>
      <c r="G42" s="5"/>
      <c r="H42" s="5"/>
      <c r="I42" s="5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5"/>
      <c r="C43" s="5"/>
      <c r="D43" s="5"/>
      <c r="E43" s="5"/>
      <c r="F43" s="5"/>
      <c r="G43" s="5"/>
      <c r="H43" s="5"/>
      <c r="I43" s="5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5"/>
      <c r="C44" s="5"/>
      <c r="D44" s="5"/>
      <c r="E44" s="5"/>
      <c r="F44" s="5"/>
      <c r="G44" s="5"/>
      <c r="H44" s="5"/>
      <c r="I44" s="5"/>
    </row>
    <row r="45" spans="1:21">
      <c r="A45" s="5"/>
      <c r="C45" s="5"/>
      <c r="D45" s="5"/>
      <c r="E45" s="5"/>
      <c r="F45" s="5"/>
      <c r="G45" s="5"/>
      <c r="H45" s="5"/>
      <c r="I45" s="5"/>
    </row>
    <row r="46" spans="1:21">
      <c r="A46" s="5"/>
      <c r="C46" s="5"/>
      <c r="D46" s="5"/>
      <c r="E46" s="5"/>
      <c r="F46" s="5"/>
      <c r="G46" s="5"/>
      <c r="H46" s="5"/>
      <c r="I46" s="5"/>
    </row>
    <row r="47" spans="1:21">
      <c r="A47" s="5"/>
      <c r="C47" s="5"/>
      <c r="D47" s="5"/>
      <c r="E47" s="5"/>
      <c r="F47" s="5"/>
      <c r="G47" s="5"/>
      <c r="H47" s="5"/>
      <c r="I47" s="5"/>
    </row>
    <row r="48" spans="1:21">
      <c r="A48" s="5"/>
      <c r="C48" s="5"/>
      <c r="D48" s="5"/>
      <c r="E48" s="5"/>
      <c r="F48" s="5"/>
      <c r="G48" s="5"/>
      <c r="H48" s="5"/>
      <c r="I48" s="5"/>
    </row>
    <row r="49" spans="1:9">
      <c r="A49" s="5"/>
      <c r="C49" s="5"/>
      <c r="D49" s="5"/>
      <c r="E49" s="5"/>
      <c r="F49" s="5"/>
      <c r="G49" s="5"/>
      <c r="H49" s="5"/>
      <c r="I49" s="5"/>
    </row>
    <row r="50" spans="1:9">
      <c r="A50" s="5"/>
      <c r="C50" s="5"/>
      <c r="D50" s="5"/>
      <c r="E50" s="5"/>
      <c r="F50" s="5"/>
      <c r="G50" s="5"/>
      <c r="H50" s="5"/>
      <c r="I50" s="5"/>
    </row>
    <row r="51" spans="1:9">
      <c r="A51" s="5"/>
      <c r="C51" s="5"/>
      <c r="D51" s="5"/>
      <c r="E51" s="5"/>
      <c r="F51" s="5"/>
      <c r="G51" s="5"/>
      <c r="H51" s="5"/>
      <c r="I51" s="5"/>
    </row>
    <row r="52" spans="1:9">
      <c r="A52" s="5"/>
      <c r="C52" s="5"/>
      <c r="D52" s="5"/>
      <c r="E52" s="5"/>
      <c r="F52" s="5"/>
      <c r="G52" s="5"/>
      <c r="H52" s="5"/>
      <c r="I52" s="5"/>
    </row>
    <row r="53" spans="1:9">
      <c r="A53" s="5"/>
      <c r="C53" s="5"/>
      <c r="D53" s="5"/>
      <c r="E53" s="5"/>
      <c r="F53" s="5"/>
      <c r="G53" s="5"/>
      <c r="H53" s="5"/>
      <c r="I53" s="5"/>
    </row>
    <row r="54" spans="1:9">
      <c r="B54" s="10"/>
    </row>
    <row r="55" spans="1:9">
      <c r="B55" s="10"/>
    </row>
    <row r="60" spans="1:9" ht="18">
      <c r="B60" s="49"/>
    </row>
    <row r="130" spans="2:2">
      <c r="B130" s="2" t="s">
        <v>7</v>
      </c>
    </row>
    <row r="138" spans="2:2">
      <c r="B138" s="2" t="s">
        <v>6</v>
      </c>
    </row>
  </sheetData>
  <phoneticPr fontId="0" type="noConversion"/>
  <pageMargins left="0.39370078740157483" right="0.39370078740157483" top="0.39370078740157483" bottom="0" header="0.39370078740157483" footer="0"/>
  <pageSetup paperSize="9" scale="97" fitToHeight="0" orientation="portrait" r:id="rId1"/>
  <headerFooter differentFirst="1"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Front Cover</vt:lpstr>
      <vt:lpstr>Project Summary</vt:lpstr>
      <vt:lpstr>Prelims</vt:lpstr>
      <vt:lpstr>Measured Works</vt:lpstr>
      <vt:lpstr>Back Cover</vt:lpstr>
      <vt:lpstr>'Front Cover'!DocContractNo</vt:lpstr>
      <vt:lpstr>'Front Cover'!DocDate</vt:lpstr>
      <vt:lpstr>'Back Cover'!DocSubTitle</vt:lpstr>
      <vt:lpstr>'Front Cover'!DocSubTitle</vt:lpstr>
      <vt:lpstr>'Back Cover'!DocTitle</vt:lpstr>
      <vt:lpstr>'Front Cover'!DocTitle</vt:lpstr>
      <vt:lpstr>'Front Cover'!DocType</vt:lpstr>
      <vt:lpstr>'Back Cover'!Print_Area</vt:lpstr>
      <vt:lpstr>'Front Cover'!Print_Area</vt:lpstr>
      <vt:lpstr>'Measured Works'!Print_Area</vt:lpstr>
      <vt:lpstr>Prelims!Print_Area</vt:lpstr>
      <vt:lpstr>'Project Summary'!Print_Area</vt:lpstr>
      <vt:lpstr>'Measured Works'!Print_Titles</vt:lpstr>
    </vt:vector>
  </TitlesOfParts>
  <Company>Cyril Sweett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Services</dc:creator>
  <cp:lastModifiedBy>Andrew Faraday</cp:lastModifiedBy>
  <cp:lastPrinted>2021-08-24T19:06:29Z</cp:lastPrinted>
  <dcterms:created xsi:type="dcterms:W3CDTF">2000-09-15T08:37:17Z</dcterms:created>
  <dcterms:modified xsi:type="dcterms:W3CDTF">2021-08-24T19:08:17Z</dcterms:modified>
</cp:coreProperties>
</file>