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CONSTRUCTION\PRICING\FINAL\"/>
    </mc:Choice>
  </mc:AlternateContent>
  <bookViews>
    <workbookView xWindow="0" yWindow="0" windowWidth="19200" windowHeight="7520"/>
  </bookViews>
  <sheets>
    <sheet name="Instructions for Completion" sheetId="18" r:id="rId1"/>
    <sheet name="1. Title Page" sheetId="10" r:id="rId2"/>
    <sheet name="2. ID &amp; Sub-Lot selection" sheetId="6" r:id="rId3"/>
    <sheet name="3. % Project Fees" sheetId="2" r:id="rId4"/>
    <sheet name="4. Time Charges " sheetId="3" r:id="rId5"/>
    <sheet name="5. Site Facilities" sheetId="14" r:id="rId6"/>
    <sheet name="6. Regional Variation" sheetId="4" r:id="rId7"/>
    <sheet name="7. Summary - % Project Fees" sheetId="12" r:id="rId8"/>
    <sheet name="8. Summary - Time Charges " sheetId="11" r:id="rId9"/>
    <sheet name="9. Summary - Site Facilities" sheetId="15" r:id="rId10"/>
    <sheet name="10. Evaluation Data" sheetId="13" r:id="rId1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13" l="1"/>
  <c r="D19" i="12" l="1"/>
  <c r="F19" i="12"/>
  <c r="D20" i="12"/>
  <c r="F20" i="12"/>
  <c r="D21" i="12"/>
  <c r="F21" i="12"/>
  <c r="D22" i="12"/>
  <c r="F22" i="12"/>
  <c r="F18" i="12"/>
  <c r="D18" i="12"/>
  <c r="L14" i="2" l="1"/>
  <c r="L15" i="2"/>
  <c r="L16" i="2"/>
  <c r="L17" i="2"/>
  <c r="L13" i="2"/>
  <c r="G14" i="2"/>
  <c r="G15" i="2"/>
  <c r="G16" i="2"/>
  <c r="G17" i="2"/>
  <c r="G13" i="2"/>
  <c r="G50" i="15" l="1"/>
  <c r="L50" i="15" s="1"/>
  <c r="F50" i="15"/>
  <c r="K50" i="15" s="1"/>
  <c r="E50" i="15"/>
  <c r="J50" i="15" s="1"/>
  <c r="G49" i="15"/>
  <c r="L49" i="15" s="1"/>
  <c r="F49" i="15"/>
  <c r="K49" i="15" s="1"/>
  <c r="E49" i="15"/>
  <c r="J49" i="15" s="1"/>
  <c r="G48" i="15"/>
  <c r="L48" i="15" s="1"/>
  <c r="F48" i="15"/>
  <c r="K48" i="15" s="1"/>
  <c r="E48" i="15"/>
  <c r="J48" i="15" s="1"/>
  <c r="G47" i="15"/>
  <c r="L47" i="15" s="1"/>
  <c r="F47" i="15"/>
  <c r="K47" i="15" s="1"/>
  <c r="E47" i="15"/>
  <c r="J47" i="15" s="1"/>
  <c r="G46" i="15"/>
  <c r="L46" i="15" s="1"/>
  <c r="F46" i="15"/>
  <c r="K46" i="15" s="1"/>
  <c r="E46" i="15"/>
  <c r="J46" i="15" s="1"/>
  <c r="G43" i="15"/>
  <c r="L43" i="15" s="1"/>
  <c r="F43" i="15"/>
  <c r="K43" i="15" s="1"/>
  <c r="E43" i="15"/>
  <c r="J43" i="15" s="1"/>
  <c r="G42" i="15"/>
  <c r="L42" i="15" s="1"/>
  <c r="F42" i="15"/>
  <c r="K42" i="15" s="1"/>
  <c r="E42" i="15"/>
  <c r="J42" i="15" s="1"/>
  <c r="G41" i="15"/>
  <c r="L41" i="15" s="1"/>
  <c r="F41" i="15"/>
  <c r="K41" i="15" s="1"/>
  <c r="E41" i="15"/>
  <c r="J41" i="15" s="1"/>
  <c r="G40" i="15"/>
  <c r="L40" i="15" s="1"/>
  <c r="F40" i="15"/>
  <c r="K40" i="15" s="1"/>
  <c r="E40" i="15"/>
  <c r="J40" i="15" s="1"/>
  <c r="G39" i="15"/>
  <c r="L39" i="15" s="1"/>
  <c r="F39" i="15"/>
  <c r="K39" i="15" s="1"/>
  <c r="E39" i="15"/>
  <c r="J39" i="15" s="1"/>
  <c r="G38" i="15"/>
  <c r="L38" i="15" s="1"/>
  <c r="F38" i="15"/>
  <c r="K38" i="15" s="1"/>
  <c r="E38" i="15"/>
  <c r="J38" i="15" s="1"/>
  <c r="G37" i="15"/>
  <c r="L37" i="15" s="1"/>
  <c r="F37" i="15"/>
  <c r="K37" i="15" s="1"/>
  <c r="E37" i="15"/>
  <c r="J37" i="15" s="1"/>
  <c r="G34" i="15"/>
  <c r="L34" i="15" s="1"/>
  <c r="F34" i="15"/>
  <c r="K34" i="15" s="1"/>
  <c r="E34" i="15"/>
  <c r="J34" i="15" s="1"/>
  <c r="G33" i="15"/>
  <c r="L33" i="15" s="1"/>
  <c r="F33" i="15"/>
  <c r="K33" i="15" s="1"/>
  <c r="E33" i="15"/>
  <c r="J33" i="15" s="1"/>
  <c r="G32" i="15"/>
  <c r="L32" i="15" s="1"/>
  <c r="F32" i="15"/>
  <c r="K32" i="15" s="1"/>
  <c r="E32" i="15"/>
  <c r="J32" i="15" s="1"/>
  <c r="G31" i="15"/>
  <c r="L31" i="15" s="1"/>
  <c r="F31" i="15"/>
  <c r="K31" i="15" s="1"/>
  <c r="E31" i="15"/>
  <c r="J31" i="15" s="1"/>
  <c r="G30" i="15"/>
  <c r="L30" i="15" s="1"/>
  <c r="F30" i="15"/>
  <c r="K30" i="15" s="1"/>
  <c r="E30" i="15"/>
  <c r="J30" i="15" s="1"/>
  <c r="G29" i="15"/>
  <c r="L29" i="15" s="1"/>
  <c r="F29" i="15"/>
  <c r="K29" i="15" s="1"/>
  <c r="E29" i="15"/>
  <c r="J29" i="15" s="1"/>
  <c r="G28" i="15"/>
  <c r="L28" i="15" s="1"/>
  <c r="F28" i="15"/>
  <c r="K28" i="15" s="1"/>
  <c r="E28" i="15"/>
  <c r="J28" i="15" s="1"/>
  <c r="G27" i="15"/>
  <c r="L27" i="15" s="1"/>
  <c r="F27" i="15"/>
  <c r="K27" i="15" s="1"/>
  <c r="E27" i="15"/>
  <c r="J27" i="15" s="1"/>
  <c r="G26" i="15"/>
  <c r="L26" i="15" s="1"/>
  <c r="F26" i="15"/>
  <c r="K26" i="15" s="1"/>
  <c r="E26" i="15"/>
  <c r="J26" i="15" s="1"/>
  <c r="G23" i="15"/>
  <c r="L23" i="15" s="1"/>
  <c r="F23" i="15"/>
  <c r="K23" i="15" s="1"/>
  <c r="E23" i="15"/>
  <c r="J23" i="15" s="1"/>
  <c r="G22" i="15"/>
  <c r="L22" i="15" s="1"/>
  <c r="F22" i="15"/>
  <c r="K22" i="15" s="1"/>
  <c r="E22" i="15"/>
  <c r="J22" i="15" s="1"/>
  <c r="G21" i="15"/>
  <c r="L21" i="15" s="1"/>
  <c r="F21" i="15"/>
  <c r="K21" i="15" s="1"/>
  <c r="E21" i="15"/>
  <c r="J21" i="15" s="1"/>
  <c r="G20" i="15"/>
  <c r="L20" i="15" s="1"/>
  <c r="F20" i="15"/>
  <c r="K20" i="15" s="1"/>
  <c r="E20" i="15"/>
  <c r="J20" i="15" s="1"/>
  <c r="G19" i="15"/>
  <c r="L19" i="15" s="1"/>
  <c r="F19" i="15"/>
  <c r="K19" i="15" s="1"/>
  <c r="E19" i="15"/>
  <c r="J19" i="15" s="1"/>
  <c r="G18" i="15"/>
  <c r="L18" i="15" s="1"/>
  <c r="F18" i="15"/>
  <c r="K18" i="15" s="1"/>
  <c r="E18" i="15"/>
  <c r="J18" i="15" s="1"/>
  <c r="E10" i="15"/>
  <c r="J10" i="15" s="1"/>
  <c r="F10" i="15"/>
  <c r="K10" i="15" s="1"/>
  <c r="G10" i="15"/>
  <c r="L10" i="15" s="1"/>
  <c r="E11" i="15"/>
  <c r="J11" i="15" s="1"/>
  <c r="F11" i="15"/>
  <c r="K11" i="15" s="1"/>
  <c r="G11" i="15"/>
  <c r="L11" i="15" s="1"/>
  <c r="E12" i="15"/>
  <c r="J12" i="15" s="1"/>
  <c r="F12" i="15"/>
  <c r="K12" i="15" s="1"/>
  <c r="G12" i="15"/>
  <c r="L12" i="15" s="1"/>
  <c r="E13" i="15"/>
  <c r="J13" i="15" s="1"/>
  <c r="F13" i="15"/>
  <c r="K13" i="15" s="1"/>
  <c r="G13" i="15"/>
  <c r="L13" i="15" s="1"/>
  <c r="E14" i="15"/>
  <c r="J14" i="15" s="1"/>
  <c r="F14" i="15"/>
  <c r="K14" i="15" s="1"/>
  <c r="G14" i="15"/>
  <c r="L14" i="15" s="1"/>
  <c r="E15" i="15"/>
  <c r="J15" i="15" s="1"/>
  <c r="F15" i="15"/>
  <c r="K15" i="15" s="1"/>
  <c r="G15" i="15"/>
  <c r="L15" i="15" s="1"/>
  <c r="F9" i="15"/>
  <c r="K9" i="15" s="1"/>
  <c r="G9" i="15"/>
  <c r="L9" i="15" s="1"/>
  <c r="E9" i="15"/>
  <c r="J9" i="15" s="1"/>
  <c r="D64" i="15"/>
  <c r="C24" i="11"/>
  <c r="C34" i="12"/>
  <c r="C33" i="12"/>
  <c r="C32" i="12"/>
  <c r="C31" i="12"/>
  <c r="C30" i="12"/>
  <c r="C29" i="12"/>
  <c r="L52" i="15" l="1"/>
  <c r="K52" i="15"/>
  <c r="J52" i="15"/>
  <c r="J54" i="15" l="1"/>
  <c r="D67" i="15"/>
  <c r="D66" i="15"/>
  <c r="D65" i="15"/>
  <c r="D63" i="15"/>
  <c r="D62" i="15"/>
  <c r="F63" i="15" l="1"/>
  <c r="F67" i="15"/>
  <c r="F64" i="15"/>
  <c r="F62" i="15"/>
  <c r="F68" i="15" s="1"/>
  <c r="I9" i="13" s="1"/>
  <c r="F65" i="15"/>
  <c r="F66" i="15"/>
  <c r="C27" i="11"/>
  <c r="C26" i="11"/>
  <c r="C25" i="11"/>
  <c r="C23" i="11"/>
  <c r="C22" i="11"/>
  <c r="F14" i="11"/>
  <c r="G14" i="11" s="1"/>
  <c r="F13" i="11"/>
  <c r="G13" i="11" s="1"/>
  <c r="F12" i="11"/>
  <c r="G12" i="11" s="1"/>
  <c r="F11" i="11"/>
  <c r="G11" i="11" s="1"/>
  <c r="F10" i="11"/>
  <c r="G10" i="11" s="1"/>
  <c r="F9" i="11"/>
  <c r="G9" i="11" s="1"/>
  <c r="D14" i="11"/>
  <c r="E14" i="11" s="1"/>
  <c r="D13" i="11"/>
  <c r="E13" i="11" s="1"/>
  <c r="D12" i="11"/>
  <c r="E12" i="11" s="1"/>
  <c r="D11" i="11"/>
  <c r="E11" i="11" s="1"/>
  <c r="D10" i="11"/>
  <c r="E10" i="11" s="1"/>
  <c r="D9" i="11"/>
  <c r="E9" i="11" s="1"/>
  <c r="E38" i="12"/>
  <c r="A3" i="6"/>
  <c r="A1" i="6"/>
  <c r="G15" i="11" l="1"/>
  <c r="F26" i="11" s="1"/>
  <c r="E15" i="11"/>
  <c r="E26" i="11" s="1"/>
  <c r="F23" i="11" l="1"/>
  <c r="F25" i="11"/>
  <c r="F22" i="11"/>
  <c r="F24" i="11"/>
  <c r="F27" i="11"/>
  <c r="E23" i="11"/>
  <c r="E22" i="11"/>
  <c r="E24" i="11"/>
  <c r="E25" i="11"/>
  <c r="E27" i="11"/>
  <c r="N16" i="2"/>
  <c r="N17" i="2"/>
  <c r="N15" i="2"/>
  <c r="N14" i="2"/>
  <c r="N13" i="2"/>
  <c r="D29" i="2" l="1"/>
  <c r="M17" i="2"/>
  <c r="H17" i="2"/>
  <c r="M15" i="2"/>
  <c r="H15" i="2"/>
  <c r="H16" i="2"/>
  <c r="M16" i="2"/>
  <c r="M14" i="2"/>
  <c r="H14" i="2"/>
  <c r="M13" i="2"/>
  <c r="H13" i="2"/>
  <c r="H27" i="2"/>
  <c r="D27" i="2"/>
  <c r="H29" i="2"/>
  <c r="D28" i="2"/>
  <c r="H28" i="2"/>
  <c r="H26" i="2"/>
  <c r="D26" i="2"/>
  <c r="H25" i="2"/>
  <c r="D25" i="2"/>
  <c r="D12" i="12"/>
  <c r="E12" i="12" s="1"/>
  <c r="C21" i="12" s="1"/>
  <c r="E28" i="11"/>
  <c r="F9" i="13" s="1"/>
  <c r="F28" i="11"/>
  <c r="F10" i="13" s="1"/>
  <c r="F28" i="2"/>
  <c r="D13" i="12"/>
  <c r="E13" i="12" s="1"/>
  <c r="C22" i="12" s="1"/>
  <c r="D11" i="12"/>
  <c r="E11" i="12" s="1"/>
  <c r="C20" i="12" s="1"/>
  <c r="D9" i="12"/>
  <c r="E9" i="12" s="1"/>
  <c r="C18" i="12" s="1"/>
  <c r="F25" i="2"/>
  <c r="F29" i="2"/>
  <c r="D10" i="12"/>
  <c r="E10" i="12" s="1"/>
  <c r="C19" i="12" s="1"/>
  <c r="F26" i="2"/>
  <c r="F27" i="2"/>
  <c r="H19" i="12" l="1"/>
  <c r="F30" i="12" s="1"/>
  <c r="G19" i="12"/>
  <c r="E30" i="12" s="1"/>
  <c r="I19" i="12"/>
  <c r="G30" i="12" s="1"/>
  <c r="I18" i="12"/>
  <c r="G29" i="12" s="1"/>
  <c r="G18" i="12"/>
  <c r="E29" i="12" s="1"/>
  <c r="H18" i="12"/>
  <c r="F29" i="12" s="1"/>
  <c r="H21" i="12"/>
  <c r="F32" i="12" s="1"/>
  <c r="I21" i="12"/>
  <c r="G32" i="12" s="1"/>
  <c r="G21" i="12"/>
  <c r="E32" i="12" s="1"/>
  <c r="G22" i="12"/>
  <c r="E33" i="12" s="1"/>
  <c r="I22" i="12"/>
  <c r="G33" i="12" s="1"/>
  <c r="H22" i="12"/>
  <c r="F33" i="12" s="1"/>
  <c r="I20" i="12"/>
  <c r="G31" i="12" s="1"/>
  <c r="G20" i="12"/>
  <c r="E31" i="12" s="1"/>
  <c r="H20" i="12"/>
  <c r="F31" i="12" s="1"/>
  <c r="I23" i="12" l="1"/>
  <c r="G34" i="12" s="1"/>
  <c r="G40" i="12" s="1"/>
  <c r="H23" i="12"/>
  <c r="F34" i="12" s="1"/>
  <c r="F40" i="12" s="1"/>
  <c r="G23" i="12"/>
  <c r="E34" i="12" s="1"/>
  <c r="E40" i="12" s="1"/>
  <c r="E41" i="12" l="1"/>
  <c r="C9" i="13" s="1"/>
</calcChain>
</file>

<file path=xl/sharedStrings.xml><?xml version="1.0" encoding="utf-8"?>
<sst xmlns="http://schemas.openxmlformats.org/spreadsheetml/2006/main" count="458" uniqueCount="227">
  <si>
    <t>Note:</t>
  </si>
  <si>
    <t>Value Band Weighting</t>
  </si>
  <si>
    <t>Stage 5-7 as % of total fee</t>
  </si>
  <si>
    <t>Low</t>
  </si>
  <si>
    <t>Medium</t>
  </si>
  <si>
    <t>High</t>
  </si>
  <si>
    <t>Construction Management</t>
  </si>
  <si>
    <t>Project Complexity Adjustment</t>
  </si>
  <si>
    <t>Grade</t>
  </si>
  <si>
    <t>Hourly Rate</t>
  </si>
  <si>
    <t>Daily Rate</t>
  </si>
  <si>
    <t>Partner or Director</t>
  </si>
  <si>
    <t>Senior Professional</t>
  </si>
  <si>
    <t>Professional</t>
  </si>
  <si>
    <t>Senior Technician</t>
  </si>
  <si>
    <t>Technician</t>
  </si>
  <si>
    <t>Admin/Junior Technician/Apprentice</t>
  </si>
  <si>
    <t>NUTS Code</t>
  </si>
  <si>
    <t>Region</t>
  </si>
  <si>
    <t>Region Variation</t>
  </si>
  <si>
    <t xml:space="preserve">Percentage Project Fees </t>
  </si>
  <si>
    <t xml:space="preserve"> Time Charge Fees </t>
  </si>
  <si>
    <t>UKM</t>
  </si>
  <si>
    <t>UKL</t>
  </si>
  <si>
    <t>UKN</t>
  </si>
  <si>
    <t>UKC</t>
  </si>
  <si>
    <t>North East (England)</t>
  </si>
  <si>
    <t>Included Above</t>
  </si>
  <si>
    <t>UKD</t>
  </si>
  <si>
    <t>North West (England)</t>
  </si>
  <si>
    <t>UKE</t>
  </si>
  <si>
    <t>Yorkshire and the Humber</t>
  </si>
  <si>
    <t>UKF</t>
  </si>
  <si>
    <t>East Midlands</t>
  </si>
  <si>
    <t>UKG</t>
  </si>
  <si>
    <t>West Midlands</t>
  </si>
  <si>
    <t>UKH</t>
  </si>
  <si>
    <t>East of England</t>
  </si>
  <si>
    <t>UKJ</t>
  </si>
  <si>
    <t>South East</t>
  </si>
  <si>
    <t>UKK</t>
  </si>
  <si>
    <t>South West (England)</t>
  </si>
  <si>
    <t>UKI</t>
  </si>
  <si>
    <t>London</t>
  </si>
  <si>
    <t>England North Region</t>
  </si>
  <si>
    <t>England South Region</t>
  </si>
  <si>
    <t>Wales Region</t>
  </si>
  <si>
    <t>Northern Ireland Region</t>
  </si>
  <si>
    <t>Scotland Region</t>
  </si>
  <si>
    <t>source: Dr Greg and Nilfanion. Contains Ordnance Survey data © Crown copyright and database right 2011</t>
  </si>
  <si>
    <t xml:space="preserve">Company Name: </t>
  </si>
  <si>
    <t>Note: this Lot applies to all UK regions: NUTS codes UKC - UKN</t>
  </si>
  <si>
    <t>1. Weighted Time Charge Fees</t>
  </si>
  <si>
    <t>Grade Weighting</t>
  </si>
  <si>
    <t>Weighted  Hourly Rate Value</t>
  </si>
  <si>
    <t>Weighted  Daily Rate Value</t>
  </si>
  <si>
    <t>Rate</t>
  </si>
  <si>
    <t>Average Value</t>
  </si>
  <si>
    <t>2. Regionally Adjusted Average Time Charge Fees</t>
  </si>
  <si>
    <t xml:space="preserve">Region </t>
  </si>
  <si>
    <t>Region Adjustment</t>
  </si>
  <si>
    <t>Region Weighting</t>
  </si>
  <si>
    <t>Region Adjusted Rates</t>
  </si>
  <si>
    <t>1. Weighted Percentage Fees (By Value Banding)</t>
  </si>
  <si>
    <t>2. Complexity Adjusted Average Percentage Fees</t>
  </si>
  <si>
    <t>Adjustment</t>
  </si>
  <si>
    <t>3. Regionally Adjusted Average Percentage Fees</t>
  </si>
  <si>
    <t>Region Adjustment (Brought forward)</t>
  </si>
  <si>
    <t>Region Adjusted Average Fee</t>
  </si>
  <si>
    <t>Average Fee Percentage by Project Complexity</t>
  </si>
  <si>
    <t>Percentage Project Fees</t>
  </si>
  <si>
    <t>Time Charge Fees</t>
  </si>
  <si>
    <t>Hourly Rates</t>
  </si>
  <si>
    <t>Daily Rates</t>
  </si>
  <si>
    <t>REFERENCE NUMBER RM6088</t>
  </si>
  <si>
    <t>Construction Management - Percentage Project Fee Summary</t>
  </si>
  <si>
    <t>Construction Management - Time Charges Fee Summary</t>
  </si>
  <si>
    <t>UKL: Wales Region</t>
  </si>
  <si>
    <t>UKM: Scotland Region</t>
  </si>
  <si>
    <t>UKN: Northern Ireland Region</t>
  </si>
  <si>
    <t>Value Weighted Fee %</t>
  </si>
  <si>
    <t>Ref</t>
  </si>
  <si>
    <t>Site offices for the use of the Construction Manager and the Consultant Team</t>
  </si>
  <si>
    <t>per 26m2 module</t>
  </si>
  <si>
    <t>Provision of all office furniture; including shelving and filing</t>
  </si>
  <si>
    <t>Maintenance and cleaning of offices</t>
  </si>
  <si>
    <t>per module</t>
  </si>
  <si>
    <t>Maintenance and cleaning of WC block</t>
  </si>
  <si>
    <t>Provision of WC block module; minimum provision: 2 x WC cubicles; 3 x urinals; 3 x wash hand basins</t>
  </si>
  <si>
    <t>Provision of secure modular site offices, providing minimum of 5m2 floorspace per workspace; minimum module size 26m2</t>
  </si>
  <si>
    <t>per workspace</t>
  </si>
  <si>
    <t>Provision of drying room</t>
  </si>
  <si>
    <t>Provision of kitchen and dining area module; minimum module size 26m2</t>
  </si>
  <si>
    <t>Provision of canteen module; minimum module size 26m2</t>
  </si>
  <si>
    <t xml:space="preserve">per m </t>
  </si>
  <si>
    <t>per m</t>
  </si>
  <si>
    <t>Provision of 2m high block and mesh type hoardings; including support braces at each panel joint</t>
  </si>
  <si>
    <t xml:space="preserve">Provision of 2.4m high solid timber hoardings; timber posts embedded in concrete </t>
  </si>
  <si>
    <t xml:space="preserve">Provision of entrance security gates; minimum width 4m; gate posts embedded in concrete </t>
  </si>
  <si>
    <t>item</t>
  </si>
  <si>
    <t>Provision of low-level demarcation barriers; min height 1.2m</t>
  </si>
  <si>
    <t>Provision of temporary site access / haul road; minimum width 4.0m; 330mm hardcore capping layer, 150mm thick sub-base of crushed rock coarse aggregate, topped with 100mm of Dense Bitumen Macadam</t>
  </si>
  <si>
    <t>Provision of timber bogmat temporary site access  road; minimum width 3.0m; 100mm timber mats</t>
  </si>
  <si>
    <t>Provision of temporary site footpath; minimum width 1.2m; 100mm thick sub-base of crushed rock coarse aggregate, topped with 50mm of Dense Bitumen Macadam</t>
  </si>
  <si>
    <t>nr</t>
  </si>
  <si>
    <t>per day</t>
  </si>
  <si>
    <t>JCB CX3 and driver</t>
  </si>
  <si>
    <t>Temporary Site Infrastructure</t>
  </si>
  <si>
    <t>Provision of labour:</t>
  </si>
  <si>
    <t>Labourer for general site duties</t>
  </si>
  <si>
    <t>Provision of waste skips; "12 yard" capacity; including weekly replacement and all tipping charges</t>
  </si>
  <si>
    <t>Security guard; out of normal working hours</t>
  </si>
  <si>
    <t>Welfare facilities for the use of all site staff and workpeople engaged on the project</t>
  </si>
  <si>
    <t>Provision of security lodge and entrance barrier</t>
  </si>
  <si>
    <t>Site receptionist</t>
  </si>
  <si>
    <t>Generator; super silenced; 30kVA; fully bunded fuel tank; including provision of fuel</t>
  </si>
  <si>
    <t>Setting out engineer; including provision of all required equipment</t>
  </si>
  <si>
    <t>Assistant setting out engineer</t>
  </si>
  <si>
    <t>per m2</t>
  </si>
  <si>
    <t>Provision of temporary site compound area, car parking area or crane hardstanding area; 330mm hardcore capping layer, 150mm thick sub-base of crushed rock coarse aggregate, topped with 100mm of 75mm down crusher run aggregate; smooth rolled surface</t>
  </si>
  <si>
    <t>Site lighting tower; 4 x 300W LED floodlights; integral generator; including provision of fuel</t>
  </si>
  <si>
    <t>6 Tn Dumper and driver</t>
  </si>
  <si>
    <t>Max 10m lift Telehandler and driver</t>
  </si>
  <si>
    <t>75mm diesel pump and 30m hose; including provision of fuel</t>
  </si>
  <si>
    <t>Provision of general plant/site services:</t>
  </si>
  <si>
    <t>Provision of 20' materials storage container</t>
  </si>
  <si>
    <t>Maintenance and cleaning of kitchen and dining area module</t>
  </si>
  <si>
    <t>Construction Management Fee</t>
  </si>
  <si>
    <t xml:space="preserve"> Site Facilities and Services Charges</t>
  </si>
  <si>
    <t>Construction Management - Site Facilities and Services Charges Summary</t>
  </si>
  <si>
    <t>1. Evaluation Model Site Facilities and Services Charges b/fwd</t>
  </si>
  <si>
    <t>Region Adjusted Evaluation Model total</t>
  </si>
  <si>
    <t>2. Regionally adjusted  Site Facilities and Services Charges b/fwd</t>
  </si>
  <si>
    <t>Evaluation Model total</t>
  </si>
  <si>
    <t>*</t>
  </si>
  <si>
    <t>Where the description or unit references a standard module size, a +/- 10% tolerance on size will be permissible (to address the use of Manufacturer's different offerings), as long as the described functional requirements are met.</t>
  </si>
  <si>
    <t>Mobilisation Charge 
(£ item)</t>
  </si>
  <si>
    <t>Demobilisation Charge 
(£ item)</t>
  </si>
  <si>
    <t>Charge / week  
(£ per week)</t>
  </si>
  <si>
    <t>UKC - F: England North Region</t>
  </si>
  <si>
    <t>UKG, H, J &amp; K: England South Region</t>
  </si>
  <si>
    <t>UKI: London</t>
  </si>
  <si>
    <t>Rates brought Forward</t>
  </si>
  <si>
    <t>Maintenance and cleaning of canteen module</t>
  </si>
  <si>
    <t>Sub-totals</t>
  </si>
  <si>
    <t>Project Model for evaluation</t>
  </si>
  <si>
    <t>Evaluation Model Total</t>
  </si>
  <si>
    <t>[Calculation of information carried forward to evaluation]</t>
  </si>
  <si>
    <t>[Summary of information to be carried forward to evaluation]</t>
  </si>
  <si>
    <t>Model Project quantity</t>
  </si>
  <si>
    <t>Model Duration</t>
  </si>
  <si>
    <t>Average Value c/fwd to Overall Summary</t>
  </si>
  <si>
    <t>Average Regional Adjusted  Model Total Value c/fwd to Overall Summary</t>
  </si>
  <si>
    <t>Construction Management - Overall Summary</t>
  </si>
  <si>
    <t>Average Fee Percentage b/fwd</t>
  </si>
  <si>
    <t>Average Region Adjusted Values b/fwd</t>
  </si>
  <si>
    <t>Average Regional Adjusted  Model Total Value b/fwd</t>
  </si>
  <si>
    <t>Common Site Facilities and Services</t>
  </si>
  <si>
    <t>Project Fees and Complexity Adjustment</t>
  </si>
  <si>
    <t>Time Charge Fees - Core Services</t>
  </si>
  <si>
    <t>Charges for Common Site Facilities and Services</t>
  </si>
  <si>
    <t>Regional Variations</t>
  </si>
  <si>
    <t>Overall Average Fee Percentage c/fwd to Overall Summary</t>
  </si>
  <si>
    <t>Adjusted Total Fee</t>
  </si>
  <si>
    <t>No Adjustment</t>
  </si>
  <si>
    <t>a) Project Fees</t>
  </si>
  <si>
    <t>b) Project Complexity Adjustment</t>
  </si>
  <si>
    <t>Please complete all fields highlighted green</t>
  </si>
  <si>
    <t xml:space="preserve">Notes: </t>
  </si>
  <si>
    <t>&gt; 80</t>
  </si>
  <si>
    <t>a) Time Charges</t>
  </si>
  <si>
    <t xml:space="preserve">a) Charges </t>
  </si>
  <si>
    <r>
      <t xml:space="preserve">Description </t>
    </r>
    <r>
      <rPr>
        <b/>
        <sz val="12"/>
        <color theme="1"/>
        <rFont val="Calibri"/>
        <family val="2"/>
        <scheme val="minor"/>
      </rPr>
      <t>*</t>
    </r>
  </si>
  <si>
    <r>
      <t xml:space="preserve">Unit </t>
    </r>
    <r>
      <rPr>
        <b/>
        <sz val="12"/>
        <color theme="1"/>
        <rFont val="Calibri"/>
        <family val="2"/>
        <scheme val="minor"/>
      </rPr>
      <t>*</t>
    </r>
  </si>
  <si>
    <r>
      <t>Grade</t>
    </r>
    <r>
      <rPr>
        <b/>
        <vertAlign val="superscript"/>
        <sz val="12"/>
        <color theme="1"/>
        <rFont val="Calibri"/>
        <family val="2"/>
        <scheme val="minor"/>
      </rPr>
      <t xml:space="preserve"> 
(1)</t>
    </r>
  </si>
  <si>
    <r>
      <t xml:space="preserve">Daily Rate </t>
    </r>
    <r>
      <rPr>
        <b/>
        <vertAlign val="superscript"/>
        <sz val="12"/>
        <color theme="1"/>
        <rFont val="Calibri"/>
        <family val="2"/>
        <scheme val="minor"/>
      </rPr>
      <t>(2)</t>
    </r>
  </si>
  <si>
    <t>Project Fees - per RIBA Plan of Work 2013 Stages</t>
  </si>
  <si>
    <t>a) Regional Variation percentages</t>
  </si>
  <si>
    <t>For Information Only</t>
  </si>
  <si>
    <t>contribution to overall 25% Quantitative element]</t>
  </si>
  <si>
    <t>[Max 15%</t>
  </si>
  <si>
    <t>[Max 5%</t>
  </si>
  <si>
    <t>[2.5% - hourly rates &amp; 2.5% - daily rates]</t>
  </si>
  <si>
    <t>0-1
Strategic Brief (%)</t>
  </si>
  <si>
    <t>2
Concept Design (%)</t>
  </si>
  <si>
    <t>3
Developed Design (%)</t>
  </si>
  <si>
    <t>4
Technical Design (%)</t>
  </si>
  <si>
    <t>Sub-total Stages 0-4 (%)</t>
  </si>
  <si>
    <t>5
Construction (%)</t>
  </si>
  <si>
    <t>6
Handover &amp; Close-Out (%)</t>
  </si>
  <si>
    <t>7
In Use (%)</t>
  </si>
  <si>
    <t>Sub-total Stage 5-7 (%)</t>
  </si>
  <si>
    <t>Total Fee  (%)</t>
  </si>
  <si>
    <t>Insert %</t>
  </si>
  <si>
    <t>Stage 0-4 as % of total fee</t>
  </si>
  <si>
    <t>Project Value 
(£million)</t>
  </si>
  <si>
    <t>(2) Daily rate is to be for a minimum 8 hour day, excluding breaks.</t>
  </si>
  <si>
    <t>Lot 11</t>
  </si>
  <si>
    <t>0 – not exceeding 3</t>
  </si>
  <si>
    <t>3 - not exceeding 10</t>
  </si>
  <si>
    <t>10 - not exceeding 30</t>
  </si>
  <si>
    <t>30 - not exceeding 80</t>
  </si>
  <si>
    <t>Project Value (£ million)</t>
  </si>
  <si>
    <t>3 – not exceeding 10</t>
  </si>
  <si>
    <t>10 – not exceeding 30</t>
  </si>
  <si>
    <t>30 – not exceeding 80</t>
  </si>
  <si>
    <t>&gt;80</t>
  </si>
  <si>
    <t>Value weighted fee b/fwd</t>
  </si>
  <si>
    <t>Complexity Adjustments b/fwd</t>
  </si>
  <si>
    <t>Complexity adjusted value weighted fees</t>
  </si>
  <si>
    <t>Average Complexity Adjusted Percentage Fee</t>
  </si>
  <si>
    <t>% b/fwd</t>
  </si>
  <si>
    <t>Tenderer:</t>
  </si>
  <si>
    <r>
      <t xml:space="preserve">Where the apportionment for stage 0 - 4  is greater than this, the field  "Stage 0-4 as % of total fee" below will change to </t>
    </r>
    <r>
      <rPr>
        <b/>
        <sz val="12"/>
        <color rgb="FFFF0000"/>
        <rFont val="Calibri"/>
        <family val="2"/>
        <scheme val="minor"/>
      </rPr>
      <t>red</t>
    </r>
    <r>
      <rPr>
        <sz val="12"/>
        <color theme="1"/>
        <rFont val="Calibri"/>
        <family val="2"/>
        <scheme val="minor"/>
      </rPr>
      <t xml:space="preserve"> and you must adjust your fee percentages </t>
    </r>
  </si>
  <si>
    <t>Maximum fee apportionment for stage 0 - 4 to be:</t>
  </si>
  <si>
    <t>PRICE MODEL WORKBOOK</t>
  </si>
  <si>
    <t>CONSTRUCTION WORKS AND ASSOCIATED SERVICES</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</si>
  <si>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</si>
  <si>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</si>
  <si>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</si>
  <si>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(1)  refer to the appended "Qualifications &amp; Experience Definitions" table for the required Qualifications and Experience of each role. This is included in the Price Model and Price Evaluation Guidance - Annex A.</t>
  </si>
  <si>
    <t>The supplier shall enter below the rates and charges associated with the provision of Common Site Facilities and Services for use by Trade Packages:</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</si>
  <si>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bid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</si>
  <si>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The Bidder shall insert their percentage adjustment required for each of the Percentage Project Fees, Time Charge Fees and Common Site Facilities and Services charges for each Region.  If no adjustment is required enter 0%.</t>
  </si>
  <si>
    <t>4. Summary Table to "Bid Summary"</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</si>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</sst>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color rgb="FF000000"/>
      <name val="Calibri"/>
      <family val="2"/>
      <scheme val="minor"/>
    </font>
    <font>
      <sz val="8"/>
      <color theme="1"/>
      <name val="Calibri"/>
      <family val="2"/>
      <scheme val="minor"/>
    </font>
    <font>
      <sz val="12"/>
      <name val="Calibri"/>
      <family val="2"/>
      <scheme val="minor"/>
    </font>
    <font>
      <b/>
      <sz val="11"/>
      <color rgb="FFFF0000"/>
      <name val="Calibri"/>
      <family val="2"/>
      <scheme val="minor"/>
    </font>
    <font>
      <b/>
      <sz val="11"/>
      <name val="Arial"/>
      <family val="2"/>
    </font>
    <font>
      <sz val="14"/>
      <color theme="1"/>
      <name val="Calibri"/>
      <family val="2"/>
      <scheme val="minor"/>
    </font>
    <font>
      <b/>
      <sz val="12"/>
      <color rgb="FFFF0000"/>
      <name val="Calibri"/>
      <family val="2"/>
      <scheme val="minor"/>
    </font>
    <font>
      <b/>
      <u/>
      <sz val="12"/>
      <color theme="1"/>
      <name val="Calibri"/>
      <family val="2"/>
      <scheme val="minor"/>
    </font>
    <font>
      <b/>
      <sz val="14"/>
      <color rgb="FFFF0000"/>
      <name val="Calibri"/>
      <family val="2"/>
      <scheme val="minor"/>
    </font>
    <font>
      <b/>
      <vertAlign val="superscript"/>
      <sz val="12"/>
      <color theme="1"/>
      <name val="Calibri"/>
      <family val="2"/>
      <scheme val="minor"/>
    </font>
    <font>
      <b/>
      <sz val="12"/>
      <color rgb="FF000000"/>
      <name val="Calibri"/>
      <family val="2"/>
      <scheme val="minor"/>
    </font>
    <font>
      <b/>
      <sz val="11"/>
      <name val="Calibri"/>
      <family val="2"/>
      <scheme val="minor"/>
    </font>
    <font>
      <b/>
      <sz val="12"/>
      <name val="Calibri"/>
      <family val="2"/>
      <scheme val="minor"/>
    </font>
    <font>
      <i/>
      <sz val="12"/>
      <color theme="1"/>
      <name val="Calibri"/>
      <family val="2"/>
      <scheme val="minor"/>
    </font>
    <font>
      <u/>
      <sz val="12"/>
      <color theme="1"/>
      <name val="Calibri"/>
      <family val="2"/>
      <scheme val="minor"/>
    </font>
    <font>
      <sz val="11"/>
      <name val="Calibri"/>
      <family val="2"/>
      <scheme val="minor"/>
    </font>
    <font>
      <b/>
      <sz val="11"/>
      <color theme="1"/>
      <name val="Arial"/>
      <family val="2"/>
    </font>
    <font>
      <b/>
      <sz val="11"/>
      <color rgb="FF7030A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indexed="64"/>
      </patternFill>
    </fill>
    <fill>
      <patternFill patternType="solid">
        <fgColor theme="0" tint="-4.9989318521683403E-2"/>
        <bgColor indexed="64"/>
      </patternFill>
    </fill>
  </fills>
  <borders count="7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indexed="64"/>
      </right>
      <top style="thin">
        <color auto="1"/>
      </top>
      <bottom style="thin">
        <color indexed="64"/>
      </bottom>
      <diagonal/>
    </border>
    <border>
      <left/>
      <right style="thin">
        <color auto="1"/>
      </right>
      <top style="thin">
        <color auto="1"/>
      </top>
      <bottom style="medium">
        <color auto="1"/>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style="thin">
        <color indexed="64"/>
      </top>
      <bottom style="thin">
        <color auto="1"/>
      </bottom>
      <diagonal/>
    </border>
    <border>
      <left style="medium">
        <color auto="1"/>
      </left>
      <right/>
      <top style="medium">
        <color auto="1"/>
      </top>
      <bottom/>
      <diagonal/>
    </border>
    <border>
      <left style="medium">
        <color auto="1"/>
      </left>
      <right/>
      <top/>
      <bottom style="thin">
        <color indexed="64"/>
      </bottom>
      <diagonal/>
    </border>
    <border>
      <left/>
      <right/>
      <top style="medium">
        <color auto="1"/>
      </top>
      <bottom/>
      <diagonal/>
    </border>
    <border>
      <left/>
      <right/>
      <top/>
      <bottom style="thin">
        <color indexed="64"/>
      </bottom>
      <diagonal/>
    </border>
    <border>
      <left style="thin">
        <color indexed="64"/>
      </left>
      <right/>
      <top style="thin">
        <color indexed="64"/>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diagonal/>
    </border>
    <border>
      <left style="thin">
        <color auto="1"/>
      </left>
      <right style="medium">
        <color auto="1"/>
      </right>
      <top style="thin">
        <color auto="1"/>
      </top>
      <bottom/>
      <diagonal/>
    </border>
    <border>
      <left/>
      <right style="thin">
        <color auto="1"/>
      </right>
      <top style="medium">
        <color indexed="64"/>
      </top>
      <bottom style="medium">
        <color indexed="64"/>
      </bottom>
      <diagonal/>
    </border>
    <border>
      <left style="medium">
        <color auto="1"/>
      </left>
      <right style="medium">
        <color indexed="64"/>
      </right>
      <top/>
      <bottom style="medium">
        <color indexed="64"/>
      </bottom>
      <diagonal/>
    </border>
    <border>
      <left style="medium">
        <color auto="1"/>
      </left>
      <right style="medium">
        <color auto="1"/>
      </right>
      <top/>
      <bottom/>
      <diagonal/>
    </border>
    <border>
      <left style="thin">
        <color auto="1"/>
      </left>
      <right style="medium">
        <color auto="1"/>
      </right>
      <top/>
      <bottom/>
      <diagonal/>
    </border>
    <border>
      <left/>
      <right style="medium">
        <color auto="1"/>
      </right>
      <top/>
      <bottom style="medium">
        <color auto="1"/>
      </bottom>
      <diagonal/>
    </border>
    <border>
      <left style="thin">
        <color auto="1"/>
      </left>
      <right/>
      <top/>
      <bottom style="medium">
        <color auto="1"/>
      </bottom>
      <diagonal/>
    </border>
    <border>
      <left style="thin">
        <color auto="1"/>
      </left>
      <right/>
      <top style="medium">
        <color auto="1"/>
      </top>
      <bottom/>
      <diagonal/>
    </border>
    <border>
      <left style="medium">
        <color auto="1"/>
      </left>
      <right style="medium">
        <color auto="1"/>
      </right>
      <top style="medium">
        <color auto="1"/>
      </top>
      <bottom style="thin">
        <color auto="1"/>
      </bottom>
      <diagonal/>
    </border>
    <border>
      <left/>
      <right style="thin">
        <color indexed="64"/>
      </right>
      <top style="medium">
        <color indexed="64"/>
      </top>
      <bottom style="thin">
        <color indexed="64"/>
      </bottom>
      <diagonal/>
    </border>
    <border>
      <left/>
      <right style="medium">
        <color auto="1"/>
      </right>
      <top style="medium">
        <color auto="1"/>
      </top>
      <bottom/>
      <diagonal/>
    </border>
    <border>
      <left style="medium">
        <color indexed="64"/>
      </left>
      <right/>
      <top/>
      <bottom style="medium">
        <color indexed="64"/>
      </bottom>
      <diagonal/>
    </border>
    <border>
      <left style="thin">
        <color auto="1"/>
      </left>
      <right/>
      <top style="medium">
        <color indexed="64"/>
      </top>
      <bottom style="medium">
        <color indexed="64"/>
      </bottom>
      <diagonal/>
    </border>
    <border>
      <left/>
      <right style="thin">
        <color auto="1"/>
      </right>
      <top/>
      <bottom/>
      <diagonal/>
    </border>
    <border>
      <left style="medium">
        <color auto="1"/>
      </left>
      <right/>
      <top style="thin">
        <color auto="1"/>
      </top>
      <bottom style="medium">
        <color auto="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11">
    <xf numFmtId="0" fontId="0" fillId="0" borderId="0" xfId="0"/>
    <xf numFmtId="0" fontId="9" fillId="0" borderId="0" xfId="0" applyFont="1"/>
    <xf numFmtId="0" fontId="10" fillId="0" borderId="0" xfId="0" applyFont="1" applyAlignment="1">
      <alignment horizontal="center" vertical="center"/>
    </xf>
    <xf numFmtId="0" fontId="9"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11" fillId="0" borderId="0" xfId="0" applyFont="1"/>
    <xf numFmtId="0" fontId="5" fillId="0" borderId="0" xfId="0" applyFont="1"/>
    <xf numFmtId="0" fontId="4" fillId="0" borderId="0" xfId="0" applyFont="1"/>
    <xf numFmtId="0" fontId="3" fillId="0" borderId="0" xfId="0" applyFont="1"/>
    <xf numFmtId="0" fontId="0" fillId="0" borderId="0" xfId="0" applyFont="1"/>
    <xf numFmtId="0" fontId="4" fillId="0" borderId="0" xfId="0" applyFont="1" applyAlignment="1">
      <alignment horizontal="left"/>
    </xf>
    <xf numFmtId="165" fontId="3" fillId="5" borderId="8" xfId="2" applyNumberFormat="1" applyFont="1" applyFill="1" applyBorder="1" applyAlignment="1" applyProtection="1">
      <alignment vertical="top"/>
      <protection locked="0"/>
    </xf>
    <xf numFmtId="0" fontId="17" fillId="0" borderId="0" xfId="0" applyFont="1" applyAlignment="1">
      <alignment horizontal="center" wrapText="1"/>
    </xf>
    <xf numFmtId="0" fontId="4" fillId="0" borderId="0" xfId="0" applyFont="1" applyProtection="1"/>
    <xf numFmtId="0" fontId="0" fillId="0" borderId="0" xfId="0" applyFont="1" applyProtection="1"/>
    <xf numFmtId="0" fontId="14" fillId="0" borderId="0" xfId="0" applyFont="1" applyProtection="1"/>
    <xf numFmtId="0" fontId="5" fillId="0" borderId="0" xfId="0" applyFont="1" applyProtection="1"/>
    <xf numFmtId="0" fontId="3" fillId="0" borderId="0" xfId="0" applyFont="1" applyProtection="1"/>
    <xf numFmtId="0" fontId="5" fillId="0" borderId="0" xfId="0" applyFont="1" applyAlignment="1" applyProtection="1">
      <alignment horizontal="right"/>
    </xf>
    <xf numFmtId="9" fontId="3" fillId="0" borderId="0" xfId="1" applyFont="1" applyAlignment="1" applyProtection="1">
      <alignment horizontal="left"/>
    </xf>
    <xf numFmtId="0" fontId="5" fillId="0" borderId="47" xfId="0" applyFont="1" applyFill="1" applyBorder="1" applyAlignment="1" applyProtection="1">
      <alignment vertical="center"/>
    </xf>
    <xf numFmtId="0" fontId="5" fillId="0" borderId="48" xfId="0" applyFont="1" applyFill="1" applyBorder="1" applyAlignment="1" applyProtection="1">
      <alignment vertical="center"/>
    </xf>
    <xf numFmtId="0" fontId="3" fillId="0" borderId="21" xfId="0" applyFont="1" applyBorder="1" applyAlignment="1" applyProtection="1">
      <alignment horizontal="center" vertical="top" wrapText="1"/>
    </xf>
    <xf numFmtId="0" fontId="3" fillId="0" borderId="49" xfId="0" applyFont="1" applyBorder="1" applyAlignment="1" applyProtection="1">
      <alignment horizontal="center" vertical="top" wrapText="1"/>
    </xf>
    <xf numFmtId="0" fontId="3" fillId="0" borderId="33" xfId="0" applyFont="1" applyBorder="1" applyAlignment="1" applyProtection="1">
      <alignment horizontal="center" vertical="top" wrapText="1"/>
    </xf>
    <xf numFmtId="10" fontId="3" fillId="3" borderId="14" xfId="1" applyNumberFormat="1" applyFont="1" applyFill="1" applyBorder="1" applyAlignment="1" applyProtection="1">
      <alignment vertical="center"/>
    </xf>
    <xf numFmtId="10" fontId="3" fillId="3" borderId="21" xfId="1" applyNumberFormat="1" applyFont="1" applyFill="1" applyBorder="1" applyAlignment="1" applyProtection="1">
      <alignment vertical="center"/>
    </xf>
    <xf numFmtId="0" fontId="3" fillId="0" borderId="0" xfId="0" applyFont="1" applyFill="1" applyProtection="1"/>
    <xf numFmtId="0" fontId="5" fillId="0" borderId="18"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0" fillId="0" borderId="0" xfId="0" applyFont="1" applyFill="1" applyProtection="1"/>
    <xf numFmtId="0" fontId="0" fillId="2" borderId="0" xfId="0" applyFont="1" applyFill="1" applyAlignment="1" applyProtection="1">
      <alignment horizontal="center" vertical="top" wrapText="1"/>
    </xf>
    <xf numFmtId="0" fontId="0" fillId="2" borderId="0" xfId="0" applyFont="1" applyFill="1" applyAlignment="1" applyProtection="1">
      <alignment vertical="top"/>
    </xf>
    <xf numFmtId="0" fontId="3" fillId="2" borderId="0" xfId="0" applyFont="1" applyFill="1" applyAlignment="1" applyProtection="1">
      <alignment horizontal="center" vertical="top" wrapText="1"/>
    </xf>
    <xf numFmtId="0" fontId="3" fillId="2" borderId="0" xfId="0" applyFont="1" applyFill="1" applyAlignment="1" applyProtection="1">
      <alignment vertical="top"/>
    </xf>
    <xf numFmtId="0" fontId="13" fillId="2" borderId="0" xfId="0" applyFont="1" applyFill="1" applyAlignment="1" applyProtection="1">
      <alignment horizontal="left" vertical="top"/>
    </xf>
    <xf numFmtId="0" fontId="3" fillId="2" borderId="29" xfId="0" applyFont="1" applyFill="1" applyBorder="1" applyAlignment="1" applyProtection="1">
      <alignment vertical="top"/>
    </xf>
    <xf numFmtId="0" fontId="3" fillId="2" borderId="0" xfId="0" applyFont="1" applyFill="1" applyBorder="1" applyAlignment="1" applyProtection="1">
      <alignment vertical="top"/>
    </xf>
    <xf numFmtId="0" fontId="6" fillId="4" borderId="0" xfId="0" applyFont="1" applyFill="1" applyAlignment="1" applyProtection="1">
      <alignment horizontal="left" vertical="top"/>
    </xf>
    <xf numFmtId="0" fontId="6" fillId="4" borderId="0" xfId="0" applyFont="1" applyFill="1" applyAlignment="1" applyProtection="1">
      <alignment vertical="top"/>
    </xf>
    <xf numFmtId="0" fontId="3" fillId="0" borderId="0" xfId="0" applyFont="1" applyFill="1" applyAlignment="1" applyProtection="1">
      <alignment vertical="top"/>
    </xf>
    <xf numFmtId="0" fontId="0" fillId="0" borderId="0" xfId="0" applyFont="1" applyAlignment="1" applyProtection="1">
      <alignment wrapText="1"/>
    </xf>
    <xf numFmtId="0" fontId="4" fillId="0" borderId="0" xfId="0" applyFont="1" applyFill="1" applyAlignment="1" applyProtection="1"/>
    <xf numFmtId="0" fontId="3" fillId="0" borderId="0" xfId="0" applyFont="1" applyAlignment="1" applyProtection="1">
      <alignment wrapText="1"/>
    </xf>
    <xf numFmtId="0" fontId="3" fillId="0" borderId="0" xfId="0" applyFont="1" applyFill="1" applyBorder="1" applyAlignment="1" applyProtection="1">
      <alignment vertical="center"/>
    </xf>
    <xf numFmtId="0" fontId="3" fillId="0" borderId="0" xfId="0" applyFont="1" applyFill="1" applyAlignment="1" applyProtection="1">
      <alignment vertical="center"/>
    </xf>
    <xf numFmtId="0" fontId="3" fillId="0" borderId="8" xfId="0" applyFont="1" applyBorder="1" applyProtection="1"/>
    <xf numFmtId="0" fontId="3" fillId="0" borderId="8" xfId="0" applyFont="1" applyBorder="1" applyAlignment="1" applyProtection="1">
      <alignment wrapText="1"/>
    </xf>
    <xf numFmtId="0" fontId="5" fillId="0" borderId="8" xfId="0" applyFont="1" applyBorder="1" applyAlignment="1" applyProtection="1">
      <alignment wrapText="1"/>
    </xf>
    <xf numFmtId="0" fontId="3" fillId="0" borderId="8" xfId="0" applyFont="1" applyFill="1" applyBorder="1" applyProtection="1"/>
    <xf numFmtId="0" fontId="3" fillId="0" borderId="8" xfId="0" applyFont="1" applyFill="1" applyBorder="1" applyAlignment="1" applyProtection="1">
      <alignment horizontal="left" wrapText="1"/>
    </xf>
    <xf numFmtId="0" fontId="3" fillId="0" borderId="8" xfId="0" applyFont="1" applyFill="1" applyBorder="1" applyAlignment="1" applyProtection="1">
      <alignment wrapText="1"/>
    </xf>
    <xf numFmtId="0" fontId="3" fillId="0" borderId="10" xfId="0" applyFont="1" applyFill="1" applyBorder="1" applyProtection="1"/>
    <xf numFmtId="0" fontId="3" fillId="0" borderId="24" xfId="0" applyFont="1" applyFill="1" applyBorder="1" applyAlignment="1" applyProtection="1">
      <alignment horizontal="left" wrapText="1" indent="1"/>
    </xf>
    <xf numFmtId="0" fontId="3" fillId="0" borderId="24" xfId="0" applyFont="1" applyFill="1" applyBorder="1" applyAlignment="1" applyProtection="1">
      <alignment wrapText="1"/>
    </xf>
    <xf numFmtId="0" fontId="5" fillId="0" borderId="8" xfId="0" applyFont="1" applyFill="1" applyBorder="1" applyAlignment="1" applyProtection="1">
      <alignment wrapText="1"/>
    </xf>
    <xf numFmtId="0" fontId="3" fillId="0" borderId="10" xfId="0" applyFont="1" applyBorder="1" applyProtection="1"/>
    <xf numFmtId="0" fontId="3" fillId="0" borderId="24" xfId="0" applyFont="1" applyBorder="1" applyAlignment="1" applyProtection="1">
      <alignment horizontal="left" wrapText="1" indent="1"/>
    </xf>
    <xf numFmtId="0" fontId="3" fillId="0" borderId="24" xfId="0" applyFont="1" applyBorder="1" applyAlignment="1" applyProtection="1">
      <alignment wrapText="1"/>
    </xf>
    <xf numFmtId="0" fontId="3" fillId="0" borderId="24" xfId="0" applyFont="1" applyBorder="1" applyProtection="1"/>
    <xf numFmtId="0" fontId="3" fillId="0" borderId="25" xfId="0" applyFont="1" applyBorder="1" applyProtection="1"/>
    <xf numFmtId="0" fontId="5" fillId="0" borderId="8" xfId="0" applyFont="1" applyBorder="1" applyAlignment="1" applyProtection="1">
      <alignment horizontal="left" wrapText="1"/>
    </xf>
    <xf numFmtId="0" fontId="3" fillId="0" borderId="15" xfId="0" applyFont="1" applyFill="1" applyBorder="1" applyProtection="1"/>
    <xf numFmtId="0" fontId="3" fillId="0" borderId="0" xfId="0" applyFont="1" applyFill="1" applyBorder="1" applyProtection="1"/>
    <xf numFmtId="0" fontId="5" fillId="0" borderId="0" xfId="0" applyFont="1" applyAlignment="1" applyProtection="1">
      <alignment horizontal="right" vertical="top"/>
    </xf>
    <xf numFmtId="0" fontId="3" fillId="0" borderId="24" xfId="0" applyFont="1" applyFill="1" applyBorder="1" applyProtection="1"/>
    <xf numFmtId="0" fontId="3" fillId="0" borderId="25" xfId="0" applyFont="1" applyFill="1" applyBorder="1" applyProtection="1"/>
    <xf numFmtId="0" fontId="4" fillId="0" borderId="0" xfId="0" applyFont="1" applyAlignment="1" applyProtection="1">
      <alignment vertical="top"/>
    </xf>
    <xf numFmtId="0" fontId="3" fillId="0" borderId="0" xfId="0" applyFont="1" applyAlignment="1" applyProtection="1">
      <alignment vertical="top"/>
    </xf>
    <xf numFmtId="0" fontId="5" fillId="0" borderId="0" xfId="0" applyFont="1" applyAlignment="1" applyProtection="1">
      <alignment vertical="top"/>
    </xf>
    <xf numFmtId="0" fontId="6" fillId="0" borderId="0" xfId="0" applyFont="1" applyAlignment="1" applyProtection="1">
      <alignment vertical="top"/>
    </xf>
    <xf numFmtId="0" fontId="8" fillId="0" borderId="0" xfId="0" applyFont="1" applyFill="1" applyAlignment="1" applyProtection="1">
      <alignment horizontal="left" vertical="top" wrapText="1"/>
    </xf>
    <xf numFmtId="0" fontId="8" fillId="0" borderId="0" xfId="0" applyFont="1" applyFill="1" applyAlignment="1" applyProtection="1">
      <alignment horizontal="left" vertical="top"/>
    </xf>
    <xf numFmtId="0" fontId="6" fillId="2" borderId="0" xfId="0" applyFont="1" applyFill="1" applyAlignment="1" applyProtection="1">
      <alignment horizontal="left" vertical="top" wrapText="1"/>
    </xf>
    <xf numFmtId="0" fontId="16" fillId="0" borderId="13" xfId="0" applyFont="1" applyFill="1" applyBorder="1" applyAlignment="1" applyProtection="1">
      <alignment horizontal="center" vertical="top" wrapText="1"/>
    </xf>
    <xf numFmtId="0" fontId="18" fillId="0" borderId="13" xfId="0" applyFont="1" applyFill="1" applyBorder="1" applyAlignment="1" applyProtection="1">
      <alignment horizontal="center" vertical="top" wrapText="1"/>
    </xf>
    <xf numFmtId="0" fontId="18" fillId="0" borderId="55" xfId="0" applyFont="1" applyFill="1" applyBorder="1" applyAlignment="1" applyProtection="1">
      <alignment horizontal="center" vertical="top" wrapText="1"/>
    </xf>
    <xf numFmtId="0" fontId="16" fillId="0" borderId="1" xfId="0" applyFont="1" applyFill="1" applyBorder="1" applyAlignment="1" applyProtection="1">
      <alignment vertical="top"/>
    </xf>
    <xf numFmtId="0" fontId="16" fillId="0" borderId="64" xfId="0" applyFont="1" applyFill="1" applyBorder="1" applyAlignment="1" applyProtection="1">
      <alignment vertical="top"/>
    </xf>
    <xf numFmtId="0" fontId="16" fillId="0" borderId="7" xfId="0" applyFont="1" applyFill="1" applyBorder="1" applyAlignment="1" applyProtection="1">
      <alignment vertical="top"/>
    </xf>
    <xf numFmtId="0" fontId="6" fillId="0" borderId="25" xfId="0" applyFont="1" applyFill="1" applyBorder="1" applyAlignment="1" applyProtection="1">
      <alignment horizontal="left" vertical="top" indent="2"/>
    </xf>
    <xf numFmtId="0" fontId="16" fillId="0" borderId="16" xfId="0" applyFont="1" applyFill="1" applyBorder="1" applyAlignment="1" applyProtection="1">
      <alignment vertical="top"/>
    </xf>
    <xf numFmtId="0" fontId="6" fillId="0" borderId="26" xfId="0" applyFont="1" applyFill="1" applyBorder="1" applyAlignment="1" applyProtection="1">
      <alignment horizontal="left" vertical="top" indent="2"/>
    </xf>
    <xf numFmtId="0" fontId="16" fillId="0" borderId="47" xfId="0" applyFont="1" applyFill="1" applyBorder="1" applyAlignment="1" applyProtection="1">
      <alignment vertical="top"/>
    </xf>
    <xf numFmtId="0" fontId="16" fillId="0" borderId="50" xfId="0" applyFont="1" applyFill="1" applyBorder="1" applyAlignment="1" applyProtection="1">
      <alignment vertical="top"/>
    </xf>
    <xf numFmtId="0" fontId="16" fillId="0" borderId="25" xfId="0" applyFont="1" applyFill="1" applyBorder="1" applyAlignment="1" applyProtection="1">
      <alignment vertical="top"/>
    </xf>
    <xf numFmtId="0" fontId="16" fillId="0" borderId="26" xfId="0" applyFont="1" applyFill="1" applyBorder="1" applyAlignment="1" applyProtection="1">
      <alignment vertical="top"/>
    </xf>
    <xf numFmtId="0" fontId="19" fillId="2" borderId="0" xfId="0" applyFont="1" applyFill="1" applyAlignment="1" applyProtection="1">
      <alignment vertical="top" wrapText="1"/>
    </xf>
    <xf numFmtId="0" fontId="3" fillId="0" borderId="0" xfId="0" applyFont="1" applyAlignment="1" applyProtection="1">
      <alignment vertical="top" wrapText="1"/>
    </xf>
    <xf numFmtId="0" fontId="3" fillId="2" borderId="0" xfId="0" applyFont="1" applyFill="1" applyProtection="1"/>
    <xf numFmtId="0" fontId="13" fillId="2" borderId="0" xfId="0" applyFont="1" applyFill="1" applyAlignment="1" applyProtection="1">
      <alignment horizontal="left"/>
    </xf>
    <xf numFmtId="0" fontId="3" fillId="2" borderId="0" xfId="0" applyFont="1" applyFill="1" applyBorder="1" applyProtection="1"/>
    <xf numFmtId="0" fontId="4" fillId="2" borderId="0" xfId="0" applyFont="1" applyFill="1" applyAlignment="1" applyProtection="1">
      <alignment horizontal="center" wrapText="1"/>
    </xf>
    <xf numFmtId="0" fontId="3" fillId="2" borderId="0" xfId="0" applyFont="1" applyFill="1" applyAlignment="1" applyProtection="1">
      <alignment horizontal="center" wrapText="1"/>
    </xf>
    <xf numFmtId="0" fontId="4" fillId="2" borderId="0" xfId="0" applyFont="1" applyFill="1" applyAlignment="1" applyProtection="1">
      <alignment horizontal="left"/>
    </xf>
    <xf numFmtId="0" fontId="14" fillId="2" borderId="0" xfId="0" applyFont="1" applyFill="1" applyProtection="1"/>
    <xf numFmtId="0" fontId="5" fillId="2" borderId="0" xfId="0" applyFont="1" applyFill="1" applyAlignment="1" applyProtection="1">
      <alignment horizontal="left"/>
    </xf>
    <xf numFmtId="0" fontId="5" fillId="2" borderId="0" xfId="0" applyFont="1" applyFill="1" applyProtection="1"/>
    <xf numFmtId="0" fontId="20" fillId="2" borderId="0" xfId="0" applyFont="1" applyFill="1" applyProtection="1"/>
    <xf numFmtId="0" fontId="3" fillId="2" borderId="0" xfId="0" applyFont="1" applyFill="1" applyAlignment="1" applyProtection="1">
      <alignment vertical="center"/>
    </xf>
    <xf numFmtId="0" fontId="5" fillId="2" borderId="0" xfId="0" applyFont="1" applyFill="1" applyBorder="1" applyAlignment="1" applyProtection="1">
      <alignment horizontal="center" vertical="center" wrapText="1"/>
    </xf>
    <xf numFmtId="0" fontId="3" fillId="2" borderId="0" xfId="0" applyFont="1" applyFill="1" applyBorder="1" applyAlignment="1" applyProtection="1">
      <alignment vertical="center"/>
    </xf>
    <xf numFmtId="10" fontId="5" fillId="2" borderId="0" xfId="0" applyNumberFormat="1" applyFont="1" applyFill="1" applyBorder="1" applyAlignment="1" applyProtection="1">
      <alignment horizontal="center" vertical="center"/>
    </xf>
    <xf numFmtId="0" fontId="3" fillId="0" borderId="0" xfId="0" applyFont="1" applyFill="1" applyAlignment="1" applyProtection="1">
      <alignment horizontal="center" wrapText="1"/>
    </xf>
    <xf numFmtId="0" fontId="6" fillId="0" borderId="47" xfId="0" applyFont="1" applyBorder="1" applyAlignment="1" applyProtection="1">
      <alignment vertical="top"/>
    </xf>
    <xf numFmtId="0" fontId="6" fillId="0" borderId="7" xfId="0" applyFont="1" applyBorder="1" applyAlignment="1" applyProtection="1">
      <alignment vertical="top"/>
    </xf>
    <xf numFmtId="0" fontId="6" fillId="0" borderId="16" xfId="0" applyFont="1" applyBorder="1" applyAlignment="1" applyProtection="1">
      <alignment vertical="top"/>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2" borderId="0" xfId="0" applyFont="1" applyFill="1" applyAlignment="1" applyProtection="1">
      <alignment vertical="center"/>
    </xf>
    <xf numFmtId="0" fontId="3" fillId="2" borderId="0" xfId="0" applyFont="1" applyFill="1" applyAlignment="1" applyProtection="1">
      <alignment horizontal="center"/>
    </xf>
    <xf numFmtId="0" fontId="3" fillId="2" borderId="0" xfId="0" applyFont="1" applyFill="1" applyAlignment="1" applyProtection="1">
      <alignment horizontal="center" vertical="center" wrapText="1"/>
    </xf>
    <xf numFmtId="0" fontId="3" fillId="2" borderId="0" xfId="0" applyFont="1" applyFill="1" applyAlignment="1" applyProtection="1">
      <alignment horizontal="center" vertical="center"/>
    </xf>
    <xf numFmtId="0" fontId="3" fillId="2" borderId="0" xfId="0" applyFont="1" applyFill="1" applyAlignment="1" applyProtection="1">
      <alignment horizontal="right"/>
    </xf>
    <xf numFmtId="0" fontId="6" fillId="0" borderId="7" xfId="0" applyFont="1" applyFill="1" applyBorder="1" applyAlignment="1" applyProtection="1">
      <alignment horizontal="left" vertical="center" wrapText="1"/>
    </xf>
    <xf numFmtId="165" fontId="3" fillId="0" borderId="9" xfId="2" applyNumberFormat="1" applyFont="1" applyFill="1" applyBorder="1" applyProtection="1"/>
    <xf numFmtId="0" fontId="6" fillId="2" borderId="7"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165" fontId="3" fillId="2" borderId="0" xfId="2" applyNumberFormat="1" applyFont="1" applyFill="1" applyBorder="1" applyProtection="1"/>
    <xf numFmtId="165" fontId="3" fillId="2" borderId="8" xfId="0" applyNumberFormat="1" applyFont="1" applyFill="1" applyBorder="1" applyProtection="1"/>
    <xf numFmtId="165" fontId="3" fillId="2" borderId="9" xfId="0" applyNumberFormat="1" applyFont="1" applyFill="1" applyBorder="1" applyProtection="1"/>
    <xf numFmtId="0" fontId="6" fillId="0" borderId="12" xfId="0" applyFont="1" applyBorder="1" applyAlignment="1" applyProtection="1">
      <alignment vertical="top"/>
    </xf>
    <xf numFmtId="0" fontId="3" fillId="0" borderId="51" xfId="0" applyFont="1" applyBorder="1" applyProtection="1"/>
    <xf numFmtId="0" fontId="3" fillId="0" borderId="52" xfId="0" applyFont="1" applyBorder="1" applyAlignment="1" applyProtection="1">
      <alignment wrapText="1"/>
    </xf>
    <xf numFmtId="0" fontId="3" fillId="0" borderId="53" xfId="0" applyFont="1" applyBorder="1" applyAlignment="1" applyProtection="1">
      <alignment wrapText="1"/>
    </xf>
    <xf numFmtId="0" fontId="3" fillId="6" borderId="22" xfId="0" applyFont="1" applyFill="1" applyBorder="1" applyAlignment="1" applyProtection="1">
      <alignment wrapText="1"/>
    </xf>
    <xf numFmtId="0" fontId="3" fillId="6" borderId="49" xfId="0" applyFont="1" applyFill="1" applyBorder="1" applyAlignment="1" applyProtection="1">
      <alignment wrapText="1"/>
    </xf>
    <xf numFmtId="0" fontId="3" fillId="0" borderId="47" xfId="0" applyFont="1" applyBorder="1" applyProtection="1"/>
    <xf numFmtId="0" fontId="5" fillId="0" borderId="27" xfId="0" applyFont="1" applyBorder="1" applyAlignment="1" applyProtection="1">
      <alignment wrapText="1"/>
    </xf>
    <xf numFmtId="0" fontId="3" fillId="0" borderId="27" xfId="0" applyFont="1" applyBorder="1" applyAlignment="1" applyProtection="1">
      <alignment wrapText="1"/>
    </xf>
    <xf numFmtId="0" fontId="3" fillId="0" borderId="27" xfId="0" applyFont="1" applyFill="1" applyBorder="1" applyAlignment="1" applyProtection="1">
      <alignment wrapText="1"/>
    </xf>
    <xf numFmtId="0" fontId="3" fillId="0" borderId="48" xfId="0" applyFont="1" applyFill="1" applyBorder="1" applyAlignment="1" applyProtection="1">
      <alignment wrapText="1"/>
    </xf>
    <xf numFmtId="0" fontId="3" fillId="6" borderId="27" xfId="0" applyFont="1" applyFill="1" applyBorder="1" applyProtection="1"/>
    <xf numFmtId="0" fontId="3" fillId="6" borderId="48" xfId="0" applyFont="1" applyFill="1" applyBorder="1" applyProtection="1"/>
    <xf numFmtId="0" fontId="3" fillId="0" borderId="7" xfId="0" applyFont="1" applyFill="1" applyBorder="1" applyProtection="1"/>
    <xf numFmtId="165" fontId="3" fillId="0" borderId="8" xfId="2" applyNumberFormat="1" applyFont="1" applyFill="1" applyBorder="1" applyAlignment="1" applyProtection="1">
      <alignment vertical="top"/>
    </xf>
    <xf numFmtId="165" fontId="3" fillId="0" borderId="9" xfId="2" applyNumberFormat="1" applyFont="1" applyFill="1" applyBorder="1" applyAlignment="1" applyProtection="1">
      <alignment vertical="top"/>
    </xf>
    <xf numFmtId="165" fontId="3" fillId="6" borderId="8" xfId="0" applyNumberFormat="1" applyFont="1" applyFill="1" applyBorder="1" applyProtection="1"/>
    <xf numFmtId="165" fontId="3" fillId="6" borderId="9" xfId="0" applyNumberFormat="1" applyFont="1" applyFill="1" applyBorder="1" applyProtection="1"/>
    <xf numFmtId="0" fontId="3" fillId="0" borderId="23" xfId="0" applyFont="1" applyFill="1" applyBorder="1" applyProtection="1"/>
    <xf numFmtId="0" fontId="3" fillId="0" borderId="39" xfId="0" applyFont="1" applyFill="1" applyBorder="1" applyProtection="1"/>
    <xf numFmtId="0" fontId="3" fillId="6" borderId="8" xfId="0" applyFont="1" applyFill="1" applyBorder="1" applyProtection="1"/>
    <xf numFmtId="0" fontId="3" fillId="6" borderId="9" xfId="0" applyFont="1" applyFill="1" applyBorder="1" applyProtection="1"/>
    <xf numFmtId="0" fontId="3" fillId="0" borderId="9" xfId="0" applyFont="1" applyFill="1" applyBorder="1" applyProtection="1"/>
    <xf numFmtId="0" fontId="3" fillId="0" borderId="23" xfId="0" applyFont="1" applyBorder="1" applyProtection="1"/>
    <xf numFmtId="0" fontId="3" fillId="0" borderId="7" xfId="0" applyFont="1" applyBorder="1" applyProtection="1"/>
    <xf numFmtId="0" fontId="3" fillId="0" borderId="14" xfId="0" applyFont="1" applyFill="1" applyBorder="1" applyProtection="1"/>
    <xf numFmtId="0" fontId="3" fillId="0" borderId="16" xfId="0" applyFont="1" applyBorder="1" applyProtection="1"/>
    <xf numFmtId="0" fontId="3" fillId="0" borderId="18" xfId="0" applyFont="1" applyBorder="1" applyAlignment="1" applyProtection="1">
      <alignment wrapText="1"/>
    </xf>
    <xf numFmtId="165" fontId="3" fillId="0" borderId="18" xfId="2" applyNumberFormat="1" applyFont="1" applyFill="1" applyBorder="1" applyAlignment="1" applyProtection="1">
      <alignment vertical="top"/>
    </xf>
    <xf numFmtId="165" fontId="3" fillId="0" borderId="17" xfId="2" applyNumberFormat="1" applyFont="1" applyFill="1" applyBorder="1" applyAlignment="1" applyProtection="1">
      <alignment vertical="top"/>
    </xf>
    <xf numFmtId="165" fontId="3" fillId="6" borderId="18" xfId="0" applyNumberFormat="1" applyFont="1" applyFill="1" applyBorder="1" applyProtection="1"/>
    <xf numFmtId="165" fontId="3" fillId="6" borderId="17" xfId="0" applyNumberFormat="1" applyFont="1" applyFill="1" applyBorder="1" applyProtection="1"/>
    <xf numFmtId="2" fontId="5" fillId="0" borderId="0" xfId="0" applyNumberFormat="1" applyFont="1" applyFill="1" applyBorder="1" applyAlignment="1" applyProtection="1">
      <alignment horizontal="center"/>
    </xf>
    <xf numFmtId="0" fontId="3" fillId="6" borderId="0" xfId="0" applyFont="1" applyFill="1" applyProtection="1"/>
    <xf numFmtId="165" fontId="3" fillId="6" borderId="24" xfId="0" applyNumberFormat="1" applyFont="1" applyFill="1" applyBorder="1" applyProtection="1"/>
    <xf numFmtId="165" fontId="5" fillId="6" borderId="31" xfId="0" applyNumberFormat="1" applyFont="1" applyFill="1" applyBorder="1" applyProtection="1"/>
    <xf numFmtId="0" fontId="5" fillId="2" borderId="51" xfId="0" applyFont="1" applyFill="1" applyBorder="1" applyAlignment="1" applyProtection="1">
      <alignment wrapText="1"/>
    </xf>
    <xf numFmtId="0" fontId="5" fillId="0" borderId="52" xfId="0" applyFont="1" applyBorder="1" applyAlignment="1" applyProtection="1"/>
    <xf numFmtId="0" fontId="5" fillId="0" borderId="67" xfId="0" applyFont="1" applyBorder="1" applyAlignment="1" applyProtection="1"/>
    <xf numFmtId="0" fontId="5" fillId="0" borderId="51" xfId="0" applyFont="1" applyFill="1" applyBorder="1" applyAlignment="1" applyProtection="1">
      <alignment vertical="center" wrapText="1"/>
    </xf>
    <xf numFmtId="0" fontId="5" fillId="0" borderId="28" xfId="0" applyFont="1" applyFill="1" applyBorder="1" applyAlignment="1" applyProtection="1">
      <alignment vertical="center" wrapText="1"/>
    </xf>
    <xf numFmtId="0" fontId="3" fillId="0" borderId="0" xfId="0" applyFont="1" applyFill="1" applyAlignment="1" applyProtection="1">
      <alignment wrapText="1"/>
    </xf>
    <xf numFmtId="0" fontId="3" fillId="2" borderId="21" xfId="0" applyFont="1" applyFill="1" applyBorder="1" applyAlignment="1" applyProtection="1">
      <alignment horizontal="left" wrapText="1"/>
    </xf>
    <xf numFmtId="0" fontId="3" fillId="2" borderId="47" xfId="0" applyFont="1" applyFill="1" applyBorder="1" applyAlignment="1" applyProtection="1">
      <alignment horizontal="left" wrapText="1"/>
    </xf>
    <xf numFmtId="165" fontId="3" fillId="0" borderId="48" xfId="0" applyNumberFormat="1" applyFont="1" applyBorder="1" applyProtection="1"/>
    <xf numFmtId="165" fontId="3" fillId="0" borderId="49" xfId="0" applyNumberFormat="1" applyFont="1" applyBorder="1" applyProtection="1"/>
    <xf numFmtId="0" fontId="3" fillId="2" borderId="16" xfId="0" applyFont="1" applyFill="1" applyBorder="1" applyAlignment="1" applyProtection="1">
      <alignment horizontal="left" wrapText="1"/>
    </xf>
    <xf numFmtId="165" fontId="3" fillId="0" borderId="17" xfId="0" applyNumberFormat="1" applyFont="1" applyBorder="1" applyProtection="1"/>
    <xf numFmtId="0" fontId="2" fillId="0" borderId="0" xfId="0" applyFont="1" applyAlignment="1">
      <alignment horizontal="right"/>
    </xf>
    <xf numFmtId="0" fontId="2" fillId="0" borderId="0" xfId="0" applyFont="1"/>
    <xf numFmtId="0" fontId="2" fillId="2" borderId="0" xfId="0" applyFont="1" applyFill="1" applyAlignment="1" applyProtection="1">
      <alignment horizontal="left" vertical="top" indent="2"/>
    </xf>
    <xf numFmtId="0" fontId="14" fillId="0" borderId="0" xfId="0" applyFont="1" applyAlignment="1" applyProtection="1">
      <alignment horizontal="left" indent="2"/>
    </xf>
    <xf numFmtId="0" fontId="14" fillId="0" borderId="0" xfId="0" applyFont="1" applyAlignment="1" applyProtection="1">
      <alignment horizontal="left" indent="5"/>
    </xf>
    <xf numFmtId="2" fontId="3" fillId="5" borderId="25" xfId="0" applyNumberFormat="1" applyFont="1" applyFill="1" applyBorder="1" applyAlignment="1" applyProtection="1">
      <alignment horizontal="center"/>
      <protection locked="0"/>
    </xf>
    <xf numFmtId="2" fontId="3" fillId="5" borderId="8" xfId="0" applyNumberFormat="1" applyFont="1" applyFill="1" applyBorder="1" applyAlignment="1" applyProtection="1">
      <alignment horizontal="center"/>
      <protection locked="0"/>
    </xf>
    <xf numFmtId="2" fontId="3" fillId="5" borderId="26" xfId="0" applyNumberFormat="1" applyFont="1" applyFill="1" applyBorder="1" applyAlignment="1" applyProtection="1">
      <alignment horizontal="center"/>
      <protection locked="0"/>
    </xf>
    <xf numFmtId="2" fontId="3" fillId="5" borderId="18" xfId="0" applyNumberFormat="1" applyFont="1" applyFill="1" applyBorder="1" applyAlignment="1" applyProtection="1">
      <alignment horizontal="center"/>
      <protection locked="0"/>
    </xf>
    <xf numFmtId="2" fontId="3" fillId="0" borderId="2" xfId="0" applyNumberFormat="1" applyFont="1" applyFill="1" applyBorder="1" applyAlignment="1" applyProtection="1">
      <alignment horizontal="center"/>
    </xf>
    <xf numFmtId="2" fontId="5" fillId="0" borderId="63" xfId="0" applyNumberFormat="1" applyFont="1" applyFill="1" applyBorder="1" applyAlignment="1" applyProtection="1">
      <alignment horizontal="center"/>
    </xf>
    <xf numFmtId="2" fontId="3" fillId="0" borderId="27" xfId="0" applyNumberFormat="1" applyFont="1" applyFill="1" applyBorder="1" applyAlignment="1" applyProtection="1">
      <alignment horizontal="center"/>
    </xf>
    <xf numFmtId="2" fontId="5" fillId="0" borderId="11" xfId="0" applyNumberFormat="1" applyFont="1" applyFill="1" applyBorder="1" applyAlignment="1" applyProtection="1">
      <alignment horizontal="center"/>
    </xf>
    <xf numFmtId="2" fontId="5" fillId="0" borderId="20" xfId="0" applyNumberFormat="1" applyFont="1" applyFill="1" applyBorder="1" applyAlignment="1" applyProtection="1">
      <alignment horizontal="center"/>
    </xf>
    <xf numFmtId="10" fontId="3" fillId="3" borderId="45" xfId="1" applyNumberFormat="1" applyFont="1" applyFill="1" applyBorder="1" applyAlignment="1" applyProtection="1">
      <alignment vertical="center"/>
    </xf>
    <xf numFmtId="2" fontId="3" fillId="0" borderId="3" xfId="1" applyNumberFormat="1" applyFont="1" applyFill="1" applyBorder="1" applyAlignment="1" applyProtection="1">
      <alignment horizontal="center"/>
    </xf>
    <xf numFmtId="2" fontId="3" fillId="0" borderId="9" xfId="1" applyNumberFormat="1" applyFont="1" applyFill="1" applyBorder="1" applyAlignment="1" applyProtection="1">
      <alignment horizontal="center"/>
    </xf>
    <xf numFmtId="2" fontId="3" fillId="0" borderId="17" xfId="1" applyNumberFormat="1" applyFont="1" applyFill="1" applyBorder="1" applyAlignment="1" applyProtection="1">
      <alignment horizontal="center"/>
    </xf>
    <xf numFmtId="2" fontId="3" fillId="5" borderId="1" xfId="0" applyNumberFormat="1" applyFont="1" applyFill="1" applyBorder="1" applyAlignment="1" applyProtection="1">
      <alignment horizontal="center"/>
      <protection locked="0"/>
    </xf>
    <xf numFmtId="2" fontId="3" fillId="5" borderId="7" xfId="0" applyNumberFormat="1" applyFont="1" applyFill="1" applyBorder="1" applyAlignment="1" applyProtection="1">
      <alignment horizontal="center"/>
      <protection locked="0"/>
    </xf>
    <xf numFmtId="2" fontId="3" fillId="5" borderId="16" xfId="0" applyNumberFormat="1" applyFont="1" applyFill="1" applyBorder="1" applyAlignment="1" applyProtection="1">
      <alignment horizontal="center"/>
      <protection locked="0"/>
    </xf>
    <xf numFmtId="2" fontId="3" fillId="0" borderId="32" xfId="1" applyNumberFormat="1" applyFont="1" applyFill="1" applyBorder="1" applyAlignment="1" applyProtection="1">
      <alignment horizontal="center"/>
    </xf>
    <xf numFmtId="2" fontId="3" fillId="0" borderId="10" xfId="1" applyNumberFormat="1" applyFont="1" applyFill="1" applyBorder="1" applyAlignment="1" applyProtection="1">
      <alignment horizontal="center"/>
    </xf>
    <xf numFmtId="2" fontId="3" fillId="0" borderId="19" xfId="1" applyNumberFormat="1" applyFont="1" applyFill="1" applyBorder="1" applyAlignment="1" applyProtection="1">
      <alignment horizontal="center"/>
    </xf>
    <xf numFmtId="0" fontId="3" fillId="0" borderId="68" xfId="0" applyFont="1" applyBorder="1" applyAlignment="1" applyProtection="1">
      <alignment horizontal="center" vertical="top" wrapText="1"/>
    </xf>
    <xf numFmtId="0" fontId="3" fillId="0" borderId="59" xfId="0" applyFont="1" applyBorder="1" applyAlignment="1" applyProtection="1">
      <alignment horizontal="center" vertical="top" wrapText="1"/>
    </xf>
    <xf numFmtId="165" fontId="3" fillId="5" borderId="8" xfId="2" applyNumberFormat="1" applyFont="1" applyFill="1" applyBorder="1" applyAlignment="1" applyProtection="1">
      <alignment horizontal="right" vertical="top"/>
      <protection locked="0"/>
    </xf>
    <xf numFmtId="0" fontId="6" fillId="2" borderId="16" xfId="0" applyFont="1" applyFill="1" applyBorder="1" applyAlignment="1" applyProtection="1">
      <alignment horizontal="left" vertical="center" wrapText="1"/>
    </xf>
    <xf numFmtId="165" fontId="3" fillId="0" borderId="17" xfId="2" applyNumberFormat="1" applyFont="1" applyFill="1" applyBorder="1" applyProtection="1"/>
    <xf numFmtId="165" fontId="3" fillId="0" borderId="25" xfId="2" applyNumberFormat="1" applyFont="1" applyFill="1" applyBorder="1" applyProtection="1"/>
    <xf numFmtId="165" fontId="3" fillId="2" borderId="25" xfId="2" applyNumberFormat="1" applyFont="1" applyFill="1" applyBorder="1" applyProtection="1"/>
    <xf numFmtId="165" fontId="3" fillId="2" borderId="26" xfId="2" applyNumberFormat="1" applyFont="1" applyFill="1" applyBorder="1" applyProtection="1"/>
    <xf numFmtId="165" fontId="3" fillId="0" borderId="7" xfId="2" applyNumberFormat="1" applyFont="1" applyFill="1" applyBorder="1" applyProtection="1"/>
    <xf numFmtId="165" fontId="3" fillId="2" borderId="7" xfId="2" applyNumberFormat="1" applyFont="1" applyFill="1" applyBorder="1" applyProtection="1"/>
    <xf numFmtId="165" fontId="3" fillId="2" borderId="16" xfId="2" applyNumberFormat="1" applyFont="1" applyFill="1" applyBorder="1" applyProtection="1"/>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2" fontId="3" fillId="0" borderId="8" xfId="0" applyNumberFormat="1" applyFont="1" applyFill="1" applyBorder="1" applyAlignment="1" applyProtection="1">
      <alignment horizontal="center"/>
    </xf>
    <xf numFmtId="2" fontId="3" fillId="0" borderId="18" xfId="0" applyNumberFormat="1" applyFont="1" applyFill="1" applyBorder="1" applyAlignment="1" applyProtection="1">
      <alignment horizontal="center"/>
    </xf>
    <xf numFmtId="2" fontId="3" fillId="0" borderId="48" xfId="0" applyNumberFormat="1" applyFont="1" applyFill="1" applyBorder="1" applyAlignment="1" applyProtection="1">
      <alignment horizontal="center"/>
    </xf>
    <xf numFmtId="2" fontId="3" fillId="0" borderId="9" xfId="0" applyNumberFormat="1" applyFont="1" applyFill="1" applyBorder="1" applyAlignment="1" applyProtection="1">
      <alignment horizontal="center"/>
    </xf>
    <xf numFmtId="2" fontId="5" fillId="2" borderId="53" xfId="0" applyNumberFormat="1" applyFont="1" applyFill="1" applyBorder="1" applyAlignment="1" applyProtection="1">
      <alignment horizontal="center" vertical="center"/>
    </xf>
    <xf numFmtId="2" fontId="6" fillId="5" borderId="2" xfId="0" applyNumberFormat="1" applyFont="1" applyFill="1" applyBorder="1" applyAlignment="1" applyProtection="1">
      <alignment horizontal="center" vertical="center"/>
      <protection locked="0"/>
    </xf>
    <xf numFmtId="2" fontId="6" fillId="5" borderId="3" xfId="0" applyNumberFormat="1" applyFont="1" applyFill="1" applyBorder="1" applyAlignment="1" applyProtection="1">
      <alignment horizontal="center" vertical="center"/>
      <protection locked="0"/>
    </xf>
    <xf numFmtId="2" fontId="6" fillId="5" borderId="27" xfId="0" applyNumberFormat="1" applyFont="1" applyFill="1" applyBorder="1" applyAlignment="1" applyProtection="1">
      <alignment horizontal="center" vertical="center"/>
      <protection locked="0"/>
    </xf>
    <xf numFmtId="2" fontId="6" fillId="5" borderId="48" xfId="0" applyNumberFormat="1" applyFont="1" applyFill="1" applyBorder="1" applyAlignment="1" applyProtection="1">
      <alignment horizontal="center" vertical="center"/>
      <protection locked="0"/>
    </xf>
    <xf numFmtId="2" fontId="6" fillId="5" borderId="8" xfId="0" applyNumberFormat="1" applyFont="1" applyFill="1" applyBorder="1" applyAlignment="1" applyProtection="1">
      <alignment horizontal="center" vertical="center"/>
      <protection locked="0"/>
    </xf>
    <xf numFmtId="2" fontId="6" fillId="5" borderId="9" xfId="0" applyNumberFormat="1" applyFont="1" applyFill="1" applyBorder="1" applyAlignment="1" applyProtection="1">
      <alignment horizontal="center" vertical="center"/>
      <protection locked="0"/>
    </xf>
    <xf numFmtId="2" fontId="6" fillId="5" borderId="18" xfId="0" applyNumberFormat="1" applyFont="1" applyFill="1" applyBorder="1" applyAlignment="1" applyProtection="1">
      <alignment horizontal="center" vertical="center"/>
      <protection locked="0"/>
    </xf>
    <xf numFmtId="2" fontId="6" fillId="5" borderId="17" xfId="0" applyNumberFormat="1" applyFont="1" applyFill="1" applyBorder="1" applyAlignment="1" applyProtection="1">
      <alignment horizontal="center" vertical="center"/>
      <protection locked="0"/>
    </xf>
    <xf numFmtId="0" fontId="5" fillId="0" borderId="30" xfId="0" applyFont="1" applyFill="1" applyBorder="1" applyAlignment="1" applyProtection="1">
      <alignment vertical="center" wrapText="1"/>
    </xf>
    <xf numFmtId="0" fontId="5" fillId="0" borderId="22" xfId="0" applyFont="1" applyFill="1" applyBorder="1" applyAlignment="1" applyProtection="1">
      <alignment vertical="center" wrapText="1"/>
    </xf>
    <xf numFmtId="0" fontId="16" fillId="0" borderId="41" xfId="0" applyFont="1" applyFill="1" applyBorder="1" applyAlignment="1" applyProtection="1">
      <alignment vertical="center" wrapText="1"/>
    </xf>
    <xf numFmtId="0" fontId="16" fillId="0" borderId="23" xfId="0" applyFont="1" applyFill="1" applyBorder="1" applyAlignment="1" applyProtection="1">
      <alignment vertical="center" wrapText="1"/>
    </xf>
    <xf numFmtId="0" fontId="16" fillId="0" borderId="54" xfId="0" applyFont="1" applyFill="1" applyBorder="1" applyAlignment="1" applyProtection="1">
      <alignment vertical="center" wrapText="1"/>
    </xf>
    <xf numFmtId="0" fontId="5" fillId="0" borderId="0" xfId="0" applyFont="1" applyFill="1" applyBorder="1" applyAlignment="1" applyProtection="1">
      <alignment vertical="center" wrapText="1"/>
    </xf>
    <xf numFmtId="2" fontId="18" fillId="0" borderId="27" xfId="0" applyNumberFormat="1" applyFont="1" applyFill="1" applyBorder="1" applyAlignment="1" applyProtection="1">
      <alignment horizontal="center"/>
    </xf>
    <xf numFmtId="0" fontId="5" fillId="0" borderId="16" xfId="0" applyFont="1" applyFill="1" applyBorder="1" applyAlignment="1" applyProtection="1">
      <alignment vertical="top" wrapText="1"/>
    </xf>
    <xf numFmtId="0" fontId="5" fillId="0" borderId="18" xfId="0" applyFont="1" applyFill="1" applyBorder="1" applyAlignment="1" applyProtection="1">
      <alignment vertical="top" wrapText="1"/>
    </xf>
    <xf numFmtId="0" fontId="5" fillId="0" borderId="17" xfId="0" applyFont="1" applyFill="1" applyBorder="1" applyAlignment="1" applyProtection="1">
      <alignment vertical="top" wrapText="1"/>
    </xf>
    <xf numFmtId="2" fontId="8" fillId="0" borderId="37" xfId="0" applyNumberFormat="1" applyFont="1" applyFill="1" applyBorder="1" applyAlignment="1" applyProtection="1">
      <alignment horizontal="center"/>
    </xf>
    <xf numFmtId="2" fontId="8" fillId="0" borderId="1" xfId="0" applyNumberFormat="1" applyFont="1" applyFill="1" applyBorder="1" applyAlignment="1" applyProtection="1">
      <alignment horizontal="center"/>
    </xf>
    <xf numFmtId="2" fontId="8" fillId="0" borderId="2" xfId="0" applyNumberFormat="1" applyFont="1" applyFill="1" applyBorder="1" applyAlignment="1" applyProtection="1">
      <alignment horizontal="center"/>
    </xf>
    <xf numFmtId="2" fontId="8" fillId="0" borderId="3" xfId="0" applyNumberFormat="1" applyFont="1" applyFill="1" applyBorder="1" applyAlignment="1" applyProtection="1">
      <alignment horizontal="center"/>
    </xf>
    <xf numFmtId="2" fontId="8" fillId="0" borderId="7" xfId="0" applyNumberFormat="1" applyFont="1" applyFill="1" applyBorder="1" applyAlignment="1" applyProtection="1">
      <alignment horizontal="center"/>
    </xf>
    <xf numFmtId="2" fontId="8" fillId="0" borderId="8" xfId="0" applyNumberFormat="1" applyFont="1" applyFill="1" applyBorder="1" applyAlignment="1" applyProtection="1">
      <alignment horizontal="center"/>
    </xf>
    <xf numFmtId="2" fontId="8" fillId="0" borderId="9" xfId="0" applyNumberFormat="1" applyFont="1" applyFill="1" applyBorder="1" applyAlignment="1" applyProtection="1">
      <alignment horizontal="center"/>
    </xf>
    <xf numFmtId="2" fontId="8" fillId="0" borderId="16" xfId="0" applyNumberFormat="1" applyFont="1" applyFill="1" applyBorder="1" applyAlignment="1" applyProtection="1">
      <alignment horizontal="center"/>
    </xf>
    <xf numFmtId="2" fontId="8" fillId="0" borderId="18" xfId="0" applyNumberFormat="1" applyFont="1" applyFill="1" applyBorder="1" applyAlignment="1" applyProtection="1">
      <alignment horizontal="center"/>
    </xf>
    <xf numFmtId="2" fontId="8" fillId="0" borderId="17" xfId="0" applyNumberFormat="1" applyFont="1" applyFill="1" applyBorder="1" applyAlignment="1" applyProtection="1">
      <alignment horizontal="center"/>
    </xf>
    <xf numFmtId="2" fontId="5" fillId="2" borderId="36" xfId="0" applyNumberFormat="1" applyFont="1" applyFill="1" applyBorder="1" applyAlignment="1" applyProtection="1">
      <alignment horizontal="center" vertical="center"/>
    </xf>
    <xf numFmtId="0" fontId="5" fillId="0" borderId="40" xfId="0" applyFont="1" applyFill="1" applyBorder="1" applyAlignment="1" applyProtection="1">
      <alignment vertical="center" wrapText="1"/>
    </xf>
    <xf numFmtId="0" fontId="5" fillId="0" borderId="66" xfId="0" applyFont="1" applyFill="1" applyBorder="1" applyAlignment="1" applyProtection="1">
      <alignment vertical="center" wrapText="1"/>
    </xf>
    <xf numFmtId="2" fontId="18" fillId="0" borderId="8" xfId="0" applyNumberFormat="1" applyFont="1" applyFill="1" applyBorder="1" applyAlignment="1" applyProtection="1">
      <alignment horizontal="center"/>
    </xf>
    <xf numFmtId="2" fontId="18" fillId="0" borderId="13" xfId="0" applyNumberFormat="1" applyFont="1" applyFill="1" applyBorder="1" applyAlignment="1" applyProtection="1">
      <alignment horizontal="center"/>
    </xf>
    <xf numFmtId="0" fontId="16" fillId="0" borderId="69" xfId="0" applyFont="1" applyFill="1" applyBorder="1" applyAlignment="1" applyProtection="1">
      <alignment vertical="center" wrapText="1"/>
    </xf>
    <xf numFmtId="2" fontId="18" fillId="0" borderId="18" xfId="0" applyNumberFormat="1" applyFont="1" applyFill="1" applyBorder="1" applyAlignment="1" applyProtection="1">
      <alignment horizontal="center"/>
    </xf>
    <xf numFmtId="2" fontId="3" fillId="0" borderId="17" xfId="0" applyNumberFormat="1" applyFont="1" applyFill="1" applyBorder="1" applyAlignment="1" applyProtection="1">
      <alignment horizontal="center"/>
    </xf>
    <xf numFmtId="2" fontId="3" fillId="2" borderId="27" xfId="0" applyNumberFormat="1" applyFont="1" applyFill="1" applyBorder="1" applyProtection="1"/>
    <xf numFmtId="2" fontId="3" fillId="2" borderId="8" xfId="0" applyNumberFormat="1" applyFont="1" applyFill="1" applyBorder="1" applyProtection="1"/>
    <xf numFmtId="2" fontId="3" fillId="2" borderId="18" xfId="0" applyNumberFormat="1" applyFont="1" applyFill="1" applyBorder="1" applyProtection="1"/>
    <xf numFmtId="2" fontId="3" fillId="2" borderId="27" xfId="0" applyNumberFormat="1" applyFont="1" applyFill="1" applyBorder="1" applyAlignment="1" applyProtection="1">
      <alignment horizontal="center"/>
    </xf>
    <xf numFmtId="2" fontId="3" fillId="2" borderId="48" xfId="0" applyNumberFormat="1" applyFont="1" applyFill="1" applyBorder="1" applyAlignment="1" applyProtection="1">
      <alignment horizontal="center"/>
    </xf>
    <xf numFmtId="2" fontId="3" fillId="0" borderId="49" xfId="0" applyNumberFormat="1" applyFont="1" applyBorder="1" applyProtection="1"/>
    <xf numFmtId="2" fontId="3" fillId="2" borderId="47" xfId="0" applyNumberFormat="1" applyFont="1" applyFill="1" applyBorder="1" applyAlignment="1" applyProtection="1">
      <alignment horizontal="center"/>
    </xf>
    <xf numFmtId="2" fontId="3" fillId="2" borderId="21" xfId="0" applyNumberFormat="1" applyFont="1" applyFill="1" applyBorder="1" applyAlignment="1" applyProtection="1">
      <alignment horizontal="center"/>
    </xf>
    <xf numFmtId="2" fontId="3" fillId="2" borderId="22" xfId="0" applyNumberFormat="1" applyFont="1" applyFill="1" applyBorder="1" applyAlignment="1" applyProtection="1">
      <alignment horizontal="center"/>
    </xf>
    <xf numFmtId="2" fontId="3" fillId="2" borderId="49" xfId="0" applyNumberFormat="1" applyFont="1" applyFill="1" applyBorder="1" applyAlignment="1" applyProtection="1">
      <alignment horizontal="center"/>
    </xf>
    <xf numFmtId="2" fontId="3" fillId="0" borderId="16" xfId="1" applyNumberFormat="1" applyFont="1" applyFill="1" applyBorder="1" applyAlignment="1" applyProtection="1">
      <alignment horizontal="center"/>
    </xf>
    <xf numFmtId="2" fontId="3" fillId="0" borderId="18" xfId="1" applyNumberFormat="1" applyFont="1" applyFill="1" applyBorder="1" applyAlignment="1" applyProtection="1">
      <alignment horizontal="center"/>
    </xf>
    <xf numFmtId="165" fontId="5" fillId="2" borderId="52" xfId="0" applyNumberFormat="1" applyFont="1" applyFill="1" applyBorder="1" applyAlignment="1" applyProtection="1">
      <alignment horizontal="right"/>
    </xf>
    <xf numFmtId="165" fontId="5" fillId="2" borderId="52" xfId="0" applyNumberFormat="1" applyFont="1" applyFill="1" applyBorder="1" applyProtection="1"/>
    <xf numFmtId="165" fontId="5" fillId="2" borderId="53" xfId="0" applyNumberFormat="1" applyFont="1" applyFill="1" applyBorder="1" applyAlignment="1" applyProtection="1">
      <alignment horizontal="right"/>
    </xf>
    <xf numFmtId="2" fontId="3" fillId="2" borderId="13" xfId="0" applyNumberFormat="1" applyFont="1" applyFill="1" applyBorder="1" applyProtection="1"/>
    <xf numFmtId="2" fontId="18" fillId="0" borderId="37" xfId="0" applyNumberFormat="1" applyFont="1" applyFill="1" applyBorder="1" applyAlignment="1" applyProtection="1">
      <alignment horizontal="center"/>
    </xf>
    <xf numFmtId="2" fontId="18" fillId="0" borderId="10" xfId="0" applyNumberFormat="1" applyFont="1" applyFill="1" applyBorder="1" applyAlignment="1" applyProtection="1">
      <alignment horizontal="center"/>
    </xf>
    <xf numFmtId="2" fontId="18" fillId="0" borderId="19" xfId="0" applyNumberFormat="1" applyFont="1" applyFill="1" applyBorder="1" applyAlignment="1" applyProtection="1">
      <alignment horizontal="center"/>
    </xf>
    <xf numFmtId="0" fontId="8" fillId="0" borderId="0" xfId="0" applyFont="1" applyProtection="1"/>
    <xf numFmtId="0" fontId="8" fillId="6" borderId="21" xfId="0" applyFont="1" applyFill="1" applyBorder="1" applyAlignment="1" applyProtection="1">
      <alignment wrapText="1"/>
    </xf>
    <xf numFmtId="0" fontId="8" fillId="6" borderId="22" xfId="0" applyFont="1" applyFill="1" applyBorder="1" applyAlignment="1" applyProtection="1">
      <alignment horizontal="center" wrapText="1"/>
    </xf>
    <xf numFmtId="0" fontId="8" fillId="6" borderId="47" xfId="0" applyFont="1" applyFill="1" applyBorder="1" applyProtection="1"/>
    <xf numFmtId="0" fontId="8" fillId="6" borderId="27" xfId="0" applyFont="1" applyFill="1" applyBorder="1" applyProtection="1"/>
    <xf numFmtId="0" fontId="18" fillId="6" borderId="7" xfId="0" applyFont="1" applyFill="1" applyBorder="1" applyProtection="1"/>
    <xf numFmtId="0" fontId="18" fillId="6" borderId="8" xfId="0" applyFont="1" applyFill="1" applyBorder="1" applyProtection="1"/>
    <xf numFmtId="0" fontId="18" fillId="6" borderId="16" xfId="0" applyFont="1" applyFill="1" applyBorder="1" applyProtection="1"/>
    <xf numFmtId="0" fontId="18" fillId="6" borderId="18" xfId="0" applyFont="1" applyFill="1" applyBorder="1" applyProtection="1"/>
    <xf numFmtId="0" fontId="8" fillId="6" borderId="0" xfId="0" applyFont="1" applyFill="1" applyProtection="1"/>
    <xf numFmtId="0" fontId="18" fillId="6" borderId="0" xfId="0" applyFont="1" applyFill="1" applyProtection="1"/>
    <xf numFmtId="0" fontId="18" fillId="6" borderId="0" xfId="0" applyFont="1" applyFill="1" applyAlignment="1" applyProtection="1">
      <alignment horizontal="right"/>
    </xf>
    <xf numFmtId="2" fontId="18" fillId="0" borderId="44" xfId="0" applyNumberFormat="1" applyFont="1" applyFill="1" applyBorder="1" applyAlignment="1" applyProtection="1">
      <alignment horizontal="center"/>
    </xf>
    <xf numFmtId="0" fontId="22"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2" borderId="0" xfId="0" applyFont="1" applyFill="1"/>
    <xf numFmtId="0" fontId="0" fillId="2" borderId="0" xfId="0" applyFill="1"/>
    <xf numFmtId="0" fontId="23" fillId="2" borderId="0" xfId="0" applyFont="1" applyFill="1"/>
    <xf numFmtId="0" fontId="21" fillId="0" borderId="0" xfId="0" applyFont="1" applyAlignment="1">
      <alignment horizontal="left" vertical="top" wrapText="1"/>
    </xf>
    <xf numFmtId="0" fontId="0" fillId="0" borderId="0" xfId="0" applyFont="1" applyAlignment="1">
      <alignment horizontal="left" vertical="top" wrapText="1"/>
    </xf>
    <xf numFmtId="0" fontId="0" fillId="2" borderId="0" xfId="0" applyFont="1" applyFill="1" applyAlignment="1">
      <alignment horizontal="left" vertical="top" wrapText="1"/>
    </xf>
    <xf numFmtId="0" fontId="4" fillId="0" borderId="0" xfId="0" applyFont="1" applyAlignment="1">
      <alignment horizontal="left" vertical="top" wrapText="1"/>
    </xf>
    <xf numFmtId="0" fontId="3" fillId="5" borderId="0" xfId="0" applyFont="1" applyFill="1" applyAlignment="1" applyProtection="1">
      <alignment horizontal="left" wrapText="1"/>
      <protection locked="0"/>
    </xf>
    <xf numFmtId="0" fontId="7" fillId="0" borderId="0" xfId="0" applyFont="1" applyAlignment="1">
      <alignment horizontal="left" vertical="top" wrapText="1"/>
    </xf>
    <xf numFmtId="49" fontId="16" fillId="0" borderId="16" xfId="0" applyNumberFormat="1" applyFont="1" applyFill="1" applyBorder="1" applyAlignment="1" applyProtection="1">
      <alignment horizontal="center" vertical="center" wrapText="1"/>
    </xf>
    <xf numFmtId="49" fontId="16" fillId="0" borderId="17"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59"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49" fontId="16" fillId="0" borderId="1" xfId="0" quotePrefix="1" applyNumberFormat="1" applyFont="1" applyFill="1" applyBorder="1" applyAlignment="1" applyProtection="1">
      <alignment horizontal="right" vertical="center" wrapText="1"/>
    </xf>
    <xf numFmtId="49" fontId="16" fillId="0" borderId="3" xfId="0" applyNumberFormat="1" applyFont="1" applyFill="1" applyBorder="1" applyAlignment="1" applyProtection="1">
      <alignment horizontal="right" vertical="center" wrapText="1"/>
    </xf>
    <xf numFmtId="49" fontId="16" fillId="0" borderId="7" xfId="0" applyNumberFormat="1" applyFont="1" applyFill="1" applyBorder="1" applyAlignment="1" applyProtection="1">
      <alignment horizontal="right" vertical="center" wrapText="1"/>
    </xf>
    <xf numFmtId="49" fontId="16" fillId="0" borderId="9" xfId="0" applyNumberFormat="1" applyFont="1" applyFill="1" applyBorder="1" applyAlignment="1" applyProtection="1">
      <alignment horizontal="right" vertical="center" wrapText="1"/>
    </xf>
    <xf numFmtId="0" fontId="5" fillId="0" borderId="59" xfId="0" applyFont="1" applyFill="1" applyBorder="1" applyAlignment="1" applyProtection="1">
      <alignment horizontal="center" vertical="top" wrapText="1"/>
    </xf>
    <xf numFmtId="0" fontId="5" fillId="0" borderId="49" xfId="0" applyFont="1" applyFill="1" applyBorder="1" applyAlignment="1" applyProtection="1">
      <alignment horizontal="center" vertical="top" wrapText="1"/>
    </xf>
    <xf numFmtId="0" fontId="5" fillId="0" borderId="68" xfId="0" applyFont="1" applyFill="1" applyBorder="1" applyAlignment="1" applyProtection="1">
      <alignment horizontal="center" vertical="top" wrapText="1"/>
    </xf>
    <xf numFmtId="0" fontId="5" fillId="0" borderId="33" xfId="0" applyFont="1" applyFill="1" applyBorder="1" applyAlignment="1" applyProtection="1">
      <alignment horizontal="center" vertical="top" wrapText="1"/>
    </xf>
    <xf numFmtId="0" fontId="5" fillId="0" borderId="3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58" xfId="0" applyFont="1" applyFill="1" applyBorder="1" applyAlignment="1" applyProtection="1">
      <alignment horizontal="center" vertical="center" wrapText="1"/>
    </xf>
    <xf numFmtId="0" fontId="5" fillId="0" borderId="57" xfId="0" applyFont="1" applyFill="1" applyBorder="1" applyAlignment="1" applyProtection="1">
      <alignment horizontal="center" vertical="center" wrapText="1"/>
    </xf>
    <xf numFmtId="0" fontId="5" fillId="0" borderId="15" xfId="0" applyFont="1" applyFill="1" applyBorder="1" applyAlignment="1" applyProtection="1">
      <alignment horizontal="center" vertical="top" wrapText="1"/>
    </xf>
    <xf numFmtId="0" fontId="5" fillId="0" borderId="22" xfId="0" applyFont="1" applyFill="1" applyBorder="1" applyAlignment="1" applyProtection="1">
      <alignment horizontal="center" vertical="top" wrapText="1"/>
    </xf>
    <xf numFmtId="0" fontId="5" fillId="0" borderId="15" xfId="0" quotePrefix="1" applyNumberFormat="1" applyFont="1" applyFill="1" applyBorder="1" applyAlignment="1" applyProtection="1">
      <alignment horizontal="center" vertical="top" wrapText="1"/>
    </xf>
    <xf numFmtId="0" fontId="5" fillId="0" borderId="22" xfId="0" quotePrefix="1" applyNumberFormat="1" applyFont="1" applyFill="1" applyBorder="1" applyAlignment="1" applyProtection="1">
      <alignment horizontal="center" vertical="top" wrapText="1"/>
    </xf>
    <xf numFmtId="0" fontId="5" fillId="0" borderId="35"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3" fillId="0" borderId="0" xfId="0" applyFont="1" applyAlignment="1" applyProtection="1">
      <alignment horizontal="left" wrapText="1"/>
    </xf>
    <xf numFmtId="0" fontId="6" fillId="2" borderId="23" xfId="0" applyFont="1" applyFill="1" applyBorder="1" applyAlignment="1" applyProtection="1">
      <alignment horizontal="left" vertical="center" wrapText="1" indent="1"/>
    </xf>
    <xf numFmtId="0" fontId="6" fillId="2" borderId="24" xfId="0" applyFont="1" applyFill="1" applyBorder="1" applyAlignment="1" applyProtection="1">
      <alignment horizontal="left" vertical="center" wrapText="1" indent="1"/>
    </xf>
    <xf numFmtId="0" fontId="5" fillId="0" borderId="40" xfId="0" applyFont="1" applyFill="1" applyBorder="1" applyAlignment="1" applyProtection="1">
      <alignment horizontal="center" vertical="top" wrapText="1"/>
    </xf>
    <xf numFmtId="0" fontId="5" fillId="0" borderId="42" xfId="0" applyFont="1" applyFill="1" applyBorder="1" applyAlignment="1" applyProtection="1">
      <alignment horizontal="center" vertical="top" wrapText="1"/>
    </xf>
    <xf numFmtId="0" fontId="5" fillId="0" borderId="41" xfId="0" applyFont="1" applyFill="1" applyBorder="1" applyAlignment="1" applyProtection="1">
      <alignment horizontal="center" vertical="top" wrapText="1"/>
    </xf>
    <xf numFmtId="0" fontId="5" fillId="0" borderId="43" xfId="0" applyFont="1" applyFill="1" applyBorder="1" applyAlignment="1" applyProtection="1">
      <alignment horizontal="center" vertical="top" wrapText="1"/>
    </xf>
    <xf numFmtId="0" fontId="5" fillId="0" borderId="30" xfId="0" applyFont="1" applyFill="1" applyBorder="1" applyAlignment="1" applyProtection="1">
      <alignment horizontal="center" vertical="top" wrapText="1"/>
    </xf>
    <xf numFmtId="0" fontId="5" fillId="0" borderId="27" xfId="0" applyFont="1" applyFill="1" applyBorder="1" applyAlignment="1" applyProtection="1">
      <alignment horizontal="center" vertical="top" wrapText="1"/>
    </xf>
    <xf numFmtId="0" fontId="5" fillId="0" borderId="3"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8" fillId="0" borderId="0" xfId="0" applyFont="1" applyFill="1" applyAlignment="1" applyProtection="1">
      <alignment horizontal="left" vertical="top" wrapText="1"/>
    </xf>
    <xf numFmtId="0" fontId="18" fillId="0" borderId="2" xfId="0" applyFont="1" applyFill="1" applyBorder="1" applyAlignment="1" applyProtection="1">
      <alignment horizontal="center" vertical="top" wrapText="1"/>
    </xf>
    <xf numFmtId="0" fontId="18" fillId="0" borderId="3" xfId="0" applyFont="1" applyFill="1" applyBorder="1" applyAlignment="1" applyProtection="1">
      <alignment horizontal="center" vertical="top" wrapText="1"/>
    </xf>
    <xf numFmtId="0" fontId="3" fillId="0" borderId="0" xfId="0" applyFont="1" applyAlignment="1" applyProtection="1">
      <alignment horizontal="center" vertical="top" wrapText="1"/>
    </xf>
    <xf numFmtId="2" fontId="3" fillId="3" borderId="13" xfId="0" applyNumberFormat="1" applyFont="1" applyFill="1" applyBorder="1" applyAlignment="1" applyProtection="1">
      <alignment horizontal="center" vertical="center" wrapText="1"/>
    </xf>
    <xf numFmtId="2" fontId="3" fillId="3" borderId="15" xfId="0" applyNumberFormat="1" applyFont="1" applyFill="1" applyBorder="1" applyAlignment="1" applyProtection="1">
      <alignment horizontal="center" vertical="center" wrapText="1"/>
    </xf>
    <xf numFmtId="2" fontId="3" fillId="3" borderId="22" xfId="0" applyNumberFormat="1" applyFont="1" applyFill="1" applyBorder="1" applyAlignment="1" applyProtection="1">
      <alignment horizontal="center" vertical="center" wrapText="1"/>
    </xf>
    <xf numFmtId="2" fontId="3" fillId="3" borderId="55" xfId="0" applyNumberFormat="1" applyFont="1" applyFill="1" applyBorder="1" applyAlignment="1" applyProtection="1">
      <alignment horizontal="center" vertical="center" wrapText="1"/>
    </xf>
    <xf numFmtId="2" fontId="3" fillId="3" borderId="59" xfId="0" applyNumberFormat="1" applyFont="1" applyFill="1" applyBorder="1" applyAlignment="1" applyProtection="1">
      <alignment horizontal="center" vertical="center" wrapText="1"/>
    </xf>
    <xf numFmtId="2" fontId="3" fillId="3" borderId="49"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left" vertical="top" wrapText="1"/>
    </xf>
    <xf numFmtId="0" fontId="16" fillId="0" borderId="12" xfId="0" applyFont="1" applyFill="1" applyBorder="1" applyAlignment="1" applyProtection="1">
      <alignment horizontal="left" vertical="top" wrapText="1"/>
    </xf>
    <xf numFmtId="0" fontId="16" fillId="0" borderId="2" xfId="0" applyFont="1" applyFill="1" applyBorder="1" applyAlignment="1" applyProtection="1">
      <alignment horizontal="left" vertical="top"/>
    </xf>
    <xf numFmtId="0" fontId="16" fillId="0" borderId="13" xfId="0" applyFont="1" applyFill="1" applyBorder="1" applyAlignment="1" applyProtection="1">
      <alignment horizontal="left" vertical="top"/>
    </xf>
    <xf numFmtId="2" fontId="5" fillId="2" borderId="67" xfId="0" applyNumberFormat="1" applyFont="1" applyFill="1" applyBorder="1" applyAlignment="1" applyProtection="1">
      <alignment horizontal="center" vertical="center"/>
    </xf>
    <xf numFmtId="2" fontId="5" fillId="2" borderId="35" xfId="0" applyNumberFormat="1" applyFont="1" applyFill="1" applyBorder="1" applyAlignment="1" applyProtection="1">
      <alignment horizontal="center" vertical="center"/>
    </xf>
    <xf numFmtId="2" fontId="5" fillId="2" borderId="36" xfId="0" applyNumberFormat="1" applyFont="1" applyFill="1" applyBorder="1" applyAlignment="1" applyProtection="1">
      <alignment horizontal="center" vertical="center"/>
    </xf>
    <xf numFmtId="0" fontId="5" fillId="0" borderId="46" xfId="0" applyFont="1" applyFill="1" applyBorder="1" applyAlignment="1" applyProtection="1">
      <alignment horizontal="center" vertical="top" wrapText="1"/>
    </xf>
    <xf numFmtId="0" fontId="5" fillId="0" borderId="45"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4" xfId="0" applyFont="1" applyFill="1" applyBorder="1" applyAlignment="1" applyProtection="1">
      <alignment horizontal="center" vertical="top" wrapText="1"/>
    </xf>
    <xf numFmtId="0" fontId="5" fillId="0" borderId="5" xfId="0" applyFont="1" applyFill="1" applyBorder="1" applyAlignment="1" applyProtection="1">
      <alignment horizontal="center" vertical="top" wrapText="1"/>
    </xf>
    <xf numFmtId="0" fontId="5" fillId="0" borderId="6" xfId="0" applyFont="1" applyFill="1" applyBorder="1" applyAlignment="1" applyProtection="1">
      <alignment horizontal="center" vertical="top" wrapText="1"/>
    </xf>
    <xf numFmtId="0" fontId="5" fillId="2" borderId="34" xfId="0" applyFont="1" applyFill="1" applyBorder="1" applyAlignment="1" applyProtection="1">
      <alignment horizontal="right" vertical="center" wrapText="1"/>
    </xf>
    <xf numFmtId="0" fontId="5" fillId="2" borderId="35" xfId="0" applyFont="1" applyFill="1" applyBorder="1" applyAlignment="1" applyProtection="1">
      <alignment horizontal="right" vertical="center" wrapText="1"/>
    </xf>
    <xf numFmtId="0" fontId="5" fillId="2" borderId="36" xfId="0" applyFont="1" applyFill="1" applyBorder="1" applyAlignment="1" applyProtection="1">
      <alignment horizontal="right" vertical="center" wrapText="1"/>
    </xf>
    <xf numFmtId="0" fontId="5" fillId="2" borderId="34" xfId="0" applyFont="1" applyFill="1" applyBorder="1" applyAlignment="1" applyProtection="1">
      <alignment horizontal="left" vertical="center" wrapText="1"/>
    </xf>
    <xf numFmtId="0" fontId="3" fillId="0" borderId="35" xfId="0" applyFont="1" applyBorder="1" applyAlignment="1" applyProtection="1">
      <alignment horizontal="left" vertical="center" wrapText="1"/>
    </xf>
    <xf numFmtId="0" fontId="3" fillId="0" borderId="56" xfId="0" applyFont="1" applyBorder="1" applyAlignment="1" applyProtection="1">
      <alignment horizontal="left" vertical="center" wrapText="1"/>
    </xf>
    <xf numFmtId="0" fontId="3" fillId="0" borderId="16"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2" xfId="0" applyFont="1" applyFill="1" applyBorder="1" applyAlignment="1" applyProtection="1">
      <alignment horizontal="left" vertical="center"/>
    </xf>
    <xf numFmtId="0" fontId="3" fillId="0" borderId="13" xfId="0" applyFont="1" applyBorder="1" applyAlignment="1" applyProtection="1">
      <alignment horizontal="left" vertical="center"/>
    </xf>
    <xf numFmtId="0" fontId="3" fillId="0" borderId="44" xfId="0" applyFont="1" applyBorder="1" applyAlignment="1" applyProtection="1">
      <alignment horizontal="left" vertical="center"/>
    </xf>
    <xf numFmtId="0" fontId="5" fillId="0" borderId="40"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5" fillId="0" borderId="6"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3" fillId="2" borderId="0" xfId="0" applyFont="1" applyFill="1" applyAlignment="1" applyProtection="1">
      <alignment horizontal="left" vertical="top" wrapText="1"/>
    </xf>
    <xf numFmtId="0" fontId="5" fillId="2" borderId="51" xfId="0" applyFont="1" applyFill="1" applyBorder="1" applyAlignment="1" applyProtection="1">
      <alignment horizontal="right" wrapText="1"/>
    </xf>
    <xf numFmtId="0" fontId="5" fillId="0" borderId="52" xfId="0" applyFont="1" applyBorder="1" applyAlignment="1" applyProtection="1">
      <alignment horizontal="right"/>
    </xf>
    <xf numFmtId="0" fontId="5" fillId="0" borderId="1"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5" fillId="0" borderId="6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2" borderId="51" xfId="0" applyFont="1" applyFill="1" applyBorder="1" applyAlignment="1" applyProtection="1">
      <alignment horizontal="center"/>
    </xf>
    <xf numFmtId="0" fontId="3" fillId="2" borderId="52" xfId="0" applyFont="1" applyFill="1" applyBorder="1" applyAlignment="1" applyProtection="1">
      <alignment horizontal="center"/>
    </xf>
    <xf numFmtId="0" fontId="3" fillId="2" borderId="53" xfId="0" applyFont="1" applyFill="1" applyBorder="1" applyAlignment="1" applyProtection="1">
      <alignment horizontal="center"/>
    </xf>
    <xf numFmtId="0" fontId="5" fillId="0" borderId="62" xfId="0" applyFont="1" applyFill="1" applyBorder="1" applyAlignment="1" applyProtection="1">
      <alignment horizontal="center" vertical="center" wrapText="1"/>
    </xf>
    <xf numFmtId="0" fontId="5" fillId="0" borderId="61" xfId="0" applyFont="1" applyFill="1" applyBorder="1" applyAlignment="1" applyProtection="1">
      <alignment horizontal="center" vertical="center" wrapText="1"/>
    </xf>
    <xf numFmtId="0" fontId="5" fillId="6" borderId="34" xfId="0" applyFont="1" applyFill="1" applyBorder="1" applyAlignment="1" applyProtection="1">
      <alignment horizontal="center" wrapText="1"/>
    </xf>
    <xf numFmtId="0" fontId="5" fillId="6" borderId="35" xfId="0" applyFont="1" applyFill="1" applyBorder="1" applyAlignment="1" applyProtection="1">
      <alignment horizontal="center" wrapText="1"/>
    </xf>
    <xf numFmtId="0" fontId="5" fillId="6" borderId="36" xfId="0" applyFont="1" applyFill="1" applyBorder="1" applyAlignment="1" applyProtection="1">
      <alignment horizontal="center" wrapText="1"/>
    </xf>
    <xf numFmtId="0" fontId="3" fillId="0" borderId="16" xfId="0" applyFont="1" applyFill="1" applyBorder="1" applyAlignment="1" applyProtection="1">
      <alignment horizontal="left" vertical="center" wrapText="1"/>
    </xf>
    <xf numFmtId="0" fontId="5" fillId="0" borderId="30"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40" xfId="0" applyFont="1" applyFill="1" applyBorder="1" applyAlignment="1" applyProtection="1">
      <alignment horizontal="center" vertical="center" wrapText="1"/>
    </xf>
    <xf numFmtId="0" fontId="5" fillId="0" borderId="65" xfId="0" applyFont="1" applyFill="1" applyBorder="1" applyAlignment="1" applyProtection="1">
      <alignment horizontal="center" vertical="center" wrapText="1"/>
    </xf>
    <xf numFmtId="0" fontId="5" fillId="0" borderId="66" xfId="0" applyFont="1" applyFill="1" applyBorder="1" applyAlignment="1" applyProtection="1">
      <alignment horizontal="center" vertical="center" wrapText="1"/>
    </xf>
    <xf numFmtId="0" fontId="5" fillId="0" borderId="60" xfId="0" applyFont="1" applyFill="1" applyBorder="1" applyAlignment="1" applyProtection="1">
      <alignment horizontal="center" vertical="center" wrapText="1"/>
    </xf>
    <xf numFmtId="165" fontId="3" fillId="2" borderId="47" xfId="0" applyNumberFormat="1" applyFont="1" applyFill="1" applyBorder="1" applyAlignment="1" applyProtection="1">
      <alignment horizontal="right"/>
    </xf>
    <xf numFmtId="165" fontId="3" fillId="2" borderId="48" xfId="0" applyNumberFormat="1" applyFont="1" applyFill="1" applyBorder="1" applyAlignment="1" applyProtection="1">
      <alignment horizontal="right"/>
    </xf>
    <xf numFmtId="165" fontId="5" fillId="2" borderId="66" xfId="0" applyNumberFormat="1" applyFont="1" applyFill="1" applyBorder="1" applyAlignment="1" applyProtection="1">
      <alignment horizontal="right"/>
    </xf>
    <xf numFmtId="165" fontId="5" fillId="2" borderId="60" xfId="0" applyNumberFormat="1" applyFont="1" applyFill="1" applyBorder="1" applyAlignment="1" applyProtection="1">
      <alignment horizontal="right"/>
    </xf>
  </cellXfs>
  <cellStyles count="3">
    <cellStyle name="Comma 2" xfId="2"/>
    <cellStyle name="Normal" xfId="0" builtinId="0"/>
    <cellStyle name="Percent" xfId="1" builtinId="5"/>
  </cellStyles>
  <dxfs count="5">
    <dxf>
      <font>
        <color auto="1"/>
      </font>
      <fill>
        <patternFill>
          <bgColor rgb="FF92D050"/>
        </patternFill>
      </fill>
    </dxf>
    <dxf>
      <font>
        <color auto="1"/>
      </font>
      <fill>
        <patternFill>
          <bgColor rgb="FF92D050"/>
        </patternFill>
      </fill>
    </dxf>
    <dxf>
      <font>
        <color rgb="FF9C0006"/>
      </font>
      <fill>
        <patternFill>
          <bgColor rgb="FFFFC7CE"/>
        </patternFill>
      </fill>
    </dxf>
    <dxf>
      <fill>
        <patternFill>
          <bgColor theme="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415931</xdr:colOff>
      <xdr:row>17</xdr:row>
      <xdr:rowOff>98425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9</xdr:col>
      <xdr:colOff>6350</xdr:colOff>
      <xdr:row>1</xdr:row>
      <xdr:rowOff>114300</xdr:rowOff>
    </xdr:from>
    <xdr:to>
      <xdr:col>12</xdr:col>
      <xdr:colOff>419100</xdr:colOff>
      <xdr:row>3</xdr:row>
      <xdr:rowOff>50800</xdr:rowOff>
    </xdr:to>
    <xdr:sp macro="" textlink="">
      <xdr:nvSpPr>
        <xdr:cNvPr id="3" name="TextBox 2"/>
        <xdr:cNvSpPr txBox="1"/>
      </xdr:nvSpPr>
      <xdr:spPr>
        <a:xfrm>
          <a:off x="5784850" y="298450"/>
          <a:ext cx="2241550" cy="4826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115888</xdr:colOff>
      <xdr:row>9</xdr:row>
      <xdr:rowOff>147638</xdr:rowOff>
    </xdr:from>
    <xdr:to>
      <xdr:col>10</xdr:col>
      <xdr:colOff>565151</xdr:colOff>
      <xdr:row>23</xdr:row>
      <xdr:rowOff>203070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0513" y="4902201"/>
          <a:ext cx="2481263" cy="36511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6" sqref="A6:K6"/>
    </sheetView>
  </sheetViews>
  <sheetFormatPr defaultRowHeight="14.5" x14ac:dyDescent="0.35"/>
  <sheetData>
    <row r="1" spans="1:11" x14ac:dyDescent="0.35">
      <c r="A1" s="171" t="s">
        <v>217</v>
      </c>
    </row>
    <row r="2" spans="1:11" x14ac:dyDescent="0.35">
      <c r="A2" s="284"/>
      <c r="B2" s="284"/>
      <c r="C2" s="284"/>
      <c r="D2" s="284"/>
      <c r="E2" s="284"/>
      <c r="F2" s="284"/>
      <c r="G2" s="284"/>
      <c r="H2" s="284"/>
      <c r="I2" s="284"/>
      <c r="J2" s="284"/>
      <c r="K2" s="284"/>
    </row>
    <row r="3" spans="1:11" ht="90" customHeight="1" x14ac:dyDescent="0.35">
      <c r="A3" s="289" t="s">
        <v>225</v>
      </c>
      <c r="B3" s="289"/>
      <c r="C3" s="289"/>
      <c r="D3" s="289"/>
      <c r="E3" s="289"/>
      <c r="F3" s="289"/>
      <c r="G3" s="289"/>
      <c r="H3" s="289"/>
      <c r="I3" s="289"/>
      <c r="J3" s="289"/>
      <c r="K3" s="289"/>
    </row>
    <row r="4" spans="1:11" ht="45" customHeight="1" x14ac:dyDescent="0.35">
      <c r="A4" s="290" t="s">
        <v>218</v>
      </c>
      <c r="B4" s="290"/>
      <c r="C4" s="290"/>
      <c r="D4" s="290"/>
      <c r="E4" s="290"/>
      <c r="F4" s="290"/>
      <c r="G4" s="290"/>
      <c r="H4" s="290"/>
      <c r="I4" s="290"/>
      <c r="J4" s="290"/>
      <c r="K4" s="290"/>
    </row>
    <row r="5" spans="1:11" ht="60" customHeight="1" x14ac:dyDescent="0.35">
      <c r="A5" s="291" t="s">
        <v>219</v>
      </c>
      <c r="B5" s="291"/>
      <c r="C5" s="291"/>
      <c r="D5" s="291"/>
      <c r="E5" s="291"/>
      <c r="F5" s="291"/>
      <c r="G5" s="291"/>
      <c r="H5" s="291"/>
      <c r="I5" s="291"/>
      <c r="J5" s="291"/>
      <c r="K5" s="291"/>
    </row>
    <row r="6" spans="1:11" ht="75" customHeight="1" x14ac:dyDescent="0.35">
      <c r="A6" s="289" t="s">
        <v>226</v>
      </c>
      <c r="B6" s="289"/>
      <c r="C6" s="289"/>
      <c r="D6" s="289"/>
      <c r="E6" s="289"/>
      <c r="F6" s="289"/>
      <c r="G6" s="289"/>
      <c r="H6" s="289"/>
      <c r="I6" s="289"/>
      <c r="J6" s="289"/>
      <c r="K6" s="289"/>
    </row>
    <row r="7" spans="1:11" ht="120" customHeight="1" x14ac:dyDescent="0.35">
      <c r="A7" s="289" t="s">
        <v>222</v>
      </c>
      <c r="B7" s="289"/>
      <c r="C7" s="289"/>
      <c r="D7" s="289"/>
      <c r="E7" s="289"/>
      <c r="F7" s="289"/>
      <c r="G7" s="289"/>
      <c r="H7" s="289"/>
      <c r="I7" s="289"/>
      <c r="J7" s="289"/>
      <c r="K7" s="289"/>
    </row>
    <row r="8" spans="1:11" ht="45" customHeight="1" x14ac:dyDescent="0.35"/>
    <row r="9" spans="1:11" x14ac:dyDescent="0.35">
      <c r="A9" s="285"/>
      <c r="B9" s="285"/>
      <c r="C9" s="285"/>
      <c r="D9" s="285"/>
      <c r="E9" s="285"/>
      <c r="F9" s="285"/>
      <c r="G9" s="285"/>
      <c r="H9" s="285"/>
      <c r="I9" s="284"/>
      <c r="J9" s="284"/>
      <c r="K9" s="284"/>
    </row>
    <row r="10" spans="1:11" x14ac:dyDescent="0.35">
      <c r="A10" s="286"/>
      <c r="B10" s="285"/>
      <c r="C10" s="285"/>
      <c r="D10" s="285"/>
      <c r="E10" s="285"/>
      <c r="F10" s="285"/>
      <c r="G10" s="285"/>
      <c r="H10" s="285"/>
      <c r="I10" s="284"/>
      <c r="J10" s="284"/>
      <c r="K10" s="284"/>
    </row>
    <row r="11" spans="1:11" x14ac:dyDescent="0.35">
      <c r="A11" s="287"/>
      <c r="B11" s="285"/>
      <c r="C11" s="285"/>
      <c r="D11" s="285"/>
      <c r="E11" s="285"/>
      <c r="F11" s="285"/>
      <c r="G11" s="285"/>
      <c r="H11" s="285"/>
      <c r="I11" s="284"/>
      <c r="J11" s="284"/>
      <c r="K11" s="284"/>
    </row>
    <row r="12" spans="1:11" x14ac:dyDescent="0.35">
      <c r="A12" s="285"/>
      <c r="B12" s="285"/>
      <c r="C12" s="285"/>
      <c r="D12" s="285"/>
      <c r="E12" s="285"/>
      <c r="F12" s="285"/>
      <c r="G12" s="285"/>
      <c r="H12" s="285"/>
      <c r="I12" s="284"/>
      <c r="J12" s="284"/>
      <c r="K12" s="284"/>
    </row>
    <row r="13" spans="1:11" x14ac:dyDescent="0.35">
      <c r="A13" s="288"/>
      <c r="B13" s="284"/>
      <c r="C13" s="284"/>
      <c r="D13" s="284"/>
      <c r="E13" s="284"/>
      <c r="F13" s="284"/>
      <c r="G13" s="284"/>
      <c r="H13" s="284"/>
      <c r="I13" s="284"/>
      <c r="J13" s="284"/>
      <c r="K13" s="284"/>
    </row>
    <row r="14" spans="1:11" x14ac:dyDescent="0.35">
      <c r="A14" s="286"/>
      <c r="B14" s="10"/>
      <c r="C14" s="10"/>
      <c r="D14" s="10"/>
      <c r="E14" s="10"/>
      <c r="F14" s="10"/>
      <c r="G14" s="10"/>
      <c r="H14" s="10"/>
      <c r="I14" s="10"/>
      <c r="J14" s="10"/>
      <c r="K14" s="10"/>
    </row>
    <row r="15" spans="1:11" x14ac:dyDescent="0.35">
      <c r="A15" s="286"/>
      <c r="B15" s="10"/>
      <c r="C15" s="10"/>
      <c r="D15" s="10"/>
      <c r="E15" s="10"/>
      <c r="F15" s="10"/>
      <c r="G15" s="10"/>
      <c r="H15" s="10"/>
      <c r="I15" s="10"/>
      <c r="J15" s="10"/>
      <c r="K15" s="10"/>
    </row>
    <row r="16" spans="1:11" x14ac:dyDescent="0.35">
      <c r="A16" s="287"/>
      <c r="B16" s="10"/>
      <c r="C16" s="10"/>
      <c r="D16" s="10"/>
      <c r="E16" s="10"/>
      <c r="F16" s="10"/>
      <c r="G16" s="10"/>
      <c r="H16" s="10"/>
      <c r="I16" s="10"/>
      <c r="J16" s="10"/>
      <c r="K16" s="10"/>
    </row>
    <row r="17" spans="1:11" x14ac:dyDescent="0.35">
      <c r="A17" s="287"/>
      <c r="B17" s="10"/>
      <c r="C17" s="10"/>
      <c r="D17" s="10"/>
      <c r="E17" s="10"/>
      <c r="F17" s="10"/>
      <c r="G17" s="10"/>
      <c r="H17" s="10"/>
      <c r="I17" s="10"/>
      <c r="J17" s="10"/>
      <c r="K17" s="10"/>
    </row>
    <row r="18" spans="1:11" x14ac:dyDescent="0.35">
      <c r="A18" s="287"/>
      <c r="B18" s="10"/>
      <c r="C18" s="10"/>
      <c r="D18" s="10"/>
      <c r="E18" s="10"/>
      <c r="F18" s="10"/>
      <c r="G18" s="10"/>
      <c r="H18" s="10"/>
      <c r="I18" s="10"/>
      <c r="J18" s="10"/>
      <c r="K18" s="10"/>
    </row>
    <row r="19" spans="1:11" x14ac:dyDescent="0.35">
      <c r="A19" s="287"/>
      <c r="B19" s="10"/>
      <c r="C19" s="10"/>
      <c r="D19" s="10"/>
      <c r="E19" s="10"/>
      <c r="F19" s="10"/>
      <c r="G19" s="10"/>
      <c r="H19" s="10"/>
      <c r="I19" s="10"/>
      <c r="J19" s="10"/>
      <c r="K19" s="10"/>
    </row>
    <row r="20" spans="1:11" x14ac:dyDescent="0.35">
      <c r="A20" s="287"/>
      <c r="B20" s="10"/>
      <c r="C20" s="10"/>
      <c r="D20" s="10"/>
      <c r="E20" s="10"/>
      <c r="F20" s="10"/>
      <c r="G20" s="10"/>
      <c r="H20" s="10"/>
      <c r="I20" s="10"/>
      <c r="J20" s="10"/>
      <c r="K20" s="10"/>
    </row>
    <row r="21" spans="1:11" x14ac:dyDescent="0.35">
      <c r="A21" s="287"/>
      <c r="B21" s="10"/>
      <c r="C21" s="10"/>
      <c r="D21" s="10"/>
      <c r="E21" s="10"/>
      <c r="F21" s="10"/>
      <c r="G21" s="10"/>
      <c r="H21" s="10"/>
      <c r="I21" s="10"/>
      <c r="J21" s="10"/>
      <c r="K21" s="10"/>
    </row>
    <row r="22" spans="1:11" x14ac:dyDescent="0.35">
      <c r="A22" s="10"/>
      <c r="B22" s="10"/>
      <c r="C22" s="10"/>
      <c r="D22" s="10"/>
      <c r="E22" s="10"/>
      <c r="F22" s="10"/>
      <c r="G22" s="10"/>
      <c r="H22" s="10"/>
      <c r="I22" s="10"/>
      <c r="J22" s="10"/>
      <c r="K22" s="10"/>
    </row>
    <row r="23" spans="1:11" x14ac:dyDescent="0.35">
      <c r="A23" s="10"/>
      <c r="B23" s="10"/>
      <c r="C23" s="10"/>
      <c r="D23" s="10"/>
      <c r="E23" s="10"/>
      <c r="F23" s="10"/>
      <c r="G23" s="10"/>
      <c r="H23" s="10"/>
      <c r="I23" s="10"/>
      <c r="J23" s="10"/>
      <c r="K23" s="10"/>
    </row>
    <row r="24" spans="1:11" x14ac:dyDescent="0.35">
      <c r="A24" s="10"/>
      <c r="B24" s="10"/>
      <c r="C24" s="10"/>
      <c r="D24" s="10"/>
      <c r="E24" s="10"/>
      <c r="F24" s="10"/>
      <c r="G24" s="10"/>
      <c r="H24" s="10"/>
      <c r="I24" s="10"/>
      <c r="J24" s="10"/>
      <c r="K24" s="10"/>
    </row>
    <row r="25" spans="1:11" x14ac:dyDescent="0.35">
      <c r="A25" s="10"/>
      <c r="B25" s="10"/>
      <c r="C25" s="10"/>
      <c r="D25" s="10"/>
      <c r="E25" s="10"/>
      <c r="F25" s="10"/>
      <c r="G25" s="10"/>
      <c r="H25" s="10"/>
      <c r="I25" s="10"/>
      <c r="J25" s="10"/>
      <c r="K25" s="10"/>
    </row>
    <row r="26" spans="1:11" x14ac:dyDescent="0.35">
      <c r="A26" s="10"/>
      <c r="B26" s="10"/>
      <c r="C26" s="10"/>
      <c r="D26" s="10"/>
      <c r="E26" s="10"/>
      <c r="F26" s="10"/>
      <c r="G26" s="10"/>
      <c r="H26" s="10"/>
      <c r="I26" s="10"/>
      <c r="J26" s="10"/>
      <c r="K26" s="10"/>
    </row>
    <row r="27" spans="1:11" x14ac:dyDescent="0.35">
      <c r="A27" s="10"/>
      <c r="B27" s="10"/>
      <c r="C27" s="10"/>
      <c r="D27" s="10"/>
      <c r="E27" s="10"/>
      <c r="F27" s="10"/>
      <c r="G27" s="10"/>
      <c r="H27" s="10"/>
      <c r="I27" s="10"/>
      <c r="J27" s="10"/>
      <c r="K27" s="10"/>
    </row>
    <row r="28" spans="1:11" x14ac:dyDescent="0.35">
      <c r="A28" s="10"/>
      <c r="B28" s="10"/>
      <c r="C28" s="10"/>
      <c r="D28" s="10"/>
      <c r="E28" s="10"/>
      <c r="F28" s="10"/>
      <c r="G28" s="10"/>
      <c r="H28" s="10"/>
      <c r="I28" s="10"/>
      <c r="J28" s="10"/>
      <c r="K28" s="10"/>
    </row>
    <row r="29" spans="1:11" x14ac:dyDescent="0.35">
      <c r="A29" s="10"/>
      <c r="B29" s="10"/>
      <c r="C29" s="10"/>
      <c r="D29" s="10"/>
      <c r="E29" s="10"/>
      <c r="F29" s="10"/>
      <c r="G29" s="10"/>
      <c r="H29" s="10"/>
      <c r="I29" s="10"/>
      <c r="J29" s="10"/>
      <c r="K29" s="10"/>
    </row>
    <row r="30" spans="1:11" x14ac:dyDescent="0.35">
      <c r="A30" s="10"/>
      <c r="B30" s="10"/>
      <c r="C30" s="10"/>
      <c r="D30" s="10"/>
      <c r="E30" s="10"/>
      <c r="F30" s="10"/>
      <c r="G30" s="10"/>
      <c r="H30" s="10"/>
      <c r="I30" s="10"/>
      <c r="J30" s="10"/>
      <c r="K30" s="10"/>
    </row>
    <row r="31" spans="1:11" x14ac:dyDescent="0.35">
      <c r="A31" s="10"/>
      <c r="B31" s="10"/>
      <c r="C31" s="10"/>
      <c r="D31" s="10"/>
      <c r="E31" s="10"/>
      <c r="F31" s="10"/>
      <c r="G31" s="10"/>
      <c r="H31" s="10"/>
      <c r="I31" s="10"/>
      <c r="J31" s="10"/>
      <c r="K31" s="10"/>
    </row>
    <row r="32" spans="1:11" x14ac:dyDescent="0.35">
      <c r="A32" s="10"/>
      <c r="B32" s="10"/>
      <c r="C32" s="10"/>
      <c r="D32" s="10"/>
      <c r="E32" s="10"/>
      <c r="F32" s="10"/>
      <c r="G32" s="10"/>
      <c r="H32" s="10"/>
      <c r="I32" s="10"/>
      <c r="J32" s="10"/>
      <c r="K32" s="10"/>
    </row>
    <row r="33" spans="1:11" x14ac:dyDescent="0.35">
      <c r="A33" s="10"/>
      <c r="B33" s="10"/>
      <c r="C33" s="10"/>
      <c r="D33" s="10"/>
      <c r="E33" s="10"/>
      <c r="F33" s="10"/>
      <c r="G33" s="10"/>
      <c r="H33" s="10"/>
      <c r="I33" s="10"/>
      <c r="J33" s="10"/>
      <c r="K33" s="10"/>
    </row>
    <row r="34" spans="1:11" x14ac:dyDescent="0.35">
      <c r="A34" s="10"/>
      <c r="B34" s="10"/>
      <c r="C34" s="10"/>
      <c r="D34" s="10"/>
      <c r="E34" s="10"/>
      <c r="F34" s="10"/>
      <c r="G34" s="10"/>
      <c r="H34" s="10"/>
      <c r="I34" s="10"/>
      <c r="J34" s="10"/>
      <c r="K34" s="10"/>
    </row>
    <row r="35" spans="1:11" x14ac:dyDescent="0.35">
      <c r="A35" s="10"/>
      <c r="B35" s="10"/>
      <c r="C35" s="10"/>
      <c r="D35" s="10"/>
      <c r="E35" s="10"/>
      <c r="F35" s="10"/>
      <c r="G35" s="10"/>
      <c r="H35" s="10"/>
      <c r="I35" s="10"/>
      <c r="J35" s="10"/>
      <c r="K35" s="10"/>
    </row>
    <row r="36" spans="1:11" x14ac:dyDescent="0.35">
      <c r="A36" s="10"/>
      <c r="B36" s="10"/>
      <c r="C36" s="10"/>
      <c r="D36" s="10"/>
      <c r="E36" s="10"/>
      <c r="F36" s="10"/>
      <c r="G36" s="10"/>
      <c r="H36" s="10"/>
      <c r="I36" s="10"/>
      <c r="J36" s="10"/>
      <c r="K36" s="10"/>
    </row>
    <row r="37" spans="1:11" x14ac:dyDescent="0.35">
      <c r="A37" s="10"/>
      <c r="B37" s="10"/>
      <c r="C37" s="10"/>
      <c r="D37" s="10"/>
      <c r="E37" s="10"/>
      <c r="F37" s="10"/>
      <c r="G37" s="10"/>
      <c r="H37" s="10"/>
      <c r="I37" s="10"/>
      <c r="J37" s="10"/>
      <c r="K37" s="10"/>
    </row>
    <row r="38" spans="1:11" x14ac:dyDescent="0.35">
      <c r="A38" s="10"/>
      <c r="B38" s="10"/>
      <c r="C38" s="10"/>
      <c r="D38" s="10"/>
      <c r="E38" s="10"/>
      <c r="F38" s="10"/>
      <c r="G38" s="10"/>
      <c r="H38" s="10"/>
      <c r="I38" s="10"/>
      <c r="J38" s="10"/>
      <c r="K38" s="10"/>
    </row>
    <row r="39" spans="1:11" x14ac:dyDescent="0.35">
      <c r="A39" s="10"/>
      <c r="B39" s="10"/>
      <c r="C39" s="10"/>
      <c r="D39" s="10"/>
      <c r="E39" s="10"/>
      <c r="F39" s="10"/>
      <c r="G39" s="10"/>
      <c r="H39" s="10"/>
      <c r="I39" s="10"/>
      <c r="J39" s="10"/>
      <c r="K39" s="10"/>
    </row>
    <row r="40" spans="1:11" x14ac:dyDescent="0.35">
      <c r="A40" s="10"/>
      <c r="B40" s="10"/>
      <c r="C40" s="10"/>
      <c r="D40" s="10"/>
      <c r="E40" s="10"/>
      <c r="F40" s="10"/>
      <c r="G40" s="10"/>
      <c r="H40" s="10"/>
      <c r="I40" s="10"/>
      <c r="J40" s="10"/>
      <c r="K40" s="10"/>
    </row>
    <row r="41" spans="1:11" x14ac:dyDescent="0.35">
      <c r="A41" s="10"/>
      <c r="B41" s="10"/>
      <c r="C41" s="10"/>
      <c r="D41" s="10"/>
      <c r="E41" s="10"/>
      <c r="F41" s="10"/>
      <c r="G41" s="10"/>
      <c r="H41" s="10"/>
      <c r="I41" s="10"/>
      <c r="J41" s="10"/>
      <c r="K41" s="10"/>
    </row>
    <row r="42" spans="1:11" x14ac:dyDescent="0.35">
      <c r="A42" s="10"/>
      <c r="B42" s="10"/>
      <c r="C42" s="10"/>
      <c r="D42" s="10"/>
      <c r="E42" s="10"/>
      <c r="F42" s="10"/>
      <c r="G42" s="10"/>
      <c r="H42" s="10"/>
      <c r="I42" s="10"/>
      <c r="J42" s="10"/>
      <c r="K42" s="10"/>
    </row>
    <row r="43" spans="1:11" x14ac:dyDescent="0.35">
      <c r="A43" s="10"/>
      <c r="B43" s="10"/>
      <c r="C43" s="10"/>
      <c r="D43" s="10"/>
      <c r="E43" s="10"/>
      <c r="F43" s="10"/>
      <c r="G43" s="10"/>
      <c r="H43" s="10"/>
      <c r="I43" s="10"/>
      <c r="J43" s="10"/>
      <c r="K43" s="10"/>
    </row>
    <row r="44" spans="1:11" x14ac:dyDescent="0.35">
      <c r="A44" s="10"/>
      <c r="B44" s="10"/>
      <c r="C44" s="10"/>
      <c r="D44" s="10"/>
      <c r="E44" s="10"/>
      <c r="F44" s="10"/>
      <c r="G44" s="10"/>
      <c r="H44" s="10"/>
      <c r="I44" s="10"/>
      <c r="J44" s="10"/>
      <c r="K44" s="10"/>
    </row>
  </sheetData>
  <sheetProtection algorithmName="SHA-512" hashValue="IOp8wEpZn9LXj/FlMJQmb6hX4NtgYYZ+knkpjZLMI1lyJCXDMPdjfx/wscTwhpylMoiUsG6cm7M/txUVUnb5sg==" saltValue="1+96Lqwauy2pinBojgkY9A=="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opLeftCell="B1" zoomScaleNormal="100" workbookViewId="0">
      <selection activeCell="C20" sqref="C20"/>
    </sheetView>
  </sheetViews>
  <sheetFormatPr defaultRowHeight="15.5" x14ac:dyDescent="0.35"/>
  <cols>
    <col min="1" max="1" width="4" style="18" customWidth="1"/>
    <col min="2" max="2" width="8.7265625" style="18"/>
    <col min="3" max="3" width="46.36328125" style="18" customWidth="1"/>
    <col min="4" max="4" width="12.36328125" style="18" customWidth="1"/>
    <col min="5" max="5" width="13.6328125" style="18" customWidth="1"/>
    <col min="6" max="6" width="14.36328125" style="18" customWidth="1"/>
    <col min="7" max="7" width="13.6328125" style="18" customWidth="1"/>
    <col min="8" max="9" width="10.6328125" style="270" customWidth="1"/>
    <col min="10" max="12" width="14.6328125" style="18" customWidth="1"/>
    <col min="13" max="13" width="10.6328125" style="18" customWidth="1"/>
    <col min="14" max="16384" width="8.7265625" style="18"/>
  </cols>
  <sheetData>
    <row r="1" spans="1:12" ht="18.5" x14ac:dyDescent="0.45">
      <c r="A1" s="90"/>
      <c r="B1" s="14" t="s">
        <v>129</v>
      </c>
      <c r="C1" s="90"/>
      <c r="D1" s="92"/>
      <c r="E1" s="114"/>
      <c r="F1" s="90"/>
    </row>
    <row r="2" spans="1:12" ht="18.5" x14ac:dyDescent="0.45">
      <c r="A2" s="90"/>
      <c r="B2" s="14"/>
      <c r="C2" s="90"/>
      <c r="D2" s="92"/>
      <c r="E2" s="114"/>
      <c r="F2" s="90"/>
    </row>
    <row r="3" spans="1:12" ht="18.5" x14ac:dyDescent="0.45">
      <c r="A3" s="90"/>
      <c r="B3" s="95" t="s">
        <v>147</v>
      </c>
      <c r="C3" s="90"/>
      <c r="D3" s="92"/>
      <c r="E3" s="96" t="s">
        <v>178</v>
      </c>
      <c r="F3" s="90"/>
    </row>
    <row r="4" spans="1:12" x14ac:dyDescent="0.35">
      <c r="A4" s="90"/>
      <c r="B4" s="94"/>
      <c r="C4" s="90"/>
      <c r="D4" s="92"/>
      <c r="E4" s="114"/>
      <c r="F4" s="90"/>
    </row>
    <row r="5" spans="1:12" ht="16" thickBot="1" x14ac:dyDescent="0.4">
      <c r="A5" s="90"/>
      <c r="B5" s="97" t="s">
        <v>130</v>
      </c>
      <c r="C5" s="90"/>
      <c r="D5" s="92"/>
      <c r="E5" s="114"/>
      <c r="F5" s="90"/>
    </row>
    <row r="6" spans="1:12" ht="14.5" customHeight="1" thickBot="1" x14ac:dyDescent="0.4">
      <c r="A6" s="90"/>
      <c r="B6" s="94"/>
      <c r="C6" s="90"/>
      <c r="D6" s="92"/>
      <c r="E6" s="392" t="s">
        <v>142</v>
      </c>
      <c r="F6" s="393"/>
      <c r="G6" s="394"/>
      <c r="H6" s="397" t="s">
        <v>145</v>
      </c>
      <c r="I6" s="398"/>
      <c r="J6" s="398"/>
      <c r="K6" s="398"/>
      <c r="L6" s="399"/>
    </row>
    <row r="7" spans="1:12" ht="47" thickBot="1" x14ac:dyDescent="0.4">
      <c r="A7" s="100"/>
      <c r="B7" s="123" t="s">
        <v>81</v>
      </c>
      <c r="C7" s="124" t="s">
        <v>172</v>
      </c>
      <c r="D7" s="124" t="s">
        <v>173</v>
      </c>
      <c r="E7" s="124" t="s">
        <v>136</v>
      </c>
      <c r="F7" s="124" t="s">
        <v>137</v>
      </c>
      <c r="G7" s="125" t="s">
        <v>138</v>
      </c>
      <c r="H7" s="271" t="s">
        <v>149</v>
      </c>
      <c r="I7" s="272" t="s">
        <v>150</v>
      </c>
      <c r="J7" s="126" t="s">
        <v>136</v>
      </c>
      <c r="K7" s="126" t="s">
        <v>137</v>
      </c>
      <c r="L7" s="127" t="s">
        <v>138</v>
      </c>
    </row>
    <row r="8" spans="1:12" ht="31" x14ac:dyDescent="0.35">
      <c r="A8" s="100"/>
      <c r="B8" s="128"/>
      <c r="C8" s="129" t="s">
        <v>82</v>
      </c>
      <c r="D8" s="130"/>
      <c r="E8" s="131"/>
      <c r="F8" s="131"/>
      <c r="G8" s="132"/>
      <c r="H8" s="273"/>
      <c r="I8" s="274"/>
      <c r="J8" s="133"/>
      <c r="K8" s="133"/>
      <c r="L8" s="134"/>
    </row>
    <row r="9" spans="1:12" ht="46.5" x14ac:dyDescent="0.35">
      <c r="A9" s="90"/>
      <c r="B9" s="135">
        <v>1</v>
      </c>
      <c r="C9" s="51" t="s">
        <v>89</v>
      </c>
      <c r="D9" s="52" t="s">
        <v>83</v>
      </c>
      <c r="E9" s="136">
        <f>'5. Site Facilities'!D12</f>
        <v>0</v>
      </c>
      <c r="F9" s="136">
        <f>'5. Site Facilities'!E12</f>
        <v>0</v>
      </c>
      <c r="G9" s="137">
        <f>'5. Site Facilities'!F12</f>
        <v>0</v>
      </c>
      <c r="H9" s="275">
        <v>6</v>
      </c>
      <c r="I9" s="276">
        <v>52</v>
      </c>
      <c r="J9" s="138">
        <f>E9*H9</f>
        <v>0</v>
      </c>
      <c r="K9" s="138">
        <f>H9*F9</f>
        <v>0</v>
      </c>
      <c r="L9" s="139">
        <f>G9*H9*I9</f>
        <v>0</v>
      </c>
    </row>
    <row r="10" spans="1:12" ht="31" x14ac:dyDescent="0.35">
      <c r="A10" s="90"/>
      <c r="B10" s="135">
        <v>2</v>
      </c>
      <c r="C10" s="51" t="s">
        <v>84</v>
      </c>
      <c r="D10" s="52" t="s">
        <v>90</v>
      </c>
      <c r="E10" s="136">
        <f>'5. Site Facilities'!D13</f>
        <v>0</v>
      </c>
      <c r="F10" s="136">
        <f>'5. Site Facilities'!E13</f>
        <v>0</v>
      </c>
      <c r="G10" s="137">
        <f>'5. Site Facilities'!F13</f>
        <v>0</v>
      </c>
      <c r="H10" s="275">
        <v>12</v>
      </c>
      <c r="I10" s="276">
        <v>52</v>
      </c>
      <c r="J10" s="138">
        <f t="shared" ref="J10:J15" si="0">E10*H10</f>
        <v>0</v>
      </c>
      <c r="K10" s="138">
        <f t="shared" ref="K10:K15" si="1">H10*F10</f>
        <v>0</v>
      </c>
      <c r="L10" s="139">
        <f t="shared" ref="L10:L15" si="2">G10*H10*I10</f>
        <v>0</v>
      </c>
    </row>
    <row r="11" spans="1:12" ht="31" x14ac:dyDescent="0.35">
      <c r="A11" s="90"/>
      <c r="B11" s="135">
        <v>3</v>
      </c>
      <c r="C11" s="51" t="s">
        <v>85</v>
      </c>
      <c r="D11" s="52" t="s">
        <v>83</v>
      </c>
      <c r="E11" s="136">
        <f>'5. Site Facilities'!D14</f>
        <v>0</v>
      </c>
      <c r="F11" s="136">
        <f>'5. Site Facilities'!E14</f>
        <v>0</v>
      </c>
      <c r="G11" s="137">
        <f>'5. Site Facilities'!F14</f>
        <v>0</v>
      </c>
      <c r="H11" s="275">
        <v>6</v>
      </c>
      <c r="I11" s="276">
        <v>52</v>
      </c>
      <c r="J11" s="138">
        <f t="shared" si="0"/>
        <v>0</v>
      </c>
      <c r="K11" s="138">
        <f t="shared" si="1"/>
        <v>0</v>
      </c>
      <c r="L11" s="139">
        <f t="shared" si="2"/>
        <v>0</v>
      </c>
    </row>
    <row r="12" spans="1:12" ht="46.5" x14ac:dyDescent="0.35">
      <c r="A12" s="90"/>
      <c r="B12" s="135">
        <v>4</v>
      </c>
      <c r="C12" s="51" t="s">
        <v>88</v>
      </c>
      <c r="D12" s="52" t="s">
        <v>86</v>
      </c>
      <c r="E12" s="136">
        <f>'5. Site Facilities'!D15</f>
        <v>0</v>
      </c>
      <c r="F12" s="136">
        <f>'5. Site Facilities'!E15</f>
        <v>0</v>
      </c>
      <c r="G12" s="137">
        <f>'5. Site Facilities'!F15</f>
        <v>0</v>
      </c>
      <c r="H12" s="275">
        <v>1</v>
      </c>
      <c r="I12" s="276">
        <v>52</v>
      </c>
      <c r="J12" s="138">
        <f t="shared" si="0"/>
        <v>0</v>
      </c>
      <c r="K12" s="138">
        <f t="shared" si="1"/>
        <v>0</v>
      </c>
      <c r="L12" s="139">
        <f t="shared" si="2"/>
        <v>0</v>
      </c>
    </row>
    <row r="13" spans="1:12" x14ac:dyDescent="0.35">
      <c r="A13" s="90"/>
      <c r="B13" s="135">
        <v>5</v>
      </c>
      <c r="C13" s="51" t="s">
        <v>87</v>
      </c>
      <c r="D13" s="52" t="s">
        <v>86</v>
      </c>
      <c r="E13" s="136">
        <f>'5. Site Facilities'!D16</f>
        <v>0</v>
      </c>
      <c r="F13" s="136">
        <f>'5. Site Facilities'!E16</f>
        <v>0</v>
      </c>
      <c r="G13" s="137">
        <f>'5. Site Facilities'!F16</f>
        <v>0</v>
      </c>
      <c r="H13" s="275">
        <v>1</v>
      </c>
      <c r="I13" s="276">
        <v>52</v>
      </c>
      <c r="J13" s="138">
        <f t="shared" si="0"/>
        <v>0</v>
      </c>
      <c r="K13" s="138">
        <f t="shared" si="1"/>
        <v>0</v>
      </c>
      <c r="L13" s="139">
        <f t="shared" si="2"/>
        <v>0</v>
      </c>
    </row>
    <row r="14" spans="1:12" ht="31" x14ac:dyDescent="0.35">
      <c r="A14" s="90"/>
      <c r="B14" s="135">
        <v>6</v>
      </c>
      <c r="C14" s="51" t="s">
        <v>92</v>
      </c>
      <c r="D14" s="52" t="s">
        <v>83</v>
      </c>
      <c r="E14" s="136">
        <f>'5. Site Facilities'!D17</f>
        <v>0</v>
      </c>
      <c r="F14" s="136">
        <f>'5. Site Facilities'!E17</f>
        <v>0</v>
      </c>
      <c r="G14" s="137">
        <f>'5. Site Facilities'!F17</f>
        <v>0</v>
      </c>
      <c r="H14" s="275">
        <v>1</v>
      </c>
      <c r="I14" s="276">
        <v>52</v>
      </c>
      <c r="J14" s="138">
        <f t="shared" si="0"/>
        <v>0</v>
      </c>
      <c r="K14" s="138">
        <f t="shared" si="1"/>
        <v>0</v>
      </c>
      <c r="L14" s="139">
        <f t="shared" si="2"/>
        <v>0</v>
      </c>
    </row>
    <row r="15" spans="1:12" ht="31" x14ac:dyDescent="0.35">
      <c r="A15" s="90"/>
      <c r="B15" s="135">
        <v>7</v>
      </c>
      <c r="C15" s="51" t="s">
        <v>126</v>
      </c>
      <c r="D15" s="52" t="s">
        <v>83</v>
      </c>
      <c r="E15" s="136">
        <f>'5. Site Facilities'!D18</f>
        <v>0</v>
      </c>
      <c r="F15" s="136">
        <f>'5. Site Facilities'!E18</f>
        <v>0</v>
      </c>
      <c r="G15" s="137">
        <f>'5. Site Facilities'!F18</f>
        <v>0</v>
      </c>
      <c r="H15" s="275">
        <v>1</v>
      </c>
      <c r="I15" s="276">
        <v>52</v>
      </c>
      <c r="J15" s="138">
        <f t="shared" si="0"/>
        <v>0</v>
      </c>
      <c r="K15" s="138">
        <f t="shared" si="1"/>
        <v>0</v>
      </c>
      <c r="L15" s="139">
        <f t="shared" si="2"/>
        <v>0</v>
      </c>
    </row>
    <row r="16" spans="1:12" x14ac:dyDescent="0.35">
      <c r="A16" s="90"/>
      <c r="B16" s="140"/>
      <c r="C16" s="54"/>
      <c r="D16" s="55"/>
      <c r="E16" s="66"/>
      <c r="F16" s="66"/>
      <c r="G16" s="141"/>
      <c r="H16" s="275"/>
      <c r="I16" s="276"/>
      <c r="J16" s="142"/>
      <c r="K16" s="142"/>
      <c r="L16" s="143"/>
    </row>
    <row r="17" spans="1:12" ht="31" x14ac:dyDescent="0.35">
      <c r="A17" s="90"/>
      <c r="B17" s="135"/>
      <c r="C17" s="56" t="s">
        <v>112</v>
      </c>
      <c r="D17" s="52"/>
      <c r="E17" s="52"/>
      <c r="F17" s="52"/>
      <c r="G17" s="144"/>
      <c r="H17" s="275"/>
      <c r="I17" s="276"/>
      <c r="J17" s="142"/>
      <c r="K17" s="142"/>
      <c r="L17" s="143"/>
    </row>
    <row r="18" spans="1:12" ht="31" x14ac:dyDescent="0.35">
      <c r="A18" s="90"/>
      <c r="B18" s="135">
        <v>8</v>
      </c>
      <c r="C18" s="51" t="s">
        <v>93</v>
      </c>
      <c r="D18" s="52" t="s">
        <v>83</v>
      </c>
      <c r="E18" s="136">
        <f>'5. Site Facilities'!D21</f>
        <v>0</v>
      </c>
      <c r="F18" s="136">
        <f>'5. Site Facilities'!E21</f>
        <v>0</v>
      </c>
      <c r="G18" s="137">
        <f>'5. Site Facilities'!F21</f>
        <v>0</v>
      </c>
      <c r="H18" s="275">
        <v>1</v>
      </c>
      <c r="I18" s="276">
        <v>52</v>
      </c>
      <c r="J18" s="138">
        <f t="shared" ref="J18:J23" si="3">E18*H18</f>
        <v>0</v>
      </c>
      <c r="K18" s="138">
        <f t="shared" ref="K18:K23" si="4">H18*F18</f>
        <v>0</v>
      </c>
      <c r="L18" s="139">
        <f t="shared" ref="L18:L23" si="5">G18*H18*I18</f>
        <v>0</v>
      </c>
    </row>
    <row r="19" spans="1:12" ht="31" x14ac:dyDescent="0.35">
      <c r="A19" s="90"/>
      <c r="B19" s="135">
        <v>9</v>
      </c>
      <c r="C19" s="51" t="s">
        <v>143</v>
      </c>
      <c r="D19" s="52" t="s">
        <v>83</v>
      </c>
      <c r="E19" s="136">
        <f>'5. Site Facilities'!D22</f>
        <v>0</v>
      </c>
      <c r="F19" s="136">
        <f>'5. Site Facilities'!E22</f>
        <v>0</v>
      </c>
      <c r="G19" s="137">
        <f>'5. Site Facilities'!F22</f>
        <v>0</v>
      </c>
      <c r="H19" s="275">
        <v>1</v>
      </c>
      <c r="I19" s="276">
        <v>52</v>
      </c>
      <c r="J19" s="138">
        <f t="shared" si="3"/>
        <v>0</v>
      </c>
      <c r="K19" s="138">
        <f t="shared" si="4"/>
        <v>0</v>
      </c>
      <c r="L19" s="139">
        <f t="shared" si="5"/>
        <v>0</v>
      </c>
    </row>
    <row r="20" spans="1:12" ht="46.5" x14ac:dyDescent="0.35">
      <c r="A20" s="90"/>
      <c r="B20" s="135">
        <v>10</v>
      </c>
      <c r="C20" s="51" t="s">
        <v>88</v>
      </c>
      <c r="D20" s="52" t="s">
        <v>86</v>
      </c>
      <c r="E20" s="136">
        <f>'5. Site Facilities'!D23</f>
        <v>0</v>
      </c>
      <c r="F20" s="136">
        <f>'5. Site Facilities'!E23</f>
        <v>0</v>
      </c>
      <c r="G20" s="137">
        <f>'5. Site Facilities'!F23</f>
        <v>0</v>
      </c>
      <c r="H20" s="275">
        <v>1</v>
      </c>
      <c r="I20" s="276">
        <v>52</v>
      </c>
      <c r="J20" s="138">
        <f t="shared" si="3"/>
        <v>0</v>
      </c>
      <c r="K20" s="138">
        <f t="shared" si="4"/>
        <v>0</v>
      </c>
      <c r="L20" s="139">
        <f t="shared" si="5"/>
        <v>0</v>
      </c>
    </row>
    <row r="21" spans="1:12" x14ac:dyDescent="0.35">
      <c r="A21" s="90"/>
      <c r="B21" s="135">
        <v>11</v>
      </c>
      <c r="C21" s="51" t="s">
        <v>87</v>
      </c>
      <c r="D21" s="52" t="s">
        <v>86</v>
      </c>
      <c r="E21" s="136">
        <f>'5. Site Facilities'!D24</f>
        <v>0</v>
      </c>
      <c r="F21" s="136">
        <f>'5. Site Facilities'!E24</f>
        <v>0</v>
      </c>
      <c r="G21" s="137">
        <f>'5. Site Facilities'!F24</f>
        <v>0</v>
      </c>
      <c r="H21" s="275">
        <v>1</v>
      </c>
      <c r="I21" s="276">
        <v>52</v>
      </c>
      <c r="J21" s="138">
        <f t="shared" si="3"/>
        <v>0</v>
      </c>
      <c r="K21" s="138">
        <f t="shared" si="4"/>
        <v>0</v>
      </c>
      <c r="L21" s="139">
        <f t="shared" si="5"/>
        <v>0</v>
      </c>
    </row>
    <row r="22" spans="1:12" x14ac:dyDescent="0.35">
      <c r="A22" s="90"/>
      <c r="B22" s="135">
        <v>12</v>
      </c>
      <c r="C22" s="51" t="s">
        <v>91</v>
      </c>
      <c r="D22" s="52" t="s">
        <v>86</v>
      </c>
      <c r="E22" s="136">
        <f>'5. Site Facilities'!D25</f>
        <v>0</v>
      </c>
      <c r="F22" s="136">
        <f>'5. Site Facilities'!E25</f>
        <v>0</v>
      </c>
      <c r="G22" s="137">
        <f>'5. Site Facilities'!F25</f>
        <v>0</v>
      </c>
      <c r="H22" s="275">
        <v>1</v>
      </c>
      <c r="I22" s="276">
        <v>52</v>
      </c>
      <c r="J22" s="138">
        <f t="shared" si="3"/>
        <v>0</v>
      </c>
      <c r="K22" s="138">
        <f t="shared" si="4"/>
        <v>0</v>
      </c>
      <c r="L22" s="139">
        <f t="shared" si="5"/>
        <v>0</v>
      </c>
    </row>
    <row r="23" spans="1:12" x14ac:dyDescent="0.35">
      <c r="A23" s="90"/>
      <c r="B23" s="135">
        <v>13</v>
      </c>
      <c r="C23" s="51" t="s">
        <v>113</v>
      </c>
      <c r="D23" s="52" t="s">
        <v>99</v>
      </c>
      <c r="E23" s="136">
        <f>'5. Site Facilities'!D26</f>
        <v>0</v>
      </c>
      <c r="F23" s="136">
        <f>'5. Site Facilities'!E26</f>
        <v>0</v>
      </c>
      <c r="G23" s="137">
        <f>'5. Site Facilities'!F26</f>
        <v>0</v>
      </c>
      <c r="H23" s="275">
        <v>1</v>
      </c>
      <c r="I23" s="276">
        <v>52</v>
      </c>
      <c r="J23" s="138">
        <f t="shared" si="3"/>
        <v>0</v>
      </c>
      <c r="K23" s="138">
        <f t="shared" si="4"/>
        <v>0</v>
      </c>
      <c r="L23" s="139">
        <f t="shared" si="5"/>
        <v>0</v>
      </c>
    </row>
    <row r="24" spans="1:12" x14ac:dyDescent="0.35">
      <c r="A24" s="90"/>
      <c r="B24" s="145"/>
      <c r="C24" s="58"/>
      <c r="D24" s="59"/>
      <c r="E24" s="66"/>
      <c r="F24" s="66"/>
      <c r="G24" s="141"/>
      <c r="H24" s="275"/>
      <c r="I24" s="276"/>
      <c r="J24" s="142"/>
      <c r="K24" s="142"/>
      <c r="L24" s="143"/>
    </row>
    <row r="25" spans="1:12" x14ac:dyDescent="0.35">
      <c r="A25" s="90"/>
      <c r="B25" s="146"/>
      <c r="C25" s="62" t="s">
        <v>107</v>
      </c>
      <c r="D25" s="48"/>
      <c r="E25" s="50"/>
      <c r="F25" s="50"/>
      <c r="G25" s="144"/>
      <c r="H25" s="275"/>
      <c r="I25" s="276"/>
      <c r="J25" s="142"/>
      <c r="K25" s="142"/>
      <c r="L25" s="143"/>
    </row>
    <row r="26" spans="1:12" ht="31" x14ac:dyDescent="0.35">
      <c r="A26" s="90"/>
      <c r="B26" s="146">
        <v>14</v>
      </c>
      <c r="C26" s="48" t="s">
        <v>97</v>
      </c>
      <c r="D26" s="48" t="s">
        <v>94</v>
      </c>
      <c r="E26" s="136">
        <f>'5. Site Facilities'!D29</f>
        <v>0</v>
      </c>
      <c r="F26" s="136">
        <f>'5. Site Facilities'!E29</f>
        <v>0</v>
      </c>
      <c r="G26" s="137">
        <f>'5. Site Facilities'!F29</f>
        <v>0</v>
      </c>
      <c r="H26" s="275">
        <v>250</v>
      </c>
      <c r="I26" s="276">
        <v>52</v>
      </c>
      <c r="J26" s="138">
        <f t="shared" ref="J26:J34" si="6">E26*H26</f>
        <v>0</v>
      </c>
      <c r="K26" s="138">
        <f t="shared" ref="K26:K34" si="7">H26*F26</f>
        <v>0</v>
      </c>
      <c r="L26" s="139">
        <f t="shared" ref="L26:L34" si="8">G26*H26*I26</f>
        <v>0</v>
      </c>
    </row>
    <row r="27" spans="1:12" ht="46.5" x14ac:dyDescent="0.35">
      <c r="A27" s="90"/>
      <c r="B27" s="146">
        <v>15</v>
      </c>
      <c r="C27" s="48" t="s">
        <v>96</v>
      </c>
      <c r="D27" s="48" t="s">
        <v>95</v>
      </c>
      <c r="E27" s="136">
        <f>'5. Site Facilities'!D30</f>
        <v>0</v>
      </c>
      <c r="F27" s="136">
        <f>'5. Site Facilities'!E30</f>
        <v>0</v>
      </c>
      <c r="G27" s="137">
        <f>'5. Site Facilities'!F30</f>
        <v>0</v>
      </c>
      <c r="H27" s="275">
        <v>150</v>
      </c>
      <c r="I27" s="276">
        <v>52</v>
      </c>
      <c r="J27" s="138">
        <f t="shared" si="6"/>
        <v>0</v>
      </c>
      <c r="K27" s="138">
        <f t="shared" si="7"/>
        <v>0</v>
      </c>
      <c r="L27" s="139">
        <f t="shared" si="8"/>
        <v>0</v>
      </c>
    </row>
    <row r="28" spans="1:12" ht="31" x14ac:dyDescent="0.35">
      <c r="A28" s="90"/>
      <c r="B28" s="146">
        <v>16</v>
      </c>
      <c r="C28" s="48" t="s">
        <v>98</v>
      </c>
      <c r="D28" s="48" t="s">
        <v>99</v>
      </c>
      <c r="E28" s="136">
        <f>'5. Site Facilities'!D31</f>
        <v>0</v>
      </c>
      <c r="F28" s="136">
        <f>'5. Site Facilities'!E31</f>
        <v>0</v>
      </c>
      <c r="G28" s="137">
        <f>'5. Site Facilities'!F31</f>
        <v>0</v>
      </c>
      <c r="H28" s="275">
        <v>1</v>
      </c>
      <c r="I28" s="276">
        <v>52</v>
      </c>
      <c r="J28" s="138">
        <f t="shared" si="6"/>
        <v>0</v>
      </c>
      <c r="K28" s="138">
        <f t="shared" si="7"/>
        <v>0</v>
      </c>
      <c r="L28" s="139">
        <f t="shared" si="8"/>
        <v>0</v>
      </c>
    </row>
    <row r="29" spans="1:12" ht="31" x14ac:dyDescent="0.35">
      <c r="A29" s="90"/>
      <c r="B29" s="146">
        <v>17</v>
      </c>
      <c r="C29" s="48" t="s">
        <v>100</v>
      </c>
      <c r="D29" s="48" t="s">
        <v>95</v>
      </c>
      <c r="E29" s="136">
        <f>'5. Site Facilities'!D32</f>
        <v>0</v>
      </c>
      <c r="F29" s="136">
        <f>'5. Site Facilities'!E32</f>
        <v>0</v>
      </c>
      <c r="G29" s="137">
        <f>'5. Site Facilities'!F32</f>
        <v>0</v>
      </c>
      <c r="H29" s="275">
        <v>50</v>
      </c>
      <c r="I29" s="276">
        <v>52</v>
      </c>
      <c r="J29" s="138">
        <f t="shared" si="6"/>
        <v>0</v>
      </c>
      <c r="K29" s="138">
        <f t="shared" si="7"/>
        <v>0</v>
      </c>
      <c r="L29" s="139">
        <f t="shared" si="8"/>
        <v>0</v>
      </c>
    </row>
    <row r="30" spans="1:12" ht="77.5" x14ac:dyDescent="0.35">
      <c r="A30" s="90"/>
      <c r="B30" s="146">
        <v>18</v>
      </c>
      <c r="C30" s="48" t="s">
        <v>101</v>
      </c>
      <c r="D30" s="48" t="s">
        <v>118</v>
      </c>
      <c r="E30" s="136">
        <f>'5. Site Facilities'!D33</f>
        <v>0</v>
      </c>
      <c r="F30" s="136">
        <f>'5. Site Facilities'!E33</f>
        <v>0</v>
      </c>
      <c r="G30" s="137">
        <f>'5. Site Facilities'!F33</f>
        <v>0</v>
      </c>
      <c r="H30" s="275">
        <v>500</v>
      </c>
      <c r="I30" s="276">
        <v>30</v>
      </c>
      <c r="J30" s="138">
        <f t="shared" si="6"/>
        <v>0</v>
      </c>
      <c r="K30" s="138">
        <f t="shared" si="7"/>
        <v>0</v>
      </c>
      <c r="L30" s="139">
        <f t="shared" si="8"/>
        <v>0</v>
      </c>
    </row>
    <row r="31" spans="1:12" ht="31" x14ac:dyDescent="0.35">
      <c r="A31" s="90"/>
      <c r="B31" s="146">
        <v>19</v>
      </c>
      <c r="C31" s="48" t="s">
        <v>102</v>
      </c>
      <c r="D31" s="48" t="s">
        <v>118</v>
      </c>
      <c r="E31" s="136">
        <f>'5. Site Facilities'!D34</f>
        <v>0</v>
      </c>
      <c r="F31" s="136">
        <f>'5. Site Facilities'!E34</f>
        <v>0</v>
      </c>
      <c r="G31" s="137">
        <f>'5. Site Facilities'!F34</f>
        <v>0</v>
      </c>
      <c r="H31" s="275">
        <v>200</v>
      </c>
      <c r="I31" s="276">
        <v>30</v>
      </c>
      <c r="J31" s="138">
        <f t="shared" si="6"/>
        <v>0</v>
      </c>
      <c r="K31" s="138">
        <f t="shared" si="7"/>
        <v>0</v>
      </c>
      <c r="L31" s="139">
        <f t="shared" si="8"/>
        <v>0</v>
      </c>
    </row>
    <row r="32" spans="1:12" ht="62" x14ac:dyDescent="0.35">
      <c r="A32" s="90"/>
      <c r="B32" s="146">
        <v>20</v>
      </c>
      <c r="C32" s="48" t="s">
        <v>103</v>
      </c>
      <c r="D32" s="48" t="s">
        <v>118</v>
      </c>
      <c r="E32" s="136">
        <f>'5. Site Facilities'!D35</f>
        <v>0</v>
      </c>
      <c r="F32" s="136">
        <f>'5. Site Facilities'!E35</f>
        <v>0</v>
      </c>
      <c r="G32" s="137">
        <f>'5. Site Facilities'!F35</f>
        <v>0</v>
      </c>
      <c r="H32" s="275">
        <v>100</v>
      </c>
      <c r="I32" s="276">
        <v>52</v>
      </c>
      <c r="J32" s="138">
        <f t="shared" si="6"/>
        <v>0</v>
      </c>
      <c r="K32" s="138">
        <f t="shared" si="7"/>
        <v>0</v>
      </c>
      <c r="L32" s="139">
        <f t="shared" si="8"/>
        <v>0</v>
      </c>
    </row>
    <row r="33" spans="1:12" ht="93" x14ac:dyDescent="0.35">
      <c r="A33" s="90"/>
      <c r="B33" s="146">
        <v>21</v>
      </c>
      <c r="C33" s="48" t="s">
        <v>119</v>
      </c>
      <c r="D33" s="48" t="s">
        <v>118</v>
      </c>
      <c r="E33" s="136">
        <f>'5. Site Facilities'!D36</f>
        <v>0</v>
      </c>
      <c r="F33" s="136">
        <f>'5. Site Facilities'!E36</f>
        <v>0</v>
      </c>
      <c r="G33" s="137">
        <f>'5. Site Facilities'!F36</f>
        <v>0</v>
      </c>
      <c r="H33" s="275">
        <v>250</v>
      </c>
      <c r="I33" s="276">
        <v>52</v>
      </c>
      <c r="J33" s="138">
        <f t="shared" si="6"/>
        <v>0</v>
      </c>
      <c r="K33" s="138">
        <f t="shared" si="7"/>
        <v>0</v>
      </c>
      <c r="L33" s="139">
        <f t="shared" si="8"/>
        <v>0</v>
      </c>
    </row>
    <row r="34" spans="1:12" x14ac:dyDescent="0.35">
      <c r="A34" s="90"/>
      <c r="B34" s="146">
        <v>22</v>
      </c>
      <c r="C34" s="48" t="s">
        <v>125</v>
      </c>
      <c r="D34" s="48" t="s">
        <v>86</v>
      </c>
      <c r="E34" s="136">
        <f>'5. Site Facilities'!D37</f>
        <v>0</v>
      </c>
      <c r="F34" s="136">
        <f>'5. Site Facilities'!E37</f>
        <v>0</v>
      </c>
      <c r="G34" s="137">
        <f>'5. Site Facilities'!F37</f>
        <v>0</v>
      </c>
      <c r="H34" s="275">
        <v>2</v>
      </c>
      <c r="I34" s="276">
        <v>52</v>
      </c>
      <c r="J34" s="138">
        <f t="shared" si="6"/>
        <v>0</v>
      </c>
      <c r="K34" s="138">
        <f t="shared" si="7"/>
        <v>0</v>
      </c>
      <c r="L34" s="139">
        <f t="shared" si="8"/>
        <v>0</v>
      </c>
    </row>
    <row r="35" spans="1:12" x14ac:dyDescent="0.35">
      <c r="A35" s="90"/>
      <c r="B35" s="145"/>
      <c r="C35" s="59"/>
      <c r="D35" s="59"/>
      <c r="E35" s="66"/>
      <c r="F35" s="66"/>
      <c r="G35" s="141"/>
      <c r="H35" s="275"/>
      <c r="I35" s="276"/>
      <c r="J35" s="142"/>
      <c r="K35" s="142"/>
      <c r="L35" s="143"/>
    </row>
    <row r="36" spans="1:12" x14ac:dyDescent="0.35">
      <c r="A36" s="90"/>
      <c r="B36" s="146"/>
      <c r="C36" s="49" t="s">
        <v>124</v>
      </c>
      <c r="D36" s="48"/>
      <c r="E36" s="50"/>
      <c r="F36" s="50"/>
      <c r="G36" s="144"/>
      <c r="H36" s="275"/>
      <c r="I36" s="276"/>
      <c r="J36" s="142"/>
      <c r="K36" s="142"/>
      <c r="L36" s="143"/>
    </row>
    <row r="37" spans="1:12" ht="46.5" x14ac:dyDescent="0.35">
      <c r="A37" s="90"/>
      <c r="B37" s="146">
        <v>23</v>
      </c>
      <c r="C37" s="48" t="s">
        <v>110</v>
      </c>
      <c r="D37" s="48" t="s">
        <v>104</v>
      </c>
      <c r="E37" s="136">
        <f>'5. Site Facilities'!D40</f>
        <v>0</v>
      </c>
      <c r="F37" s="136">
        <f>'5. Site Facilities'!E40</f>
        <v>0</v>
      </c>
      <c r="G37" s="137">
        <f>'5. Site Facilities'!F40</f>
        <v>0</v>
      </c>
      <c r="H37" s="275">
        <v>1</v>
      </c>
      <c r="I37" s="276">
        <v>52</v>
      </c>
      <c r="J37" s="138">
        <f>E37*H37*I37</f>
        <v>0</v>
      </c>
      <c r="K37" s="138">
        <f>H37*F37*I37</f>
        <v>0</v>
      </c>
      <c r="L37" s="139">
        <f>G37*H37*I37</f>
        <v>0</v>
      </c>
    </row>
    <row r="38" spans="1:12" x14ac:dyDescent="0.35">
      <c r="A38" s="90"/>
      <c r="B38" s="146">
        <v>24</v>
      </c>
      <c r="C38" s="48" t="s">
        <v>122</v>
      </c>
      <c r="D38" s="48" t="s">
        <v>105</v>
      </c>
      <c r="E38" s="136">
        <f>'5. Site Facilities'!D41</f>
        <v>0</v>
      </c>
      <c r="F38" s="136">
        <f>'5. Site Facilities'!E41</f>
        <v>0</v>
      </c>
      <c r="G38" s="137">
        <f>'5. Site Facilities'!F41</f>
        <v>0</v>
      </c>
      <c r="H38" s="275">
        <v>1</v>
      </c>
      <c r="I38" s="276">
        <v>100</v>
      </c>
      <c r="J38" s="138">
        <f t="shared" ref="J38:J43" si="9">E38*H38</f>
        <v>0</v>
      </c>
      <c r="K38" s="138">
        <f t="shared" ref="K38:K43" si="10">H38*F38</f>
        <v>0</v>
      </c>
      <c r="L38" s="139">
        <f t="shared" ref="L38:L43" si="11">G38*H38*I38</f>
        <v>0</v>
      </c>
    </row>
    <row r="39" spans="1:12" x14ac:dyDescent="0.35">
      <c r="A39" s="90"/>
      <c r="B39" s="135">
        <v>25</v>
      </c>
      <c r="C39" s="48" t="s">
        <v>121</v>
      </c>
      <c r="D39" s="48" t="s">
        <v>105</v>
      </c>
      <c r="E39" s="136">
        <f>'5. Site Facilities'!D42</f>
        <v>0</v>
      </c>
      <c r="F39" s="136">
        <f>'5. Site Facilities'!E42</f>
        <v>0</v>
      </c>
      <c r="G39" s="137">
        <f>'5. Site Facilities'!F42</f>
        <v>0</v>
      </c>
      <c r="H39" s="275">
        <v>1</v>
      </c>
      <c r="I39" s="276">
        <v>100</v>
      </c>
      <c r="J39" s="138">
        <f t="shared" si="9"/>
        <v>0</v>
      </c>
      <c r="K39" s="138">
        <f t="shared" si="10"/>
        <v>0</v>
      </c>
      <c r="L39" s="139">
        <f t="shared" si="11"/>
        <v>0</v>
      </c>
    </row>
    <row r="40" spans="1:12" x14ac:dyDescent="0.35">
      <c r="A40" s="90"/>
      <c r="B40" s="146">
        <v>26</v>
      </c>
      <c r="C40" s="48" t="s">
        <v>106</v>
      </c>
      <c r="D40" s="48" t="s">
        <v>105</v>
      </c>
      <c r="E40" s="136">
        <f>'5. Site Facilities'!D43</f>
        <v>0</v>
      </c>
      <c r="F40" s="136">
        <f>'5. Site Facilities'!E43</f>
        <v>0</v>
      </c>
      <c r="G40" s="137">
        <f>'5. Site Facilities'!F43</f>
        <v>0</v>
      </c>
      <c r="H40" s="275">
        <v>1</v>
      </c>
      <c r="I40" s="276">
        <v>100</v>
      </c>
      <c r="J40" s="138">
        <f t="shared" si="9"/>
        <v>0</v>
      </c>
      <c r="K40" s="138">
        <f t="shared" si="10"/>
        <v>0</v>
      </c>
      <c r="L40" s="139">
        <f t="shared" si="11"/>
        <v>0</v>
      </c>
    </row>
    <row r="41" spans="1:12" ht="31" x14ac:dyDescent="0.35">
      <c r="A41" s="90"/>
      <c r="B41" s="146">
        <v>27</v>
      </c>
      <c r="C41" s="48" t="s">
        <v>115</v>
      </c>
      <c r="D41" s="48" t="s">
        <v>105</v>
      </c>
      <c r="E41" s="136">
        <f>'5. Site Facilities'!D44</f>
        <v>0</v>
      </c>
      <c r="F41" s="136">
        <f>'5. Site Facilities'!E44</f>
        <v>0</v>
      </c>
      <c r="G41" s="137">
        <f>'5. Site Facilities'!F44</f>
        <v>0</v>
      </c>
      <c r="H41" s="275">
        <v>1</v>
      </c>
      <c r="I41" s="276">
        <v>250</v>
      </c>
      <c r="J41" s="138">
        <f>E41*H41</f>
        <v>0</v>
      </c>
      <c r="K41" s="138">
        <f t="shared" si="10"/>
        <v>0</v>
      </c>
      <c r="L41" s="139">
        <f t="shared" si="11"/>
        <v>0</v>
      </c>
    </row>
    <row r="42" spans="1:12" ht="31" x14ac:dyDescent="0.35">
      <c r="A42" s="90"/>
      <c r="B42" s="146">
        <v>28</v>
      </c>
      <c r="C42" s="48" t="s">
        <v>120</v>
      </c>
      <c r="D42" s="48" t="s">
        <v>105</v>
      </c>
      <c r="E42" s="136">
        <f>'5. Site Facilities'!D45</f>
        <v>0</v>
      </c>
      <c r="F42" s="136">
        <f>'5. Site Facilities'!E45</f>
        <v>0</v>
      </c>
      <c r="G42" s="137">
        <f>'5. Site Facilities'!F45</f>
        <v>0</v>
      </c>
      <c r="H42" s="275">
        <v>4</v>
      </c>
      <c r="I42" s="276">
        <v>180</v>
      </c>
      <c r="J42" s="138">
        <f t="shared" si="9"/>
        <v>0</v>
      </c>
      <c r="K42" s="138">
        <f t="shared" si="10"/>
        <v>0</v>
      </c>
      <c r="L42" s="139">
        <f t="shared" si="11"/>
        <v>0</v>
      </c>
    </row>
    <row r="43" spans="1:12" ht="31" x14ac:dyDescent="0.35">
      <c r="A43" s="90"/>
      <c r="B43" s="147">
        <v>29</v>
      </c>
      <c r="C43" s="48" t="s">
        <v>123</v>
      </c>
      <c r="D43" s="48" t="s">
        <v>105</v>
      </c>
      <c r="E43" s="136">
        <f>'5. Site Facilities'!D46</f>
        <v>0</v>
      </c>
      <c r="F43" s="136">
        <f>'5. Site Facilities'!E46</f>
        <v>0</v>
      </c>
      <c r="G43" s="137">
        <f>'5. Site Facilities'!F46</f>
        <v>0</v>
      </c>
      <c r="H43" s="275">
        <v>1</v>
      </c>
      <c r="I43" s="276">
        <v>30</v>
      </c>
      <c r="J43" s="138">
        <f t="shared" si="9"/>
        <v>0</v>
      </c>
      <c r="K43" s="138">
        <f t="shared" si="10"/>
        <v>0</v>
      </c>
      <c r="L43" s="139">
        <f t="shared" si="11"/>
        <v>0</v>
      </c>
    </row>
    <row r="44" spans="1:12" x14ac:dyDescent="0.35">
      <c r="A44" s="90"/>
      <c r="B44" s="140"/>
      <c r="C44" s="59"/>
      <c r="D44" s="59"/>
      <c r="E44" s="66"/>
      <c r="F44" s="66"/>
      <c r="G44" s="141"/>
      <c r="H44" s="275"/>
      <c r="I44" s="276"/>
      <c r="J44" s="142"/>
      <c r="K44" s="142"/>
      <c r="L44" s="143"/>
    </row>
    <row r="45" spans="1:12" x14ac:dyDescent="0.35">
      <c r="A45" s="90"/>
      <c r="B45" s="146"/>
      <c r="C45" s="49" t="s">
        <v>108</v>
      </c>
      <c r="D45" s="48"/>
      <c r="E45" s="50"/>
      <c r="F45" s="50"/>
      <c r="G45" s="144"/>
      <c r="H45" s="275"/>
      <c r="I45" s="276"/>
      <c r="J45" s="142"/>
      <c r="K45" s="142"/>
      <c r="L45" s="143"/>
    </row>
    <row r="46" spans="1:12" x14ac:dyDescent="0.35">
      <c r="A46" s="90"/>
      <c r="B46" s="146">
        <v>30</v>
      </c>
      <c r="C46" s="48" t="s">
        <v>109</v>
      </c>
      <c r="D46" s="48" t="s">
        <v>105</v>
      </c>
      <c r="E46" s="136">
        <f>'5. Site Facilities'!D49</f>
        <v>0</v>
      </c>
      <c r="F46" s="136">
        <f>'5. Site Facilities'!E49</f>
        <v>0</v>
      </c>
      <c r="G46" s="137">
        <f>'5. Site Facilities'!F49</f>
        <v>0</v>
      </c>
      <c r="H46" s="275">
        <v>1</v>
      </c>
      <c r="I46" s="276">
        <v>250</v>
      </c>
      <c r="J46" s="138">
        <f t="shared" ref="J46:J50" si="12">E46*H46</f>
        <v>0</v>
      </c>
      <c r="K46" s="138">
        <f t="shared" ref="K46:K50" si="13">H46*F46</f>
        <v>0</v>
      </c>
      <c r="L46" s="139">
        <f t="shared" ref="L46:L50" si="14">G46*H46*I46</f>
        <v>0</v>
      </c>
    </row>
    <row r="47" spans="1:12" x14ac:dyDescent="0.35">
      <c r="A47" s="90"/>
      <c r="B47" s="146">
        <v>31</v>
      </c>
      <c r="C47" s="48" t="s">
        <v>111</v>
      </c>
      <c r="D47" s="48" t="s">
        <v>105</v>
      </c>
      <c r="E47" s="136">
        <f>'5. Site Facilities'!D50</f>
        <v>0</v>
      </c>
      <c r="F47" s="136">
        <f>'5. Site Facilities'!E50</f>
        <v>0</v>
      </c>
      <c r="G47" s="137">
        <f>'5. Site Facilities'!F50</f>
        <v>0</v>
      </c>
      <c r="H47" s="275">
        <v>1</v>
      </c>
      <c r="I47" s="276">
        <v>250</v>
      </c>
      <c r="J47" s="138">
        <f t="shared" si="12"/>
        <v>0</v>
      </c>
      <c r="K47" s="138">
        <f t="shared" si="13"/>
        <v>0</v>
      </c>
      <c r="L47" s="139">
        <f t="shared" si="14"/>
        <v>0</v>
      </c>
    </row>
    <row r="48" spans="1:12" x14ac:dyDescent="0.35">
      <c r="A48" s="90"/>
      <c r="B48" s="146">
        <v>32</v>
      </c>
      <c r="C48" s="48" t="s">
        <v>114</v>
      </c>
      <c r="D48" s="48" t="s">
        <v>105</v>
      </c>
      <c r="E48" s="136">
        <f>'5. Site Facilities'!D51</f>
        <v>0</v>
      </c>
      <c r="F48" s="136">
        <f>'5. Site Facilities'!E51</f>
        <v>0</v>
      </c>
      <c r="G48" s="137">
        <f>'5. Site Facilities'!F51</f>
        <v>0</v>
      </c>
      <c r="H48" s="275">
        <v>1</v>
      </c>
      <c r="I48" s="276">
        <v>250</v>
      </c>
      <c r="J48" s="138">
        <f t="shared" si="12"/>
        <v>0</v>
      </c>
      <c r="K48" s="138">
        <f t="shared" si="13"/>
        <v>0</v>
      </c>
      <c r="L48" s="139">
        <f t="shared" si="14"/>
        <v>0</v>
      </c>
    </row>
    <row r="49" spans="1:12" ht="31" x14ac:dyDescent="0.35">
      <c r="A49" s="90"/>
      <c r="B49" s="146">
        <v>33</v>
      </c>
      <c r="C49" s="48" t="s">
        <v>116</v>
      </c>
      <c r="D49" s="48" t="s">
        <v>105</v>
      </c>
      <c r="E49" s="136">
        <f>'5. Site Facilities'!D52</f>
        <v>0</v>
      </c>
      <c r="F49" s="136">
        <f>'5. Site Facilities'!E52</f>
        <v>0</v>
      </c>
      <c r="G49" s="137">
        <f>'5. Site Facilities'!F52</f>
        <v>0</v>
      </c>
      <c r="H49" s="275">
        <v>1</v>
      </c>
      <c r="I49" s="276">
        <v>30</v>
      </c>
      <c r="J49" s="138">
        <f t="shared" si="12"/>
        <v>0</v>
      </c>
      <c r="K49" s="138">
        <f t="shared" si="13"/>
        <v>0</v>
      </c>
      <c r="L49" s="139">
        <f t="shared" si="14"/>
        <v>0</v>
      </c>
    </row>
    <row r="50" spans="1:12" ht="16" thickBot="1" x14ac:dyDescent="0.4">
      <c r="A50" s="90"/>
      <c r="B50" s="148">
        <v>34</v>
      </c>
      <c r="C50" s="149" t="s">
        <v>117</v>
      </c>
      <c r="D50" s="149" t="s">
        <v>105</v>
      </c>
      <c r="E50" s="150">
        <f>'5. Site Facilities'!D53</f>
        <v>0</v>
      </c>
      <c r="F50" s="150">
        <f>'5. Site Facilities'!E53</f>
        <v>0</v>
      </c>
      <c r="G50" s="151">
        <f>'5. Site Facilities'!F53</f>
        <v>0</v>
      </c>
      <c r="H50" s="277">
        <v>1</v>
      </c>
      <c r="I50" s="278">
        <v>30</v>
      </c>
      <c r="J50" s="152">
        <f t="shared" si="12"/>
        <v>0</v>
      </c>
      <c r="K50" s="152">
        <f t="shared" si="13"/>
        <v>0</v>
      </c>
      <c r="L50" s="153">
        <f t="shared" si="14"/>
        <v>0</v>
      </c>
    </row>
    <row r="51" spans="1:12" x14ac:dyDescent="0.35">
      <c r="A51" s="90"/>
      <c r="B51" s="118"/>
      <c r="C51" s="154"/>
      <c r="D51" s="154"/>
      <c r="E51" s="154"/>
      <c r="F51" s="154"/>
      <c r="H51" s="279"/>
      <c r="I51" s="279"/>
      <c r="J51" s="155"/>
      <c r="K51" s="155"/>
      <c r="L51" s="155"/>
    </row>
    <row r="52" spans="1:12" x14ac:dyDescent="0.35">
      <c r="A52" s="90"/>
      <c r="B52" s="118"/>
      <c r="C52" s="154"/>
      <c r="D52" s="154"/>
      <c r="E52" s="154"/>
      <c r="F52" s="154"/>
      <c r="H52" s="279"/>
      <c r="I52" s="279" t="s">
        <v>144</v>
      </c>
      <c r="J52" s="156">
        <f>SUM(J9:J51)</f>
        <v>0</v>
      </c>
      <c r="K52" s="156">
        <f t="shared" ref="K52:L52" si="15">SUM(K9:K51)</f>
        <v>0</v>
      </c>
      <c r="L52" s="156">
        <f t="shared" si="15"/>
        <v>0</v>
      </c>
    </row>
    <row r="53" spans="1:12" x14ac:dyDescent="0.35">
      <c r="A53" s="90"/>
      <c r="B53" s="118"/>
      <c r="C53" s="154"/>
      <c r="D53" s="154"/>
      <c r="E53" s="154"/>
      <c r="F53" s="154"/>
      <c r="H53" s="279"/>
      <c r="I53" s="279"/>
      <c r="J53" s="155"/>
      <c r="K53" s="155"/>
      <c r="L53" s="155"/>
    </row>
    <row r="54" spans="1:12" ht="16" thickBot="1" x14ac:dyDescent="0.4">
      <c r="A54" s="90"/>
      <c r="B54" s="118"/>
      <c r="C54" s="154"/>
      <c r="D54" s="154"/>
      <c r="E54" s="154"/>
      <c r="F54" s="154"/>
      <c r="H54" s="280"/>
      <c r="I54" s="281" t="s">
        <v>146</v>
      </c>
      <c r="J54" s="157">
        <f>ROUND(SUM(J52:L52),2)</f>
        <v>0</v>
      </c>
      <c r="K54" s="155"/>
      <c r="L54" s="155"/>
    </row>
    <row r="55" spans="1:12" x14ac:dyDescent="0.35">
      <c r="A55" s="90"/>
      <c r="B55" s="118"/>
      <c r="C55" s="154"/>
      <c r="D55" s="154"/>
      <c r="E55" s="154"/>
      <c r="F55" s="154"/>
    </row>
    <row r="56" spans="1:12" x14ac:dyDescent="0.35">
      <c r="A56" s="90"/>
      <c r="B56" s="118"/>
      <c r="C56" s="119"/>
      <c r="D56" s="119"/>
      <c r="E56" s="119"/>
      <c r="F56" s="90"/>
    </row>
    <row r="57" spans="1:12" x14ac:dyDescent="0.35">
      <c r="A57" s="90"/>
      <c r="B57" s="118"/>
      <c r="C57" s="119"/>
      <c r="D57" s="119"/>
      <c r="E57" s="119"/>
      <c r="F57" s="90"/>
    </row>
    <row r="58" spans="1:12" x14ac:dyDescent="0.35">
      <c r="A58" s="90"/>
      <c r="B58" s="97" t="s">
        <v>132</v>
      </c>
      <c r="C58" s="119"/>
      <c r="D58" s="119"/>
      <c r="E58" s="119"/>
      <c r="F58" s="90"/>
    </row>
    <row r="59" spans="1:12" ht="16" thickBot="1" x14ac:dyDescent="0.4">
      <c r="A59" s="90"/>
      <c r="B59" s="94"/>
      <c r="C59" s="90"/>
      <c r="D59" s="92"/>
      <c r="E59" s="114"/>
      <c r="F59" s="90"/>
    </row>
    <row r="60" spans="1:12" ht="14.5" customHeight="1" x14ac:dyDescent="0.35">
      <c r="A60" s="90"/>
      <c r="C60" s="382" t="s">
        <v>59</v>
      </c>
      <c r="D60" s="401" t="s">
        <v>60</v>
      </c>
      <c r="E60" s="395" t="s">
        <v>61</v>
      </c>
      <c r="F60" s="403" t="s">
        <v>131</v>
      </c>
      <c r="G60" s="404"/>
    </row>
    <row r="61" spans="1:12" ht="45.5" customHeight="1" thickBot="1" x14ac:dyDescent="0.4">
      <c r="A61" s="90"/>
      <c r="C61" s="400"/>
      <c r="D61" s="402"/>
      <c r="E61" s="396"/>
      <c r="F61" s="405"/>
      <c r="G61" s="406"/>
    </row>
    <row r="62" spans="1:12" x14ac:dyDescent="0.35">
      <c r="A62" s="90"/>
      <c r="C62" s="105" t="s">
        <v>139</v>
      </c>
      <c r="D62" s="251">
        <f>'6. Regional Variation'!F13</f>
        <v>0</v>
      </c>
      <c r="E62" s="267">
        <v>1</v>
      </c>
      <c r="F62" s="407">
        <f>ROUND(J$54*(1+$D62/100)*$E62,2)</f>
        <v>0</v>
      </c>
      <c r="G62" s="408"/>
    </row>
    <row r="63" spans="1:12" x14ac:dyDescent="0.35">
      <c r="A63" s="90"/>
      <c r="C63" s="106" t="s">
        <v>140</v>
      </c>
      <c r="D63" s="252">
        <f>'6. Regional Variation'!F18</f>
        <v>0</v>
      </c>
      <c r="E63" s="268">
        <v>1</v>
      </c>
      <c r="F63" s="407">
        <f t="shared" ref="F63:F67" si="16">ROUND(J$54*(1+$D63/100)*$E63,2)</f>
        <v>0</v>
      </c>
      <c r="G63" s="408"/>
    </row>
    <row r="64" spans="1:12" x14ac:dyDescent="0.35">
      <c r="A64" s="90"/>
      <c r="C64" s="106" t="s">
        <v>141</v>
      </c>
      <c r="D64" s="252">
        <f>'6. Regional Variation'!F23</f>
        <v>0</v>
      </c>
      <c r="E64" s="268">
        <v>1</v>
      </c>
      <c r="F64" s="407">
        <f t="shared" si="16"/>
        <v>0</v>
      </c>
      <c r="G64" s="408"/>
    </row>
    <row r="65" spans="1:7" x14ac:dyDescent="0.35">
      <c r="A65" s="90"/>
      <c r="C65" s="106" t="s">
        <v>77</v>
      </c>
      <c r="D65" s="252">
        <f>'6. Regional Variation'!F24</f>
        <v>0</v>
      </c>
      <c r="E65" s="268">
        <v>1</v>
      </c>
      <c r="F65" s="407">
        <f t="shared" si="16"/>
        <v>0</v>
      </c>
      <c r="G65" s="408"/>
    </row>
    <row r="66" spans="1:7" x14ac:dyDescent="0.35">
      <c r="A66" s="90"/>
      <c r="C66" s="106" t="s">
        <v>78</v>
      </c>
      <c r="D66" s="252">
        <f>'6. Regional Variation'!F25</f>
        <v>0</v>
      </c>
      <c r="E66" s="268">
        <v>1</v>
      </c>
      <c r="F66" s="407">
        <f t="shared" si="16"/>
        <v>0</v>
      </c>
      <c r="G66" s="408"/>
    </row>
    <row r="67" spans="1:7" ht="16" thickBot="1" x14ac:dyDescent="0.4">
      <c r="A67" s="90"/>
      <c r="C67" s="122" t="s">
        <v>79</v>
      </c>
      <c r="D67" s="266">
        <f>'6. Regional Variation'!F26</f>
        <v>0</v>
      </c>
      <c r="E67" s="282">
        <v>1</v>
      </c>
      <c r="F67" s="407">
        <f t="shared" si="16"/>
        <v>0</v>
      </c>
      <c r="G67" s="408"/>
    </row>
    <row r="68" spans="1:7" ht="31.5" thickBot="1" x14ac:dyDescent="0.4">
      <c r="A68" s="90"/>
      <c r="C68" s="158" t="s">
        <v>152</v>
      </c>
      <c r="D68" s="159"/>
      <c r="E68" s="160"/>
      <c r="F68" s="409">
        <f>ROUND(AVERAGE(F62:F67),2)</f>
        <v>0</v>
      </c>
      <c r="G68" s="410"/>
    </row>
    <row r="69" spans="1:7" x14ac:dyDescent="0.35">
      <c r="A69" s="90"/>
      <c r="B69" s="94"/>
      <c r="C69" s="90"/>
      <c r="D69" s="92"/>
      <c r="E69" s="114"/>
      <c r="F69" s="90"/>
    </row>
    <row r="70" spans="1:7" x14ac:dyDescent="0.35">
      <c r="A70" s="90"/>
      <c r="B70" s="94"/>
      <c r="C70" s="90"/>
      <c r="D70" s="92"/>
      <c r="E70" s="114"/>
      <c r="F70" s="90"/>
    </row>
    <row r="71" spans="1:7" x14ac:dyDescent="0.35">
      <c r="A71" s="90"/>
      <c r="B71" s="379"/>
      <c r="C71" s="379"/>
      <c r="D71" s="379"/>
      <c r="E71" s="379"/>
      <c r="F71" s="379"/>
    </row>
    <row r="72" spans="1:7" x14ac:dyDescent="0.35">
      <c r="A72" s="90"/>
      <c r="B72" s="379"/>
      <c r="C72" s="379"/>
      <c r="D72" s="379"/>
      <c r="E72" s="379"/>
      <c r="F72" s="379"/>
    </row>
    <row r="73" spans="1:7" x14ac:dyDescent="0.35">
      <c r="A73" s="90"/>
      <c r="B73" s="379"/>
      <c r="C73" s="379"/>
      <c r="D73" s="379"/>
      <c r="E73" s="379"/>
      <c r="F73" s="379"/>
    </row>
  </sheetData>
  <sheetProtection algorithmName="SHA-512" hashValue="saKbIoXj7aMCIL8byJHf/hC9tacxGLsdC+uyGlJHow3xrCaGodOSmJEYm3ALjG/wL9QYDZo4ths+MquNWO9CdA==" saltValue="oEGguOSpjhBpmWqypgBE/w==" spinCount="100000" sheet="1" objects="1" scenarios="1" selectLockedCells="1"/>
  <mergeCells count="14">
    <mergeCell ref="E6:G6"/>
    <mergeCell ref="E60:E61"/>
    <mergeCell ref="H6:L6"/>
    <mergeCell ref="B71:F73"/>
    <mergeCell ref="C60:C61"/>
    <mergeCell ref="D60:D61"/>
    <mergeCell ref="F60:G61"/>
    <mergeCell ref="F62:G62"/>
    <mergeCell ref="F63:G63"/>
    <mergeCell ref="F64:G64"/>
    <mergeCell ref="F65:G65"/>
    <mergeCell ref="F66:G66"/>
    <mergeCell ref="F67:G67"/>
    <mergeCell ref="F68:G68"/>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election activeCell="C7" sqref="C7"/>
    </sheetView>
  </sheetViews>
  <sheetFormatPr defaultRowHeight="15.5" x14ac:dyDescent="0.35"/>
  <cols>
    <col min="1" max="1" width="4" style="18" customWidth="1"/>
    <col min="2" max="2" width="26.81640625" style="18" customWidth="1"/>
    <col min="3" max="3" width="13" style="18" customWidth="1"/>
    <col min="4" max="4" width="8.7265625" style="18"/>
    <col min="5" max="5" width="26.08984375" style="18" customWidth="1"/>
    <col min="6" max="6" width="13" style="18" customWidth="1"/>
    <col min="7" max="7" width="8.7265625" style="18"/>
    <col min="8" max="8" width="26.08984375" style="18" customWidth="1"/>
    <col min="9" max="9" width="21.08984375" style="18" customWidth="1"/>
    <col min="10" max="16384" width="8.7265625" style="18"/>
  </cols>
  <sheetData>
    <row r="1" spans="1:9" ht="18.5" x14ac:dyDescent="0.45">
      <c r="A1" s="90"/>
      <c r="B1" s="14" t="s">
        <v>153</v>
      </c>
    </row>
    <row r="2" spans="1:9" ht="18.5" x14ac:dyDescent="0.45">
      <c r="B2" s="14"/>
    </row>
    <row r="3" spans="1:9" ht="18.5" x14ac:dyDescent="0.45">
      <c r="B3" s="95" t="s">
        <v>148</v>
      </c>
      <c r="F3" s="96" t="s">
        <v>178</v>
      </c>
    </row>
    <row r="6" spans="1:9" x14ac:dyDescent="0.35">
      <c r="B6" s="17" t="s">
        <v>212</v>
      </c>
      <c r="C6" s="18">
        <f>'2. ID &amp; Sub-Lot selection'!B5</f>
        <v>0</v>
      </c>
    </row>
    <row r="7" spans="1:9" ht="16" thickBot="1" x14ac:dyDescent="0.4"/>
    <row r="8" spans="1:9" s="44" customFormat="1" ht="78" thickBot="1" x14ac:dyDescent="0.4">
      <c r="B8" s="161" t="s">
        <v>70</v>
      </c>
      <c r="C8" s="162" t="s">
        <v>154</v>
      </c>
      <c r="D8" s="163"/>
      <c r="E8" s="161" t="s">
        <v>71</v>
      </c>
      <c r="F8" s="162" t="s">
        <v>155</v>
      </c>
      <c r="G8" s="163"/>
      <c r="H8" s="161" t="s">
        <v>157</v>
      </c>
      <c r="I8" s="162" t="s">
        <v>156</v>
      </c>
    </row>
    <row r="9" spans="1:9" ht="31.5" thickBot="1" x14ac:dyDescent="0.4">
      <c r="B9" s="164" t="s">
        <v>127</v>
      </c>
      <c r="C9" s="256" t="e">
        <f>ROUND('7. Summary - % Project Fees'!E41,2)</f>
        <v>#VALUE!</v>
      </c>
      <c r="E9" s="165" t="s">
        <v>72</v>
      </c>
      <c r="F9" s="166">
        <f>ROUND('8. Summary - Time Charges '!E28,2)</f>
        <v>0</v>
      </c>
      <c r="H9" s="164" t="s">
        <v>133</v>
      </c>
      <c r="I9" s="167">
        <f>ROUND('9. Summary - Site Facilities'!F68,2)</f>
        <v>0</v>
      </c>
    </row>
    <row r="10" spans="1:9" ht="16" thickBot="1" x14ac:dyDescent="0.4">
      <c r="E10" s="168" t="s">
        <v>73</v>
      </c>
      <c r="F10" s="169">
        <f>ROUND('8. Summary - Time Charges '!F28,2)</f>
        <v>0</v>
      </c>
    </row>
  </sheetData>
  <sheetProtection sheet="1" selectLockedCell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5"/>
  <sheetViews>
    <sheetView workbookViewId="0">
      <selection activeCell="A5" sqref="A5"/>
    </sheetView>
  </sheetViews>
  <sheetFormatPr defaultRowHeight="14.5" x14ac:dyDescent="0.35"/>
  <cols>
    <col min="1" max="1" width="117.7265625" style="5" customWidth="1"/>
  </cols>
  <sheetData>
    <row r="5" spans="1:1" x14ac:dyDescent="0.35">
      <c r="A5" s="283" t="s">
        <v>216</v>
      </c>
    </row>
    <row r="7" spans="1:1" x14ac:dyDescent="0.35">
      <c r="A7" s="2" t="s">
        <v>74</v>
      </c>
    </row>
    <row r="9" spans="1:1" x14ac:dyDescent="0.35">
      <c r="A9" s="2" t="s">
        <v>215</v>
      </c>
    </row>
    <row r="10" spans="1:1" x14ac:dyDescent="0.35">
      <c r="A10" s="3"/>
    </row>
    <row r="11" spans="1:1" x14ac:dyDescent="0.35">
      <c r="A11" s="3"/>
    </row>
    <row r="13" spans="1:1" x14ac:dyDescent="0.35">
      <c r="A13" s="4" t="s">
        <v>197</v>
      </c>
    </row>
    <row r="14" spans="1:1" x14ac:dyDescent="0.35">
      <c r="A14" s="4"/>
    </row>
    <row r="15" spans="1:1" x14ac:dyDescent="0.35">
      <c r="A15" s="13" t="s">
        <v>6</v>
      </c>
    </row>
  </sheetData>
  <sheetProtection sheet="1" objects="1" scenarios="1" select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Normal="100" workbookViewId="0">
      <selection activeCell="B5" sqref="B5:E5"/>
    </sheetView>
  </sheetViews>
  <sheetFormatPr defaultRowHeight="14.5" x14ac:dyDescent="0.35"/>
  <cols>
    <col min="1" max="1" width="15.26953125" style="10" customWidth="1"/>
    <col min="2" max="2" width="8.7265625" style="10"/>
    <col min="3" max="3" width="6.36328125" style="10" customWidth="1"/>
    <col min="4" max="16384" width="8.7265625" style="10"/>
  </cols>
  <sheetData>
    <row r="1" spans="1:7" ht="18.5" x14ac:dyDescent="0.45">
      <c r="A1" s="11" t="str">
        <f>'1. Title Page'!A13</f>
        <v>Lot 11</v>
      </c>
      <c r="B1" s="11"/>
      <c r="C1" s="6"/>
      <c r="D1" s="6"/>
      <c r="E1" s="6"/>
      <c r="F1" s="6"/>
      <c r="G1" s="6"/>
    </row>
    <row r="2" spans="1:7" ht="18.5" x14ac:dyDescent="0.45">
      <c r="A2" s="8"/>
      <c r="B2" s="8"/>
      <c r="C2" s="6"/>
      <c r="D2" s="6"/>
      <c r="E2" s="6"/>
      <c r="F2" s="6"/>
      <c r="G2" s="6"/>
    </row>
    <row r="3" spans="1:7" ht="28.5" customHeight="1" x14ac:dyDescent="0.35">
      <c r="A3" s="292" t="str">
        <f>'1. Title Page'!A15</f>
        <v>Construction Management</v>
      </c>
      <c r="B3" s="292"/>
      <c r="C3" s="292"/>
      <c r="D3" s="292"/>
      <c r="E3" s="292"/>
      <c r="F3" s="292"/>
      <c r="G3" s="292"/>
    </row>
    <row r="5" spans="1:7" s="9" customFormat="1" ht="15.5" x14ac:dyDescent="0.35">
      <c r="A5" s="7" t="s">
        <v>50</v>
      </c>
      <c r="B5" s="293"/>
      <c r="C5" s="293"/>
      <c r="D5" s="293"/>
      <c r="E5" s="293"/>
    </row>
    <row r="6" spans="1:7" s="9" customFormat="1" ht="15.5" x14ac:dyDescent="0.35"/>
    <row r="7" spans="1:7" s="9" customFormat="1" ht="15.5" x14ac:dyDescent="0.35">
      <c r="A7" s="9" t="s">
        <v>51</v>
      </c>
    </row>
    <row r="14" spans="1:7" x14ac:dyDescent="0.35">
      <c r="D14" s="1"/>
    </row>
    <row r="19" spans="10:13" x14ac:dyDescent="0.35">
      <c r="J19" s="294" t="s">
        <v>49</v>
      </c>
      <c r="K19" s="294"/>
      <c r="L19" s="294"/>
      <c r="M19" s="294"/>
    </row>
    <row r="20" spans="10:13" x14ac:dyDescent="0.35">
      <c r="J20" s="294"/>
      <c r="K20" s="294"/>
      <c r="L20" s="294"/>
      <c r="M20" s="294"/>
    </row>
  </sheetData>
  <sheetProtection sheet="1" objects="1" scenarios="1" selectLockedCells="1"/>
  <mergeCells count="3">
    <mergeCell ref="A3:G3"/>
    <mergeCell ref="B5:E5"/>
    <mergeCell ref="J19:M20"/>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D13" sqref="D13"/>
    </sheetView>
  </sheetViews>
  <sheetFormatPr defaultRowHeight="14.5" x14ac:dyDescent="0.35"/>
  <cols>
    <col min="1" max="1" width="10.6328125" style="15" customWidth="1"/>
    <col min="2" max="2" width="16.453125" style="15" customWidth="1"/>
    <col min="3" max="3" width="11.7265625" style="15" customWidth="1"/>
    <col min="4" max="4" width="10.6328125" style="15" customWidth="1"/>
    <col min="5" max="5" width="11.81640625" style="15" customWidth="1"/>
    <col min="6" max="6" width="12.1796875" style="15" customWidth="1"/>
    <col min="7" max="7" width="12.453125" style="15" customWidth="1"/>
    <col min="8" max="8" width="10.6328125" style="15" customWidth="1"/>
    <col min="9" max="9" width="13.1796875" style="15" customWidth="1"/>
    <col min="10" max="10" width="14.36328125" style="15" customWidth="1"/>
    <col min="11" max="11" width="12.08984375" style="15" customWidth="1"/>
    <col min="12" max="13" width="10.6328125" style="15" customWidth="1"/>
    <col min="14" max="14" width="11.6328125" style="15" customWidth="1"/>
    <col min="15" max="15" width="11.7265625" style="15" customWidth="1"/>
    <col min="16" max="17" width="10.6328125" style="15" customWidth="1"/>
    <col min="18" max="18" width="11.36328125" style="15" customWidth="1"/>
    <col min="19" max="19" width="11.90625" style="15" customWidth="1"/>
    <col min="20" max="21" width="10.6328125" style="15" customWidth="1"/>
    <col min="22" max="23" width="11.6328125" style="15" customWidth="1"/>
    <col min="24" max="24" width="11.81640625" style="15" customWidth="1"/>
    <col min="25" max="27" width="10.6328125" style="15" customWidth="1"/>
    <col min="28" max="30" width="8.453125" style="15" customWidth="1"/>
    <col min="31" max="31" width="11.6328125" style="15" customWidth="1"/>
    <col min="32" max="34" width="8.453125" style="15" customWidth="1"/>
    <col min="35" max="35" width="11.453125" style="15" bestFit="1" customWidth="1"/>
    <col min="36" max="38" width="8.453125" style="15" customWidth="1"/>
    <col min="39" max="39" width="11.453125" style="15" bestFit="1" customWidth="1"/>
    <col min="40" max="42" width="8.453125" style="15" customWidth="1"/>
    <col min="43" max="43" width="11.453125" style="15" bestFit="1" customWidth="1"/>
    <col min="44" max="46" width="8.453125" style="15" customWidth="1"/>
    <col min="47" max="16384" width="8.7265625" style="15"/>
  </cols>
  <sheetData>
    <row r="1" spans="1:14" ht="18.5" x14ac:dyDescent="0.45">
      <c r="A1" s="14" t="s">
        <v>6</v>
      </c>
      <c r="B1" s="14"/>
      <c r="C1" s="14"/>
      <c r="D1" s="14"/>
      <c r="E1" s="14"/>
      <c r="F1" s="14"/>
      <c r="G1" s="14"/>
      <c r="H1" s="14"/>
      <c r="J1" s="14"/>
      <c r="K1" s="14"/>
      <c r="L1" s="14"/>
      <c r="M1" s="14"/>
      <c r="N1" s="14"/>
    </row>
    <row r="2" spans="1:14" ht="18.5" x14ac:dyDescent="0.45">
      <c r="A2" s="14"/>
      <c r="B2" s="14"/>
      <c r="C2" s="14"/>
      <c r="D2" s="14"/>
      <c r="E2" s="14"/>
      <c r="F2" s="14"/>
      <c r="G2" s="14"/>
      <c r="H2" s="14"/>
      <c r="J2" s="14"/>
      <c r="K2" s="14"/>
      <c r="L2" s="14"/>
      <c r="M2" s="14"/>
      <c r="N2" s="14"/>
    </row>
    <row r="3" spans="1:14" ht="18.5" x14ac:dyDescent="0.45">
      <c r="A3" s="14" t="s">
        <v>158</v>
      </c>
      <c r="B3" s="14"/>
      <c r="C3" s="14"/>
      <c r="D3" s="14"/>
      <c r="E3" s="14"/>
      <c r="F3" s="170" t="s">
        <v>180</v>
      </c>
      <c r="G3" s="171" t="s">
        <v>179</v>
      </c>
      <c r="H3" s="14"/>
      <c r="I3" s="14"/>
      <c r="J3" s="14"/>
      <c r="K3" s="14"/>
      <c r="L3" s="14"/>
      <c r="M3" s="14"/>
      <c r="N3" s="14"/>
    </row>
    <row r="4" spans="1:14" ht="18.5" x14ac:dyDescent="0.45">
      <c r="A4" s="14"/>
      <c r="B4" s="14"/>
      <c r="C4" s="14"/>
      <c r="D4" s="14"/>
      <c r="E4" s="14"/>
      <c r="F4" s="14"/>
      <c r="G4" s="14"/>
      <c r="H4" s="14"/>
      <c r="J4" s="14"/>
      <c r="K4" s="14"/>
      <c r="L4" s="14"/>
      <c r="M4" s="14"/>
      <c r="N4" s="14"/>
    </row>
    <row r="5" spans="1:14" s="18" customFormat="1" ht="18.5" x14ac:dyDescent="0.45">
      <c r="A5" s="17" t="s">
        <v>165</v>
      </c>
      <c r="B5" s="17"/>
      <c r="F5" s="173" t="s">
        <v>167</v>
      </c>
      <c r="I5" s="17"/>
      <c r="J5" s="17"/>
      <c r="K5" s="17"/>
      <c r="L5" s="17"/>
      <c r="M5" s="17"/>
      <c r="N5" s="17"/>
    </row>
    <row r="6" spans="1:14" s="18" customFormat="1" ht="15.5" x14ac:dyDescent="0.35">
      <c r="A6" s="17"/>
      <c r="B6" s="17"/>
      <c r="I6" s="17"/>
      <c r="J6" s="17"/>
      <c r="K6" s="17"/>
      <c r="L6" s="17"/>
      <c r="M6" s="17"/>
      <c r="N6" s="17"/>
    </row>
    <row r="7" spans="1:14" s="18" customFormat="1" ht="15.5" x14ac:dyDescent="0.35">
      <c r="A7" s="19" t="s">
        <v>0</v>
      </c>
      <c r="B7" s="18" t="s">
        <v>214</v>
      </c>
      <c r="F7" s="20">
        <v>0.4</v>
      </c>
      <c r="I7" s="17"/>
      <c r="J7" s="17"/>
      <c r="K7" s="17"/>
      <c r="L7" s="17"/>
      <c r="M7" s="17"/>
      <c r="N7" s="17"/>
    </row>
    <row r="8" spans="1:14" s="18" customFormat="1" ht="15.5" x14ac:dyDescent="0.35">
      <c r="A8" s="17"/>
      <c r="B8" s="18" t="s">
        <v>213</v>
      </c>
      <c r="I8" s="17"/>
      <c r="J8" s="17"/>
      <c r="K8" s="17"/>
      <c r="L8" s="17"/>
      <c r="M8" s="17"/>
      <c r="N8" s="17"/>
    </row>
    <row r="9" spans="1:14" s="18" customFormat="1" ht="15" customHeight="1" thickBot="1" x14ac:dyDescent="0.4"/>
    <row r="10" spans="1:14" s="18" customFormat="1" ht="14.5" customHeight="1" thickBot="1" x14ac:dyDescent="0.4">
      <c r="A10" s="297" t="s">
        <v>195</v>
      </c>
      <c r="B10" s="298"/>
      <c r="C10" s="311" t="s">
        <v>176</v>
      </c>
      <c r="D10" s="311"/>
      <c r="E10" s="311"/>
      <c r="F10" s="311"/>
      <c r="G10" s="311"/>
      <c r="H10" s="311"/>
      <c r="I10" s="311"/>
      <c r="J10" s="311"/>
      <c r="K10" s="311"/>
      <c r="L10" s="311"/>
      <c r="M10" s="311"/>
      <c r="N10" s="312"/>
    </row>
    <row r="11" spans="1:14" s="18" customFormat="1" ht="14.5" customHeight="1" x14ac:dyDescent="0.35">
      <c r="A11" s="299"/>
      <c r="B11" s="300"/>
      <c r="C11" s="309" t="s">
        <v>183</v>
      </c>
      <c r="D11" s="317" t="s">
        <v>184</v>
      </c>
      <c r="E11" s="317" t="s">
        <v>185</v>
      </c>
      <c r="F11" s="315" t="s">
        <v>186</v>
      </c>
      <c r="G11" s="315" t="s">
        <v>187</v>
      </c>
      <c r="H11" s="315" t="s">
        <v>194</v>
      </c>
      <c r="I11" s="315" t="s">
        <v>188</v>
      </c>
      <c r="J11" s="315" t="s">
        <v>189</v>
      </c>
      <c r="K11" s="315" t="s">
        <v>190</v>
      </c>
      <c r="L11" s="315" t="s">
        <v>191</v>
      </c>
      <c r="M11" s="307" t="s">
        <v>2</v>
      </c>
      <c r="N11" s="313" t="s">
        <v>192</v>
      </c>
    </row>
    <row r="12" spans="1:14" s="18" customFormat="1" ht="34" customHeight="1" thickBot="1" x14ac:dyDescent="0.4">
      <c r="A12" s="301"/>
      <c r="B12" s="302"/>
      <c r="C12" s="310"/>
      <c r="D12" s="318"/>
      <c r="E12" s="318"/>
      <c r="F12" s="316"/>
      <c r="G12" s="316"/>
      <c r="H12" s="316"/>
      <c r="I12" s="316"/>
      <c r="J12" s="316"/>
      <c r="K12" s="316"/>
      <c r="L12" s="316"/>
      <c r="M12" s="308"/>
      <c r="N12" s="314"/>
    </row>
    <row r="13" spans="1:14" s="18" customFormat="1" ht="15.5" x14ac:dyDescent="0.35">
      <c r="A13" s="303" t="s">
        <v>198</v>
      </c>
      <c r="B13" s="304"/>
      <c r="C13" s="175" t="s">
        <v>193</v>
      </c>
      <c r="D13" s="176" t="s">
        <v>193</v>
      </c>
      <c r="E13" s="176" t="s">
        <v>193</v>
      </c>
      <c r="F13" s="176" t="s">
        <v>193</v>
      </c>
      <c r="G13" s="179">
        <f>ROUND(SUM(C13:F13),2)</f>
        <v>0</v>
      </c>
      <c r="H13" s="179" t="str">
        <f>IF(N13=0,"",G13/N13*100)</f>
        <v/>
      </c>
      <c r="I13" s="176" t="s">
        <v>193</v>
      </c>
      <c r="J13" s="176" t="s">
        <v>193</v>
      </c>
      <c r="K13" s="176" t="s">
        <v>193</v>
      </c>
      <c r="L13" s="179">
        <f>ROUND(SUM(I13:K13),2)</f>
        <v>0</v>
      </c>
      <c r="M13" s="179" t="str">
        <f>IF(N13=0,"",L13/N13*100)</f>
        <v/>
      </c>
      <c r="N13" s="180">
        <f>G13+L13</f>
        <v>0</v>
      </c>
    </row>
    <row r="14" spans="1:14" s="18" customFormat="1" ht="14.5" customHeight="1" x14ac:dyDescent="0.35">
      <c r="A14" s="305" t="s">
        <v>199</v>
      </c>
      <c r="B14" s="306"/>
      <c r="C14" s="175" t="s">
        <v>193</v>
      </c>
      <c r="D14" s="176" t="s">
        <v>193</v>
      </c>
      <c r="E14" s="176" t="s">
        <v>193</v>
      </c>
      <c r="F14" s="176" t="s">
        <v>193</v>
      </c>
      <c r="G14" s="210">
        <f t="shared" ref="G14:G17" si="0">ROUND(SUM(C14:F14),2)</f>
        <v>0</v>
      </c>
      <c r="H14" s="210" t="str">
        <f t="shared" ref="H14:H17" si="1">IF(N14=0,"",G14/N14*100)</f>
        <v/>
      </c>
      <c r="I14" s="176" t="s">
        <v>193</v>
      </c>
      <c r="J14" s="176" t="s">
        <v>193</v>
      </c>
      <c r="K14" s="176" t="s">
        <v>193</v>
      </c>
      <c r="L14" s="210">
        <f t="shared" ref="L14:L17" si="2">ROUND(SUM(I14:K14),2)</f>
        <v>0</v>
      </c>
      <c r="M14" s="210" t="str">
        <f t="shared" ref="M14:M17" si="3">IF(N14=0,"",L14/N14*100)</f>
        <v/>
      </c>
      <c r="N14" s="182">
        <f t="shared" ref="N14:N17" si="4">G14+L14</f>
        <v>0</v>
      </c>
    </row>
    <row r="15" spans="1:14" s="18" customFormat="1" ht="14.5" customHeight="1" x14ac:dyDescent="0.35">
      <c r="A15" s="305" t="s">
        <v>200</v>
      </c>
      <c r="B15" s="306"/>
      <c r="C15" s="175" t="s">
        <v>193</v>
      </c>
      <c r="D15" s="176" t="s">
        <v>193</v>
      </c>
      <c r="E15" s="176" t="s">
        <v>193</v>
      </c>
      <c r="F15" s="176" t="s">
        <v>193</v>
      </c>
      <c r="G15" s="210">
        <f t="shared" si="0"/>
        <v>0</v>
      </c>
      <c r="H15" s="210" t="str">
        <f t="shared" si="1"/>
        <v/>
      </c>
      <c r="I15" s="176" t="s">
        <v>193</v>
      </c>
      <c r="J15" s="176" t="s">
        <v>193</v>
      </c>
      <c r="K15" s="176" t="s">
        <v>193</v>
      </c>
      <c r="L15" s="210">
        <f t="shared" si="2"/>
        <v>0</v>
      </c>
      <c r="M15" s="210" t="str">
        <f t="shared" si="3"/>
        <v/>
      </c>
      <c r="N15" s="182">
        <f t="shared" si="4"/>
        <v>0</v>
      </c>
    </row>
    <row r="16" spans="1:14" s="18" customFormat="1" ht="14.5" customHeight="1" x14ac:dyDescent="0.35">
      <c r="A16" s="305" t="s">
        <v>201</v>
      </c>
      <c r="B16" s="306"/>
      <c r="C16" s="175" t="s">
        <v>193</v>
      </c>
      <c r="D16" s="176" t="s">
        <v>193</v>
      </c>
      <c r="E16" s="176" t="s">
        <v>193</v>
      </c>
      <c r="F16" s="176" t="s">
        <v>193</v>
      </c>
      <c r="G16" s="210">
        <f t="shared" si="0"/>
        <v>0</v>
      </c>
      <c r="H16" s="210" t="str">
        <f t="shared" si="1"/>
        <v/>
      </c>
      <c r="I16" s="176" t="s">
        <v>193</v>
      </c>
      <c r="J16" s="176" t="s">
        <v>193</v>
      </c>
      <c r="K16" s="176" t="s">
        <v>193</v>
      </c>
      <c r="L16" s="210">
        <f t="shared" si="2"/>
        <v>0</v>
      </c>
      <c r="M16" s="210" t="str">
        <f t="shared" si="3"/>
        <v/>
      </c>
      <c r="N16" s="182">
        <f t="shared" si="4"/>
        <v>0</v>
      </c>
    </row>
    <row r="17" spans="1:14" s="18" customFormat="1" ht="15" customHeight="1" thickBot="1" x14ac:dyDescent="0.4">
      <c r="A17" s="295" t="s">
        <v>169</v>
      </c>
      <c r="B17" s="296"/>
      <c r="C17" s="177" t="s">
        <v>193</v>
      </c>
      <c r="D17" s="178" t="s">
        <v>193</v>
      </c>
      <c r="E17" s="178" t="s">
        <v>193</v>
      </c>
      <c r="F17" s="178" t="s">
        <v>193</v>
      </c>
      <c r="G17" s="211">
        <f t="shared" si="0"/>
        <v>0</v>
      </c>
      <c r="H17" s="211" t="str">
        <f t="shared" si="1"/>
        <v/>
      </c>
      <c r="I17" s="178" t="s">
        <v>193</v>
      </c>
      <c r="J17" s="178" t="s">
        <v>193</v>
      </c>
      <c r="K17" s="178" t="s">
        <v>193</v>
      </c>
      <c r="L17" s="211">
        <f t="shared" si="2"/>
        <v>0</v>
      </c>
      <c r="M17" s="211" t="str">
        <f t="shared" si="3"/>
        <v/>
      </c>
      <c r="N17" s="183">
        <f t="shared" si="4"/>
        <v>0</v>
      </c>
    </row>
    <row r="18" spans="1:14" s="18" customFormat="1" ht="15.5" x14ac:dyDescent="0.35"/>
    <row r="19" spans="1:14" s="18" customFormat="1" ht="15.5" x14ac:dyDescent="0.35"/>
    <row r="20" spans="1:14" s="18" customFormat="1" ht="15.5" x14ac:dyDescent="0.35">
      <c r="A20" s="17" t="s">
        <v>166</v>
      </c>
    </row>
    <row r="21" spans="1:14" s="18" customFormat="1" ht="16" thickBot="1" x14ac:dyDescent="0.4"/>
    <row r="22" spans="1:14" s="18" customFormat="1" ht="16" thickBot="1" x14ac:dyDescent="0.4">
      <c r="A22" s="297" t="s">
        <v>195</v>
      </c>
      <c r="B22" s="298"/>
      <c r="C22" s="319" t="s">
        <v>7</v>
      </c>
      <c r="D22" s="319"/>
      <c r="E22" s="319"/>
      <c r="F22" s="319"/>
      <c r="G22" s="319"/>
      <c r="H22" s="320"/>
    </row>
    <row r="23" spans="1:14" s="18" customFormat="1" ht="15.5" x14ac:dyDescent="0.35">
      <c r="A23" s="299"/>
      <c r="B23" s="300"/>
      <c r="C23" s="323" t="s">
        <v>3</v>
      </c>
      <c r="D23" s="322"/>
      <c r="E23" s="21" t="s">
        <v>4</v>
      </c>
      <c r="F23" s="22"/>
      <c r="G23" s="321" t="s">
        <v>5</v>
      </c>
      <c r="H23" s="322"/>
    </row>
    <row r="24" spans="1:14" s="18" customFormat="1" ht="31.5" thickBot="1" x14ac:dyDescent="0.4">
      <c r="A24" s="301"/>
      <c r="B24" s="302"/>
      <c r="C24" s="25" t="s">
        <v>65</v>
      </c>
      <c r="D24" s="24" t="s">
        <v>163</v>
      </c>
      <c r="E24" s="23" t="s">
        <v>164</v>
      </c>
      <c r="F24" s="24" t="s">
        <v>163</v>
      </c>
      <c r="G24" s="194" t="s">
        <v>65</v>
      </c>
      <c r="H24" s="195" t="s">
        <v>163</v>
      </c>
    </row>
    <row r="25" spans="1:14" s="18" customFormat="1" ht="14.5" customHeight="1" x14ac:dyDescent="0.35">
      <c r="A25" s="303" t="s">
        <v>198</v>
      </c>
      <c r="B25" s="304"/>
      <c r="C25" s="188" t="s">
        <v>193</v>
      </c>
      <c r="D25" s="185" t="str">
        <f>IF(C25="Insert %","",ROUND(SUM($N13*C25/100)+$N13,2))</f>
        <v/>
      </c>
      <c r="E25" s="184">
        <v>0</v>
      </c>
      <c r="F25" s="191">
        <f>SUM($N13*E$25)+$N13</f>
        <v>0</v>
      </c>
      <c r="G25" s="188" t="s">
        <v>193</v>
      </c>
      <c r="H25" s="185" t="str">
        <f>IF(G25="Insert %","",ROUND(SUM($N13*G25/100)+$N13,2))</f>
        <v/>
      </c>
    </row>
    <row r="26" spans="1:14" s="18" customFormat="1" ht="14.5" customHeight="1" x14ac:dyDescent="0.35">
      <c r="A26" s="305" t="s">
        <v>199</v>
      </c>
      <c r="B26" s="306"/>
      <c r="C26" s="189" t="s">
        <v>193</v>
      </c>
      <c r="D26" s="186" t="str">
        <f>IF(C26="Insert %","",ROUND(SUM($N14*C26/100)+$N14,2))</f>
        <v/>
      </c>
      <c r="E26" s="26"/>
      <c r="F26" s="192">
        <f>SUM($N14*E$25)+$N14</f>
        <v>0</v>
      </c>
      <c r="G26" s="189" t="s">
        <v>193</v>
      </c>
      <c r="H26" s="186" t="str">
        <f>IF(G26="Insert %","",ROUND(SUM($N14*G26/100)+$N14,2))</f>
        <v/>
      </c>
    </row>
    <row r="27" spans="1:14" s="18" customFormat="1" ht="14.5" customHeight="1" x14ac:dyDescent="0.35">
      <c r="A27" s="305" t="s">
        <v>200</v>
      </c>
      <c r="B27" s="306"/>
      <c r="C27" s="189" t="s">
        <v>193</v>
      </c>
      <c r="D27" s="186" t="str">
        <f>IF(C27="Insert %","",ROUND(SUM($N15*C27/100)+$N15,2))</f>
        <v/>
      </c>
      <c r="E27" s="26"/>
      <c r="F27" s="192">
        <f>SUM($N15*E$25)+$N15</f>
        <v>0</v>
      </c>
      <c r="G27" s="189" t="s">
        <v>193</v>
      </c>
      <c r="H27" s="186" t="str">
        <f>IF(G27="Insert %","",ROUND(SUM($N15*G27/100)+$N15,2))</f>
        <v/>
      </c>
    </row>
    <row r="28" spans="1:14" s="18" customFormat="1" ht="14.5" customHeight="1" x14ac:dyDescent="0.35">
      <c r="A28" s="305" t="s">
        <v>201</v>
      </c>
      <c r="B28" s="306"/>
      <c r="C28" s="189" t="s">
        <v>193</v>
      </c>
      <c r="D28" s="186" t="str">
        <f>IF(C28="Insert %","",ROUND(SUM($N16*C28/100)+$N16,2))</f>
        <v/>
      </c>
      <c r="E28" s="26"/>
      <c r="F28" s="192">
        <f>SUM($N16*E$25)+$N16</f>
        <v>0</v>
      </c>
      <c r="G28" s="189" t="s">
        <v>193</v>
      </c>
      <c r="H28" s="186" t="str">
        <f>IF(G28="Insert %","",ROUND(SUM($N16*G28/100)+$N16,2))</f>
        <v/>
      </c>
    </row>
    <row r="29" spans="1:14" s="18" customFormat="1" ht="15" customHeight="1" thickBot="1" x14ac:dyDescent="0.4">
      <c r="A29" s="295" t="s">
        <v>169</v>
      </c>
      <c r="B29" s="296"/>
      <c r="C29" s="190" t="s">
        <v>193</v>
      </c>
      <c r="D29" s="186" t="str">
        <f>IF(C29="Insert %","",ROUND(SUM($N17*C29/100)+$N17,2))</f>
        <v/>
      </c>
      <c r="E29" s="27"/>
      <c r="F29" s="193">
        <f>SUM($N17*E$25)+$N17</f>
        <v>0</v>
      </c>
      <c r="G29" s="190" t="s">
        <v>193</v>
      </c>
      <c r="H29" s="187" t="str">
        <f>IF(G29="Insert %","",ROUND(SUM($N17*G29/100)+$N17,2))</f>
        <v/>
      </c>
    </row>
    <row r="30" spans="1:14" s="18" customFormat="1" ht="15.5" x14ac:dyDescent="0.35"/>
    <row r="31" spans="1:14" s="18" customFormat="1" ht="15.5" x14ac:dyDescent="0.35"/>
  </sheetData>
  <sheetProtection sheet="1" selectLockedCells="1"/>
  <mergeCells count="28">
    <mergeCell ref="A27:B27"/>
    <mergeCell ref="A28:B28"/>
    <mergeCell ref="A29:B29"/>
    <mergeCell ref="C22:H22"/>
    <mergeCell ref="G23:H23"/>
    <mergeCell ref="A22:B24"/>
    <mergeCell ref="A25:B25"/>
    <mergeCell ref="A26:B26"/>
    <mergeCell ref="C23:D23"/>
    <mergeCell ref="M11:M12"/>
    <mergeCell ref="C11:C12"/>
    <mergeCell ref="C10:N10"/>
    <mergeCell ref="N11:N12"/>
    <mergeCell ref="I11:I12"/>
    <mergeCell ref="J11:J12"/>
    <mergeCell ref="K11:K12"/>
    <mergeCell ref="L11:L12"/>
    <mergeCell ref="D11:D12"/>
    <mergeCell ref="E11:E12"/>
    <mergeCell ref="F11:F12"/>
    <mergeCell ref="G11:G12"/>
    <mergeCell ref="H11:H12"/>
    <mergeCell ref="A17:B17"/>
    <mergeCell ref="A10:B12"/>
    <mergeCell ref="A13:B13"/>
    <mergeCell ref="A14:B14"/>
    <mergeCell ref="A15:B15"/>
    <mergeCell ref="A16:B16"/>
  </mergeCells>
  <conditionalFormatting sqref="C13:F17 I13:K17">
    <cfRule type="cellIs" dxfId="4" priority="20" operator="lessThanOrEqual">
      <formula>0</formula>
    </cfRule>
  </conditionalFormatting>
  <conditionalFormatting sqref="H13:H17">
    <cfRule type="expression" dxfId="3" priority="25">
      <formula>H13=""</formula>
    </cfRule>
    <cfRule type="cellIs" dxfId="2" priority="26" operator="greaterThan">
      <formula>$F$7*100</formula>
    </cfRule>
  </conditionalFormatting>
  <conditionalFormatting sqref="C25:C29">
    <cfRule type="cellIs" dxfId="1" priority="2" operator="lessThanOrEqual">
      <formula>0</formula>
    </cfRule>
  </conditionalFormatting>
  <conditionalFormatting sqref="G25:G29">
    <cfRule type="cellIs" dxfId="0" priority="1" operator="lessThanOrEqual">
      <formula>0</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topLeftCell="A2" zoomScaleNormal="100" workbookViewId="0">
      <selection activeCell="D9" sqref="D9"/>
    </sheetView>
  </sheetViews>
  <sheetFormatPr defaultColWidth="8.81640625" defaultRowHeight="14.5" x14ac:dyDescent="0.35"/>
  <cols>
    <col min="1" max="1" width="6.08984375" style="32" customWidth="1"/>
    <col min="2" max="2" width="6.90625" style="32" customWidth="1"/>
    <col min="3" max="3" width="13.26953125" style="32" customWidth="1"/>
    <col min="4" max="4" width="12.6328125" style="32" customWidth="1"/>
    <col min="5" max="5" width="12.6328125" style="33" customWidth="1"/>
    <col min="6" max="6" width="10.6328125" style="33" customWidth="1"/>
    <col min="7" max="7" width="11.6328125" style="33" customWidth="1"/>
    <col min="8" max="9" width="10.6328125" style="33" customWidth="1"/>
    <col min="10" max="10" width="11.6328125" style="33" customWidth="1"/>
    <col min="11" max="12" width="10.6328125" style="33" customWidth="1"/>
    <col min="13" max="13" width="11.6328125" style="33" customWidth="1"/>
    <col min="14" max="15" width="10.6328125" style="33" customWidth="1"/>
    <col min="16" max="16" width="11.6328125" style="33" customWidth="1"/>
    <col min="17" max="18" width="10.6328125" style="33" customWidth="1"/>
    <col min="19" max="19" width="11.6328125" style="33" customWidth="1"/>
    <col min="20" max="21" width="10.6328125" style="33" customWidth="1"/>
    <col min="22" max="23" width="8.81640625" style="33"/>
    <col min="24" max="24" width="11.453125" style="33" customWidth="1"/>
    <col min="25" max="26" width="8.81640625" style="33"/>
    <col min="27" max="27" width="7" style="33" customWidth="1"/>
    <col min="28" max="33" width="8.81640625" style="33"/>
    <col min="34" max="34" width="9.1796875" style="33" customWidth="1"/>
    <col min="35" max="16384" width="8.81640625" style="33"/>
  </cols>
  <sheetData>
    <row r="1" spans="1:10" ht="18.5" x14ac:dyDescent="0.45">
      <c r="A1" s="14" t="s">
        <v>6</v>
      </c>
    </row>
    <row r="2" spans="1:10" ht="18.5" x14ac:dyDescent="0.45">
      <c r="A2" s="14"/>
    </row>
    <row r="3" spans="1:10" ht="18.5" x14ac:dyDescent="0.45">
      <c r="A3" s="14" t="s">
        <v>159</v>
      </c>
      <c r="F3" s="170" t="s">
        <v>181</v>
      </c>
      <c r="G3" s="171" t="s">
        <v>179</v>
      </c>
    </row>
    <row r="4" spans="1:10" ht="18.5" x14ac:dyDescent="0.45">
      <c r="A4" s="14"/>
      <c r="F4" s="172" t="s">
        <v>182</v>
      </c>
    </row>
    <row r="5" spans="1:10" s="35" customFormat="1" ht="15.5" x14ac:dyDescent="0.35">
      <c r="A5" s="17" t="s">
        <v>170</v>
      </c>
      <c r="B5" s="34"/>
      <c r="C5" s="34"/>
      <c r="D5" s="34"/>
    </row>
    <row r="6" spans="1:10" s="35" customFormat="1" ht="16" thickBot="1" x14ac:dyDescent="0.4">
      <c r="A6" s="36"/>
      <c r="B6" s="36"/>
      <c r="C6" s="36"/>
      <c r="D6" s="36"/>
    </row>
    <row r="7" spans="1:10" s="35" customFormat="1" ht="19" customHeight="1" x14ac:dyDescent="0.45">
      <c r="A7" s="327" t="s">
        <v>174</v>
      </c>
      <c r="B7" s="328"/>
      <c r="C7" s="328"/>
      <c r="D7" s="331" t="s">
        <v>9</v>
      </c>
      <c r="E7" s="333" t="s">
        <v>175</v>
      </c>
      <c r="F7" s="173" t="s">
        <v>167</v>
      </c>
    </row>
    <row r="8" spans="1:10" s="35" customFormat="1" ht="15.5" x14ac:dyDescent="0.35">
      <c r="A8" s="329"/>
      <c r="B8" s="330"/>
      <c r="C8" s="330"/>
      <c r="D8" s="332"/>
      <c r="E8" s="334"/>
      <c r="F8" s="37"/>
      <c r="G8" s="38"/>
    </row>
    <row r="9" spans="1:10" s="35" customFormat="1" ht="25" customHeight="1" x14ac:dyDescent="0.35">
      <c r="A9" s="325" t="s">
        <v>11</v>
      </c>
      <c r="B9" s="326"/>
      <c r="C9" s="326"/>
      <c r="D9" s="196">
        <v>0</v>
      </c>
      <c r="E9" s="196">
        <v>0</v>
      </c>
      <c r="F9" s="37"/>
      <c r="G9" s="38"/>
    </row>
    <row r="10" spans="1:10" s="35" customFormat="1" ht="25" customHeight="1" x14ac:dyDescent="0.35">
      <c r="A10" s="325" t="s">
        <v>12</v>
      </c>
      <c r="B10" s="326"/>
      <c r="C10" s="326"/>
      <c r="D10" s="196">
        <v>0</v>
      </c>
      <c r="E10" s="196">
        <v>0</v>
      </c>
      <c r="F10" s="37"/>
      <c r="G10" s="38"/>
    </row>
    <row r="11" spans="1:10" s="35" customFormat="1" ht="25" customHeight="1" x14ac:dyDescent="0.35">
      <c r="A11" s="325" t="s">
        <v>13</v>
      </c>
      <c r="B11" s="326"/>
      <c r="C11" s="326"/>
      <c r="D11" s="196">
        <v>0</v>
      </c>
      <c r="E11" s="196">
        <v>0</v>
      </c>
      <c r="F11" s="37"/>
      <c r="G11" s="38"/>
    </row>
    <row r="12" spans="1:10" s="35" customFormat="1" ht="25" customHeight="1" x14ac:dyDescent="0.35">
      <c r="A12" s="325" t="s">
        <v>14</v>
      </c>
      <c r="B12" s="326"/>
      <c r="C12" s="326"/>
      <c r="D12" s="196">
        <v>0</v>
      </c>
      <c r="E12" s="196">
        <v>0</v>
      </c>
      <c r="F12" s="37"/>
      <c r="G12" s="38"/>
    </row>
    <row r="13" spans="1:10" s="35" customFormat="1" ht="25" customHeight="1" x14ac:dyDescent="0.35">
      <c r="A13" s="325" t="s">
        <v>15</v>
      </c>
      <c r="B13" s="326"/>
      <c r="C13" s="326"/>
      <c r="D13" s="196">
        <v>0</v>
      </c>
      <c r="E13" s="196">
        <v>0</v>
      </c>
      <c r="F13" s="37"/>
      <c r="G13" s="38"/>
    </row>
    <row r="14" spans="1:10" s="35" customFormat="1" ht="30" customHeight="1" x14ac:dyDescent="0.35">
      <c r="A14" s="325" t="s">
        <v>16</v>
      </c>
      <c r="B14" s="326"/>
      <c r="C14" s="326"/>
      <c r="D14" s="196">
        <v>0</v>
      </c>
      <c r="E14" s="196">
        <v>0</v>
      </c>
      <c r="F14" s="37"/>
      <c r="G14" s="38"/>
    </row>
    <row r="15" spans="1:10" s="35" customFormat="1" ht="15.5" x14ac:dyDescent="0.35">
      <c r="A15" s="34"/>
      <c r="B15" s="34"/>
      <c r="C15" s="34"/>
      <c r="D15" s="34"/>
      <c r="G15" s="38"/>
    </row>
    <row r="16" spans="1:10" s="35" customFormat="1" ht="15.5" x14ac:dyDescent="0.35">
      <c r="A16" s="39" t="s">
        <v>168</v>
      </c>
      <c r="B16" s="324" t="s">
        <v>220</v>
      </c>
      <c r="C16" s="324"/>
      <c r="D16" s="324"/>
      <c r="E16" s="324"/>
      <c r="F16" s="324"/>
      <c r="G16" s="324"/>
      <c r="H16" s="324"/>
      <c r="I16" s="324"/>
      <c r="J16" s="324"/>
    </row>
    <row r="17" spans="1:10" s="35" customFormat="1" ht="15.5" x14ac:dyDescent="0.35">
      <c r="A17" s="39"/>
      <c r="B17" s="324"/>
      <c r="C17" s="324"/>
      <c r="D17" s="324"/>
      <c r="E17" s="324"/>
      <c r="F17" s="324"/>
      <c r="G17" s="324"/>
      <c r="H17" s="324"/>
      <c r="I17" s="324"/>
      <c r="J17" s="324"/>
    </row>
    <row r="18" spans="1:10" s="35" customFormat="1" ht="15.5" x14ac:dyDescent="0.35">
      <c r="A18" s="34"/>
      <c r="B18" s="18" t="s">
        <v>196</v>
      </c>
      <c r="C18" s="18"/>
      <c r="D18" s="18"/>
      <c r="E18" s="40"/>
      <c r="F18" s="40"/>
      <c r="G18" s="40"/>
      <c r="H18" s="40"/>
    </row>
    <row r="19" spans="1:10" s="35" customFormat="1" ht="15.5" x14ac:dyDescent="0.35">
      <c r="A19" s="34"/>
      <c r="B19" s="34"/>
      <c r="C19" s="34"/>
      <c r="D19" s="34"/>
    </row>
  </sheetData>
  <sheetProtection sheet="1" selectLockedCells="1"/>
  <mergeCells count="10">
    <mergeCell ref="B16:J17"/>
    <mergeCell ref="A14:C14"/>
    <mergeCell ref="A7:C8"/>
    <mergeCell ref="D7:D8"/>
    <mergeCell ref="E7:E8"/>
    <mergeCell ref="A9:C9"/>
    <mergeCell ref="A10:C10"/>
    <mergeCell ref="A11:C11"/>
    <mergeCell ref="A12:C12"/>
    <mergeCell ref="A13:C1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topLeftCell="A3" zoomScaleNormal="100" workbookViewId="0">
      <selection activeCell="D12" sqref="D12"/>
    </sheetView>
  </sheetViews>
  <sheetFormatPr defaultRowHeight="14.5" x14ac:dyDescent="0.35"/>
  <cols>
    <col min="1" max="1" width="6.90625" style="15" customWidth="1"/>
    <col min="2" max="2" width="46.36328125" style="42" customWidth="1"/>
    <col min="3" max="3" width="12.36328125" style="42" customWidth="1"/>
    <col min="4" max="6" width="14.6328125" style="15" customWidth="1"/>
    <col min="7" max="7" width="11.7265625" style="15" customWidth="1"/>
    <col min="8" max="9" width="8.7265625" style="15"/>
    <col min="10" max="11" width="12.6328125" style="15" customWidth="1"/>
    <col min="12" max="16384" width="8.7265625" style="15"/>
  </cols>
  <sheetData>
    <row r="1" spans="1:9" ht="18.5" x14ac:dyDescent="0.45">
      <c r="A1" s="14" t="s">
        <v>6</v>
      </c>
      <c r="H1" s="43"/>
      <c r="I1" s="43"/>
    </row>
    <row r="2" spans="1:9" ht="18.5" x14ac:dyDescent="0.45">
      <c r="A2" s="14"/>
      <c r="H2" s="43"/>
      <c r="I2" s="43"/>
    </row>
    <row r="3" spans="1:9" ht="18.5" x14ac:dyDescent="0.45">
      <c r="A3" s="14" t="s">
        <v>160</v>
      </c>
      <c r="D3" s="170" t="s">
        <v>181</v>
      </c>
      <c r="E3" s="171" t="s">
        <v>179</v>
      </c>
      <c r="H3" s="31"/>
      <c r="I3" s="31"/>
    </row>
    <row r="4" spans="1:9" ht="18.5" x14ac:dyDescent="0.45">
      <c r="A4" s="14"/>
      <c r="H4" s="31"/>
      <c r="I4" s="31"/>
    </row>
    <row r="5" spans="1:9" ht="15.5" x14ac:dyDescent="0.35">
      <c r="A5" s="17" t="s">
        <v>171</v>
      </c>
      <c r="H5" s="31"/>
      <c r="I5" s="31"/>
    </row>
    <row r="6" spans="1:9" ht="18.5" x14ac:dyDescent="0.45">
      <c r="A6" s="14"/>
      <c r="D6" s="174" t="s">
        <v>167</v>
      </c>
      <c r="H6" s="31"/>
      <c r="I6" s="31"/>
    </row>
    <row r="7" spans="1:9" x14ac:dyDescent="0.35">
      <c r="H7" s="31"/>
      <c r="I7" s="31"/>
    </row>
    <row r="8" spans="1:9" s="18" customFormat="1" ht="16" customHeight="1" x14ac:dyDescent="0.35">
      <c r="A8" s="18" t="s">
        <v>221</v>
      </c>
      <c r="B8" s="44"/>
      <c r="C8" s="44"/>
      <c r="H8" s="28"/>
      <c r="I8" s="45"/>
    </row>
    <row r="9" spans="1:9" s="18" customFormat="1" ht="15.5" customHeight="1" x14ac:dyDescent="0.35">
      <c r="B9" s="44"/>
      <c r="C9" s="44"/>
      <c r="H9" s="46"/>
      <c r="I9" s="45"/>
    </row>
    <row r="10" spans="1:9" s="18" customFormat="1" ht="46.5" customHeight="1" x14ac:dyDescent="0.35">
      <c r="A10" s="47" t="s">
        <v>81</v>
      </c>
      <c r="B10" s="48" t="s">
        <v>172</v>
      </c>
      <c r="C10" s="48" t="s">
        <v>173</v>
      </c>
      <c r="D10" s="48" t="s">
        <v>136</v>
      </c>
      <c r="E10" s="48" t="s">
        <v>137</v>
      </c>
      <c r="F10" s="48" t="s">
        <v>138</v>
      </c>
      <c r="G10" s="44"/>
      <c r="H10" s="46"/>
      <c r="I10" s="45"/>
    </row>
    <row r="11" spans="1:9" s="18" customFormat="1" ht="29" customHeight="1" x14ac:dyDescent="0.35">
      <c r="A11" s="47"/>
      <c r="B11" s="49" t="s">
        <v>82</v>
      </c>
      <c r="C11" s="48"/>
      <c r="D11" s="48"/>
      <c r="E11" s="48"/>
      <c r="F11" s="48"/>
      <c r="G11" s="44"/>
      <c r="H11" s="28"/>
      <c r="I11" s="45"/>
    </row>
    <row r="12" spans="1:9" s="18" customFormat="1" ht="46.5" x14ac:dyDescent="0.35">
      <c r="A12" s="50">
        <v>1</v>
      </c>
      <c r="B12" s="51" t="s">
        <v>89</v>
      </c>
      <c r="C12" s="52" t="s">
        <v>83</v>
      </c>
      <c r="D12" s="12">
        <v>0</v>
      </c>
      <c r="E12" s="12">
        <v>0</v>
      </c>
      <c r="F12" s="12">
        <v>0</v>
      </c>
      <c r="G12" s="28"/>
      <c r="H12" s="28"/>
      <c r="I12" s="45"/>
    </row>
    <row r="13" spans="1:9" s="18" customFormat="1" ht="29" customHeight="1" x14ac:dyDescent="0.35">
      <c r="A13" s="50">
        <v>2</v>
      </c>
      <c r="B13" s="51" t="s">
        <v>84</v>
      </c>
      <c r="C13" s="52" t="s">
        <v>90</v>
      </c>
      <c r="D13" s="12">
        <v>0</v>
      </c>
      <c r="E13" s="12">
        <v>0</v>
      </c>
      <c r="F13" s="12">
        <v>0</v>
      </c>
      <c r="G13" s="28"/>
      <c r="H13" s="28"/>
      <c r="I13" s="45"/>
    </row>
    <row r="14" spans="1:9" s="18" customFormat="1" ht="29" customHeight="1" x14ac:dyDescent="0.35">
      <c r="A14" s="50">
        <v>3</v>
      </c>
      <c r="B14" s="51" t="s">
        <v>85</v>
      </c>
      <c r="C14" s="52" t="s">
        <v>83</v>
      </c>
      <c r="D14" s="12">
        <v>0</v>
      </c>
      <c r="E14" s="12">
        <v>0</v>
      </c>
      <c r="F14" s="12">
        <v>0</v>
      </c>
      <c r="G14" s="28"/>
      <c r="H14" s="28"/>
      <c r="I14" s="45"/>
    </row>
    <row r="15" spans="1:9" s="18" customFormat="1" ht="46.5" x14ac:dyDescent="0.35">
      <c r="A15" s="50">
        <v>4</v>
      </c>
      <c r="B15" s="51" t="s">
        <v>88</v>
      </c>
      <c r="C15" s="52" t="s">
        <v>86</v>
      </c>
      <c r="D15" s="12">
        <v>0</v>
      </c>
      <c r="E15" s="12">
        <v>0</v>
      </c>
      <c r="F15" s="12">
        <v>0</v>
      </c>
      <c r="G15" s="28"/>
      <c r="H15" s="28"/>
      <c r="I15" s="45"/>
    </row>
    <row r="16" spans="1:9" s="18" customFormat="1" ht="15.5" x14ac:dyDescent="0.35">
      <c r="A16" s="50">
        <v>5</v>
      </c>
      <c r="B16" s="51" t="s">
        <v>87</v>
      </c>
      <c r="C16" s="52" t="s">
        <v>86</v>
      </c>
      <c r="D16" s="12">
        <v>0</v>
      </c>
      <c r="E16" s="12">
        <v>0</v>
      </c>
      <c r="F16" s="12">
        <v>0</v>
      </c>
      <c r="G16" s="28"/>
      <c r="H16" s="28"/>
      <c r="I16" s="45"/>
    </row>
    <row r="17" spans="1:9" s="18" customFormat="1" ht="31" x14ac:dyDescent="0.35">
      <c r="A17" s="50">
        <v>6</v>
      </c>
      <c r="B17" s="51" t="s">
        <v>92</v>
      </c>
      <c r="C17" s="52" t="s">
        <v>83</v>
      </c>
      <c r="D17" s="12">
        <v>0</v>
      </c>
      <c r="E17" s="12">
        <v>0</v>
      </c>
      <c r="F17" s="12">
        <v>0</v>
      </c>
      <c r="G17" s="28"/>
      <c r="H17" s="28"/>
      <c r="I17" s="45"/>
    </row>
    <row r="18" spans="1:9" s="18" customFormat="1" ht="31" x14ac:dyDescent="0.35">
      <c r="A18" s="50">
        <v>7</v>
      </c>
      <c r="B18" s="51" t="s">
        <v>126</v>
      </c>
      <c r="C18" s="52" t="s">
        <v>83</v>
      </c>
      <c r="D18" s="12">
        <v>0</v>
      </c>
      <c r="E18" s="12">
        <v>0</v>
      </c>
      <c r="F18" s="12">
        <v>0</v>
      </c>
      <c r="G18" s="28"/>
      <c r="H18" s="28"/>
      <c r="I18" s="45"/>
    </row>
    <row r="19" spans="1:9" s="18" customFormat="1" ht="15.5" x14ac:dyDescent="0.35">
      <c r="A19" s="53"/>
      <c r="B19" s="54"/>
      <c r="C19" s="55"/>
      <c r="D19" s="66"/>
      <c r="E19" s="66"/>
      <c r="F19" s="67"/>
      <c r="G19" s="28"/>
      <c r="H19" s="28"/>
      <c r="I19" s="45"/>
    </row>
    <row r="20" spans="1:9" s="18" customFormat="1" ht="31" x14ac:dyDescent="0.35">
      <c r="A20" s="50"/>
      <c r="B20" s="56" t="s">
        <v>112</v>
      </c>
      <c r="C20" s="52"/>
      <c r="D20" s="12">
        <v>0</v>
      </c>
      <c r="E20" s="12">
        <v>0</v>
      </c>
      <c r="F20" s="12">
        <v>0</v>
      </c>
      <c r="G20" s="28"/>
      <c r="H20" s="28"/>
      <c r="I20" s="45"/>
    </row>
    <row r="21" spans="1:9" s="18" customFormat="1" ht="31" x14ac:dyDescent="0.35">
      <c r="A21" s="50">
        <v>8</v>
      </c>
      <c r="B21" s="51" t="s">
        <v>93</v>
      </c>
      <c r="C21" s="52" t="s">
        <v>83</v>
      </c>
      <c r="D21" s="12">
        <v>0</v>
      </c>
      <c r="E21" s="12">
        <v>0</v>
      </c>
      <c r="F21" s="12">
        <v>0</v>
      </c>
      <c r="G21" s="28"/>
      <c r="H21" s="28"/>
      <c r="I21" s="45"/>
    </row>
    <row r="22" spans="1:9" s="18" customFormat="1" ht="31" x14ac:dyDescent="0.35">
      <c r="A22" s="50">
        <v>9</v>
      </c>
      <c r="B22" s="51" t="s">
        <v>143</v>
      </c>
      <c r="C22" s="52" t="s">
        <v>83</v>
      </c>
      <c r="D22" s="12">
        <v>0</v>
      </c>
      <c r="E22" s="12">
        <v>0</v>
      </c>
      <c r="F22" s="12">
        <v>0</v>
      </c>
      <c r="G22" s="28"/>
      <c r="H22" s="28"/>
      <c r="I22" s="45"/>
    </row>
    <row r="23" spans="1:9" s="18" customFormat="1" ht="46.5" x14ac:dyDescent="0.35">
      <c r="A23" s="50">
        <v>10</v>
      </c>
      <c r="B23" s="51" t="s">
        <v>88</v>
      </c>
      <c r="C23" s="52" t="s">
        <v>86</v>
      </c>
      <c r="D23" s="12">
        <v>0</v>
      </c>
      <c r="E23" s="12">
        <v>0</v>
      </c>
      <c r="F23" s="12">
        <v>0</v>
      </c>
      <c r="G23" s="28"/>
      <c r="H23" s="28"/>
      <c r="I23" s="45"/>
    </row>
    <row r="24" spans="1:9" s="18" customFormat="1" ht="15.5" x14ac:dyDescent="0.35">
      <c r="A24" s="50">
        <v>11</v>
      </c>
      <c r="B24" s="51" t="s">
        <v>87</v>
      </c>
      <c r="C24" s="52" t="s">
        <v>86</v>
      </c>
      <c r="D24" s="12">
        <v>0</v>
      </c>
      <c r="E24" s="12">
        <v>0</v>
      </c>
      <c r="F24" s="12">
        <v>0</v>
      </c>
      <c r="G24" s="28"/>
      <c r="H24" s="28"/>
      <c r="I24" s="45"/>
    </row>
    <row r="25" spans="1:9" s="18" customFormat="1" ht="15.5" x14ac:dyDescent="0.35">
      <c r="A25" s="50">
        <v>12</v>
      </c>
      <c r="B25" s="51" t="s">
        <v>91</v>
      </c>
      <c r="C25" s="52" t="s">
        <v>86</v>
      </c>
      <c r="D25" s="12">
        <v>0</v>
      </c>
      <c r="E25" s="12">
        <v>0</v>
      </c>
      <c r="F25" s="12">
        <v>0</v>
      </c>
      <c r="G25" s="28"/>
      <c r="H25" s="28"/>
      <c r="I25" s="45"/>
    </row>
    <row r="26" spans="1:9" s="18" customFormat="1" ht="15.5" x14ac:dyDescent="0.35">
      <c r="A26" s="50">
        <v>13</v>
      </c>
      <c r="B26" s="51" t="s">
        <v>113</v>
      </c>
      <c r="C26" s="52" t="s">
        <v>99</v>
      </c>
      <c r="D26" s="12">
        <v>0</v>
      </c>
      <c r="E26" s="12">
        <v>0</v>
      </c>
      <c r="F26" s="12">
        <v>0</v>
      </c>
      <c r="G26" s="28"/>
      <c r="H26" s="28"/>
      <c r="I26" s="45"/>
    </row>
    <row r="27" spans="1:9" s="18" customFormat="1" ht="15.5" x14ac:dyDescent="0.35">
      <c r="A27" s="57"/>
      <c r="B27" s="58"/>
      <c r="C27" s="59"/>
      <c r="D27" s="60"/>
      <c r="E27" s="60"/>
      <c r="F27" s="61"/>
      <c r="H27" s="28"/>
      <c r="I27" s="45"/>
    </row>
    <row r="28" spans="1:9" s="18" customFormat="1" ht="15.5" x14ac:dyDescent="0.35">
      <c r="A28" s="47"/>
      <c r="B28" s="62" t="s">
        <v>107</v>
      </c>
      <c r="C28" s="48"/>
      <c r="D28" s="47"/>
      <c r="E28" s="47"/>
      <c r="F28" s="47"/>
      <c r="H28" s="28"/>
      <c r="I28" s="45"/>
    </row>
    <row r="29" spans="1:9" s="18" customFormat="1" ht="31" x14ac:dyDescent="0.35">
      <c r="A29" s="47">
        <v>14</v>
      </c>
      <c r="B29" s="48" t="s">
        <v>97</v>
      </c>
      <c r="C29" s="48" t="s">
        <v>94</v>
      </c>
      <c r="D29" s="12">
        <v>0</v>
      </c>
      <c r="E29" s="12">
        <v>0</v>
      </c>
      <c r="F29" s="12">
        <v>0</v>
      </c>
      <c r="H29" s="28"/>
      <c r="I29" s="45"/>
    </row>
    <row r="30" spans="1:9" s="18" customFormat="1" ht="46.5" x14ac:dyDescent="0.35">
      <c r="A30" s="47">
        <v>15</v>
      </c>
      <c r="B30" s="48" t="s">
        <v>96</v>
      </c>
      <c r="C30" s="48" t="s">
        <v>95</v>
      </c>
      <c r="D30" s="12">
        <v>0</v>
      </c>
      <c r="E30" s="12">
        <v>0</v>
      </c>
      <c r="F30" s="12">
        <v>0</v>
      </c>
      <c r="H30" s="28"/>
      <c r="I30" s="45"/>
    </row>
    <row r="31" spans="1:9" s="18" customFormat="1" ht="31" x14ac:dyDescent="0.35">
      <c r="A31" s="47">
        <v>16</v>
      </c>
      <c r="B31" s="48" t="s">
        <v>98</v>
      </c>
      <c r="C31" s="48" t="s">
        <v>99</v>
      </c>
      <c r="D31" s="12">
        <v>0</v>
      </c>
      <c r="E31" s="12">
        <v>0</v>
      </c>
      <c r="F31" s="12">
        <v>0</v>
      </c>
      <c r="H31" s="28"/>
      <c r="I31" s="45"/>
    </row>
    <row r="32" spans="1:9" s="18" customFormat="1" ht="31" x14ac:dyDescent="0.35">
      <c r="A32" s="47">
        <v>17</v>
      </c>
      <c r="B32" s="48" t="s">
        <v>100</v>
      </c>
      <c r="C32" s="48" t="s">
        <v>95</v>
      </c>
      <c r="D32" s="12">
        <v>0</v>
      </c>
      <c r="E32" s="12">
        <v>0</v>
      </c>
      <c r="F32" s="12">
        <v>0</v>
      </c>
      <c r="H32" s="28"/>
      <c r="I32" s="45"/>
    </row>
    <row r="33" spans="1:9" s="18" customFormat="1" ht="77.5" x14ac:dyDescent="0.35">
      <c r="A33" s="47">
        <v>18</v>
      </c>
      <c r="B33" s="48" t="s">
        <v>101</v>
      </c>
      <c r="C33" s="48" t="s">
        <v>118</v>
      </c>
      <c r="D33" s="12">
        <v>0</v>
      </c>
      <c r="E33" s="12">
        <v>0</v>
      </c>
      <c r="F33" s="12">
        <v>0</v>
      </c>
      <c r="H33" s="28"/>
      <c r="I33" s="45"/>
    </row>
    <row r="34" spans="1:9" s="18" customFormat="1" ht="31" x14ac:dyDescent="0.35">
      <c r="A34" s="47">
        <v>19</v>
      </c>
      <c r="B34" s="48" t="s">
        <v>102</v>
      </c>
      <c r="C34" s="48" t="s">
        <v>118</v>
      </c>
      <c r="D34" s="12">
        <v>0</v>
      </c>
      <c r="E34" s="12">
        <v>0</v>
      </c>
      <c r="F34" s="12">
        <v>0</v>
      </c>
      <c r="H34" s="28"/>
      <c r="I34" s="45"/>
    </row>
    <row r="35" spans="1:9" s="18" customFormat="1" ht="62" x14ac:dyDescent="0.35">
      <c r="A35" s="47">
        <v>20</v>
      </c>
      <c r="B35" s="48" t="s">
        <v>103</v>
      </c>
      <c r="C35" s="48" t="s">
        <v>118</v>
      </c>
      <c r="D35" s="12">
        <v>0</v>
      </c>
      <c r="E35" s="12">
        <v>0</v>
      </c>
      <c r="F35" s="12">
        <v>0</v>
      </c>
      <c r="H35" s="28"/>
      <c r="I35" s="45"/>
    </row>
    <row r="36" spans="1:9" s="18" customFormat="1" ht="93" x14ac:dyDescent="0.35">
      <c r="A36" s="47">
        <v>21</v>
      </c>
      <c r="B36" s="48" t="s">
        <v>119</v>
      </c>
      <c r="C36" s="48" t="s">
        <v>118</v>
      </c>
      <c r="D36" s="12">
        <v>0</v>
      </c>
      <c r="E36" s="12">
        <v>0</v>
      </c>
      <c r="F36" s="12">
        <v>0</v>
      </c>
      <c r="H36" s="28"/>
      <c r="I36" s="45"/>
    </row>
    <row r="37" spans="1:9" s="18" customFormat="1" ht="15.5" x14ac:dyDescent="0.35">
      <c r="A37" s="47">
        <v>22</v>
      </c>
      <c r="B37" s="48" t="s">
        <v>125</v>
      </c>
      <c r="C37" s="48" t="s">
        <v>86</v>
      </c>
      <c r="D37" s="12">
        <v>0</v>
      </c>
      <c r="E37" s="12">
        <v>0</v>
      </c>
      <c r="F37" s="12">
        <v>0</v>
      </c>
      <c r="H37" s="28"/>
      <c r="I37" s="45"/>
    </row>
    <row r="38" spans="1:9" s="18" customFormat="1" ht="15.5" x14ac:dyDescent="0.35">
      <c r="A38" s="57"/>
      <c r="B38" s="59"/>
      <c r="C38" s="59"/>
      <c r="D38" s="60"/>
      <c r="E38" s="60"/>
      <c r="F38" s="61"/>
      <c r="H38" s="28"/>
      <c r="I38" s="45"/>
    </row>
    <row r="39" spans="1:9" s="18" customFormat="1" ht="15.5" x14ac:dyDescent="0.35">
      <c r="A39" s="47"/>
      <c r="B39" s="49" t="s">
        <v>124</v>
      </c>
      <c r="C39" s="48"/>
      <c r="D39" s="47"/>
      <c r="E39" s="47"/>
      <c r="F39" s="47"/>
      <c r="H39" s="28"/>
      <c r="I39" s="45"/>
    </row>
    <row r="40" spans="1:9" s="18" customFormat="1" ht="46.5" x14ac:dyDescent="0.35">
      <c r="A40" s="47">
        <v>23</v>
      </c>
      <c r="B40" s="48" t="s">
        <v>110</v>
      </c>
      <c r="C40" s="48" t="s">
        <v>104</v>
      </c>
      <c r="D40" s="12">
        <v>0</v>
      </c>
      <c r="E40" s="12">
        <v>0</v>
      </c>
      <c r="F40" s="12">
        <v>0</v>
      </c>
      <c r="H40" s="28"/>
      <c r="I40" s="45"/>
    </row>
    <row r="41" spans="1:9" s="18" customFormat="1" ht="15.5" x14ac:dyDescent="0.35">
      <c r="A41" s="47">
        <v>24</v>
      </c>
      <c r="B41" s="48" t="s">
        <v>122</v>
      </c>
      <c r="C41" s="48" t="s">
        <v>105</v>
      </c>
      <c r="D41" s="12">
        <v>0</v>
      </c>
      <c r="E41" s="12">
        <v>0</v>
      </c>
      <c r="F41" s="12">
        <v>0</v>
      </c>
      <c r="H41" s="28"/>
      <c r="I41" s="45"/>
    </row>
    <row r="42" spans="1:9" s="18" customFormat="1" ht="15.5" x14ac:dyDescent="0.35">
      <c r="A42" s="50">
        <v>25</v>
      </c>
      <c r="B42" s="48" t="s">
        <v>121</v>
      </c>
      <c r="C42" s="48" t="s">
        <v>105</v>
      </c>
      <c r="D42" s="12">
        <v>0</v>
      </c>
      <c r="E42" s="12">
        <v>0</v>
      </c>
      <c r="F42" s="12">
        <v>0</v>
      </c>
      <c r="H42" s="28"/>
      <c r="I42" s="45"/>
    </row>
    <row r="43" spans="1:9" s="18" customFormat="1" ht="15.5" x14ac:dyDescent="0.35">
      <c r="A43" s="47">
        <v>26</v>
      </c>
      <c r="B43" s="48" t="s">
        <v>106</v>
      </c>
      <c r="C43" s="48" t="s">
        <v>105</v>
      </c>
      <c r="D43" s="12">
        <v>0</v>
      </c>
      <c r="E43" s="12">
        <v>0</v>
      </c>
      <c r="F43" s="12">
        <v>0</v>
      </c>
      <c r="H43" s="28"/>
      <c r="I43" s="45"/>
    </row>
    <row r="44" spans="1:9" s="18" customFormat="1" ht="31" x14ac:dyDescent="0.35">
      <c r="A44" s="47">
        <v>27</v>
      </c>
      <c r="B44" s="48" t="s">
        <v>115</v>
      </c>
      <c r="C44" s="48" t="s">
        <v>105</v>
      </c>
      <c r="D44" s="12">
        <v>0</v>
      </c>
      <c r="E44" s="12">
        <v>0</v>
      </c>
      <c r="F44" s="12">
        <v>0</v>
      </c>
      <c r="H44" s="28"/>
      <c r="I44" s="45"/>
    </row>
    <row r="45" spans="1:9" s="18" customFormat="1" ht="31" x14ac:dyDescent="0.35">
      <c r="A45" s="47">
        <v>28</v>
      </c>
      <c r="B45" s="48" t="s">
        <v>120</v>
      </c>
      <c r="C45" s="48" t="s">
        <v>105</v>
      </c>
      <c r="D45" s="12">
        <v>0</v>
      </c>
      <c r="E45" s="12">
        <v>0</v>
      </c>
      <c r="F45" s="12">
        <v>0</v>
      </c>
      <c r="H45" s="28"/>
      <c r="I45" s="45"/>
    </row>
    <row r="46" spans="1:9" s="18" customFormat="1" ht="31" x14ac:dyDescent="0.35">
      <c r="A46" s="63">
        <v>29</v>
      </c>
      <c r="B46" s="48" t="s">
        <v>123</v>
      </c>
      <c r="C46" s="48" t="s">
        <v>105</v>
      </c>
      <c r="D46" s="12">
        <v>0</v>
      </c>
      <c r="E46" s="12">
        <v>0</v>
      </c>
      <c r="F46" s="12">
        <v>0</v>
      </c>
      <c r="H46" s="28"/>
      <c r="I46" s="45"/>
    </row>
    <row r="47" spans="1:9" s="18" customFormat="1" ht="15.5" x14ac:dyDescent="0.35">
      <c r="A47" s="53"/>
      <c r="B47" s="59"/>
      <c r="C47" s="59"/>
      <c r="D47" s="60"/>
      <c r="E47" s="60"/>
      <c r="F47" s="61"/>
      <c r="H47" s="28"/>
      <c r="I47" s="45"/>
    </row>
    <row r="48" spans="1:9" s="18" customFormat="1" ht="15.5" x14ac:dyDescent="0.35">
      <c r="A48" s="47"/>
      <c r="B48" s="49" t="s">
        <v>108</v>
      </c>
      <c r="C48" s="48"/>
      <c r="D48" s="47"/>
      <c r="E48" s="47"/>
      <c r="F48" s="47"/>
      <c r="H48" s="28"/>
      <c r="I48" s="45"/>
    </row>
    <row r="49" spans="1:9" s="18" customFormat="1" ht="15.5" x14ac:dyDescent="0.35">
      <c r="A49" s="47">
        <v>30</v>
      </c>
      <c r="B49" s="48" t="s">
        <v>109</v>
      </c>
      <c r="C49" s="48" t="s">
        <v>105</v>
      </c>
      <c r="D49" s="12">
        <v>0</v>
      </c>
      <c r="E49" s="12">
        <v>0</v>
      </c>
      <c r="F49" s="12">
        <v>0</v>
      </c>
      <c r="H49" s="28"/>
      <c r="I49" s="45"/>
    </row>
    <row r="50" spans="1:9" s="18" customFormat="1" ht="15.5" x14ac:dyDescent="0.35">
      <c r="A50" s="47">
        <v>31</v>
      </c>
      <c r="B50" s="48" t="s">
        <v>111</v>
      </c>
      <c r="C50" s="48" t="s">
        <v>105</v>
      </c>
      <c r="D50" s="12">
        <v>0</v>
      </c>
      <c r="E50" s="12">
        <v>0</v>
      </c>
      <c r="F50" s="12">
        <v>0</v>
      </c>
      <c r="H50" s="28"/>
      <c r="I50" s="45"/>
    </row>
    <row r="51" spans="1:9" s="18" customFormat="1" ht="15.5" x14ac:dyDescent="0.35">
      <c r="A51" s="47">
        <v>32</v>
      </c>
      <c r="B51" s="48" t="s">
        <v>114</v>
      </c>
      <c r="C51" s="48" t="s">
        <v>105</v>
      </c>
      <c r="D51" s="12">
        <v>0</v>
      </c>
      <c r="E51" s="12">
        <v>0</v>
      </c>
      <c r="F51" s="12">
        <v>0</v>
      </c>
      <c r="H51" s="28"/>
      <c r="I51" s="45"/>
    </row>
    <row r="52" spans="1:9" s="18" customFormat="1" ht="31" x14ac:dyDescent="0.35">
      <c r="A52" s="47">
        <v>33</v>
      </c>
      <c r="B52" s="48" t="s">
        <v>116</v>
      </c>
      <c r="C52" s="48" t="s">
        <v>105</v>
      </c>
      <c r="D52" s="12">
        <v>0</v>
      </c>
      <c r="E52" s="12">
        <v>0</v>
      </c>
      <c r="F52" s="12">
        <v>0</v>
      </c>
      <c r="H52" s="28"/>
      <c r="I52" s="45"/>
    </row>
    <row r="53" spans="1:9" s="18" customFormat="1" ht="15.5" x14ac:dyDescent="0.35">
      <c r="A53" s="47">
        <v>34</v>
      </c>
      <c r="B53" s="48" t="s">
        <v>117</v>
      </c>
      <c r="C53" s="48" t="s">
        <v>105</v>
      </c>
      <c r="D53" s="12">
        <v>0</v>
      </c>
      <c r="E53" s="12">
        <v>0</v>
      </c>
      <c r="F53" s="12">
        <v>0</v>
      </c>
      <c r="H53" s="28"/>
      <c r="I53" s="45"/>
    </row>
    <row r="54" spans="1:9" s="18" customFormat="1" ht="15.5" x14ac:dyDescent="0.35">
      <c r="B54" s="44"/>
      <c r="C54" s="44"/>
      <c r="H54" s="64"/>
      <c r="I54" s="45"/>
    </row>
    <row r="55" spans="1:9" s="18" customFormat="1" ht="15.5" x14ac:dyDescent="0.35">
      <c r="B55" s="44"/>
      <c r="C55" s="44"/>
    </row>
    <row r="56" spans="1:9" s="18" customFormat="1" ht="69.5" customHeight="1" x14ac:dyDescent="0.35">
      <c r="A56" s="65" t="s">
        <v>134</v>
      </c>
      <c r="B56" s="324" t="s">
        <v>135</v>
      </c>
      <c r="C56" s="324"/>
    </row>
  </sheetData>
  <sheetProtection algorithmName="SHA-512" hashValue="5dYJI895WDx9sRy3tropO2xVDDEMyWSB/0NO3R47fQ7n9lC7wiR9IVtJyJhfqUNGQyXboDvrKFBH9X+k/0OiAw==" saltValue="rTIPT4nB27yyrLuHwAzHBg==" spinCount="100000" sheet="1" objects="1" scenarios="1" selectLockedCells="1"/>
  <mergeCells count="1">
    <mergeCell ref="B56:C56"/>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topLeftCell="A3" zoomScaleNormal="100" workbookViewId="0">
      <selection activeCell="D13" sqref="D13"/>
    </sheetView>
  </sheetViews>
  <sheetFormatPr defaultColWidth="10.81640625" defaultRowHeight="15.5" x14ac:dyDescent="0.35"/>
  <cols>
    <col min="1" max="1" width="9.26953125" style="69" customWidth="1"/>
    <col min="2" max="2" width="7" style="69" customWidth="1"/>
    <col min="3" max="3" width="32" style="69" customWidth="1"/>
    <col min="4" max="6" width="12.6328125" style="69" customWidth="1"/>
    <col min="7" max="8" width="10.81640625" style="69"/>
    <col min="9" max="9" width="7.453125" style="69" customWidth="1"/>
    <col min="10" max="16384" width="10.81640625" style="69"/>
  </cols>
  <sheetData>
    <row r="1" spans="1:9" ht="18.5" x14ac:dyDescent="0.35">
      <c r="A1" s="68" t="s">
        <v>6</v>
      </c>
    </row>
    <row r="2" spans="1:9" ht="18.5" x14ac:dyDescent="0.35">
      <c r="A2" s="68"/>
    </row>
    <row r="3" spans="1:9" ht="18.5" x14ac:dyDescent="0.35">
      <c r="A3" s="68" t="s">
        <v>161</v>
      </c>
    </row>
    <row r="4" spans="1:9" ht="11.15" customHeight="1" x14ac:dyDescent="0.35"/>
    <row r="5" spans="1:9" x14ac:dyDescent="0.35">
      <c r="A5" s="70" t="s">
        <v>177</v>
      </c>
    </row>
    <row r="6" spans="1:9" s="41" customFormat="1" x14ac:dyDescent="0.35">
      <c r="A6" s="69"/>
      <c r="B6" s="69"/>
      <c r="C6" s="69"/>
      <c r="D6" s="69"/>
      <c r="E6" s="69"/>
      <c r="F6" s="69"/>
      <c r="G6" s="69"/>
      <c r="H6" s="69"/>
      <c r="I6" s="69"/>
    </row>
    <row r="7" spans="1:9" ht="18.5" x14ac:dyDescent="0.45">
      <c r="A7" s="71"/>
      <c r="B7" s="72"/>
      <c r="C7" s="72"/>
      <c r="D7" s="16" t="s">
        <v>167</v>
      </c>
      <c r="E7" s="72"/>
      <c r="G7" s="73"/>
      <c r="H7" s="73"/>
      <c r="I7" s="73"/>
    </row>
    <row r="8" spans="1:9" ht="18.5" x14ac:dyDescent="0.45">
      <c r="A8" s="71"/>
      <c r="B8" s="72"/>
      <c r="C8" s="72"/>
      <c r="D8" s="72"/>
      <c r="E8" s="72"/>
      <c r="F8" s="16"/>
      <c r="G8" s="73"/>
      <c r="H8" s="73"/>
      <c r="I8" s="73"/>
    </row>
    <row r="9" spans="1:9" ht="33" customHeight="1" x14ac:dyDescent="0.35">
      <c r="A9" s="71"/>
      <c r="B9" s="335" t="s">
        <v>223</v>
      </c>
      <c r="C9" s="335"/>
      <c r="D9" s="335"/>
      <c r="E9" s="335"/>
      <c r="F9" s="335"/>
      <c r="G9" s="335"/>
      <c r="H9" s="335"/>
      <c r="I9" s="335"/>
    </row>
    <row r="10" spans="1:9" ht="16" thickBot="1" x14ac:dyDescent="0.4">
      <c r="A10" s="71"/>
      <c r="B10" s="74"/>
      <c r="C10" s="74"/>
      <c r="D10" s="74"/>
      <c r="E10" s="74"/>
      <c r="F10" s="35"/>
      <c r="G10" s="35"/>
      <c r="H10" s="35"/>
      <c r="I10" s="35"/>
    </row>
    <row r="11" spans="1:9" ht="19" customHeight="1" x14ac:dyDescent="0.35">
      <c r="A11" s="71"/>
      <c r="B11" s="345" t="s">
        <v>17</v>
      </c>
      <c r="C11" s="347" t="s">
        <v>18</v>
      </c>
      <c r="D11" s="336" t="s">
        <v>19</v>
      </c>
      <c r="E11" s="336"/>
      <c r="F11" s="337"/>
      <c r="G11" s="35"/>
      <c r="H11" s="35"/>
      <c r="I11" s="35"/>
    </row>
    <row r="12" spans="1:9" ht="62.5" thickBot="1" x14ac:dyDescent="0.4">
      <c r="A12" s="71"/>
      <c r="B12" s="346"/>
      <c r="C12" s="348"/>
      <c r="D12" s="75" t="s">
        <v>20</v>
      </c>
      <c r="E12" s="76" t="s">
        <v>21</v>
      </c>
      <c r="F12" s="77" t="s">
        <v>128</v>
      </c>
      <c r="G12" s="35"/>
      <c r="H12" s="35"/>
      <c r="I12" s="35"/>
    </row>
    <row r="13" spans="1:9" ht="17.149999999999999" customHeight="1" x14ac:dyDescent="0.35">
      <c r="A13" s="71"/>
      <c r="B13" s="78"/>
      <c r="C13" s="79" t="s">
        <v>44</v>
      </c>
      <c r="D13" s="215">
        <v>0</v>
      </c>
      <c r="E13" s="215">
        <v>0</v>
      </c>
      <c r="F13" s="216">
        <v>0</v>
      </c>
      <c r="G13" s="35"/>
      <c r="H13" s="35"/>
      <c r="I13" s="35"/>
    </row>
    <row r="14" spans="1:9" ht="17.149999999999999" customHeight="1" x14ac:dyDescent="0.35">
      <c r="A14" s="71"/>
      <c r="B14" s="80" t="s">
        <v>25</v>
      </c>
      <c r="C14" s="81" t="s">
        <v>26</v>
      </c>
      <c r="D14" s="339" t="s">
        <v>27</v>
      </c>
      <c r="E14" s="339" t="s">
        <v>27</v>
      </c>
      <c r="F14" s="342" t="s">
        <v>27</v>
      </c>
      <c r="G14" s="35"/>
      <c r="H14" s="35"/>
      <c r="I14" s="35"/>
    </row>
    <row r="15" spans="1:9" ht="17.149999999999999" customHeight="1" x14ac:dyDescent="0.35">
      <c r="A15" s="71"/>
      <c r="B15" s="80" t="s">
        <v>28</v>
      </c>
      <c r="C15" s="81" t="s">
        <v>29</v>
      </c>
      <c r="D15" s="340"/>
      <c r="E15" s="340"/>
      <c r="F15" s="343"/>
      <c r="G15" s="35"/>
      <c r="H15" s="35"/>
      <c r="I15" s="35"/>
    </row>
    <row r="16" spans="1:9" ht="17.149999999999999" customHeight="1" x14ac:dyDescent="0.35">
      <c r="A16" s="71"/>
      <c r="B16" s="80" t="s">
        <v>30</v>
      </c>
      <c r="C16" s="81" t="s">
        <v>31</v>
      </c>
      <c r="D16" s="340"/>
      <c r="E16" s="340"/>
      <c r="F16" s="343"/>
      <c r="G16" s="35"/>
      <c r="H16" s="35"/>
      <c r="I16" s="35"/>
    </row>
    <row r="17" spans="1:11" ht="17.149999999999999" customHeight="1" thickBot="1" x14ac:dyDescent="0.4">
      <c r="A17" s="71"/>
      <c r="B17" s="82" t="s">
        <v>32</v>
      </c>
      <c r="C17" s="83" t="s">
        <v>33</v>
      </c>
      <c r="D17" s="341"/>
      <c r="E17" s="341"/>
      <c r="F17" s="344"/>
      <c r="G17" s="35"/>
      <c r="H17" s="35"/>
      <c r="I17" s="35"/>
    </row>
    <row r="18" spans="1:11" ht="17.149999999999999" customHeight="1" x14ac:dyDescent="0.35">
      <c r="A18" s="71"/>
      <c r="B18" s="78"/>
      <c r="C18" s="79" t="s">
        <v>45</v>
      </c>
      <c r="D18" s="215">
        <v>0</v>
      </c>
      <c r="E18" s="215">
        <v>0</v>
      </c>
      <c r="F18" s="216">
        <v>0</v>
      </c>
      <c r="G18" s="35"/>
      <c r="H18" s="35"/>
      <c r="I18" s="35"/>
    </row>
    <row r="19" spans="1:11" ht="17.149999999999999" customHeight="1" x14ac:dyDescent="0.35">
      <c r="A19" s="71"/>
      <c r="B19" s="80" t="s">
        <v>34</v>
      </c>
      <c r="C19" s="81" t="s">
        <v>35</v>
      </c>
      <c r="D19" s="339" t="s">
        <v>27</v>
      </c>
      <c r="E19" s="339" t="s">
        <v>27</v>
      </c>
      <c r="F19" s="342" t="s">
        <v>27</v>
      </c>
      <c r="G19" s="35"/>
      <c r="H19" s="35"/>
      <c r="I19" s="35"/>
    </row>
    <row r="20" spans="1:11" ht="17.149999999999999" customHeight="1" x14ac:dyDescent="0.35">
      <c r="A20" s="71"/>
      <c r="B20" s="80" t="s">
        <v>36</v>
      </c>
      <c r="C20" s="81" t="s">
        <v>37</v>
      </c>
      <c r="D20" s="340"/>
      <c r="E20" s="340"/>
      <c r="F20" s="343"/>
      <c r="G20" s="35"/>
      <c r="H20" s="35"/>
      <c r="I20" s="35"/>
    </row>
    <row r="21" spans="1:11" ht="17.149999999999999" customHeight="1" x14ac:dyDescent="0.35">
      <c r="A21" s="71"/>
      <c r="B21" s="80" t="s">
        <v>38</v>
      </c>
      <c r="C21" s="81" t="s">
        <v>39</v>
      </c>
      <c r="D21" s="340"/>
      <c r="E21" s="340"/>
      <c r="F21" s="343"/>
      <c r="G21" s="35"/>
      <c r="H21" s="35"/>
      <c r="I21" s="35"/>
    </row>
    <row r="22" spans="1:11" ht="17.149999999999999" customHeight="1" thickBot="1" x14ac:dyDescent="0.4">
      <c r="A22" s="71"/>
      <c r="B22" s="82" t="s">
        <v>40</v>
      </c>
      <c r="C22" s="83" t="s">
        <v>41</v>
      </c>
      <c r="D22" s="341"/>
      <c r="E22" s="341"/>
      <c r="F22" s="344"/>
      <c r="G22" s="35"/>
      <c r="H22" s="35"/>
      <c r="I22" s="35"/>
    </row>
    <row r="23" spans="1:11" ht="17.149999999999999" customHeight="1" x14ac:dyDescent="0.35">
      <c r="A23" s="71"/>
      <c r="B23" s="84" t="s">
        <v>42</v>
      </c>
      <c r="C23" s="85" t="s">
        <v>43</v>
      </c>
      <c r="D23" s="217">
        <v>0</v>
      </c>
      <c r="E23" s="217">
        <v>0</v>
      </c>
      <c r="F23" s="218">
        <v>0</v>
      </c>
      <c r="G23" s="35"/>
      <c r="H23" s="35"/>
      <c r="I23" s="35"/>
    </row>
    <row r="24" spans="1:11" ht="17.149999999999999" customHeight="1" x14ac:dyDescent="0.35">
      <c r="A24" s="71"/>
      <c r="B24" s="80" t="s">
        <v>23</v>
      </c>
      <c r="C24" s="86" t="s">
        <v>46</v>
      </c>
      <c r="D24" s="219">
        <v>0</v>
      </c>
      <c r="E24" s="219">
        <v>0</v>
      </c>
      <c r="F24" s="220">
        <v>0</v>
      </c>
      <c r="G24" s="35"/>
      <c r="H24" s="35"/>
      <c r="I24" s="35"/>
    </row>
    <row r="25" spans="1:11" x14ac:dyDescent="0.35">
      <c r="A25" s="71"/>
      <c r="B25" s="80" t="s">
        <v>22</v>
      </c>
      <c r="C25" s="86" t="s">
        <v>48</v>
      </c>
      <c r="D25" s="219">
        <v>0</v>
      </c>
      <c r="E25" s="219">
        <v>0</v>
      </c>
      <c r="F25" s="220">
        <v>0</v>
      </c>
      <c r="G25" s="35"/>
      <c r="H25" s="35"/>
      <c r="I25" s="35"/>
    </row>
    <row r="26" spans="1:11" ht="16" thickBot="1" x14ac:dyDescent="0.4">
      <c r="B26" s="82" t="s">
        <v>24</v>
      </c>
      <c r="C26" s="87" t="s">
        <v>47</v>
      </c>
      <c r="D26" s="221">
        <v>0</v>
      </c>
      <c r="E26" s="221">
        <v>0</v>
      </c>
      <c r="F26" s="222">
        <v>0</v>
      </c>
      <c r="H26" s="338" t="s">
        <v>49</v>
      </c>
      <c r="I26" s="338"/>
      <c r="J26" s="338"/>
      <c r="K26" s="338"/>
    </row>
    <row r="27" spans="1:11" x14ac:dyDescent="0.35">
      <c r="H27" s="338"/>
      <c r="I27" s="338"/>
      <c r="J27" s="338"/>
      <c r="K27" s="338"/>
    </row>
    <row r="28" spans="1:11" ht="14.5" customHeight="1" x14ac:dyDescent="0.35">
      <c r="B28" s="88"/>
      <c r="C28" s="88"/>
      <c r="D28" s="88"/>
      <c r="E28" s="88"/>
      <c r="F28" s="88"/>
    </row>
    <row r="29" spans="1:11" x14ac:dyDescent="0.35">
      <c r="B29" s="88"/>
      <c r="C29" s="88"/>
      <c r="D29" s="88"/>
      <c r="E29" s="88"/>
      <c r="F29" s="88"/>
      <c r="G29" s="89"/>
    </row>
  </sheetData>
  <sheetProtection algorithmName="SHA-512" hashValue="28g23F3cRIMvWslExMBCGsvxVJrlHwdO4pgWgreiopgqA/5vti3sHMJ9pDvtVXhyp8wZQXZNx5LCfBAtyRpkYQ==" saltValue="3C+OmLhtE0OgLAUtUGhOog==" spinCount="100000" sheet="1" objects="1" scenarios="1" selectLockedCells="1"/>
  <mergeCells count="11">
    <mergeCell ref="B9:I9"/>
    <mergeCell ref="D11:F11"/>
    <mergeCell ref="H26:K27"/>
    <mergeCell ref="D14:D17"/>
    <mergeCell ref="E14:E17"/>
    <mergeCell ref="F14:F17"/>
    <mergeCell ref="D19:D22"/>
    <mergeCell ref="E19:E22"/>
    <mergeCell ref="F19:F22"/>
    <mergeCell ref="B11:B12"/>
    <mergeCell ref="C11:C12"/>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showGridLines="0" zoomScaleNormal="100" workbookViewId="0">
      <selection activeCell="D45" sqref="D45"/>
    </sheetView>
  </sheetViews>
  <sheetFormatPr defaultColWidth="8.81640625" defaultRowHeight="15.5" x14ac:dyDescent="0.35"/>
  <cols>
    <col min="1" max="1" width="4" style="90" customWidth="1"/>
    <col min="2" max="2" width="28.81640625" style="94" customWidth="1"/>
    <col min="3" max="3" width="11.54296875" style="94" customWidth="1"/>
    <col min="4" max="4" width="10.90625" style="94" customWidth="1"/>
    <col min="5" max="5" width="11.90625" style="94" customWidth="1"/>
    <col min="6" max="9" width="12.6328125" style="90" customWidth="1"/>
    <col min="10" max="14" width="11.90625" style="90" customWidth="1"/>
    <col min="15" max="16" width="12.6328125" style="90" customWidth="1"/>
    <col min="17" max="25" width="8.81640625" style="90"/>
    <col min="26" max="26" width="9.1796875" style="90" customWidth="1"/>
    <col min="27" max="16384" width="8.81640625" style="90"/>
  </cols>
  <sheetData>
    <row r="1" spans="1:9" ht="18.5" x14ac:dyDescent="0.45">
      <c r="B1" s="14" t="s">
        <v>75</v>
      </c>
      <c r="C1" s="91"/>
      <c r="D1" s="91"/>
      <c r="E1" s="91"/>
      <c r="H1" s="92"/>
    </row>
    <row r="2" spans="1:9" ht="18.5" x14ac:dyDescent="0.45">
      <c r="B2" s="93"/>
      <c r="H2" s="92"/>
    </row>
    <row r="3" spans="1:9" ht="18.5" x14ac:dyDescent="0.45">
      <c r="B3" s="95" t="s">
        <v>147</v>
      </c>
      <c r="F3" s="96" t="s">
        <v>178</v>
      </c>
      <c r="H3" s="92"/>
    </row>
    <row r="4" spans="1:9" x14ac:dyDescent="0.35">
      <c r="H4" s="92"/>
    </row>
    <row r="5" spans="1:9" s="98" customFormat="1" ht="19" customHeight="1" x14ac:dyDescent="0.35">
      <c r="A5" s="90"/>
      <c r="B5" s="97" t="s">
        <v>63</v>
      </c>
      <c r="C5" s="97"/>
      <c r="D5" s="97"/>
      <c r="E5" s="97"/>
      <c r="G5" s="99"/>
    </row>
    <row r="6" spans="1:9" s="98" customFormat="1" ht="19" customHeight="1" thickBot="1" x14ac:dyDescent="0.4">
      <c r="A6" s="90"/>
      <c r="B6" s="97"/>
      <c r="C6" s="97"/>
      <c r="D6" s="97"/>
      <c r="E6" s="97"/>
      <c r="G6" s="99"/>
    </row>
    <row r="7" spans="1:9" s="100" customFormat="1" ht="30" customHeight="1" x14ac:dyDescent="0.35">
      <c r="A7" s="90"/>
      <c r="B7" s="244" t="s">
        <v>202</v>
      </c>
      <c r="C7" s="223" t="s">
        <v>1</v>
      </c>
      <c r="D7" s="367" t="s">
        <v>127</v>
      </c>
      <c r="E7" s="374"/>
    </row>
    <row r="8" spans="1:9" s="100" customFormat="1" ht="47" thickBot="1" x14ac:dyDescent="0.4">
      <c r="A8" s="90"/>
      <c r="B8" s="245"/>
      <c r="C8" s="224"/>
      <c r="D8" s="29" t="s">
        <v>211</v>
      </c>
      <c r="E8" s="30" t="s">
        <v>80</v>
      </c>
    </row>
    <row r="9" spans="1:9" x14ac:dyDescent="0.35">
      <c r="B9" s="225" t="s">
        <v>198</v>
      </c>
      <c r="C9" s="229">
        <v>0.75</v>
      </c>
      <c r="D9" s="181">
        <f>'3. % Project Fees'!N13</f>
        <v>0</v>
      </c>
      <c r="E9" s="212">
        <f>D9*$C9</f>
        <v>0</v>
      </c>
    </row>
    <row r="10" spans="1:9" x14ac:dyDescent="0.35">
      <c r="B10" s="226" t="s">
        <v>203</v>
      </c>
      <c r="C10" s="246">
        <v>1.25</v>
      </c>
      <c r="D10" s="210">
        <f>'3. % Project Fees'!N14</f>
        <v>0</v>
      </c>
      <c r="E10" s="213">
        <f>D10*$C10</f>
        <v>0</v>
      </c>
    </row>
    <row r="11" spans="1:9" x14ac:dyDescent="0.35">
      <c r="B11" s="226" t="s">
        <v>204</v>
      </c>
      <c r="C11" s="246">
        <v>1.5</v>
      </c>
      <c r="D11" s="210">
        <f>'3. % Project Fees'!N15</f>
        <v>0</v>
      </c>
      <c r="E11" s="213">
        <f>D11*$C11</f>
        <v>0</v>
      </c>
    </row>
    <row r="12" spans="1:9" ht="15" customHeight="1" x14ac:dyDescent="0.35">
      <c r="B12" s="226" t="s">
        <v>205</v>
      </c>
      <c r="C12" s="246">
        <v>1.5</v>
      </c>
      <c r="D12" s="210">
        <f>'3. % Project Fees'!N16</f>
        <v>0</v>
      </c>
      <c r="E12" s="213">
        <f>D12*$C12</f>
        <v>0</v>
      </c>
    </row>
    <row r="13" spans="1:9" ht="16" thickBot="1" x14ac:dyDescent="0.4">
      <c r="B13" s="248" t="s">
        <v>206</v>
      </c>
      <c r="C13" s="249">
        <v>1.25</v>
      </c>
      <c r="D13" s="211">
        <f>'3. % Project Fees'!N17</f>
        <v>0</v>
      </c>
      <c r="E13" s="250">
        <f>D13*$C13</f>
        <v>0</v>
      </c>
    </row>
    <row r="14" spans="1:9" s="100" customFormat="1" ht="24" customHeight="1" x14ac:dyDescent="0.35">
      <c r="B14" s="101"/>
      <c r="C14" s="101"/>
      <c r="D14" s="101"/>
      <c r="E14" s="101"/>
      <c r="F14" s="102"/>
      <c r="G14" s="103"/>
      <c r="H14" s="102"/>
    </row>
    <row r="15" spans="1:9" s="100" customFormat="1" ht="16" thickBot="1" x14ac:dyDescent="0.4">
      <c r="B15" s="97" t="s">
        <v>64</v>
      </c>
      <c r="C15" s="101"/>
      <c r="D15" s="101"/>
      <c r="E15" s="101"/>
      <c r="F15" s="102"/>
      <c r="G15" s="378"/>
      <c r="H15" s="378"/>
    </row>
    <row r="16" spans="1:9" ht="30" customHeight="1" x14ac:dyDescent="0.35">
      <c r="B16" s="353" t="s">
        <v>202</v>
      </c>
      <c r="C16" s="352" t="s">
        <v>207</v>
      </c>
      <c r="D16" s="355" t="s">
        <v>208</v>
      </c>
      <c r="E16" s="356"/>
      <c r="F16" s="357"/>
      <c r="G16" s="355" t="s">
        <v>209</v>
      </c>
      <c r="H16" s="356"/>
      <c r="I16" s="357"/>
    </row>
    <row r="17" spans="1:9" ht="49" customHeight="1" thickBot="1" x14ac:dyDescent="0.4">
      <c r="B17" s="354"/>
      <c r="C17" s="308"/>
      <c r="D17" s="230" t="s">
        <v>3</v>
      </c>
      <c r="E17" s="231" t="s">
        <v>4</v>
      </c>
      <c r="F17" s="232" t="s">
        <v>5</v>
      </c>
      <c r="G17" s="230" t="s">
        <v>3</v>
      </c>
      <c r="H17" s="231" t="s">
        <v>4</v>
      </c>
      <c r="I17" s="232" t="s">
        <v>5</v>
      </c>
    </row>
    <row r="18" spans="1:9" ht="15" customHeight="1" x14ac:dyDescent="0.35">
      <c r="B18" s="225" t="s">
        <v>198</v>
      </c>
      <c r="C18" s="233">
        <f>E9</f>
        <v>0</v>
      </c>
      <c r="D18" s="234" t="str">
        <f>'3. % Project Fees'!C25</f>
        <v>Insert %</v>
      </c>
      <c r="E18" s="235">
        <v>0</v>
      </c>
      <c r="F18" s="236" t="str">
        <f>'3. % Project Fees'!G25</f>
        <v>Insert %</v>
      </c>
      <c r="G18" s="234" t="e">
        <f t="shared" ref="G18:I22" si="0">ROUND($C18*(1+D18/100),2)</f>
        <v>#VALUE!</v>
      </c>
      <c r="H18" s="235">
        <f t="shared" si="0"/>
        <v>0</v>
      </c>
      <c r="I18" s="236" t="e">
        <f t="shared" si="0"/>
        <v>#VALUE!</v>
      </c>
    </row>
    <row r="19" spans="1:9" ht="15" customHeight="1" x14ac:dyDescent="0.35">
      <c r="B19" s="226" t="s">
        <v>203</v>
      </c>
      <c r="C19" s="233">
        <f>E10</f>
        <v>0</v>
      </c>
      <c r="D19" s="237" t="str">
        <f>'3. % Project Fees'!C26</f>
        <v>Insert %</v>
      </c>
      <c r="E19" s="238">
        <v>0</v>
      </c>
      <c r="F19" s="239" t="str">
        <f>'3. % Project Fees'!G26</f>
        <v>Insert %</v>
      </c>
      <c r="G19" s="237" t="e">
        <f t="shared" si="0"/>
        <v>#VALUE!</v>
      </c>
      <c r="H19" s="238">
        <f t="shared" si="0"/>
        <v>0</v>
      </c>
      <c r="I19" s="239" t="e">
        <f t="shared" si="0"/>
        <v>#VALUE!</v>
      </c>
    </row>
    <row r="20" spans="1:9" ht="15" customHeight="1" x14ac:dyDescent="0.35">
      <c r="B20" s="226" t="s">
        <v>204</v>
      </c>
      <c r="C20" s="233">
        <f>E11</f>
        <v>0</v>
      </c>
      <c r="D20" s="237" t="str">
        <f>'3. % Project Fees'!C27</f>
        <v>Insert %</v>
      </c>
      <c r="E20" s="238">
        <v>0</v>
      </c>
      <c r="F20" s="239" t="str">
        <f>'3. % Project Fees'!G27</f>
        <v>Insert %</v>
      </c>
      <c r="G20" s="237" t="e">
        <f t="shared" si="0"/>
        <v>#VALUE!</v>
      </c>
      <c r="H20" s="238">
        <f t="shared" si="0"/>
        <v>0</v>
      </c>
      <c r="I20" s="239" t="e">
        <f t="shared" si="0"/>
        <v>#VALUE!</v>
      </c>
    </row>
    <row r="21" spans="1:9" s="100" customFormat="1" ht="15" customHeight="1" x14ac:dyDescent="0.35">
      <c r="B21" s="226" t="s">
        <v>205</v>
      </c>
      <c r="C21" s="233">
        <f>E12</f>
        <v>0</v>
      </c>
      <c r="D21" s="237" t="str">
        <f>'3. % Project Fees'!C28</f>
        <v>Insert %</v>
      </c>
      <c r="E21" s="238">
        <v>0</v>
      </c>
      <c r="F21" s="239" t="str">
        <f>'3. % Project Fees'!G28</f>
        <v>Insert %</v>
      </c>
      <c r="G21" s="237" t="e">
        <f t="shared" si="0"/>
        <v>#VALUE!</v>
      </c>
      <c r="H21" s="238">
        <f t="shared" si="0"/>
        <v>0</v>
      </c>
      <c r="I21" s="239" t="e">
        <f t="shared" si="0"/>
        <v>#VALUE!</v>
      </c>
    </row>
    <row r="22" spans="1:9" s="100" customFormat="1" ht="15" customHeight="1" thickBot="1" x14ac:dyDescent="0.4">
      <c r="B22" s="227" t="s">
        <v>206</v>
      </c>
      <c r="C22" s="233">
        <f>E13</f>
        <v>0</v>
      </c>
      <c r="D22" s="240" t="str">
        <f>'3. % Project Fees'!C29</f>
        <v>Insert %</v>
      </c>
      <c r="E22" s="241">
        <v>0</v>
      </c>
      <c r="F22" s="242" t="str">
        <f>'3. % Project Fees'!G29</f>
        <v>Insert %</v>
      </c>
      <c r="G22" s="240" t="e">
        <f t="shared" si="0"/>
        <v>#VALUE!</v>
      </c>
      <c r="H22" s="241">
        <f t="shared" si="0"/>
        <v>0</v>
      </c>
      <c r="I22" s="242" t="e">
        <f t="shared" si="0"/>
        <v>#VALUE!</v>
      </c>
    </row>
    <row r="23" spans="1:9" ht="15" customHeight="1" thickBot="1" x14ac:dyDescent="0.4">
      <c r="B23" s="358" t="s">
        <v>210</v>
      </c>
      <c r="C23" s="359"/>
      <c r="D23" s="359"/>
      <c r="E23" s="359"/>
      <c r="F23" s="360"/>
      <c r="G23" s="243" t="e">
        <f t="shared" ref="G23:H23" si="1">ROUND(AVERAGE(G18:G22),2)</f>
        <v>#VALUE!</v>
      </c>
      <c r="H23" s="214">
        <f t="shared" si="1"/>
        <v>0</v>
      </c>
      <c r="I23" s="214" t="e">
        <f>ROUND(AVERAGE(I18:I22),2)</f>
        <v>#VALUE!</v>
      </c>
    </row>
    <row r="24" spans="1:9" s="100" customFormat="1" ht="27" customHeight="1" x14ac:dyDescent="0.35">
      <c r="A24" s="90"/>
      <c r="B24" s="101"/>
      <c r="C24" s="101"/>
      <c r="D24" s="101"/>
      <c r="E24" s="101"/>
      <c r="F24" s="102"/>
      <c r="G24" s="103"/>
    </row>
    <row r="25" spans="1:9" ht="14.15" customHeight="1" thickBot="1" x14ac:dyDescent="0.4">
      <c r="B25" s="97" t="s">
        <v>66</v>
      </c>
      <c r="C25" s="101"/>
      <c r="D25" s="101"/>
      <c r="E25" s="101"/>
      <c r="F25" s="102"/>
      <c r="G25" s="228"/>
    </row>
    <row r="26" spans="1:9" ht="16" thickBot="1" x14ac:dyDescent="0.4">
      <c r="B26" s="104"/>
      <c r="C26" s="104"/>
      <c r="D26" s="104"/>
      <c r="E26" s="375" t="s">
        <v>127</v>
      </c>
      <c r="F26" s="311"/>
      <c r="G26" s="312"/>
    </row>
    <row r="27" spans="1:9" x14ac:dyDescent="0.35">
      <c r="B27" s="297" t="s">
        <v>59</v>
      </c>
      <c r="C27" s="365" t="s">
        <v>67</v>
      </c>
      <c r="D27" s="367" t="s">
        <v>61</v>
      </c>
      <c r="E27" s="376" t="s">
        <v>68</v>
      </c>
      <c r="F27" s="377"/>
      <c r="G27" s="374"/>
    </row>
    <row r="28" spans="1:9" ht="16" thickBot="1" x14ac:dyDescent="0.4">
      <c r="B28" s="364"/>
      <c r="C28" s="366"/>
      <c r="D28" s="368"/>
      <c r="E28" s="205" t="s">
        <v>3</v>
      </c>
      <c r="F28" s="207" t="s">
        <v>4</v>
      </c>
      <c r="G28" s="206" t="s">
        <v>5</v>
      </c>
    </row>
    <row r="29" spans="1:9" x14ac:dyDescent="0.35">
      <c r="B29" s="105" t="s">
        <v>139</v>
      </c>
      <c r="C29" s="251">
        <f>'6. Regional Variation'!D13</f>
        <v>0</v>
      </c>
      <c r="D29" s="267">
        <v>1</v>
      </c>
      <c r="E29" s="257" t="e">
        <f>ROUND(G18*(1+$C29/100)*$D29,2)</f>
        <v>#VALUE!</v>
      </c>
      <c r="F29" s="254">
        <f t="shared" ref="F29:G29" si="2">ROUND(H18*(1+$C29/100)*$D29,2)</f>
        <v>0</v>
      </c>
      <c r="G29" s="255" t="e">
        <f t="shared" si="2"/>
        <v>#VALUE!</v>
      </c>
    </row>
    <row r="30" spans="1:9" x14ac:dyDescent="0.35">
      <c r="B30" s="106" t="s">
        <v>140</v>
      </c>
      <c r="C30" s="252">
        <f>'6. Regional Variation'!D18</f>
        <v>0</v>
      </c>
      <c r="D30" s="268">
        <v>1</v>
      </c>
      <c r="E30" s="257" t="e">
        <f t="shared" ref="E30:E34" si="3">ROUND(G19*(1+$C30/100)*$D30,2)</f>
        <v>#VALUE!</v>
      </c>
      <c r="F30" s="254">
        <f t="shared" ref="F30:F34" si="4">ROUND(H19*(1+$C30/100)*$D30,2)</f>
        <v>0</v>
      </c>
      <c r="G30" s="255" t="e">
        <f t="shared" ref="G30:G34" si="5">ROUND(I19*(1+$C30/100)*$D30,2)</f>
        <v>#VALUE!</v>
      </c>
    </row>
    <row r="31" spans="1:9" x14ac:dyDescent="0.35">
      <c r="B31" s="106" t="s">
        <v>141</v>
      </c>
      <c r="C31" s="252">
        <f>'6. Regional Variation'!D23</f>
        <v>0</v>
      </c>
      <c r="D31" s="268">
        <v>1</v>
      </c>
      <c r="E31" s="257" t="e">
        <f t="shared" si="3"/>
        <v>#VALUE!</v>
      </c>
      <c r="F31" s="254">
        <f t="shared" si="4"/>
        <v>0</v>
      </c>
      <c r="G31" s="255" t="e">
        <f t="shared" si="5"/>
        <v>#VALUE!</v>
      </c>
    </row>
    <row r="32" spans="1:9" ht="16" customHeight="1" x14ac:dyDescent="0.35">
      <c r="B32" s="106" t="s">
        <v>77</v>
      </c>
      <c r="C32" s="252">
        <f>'6. Regional Variation'!D24</f>
        <v>0</v>
      </c>
      <c r="D32" s="268">
        <v>1</v>
      </c>
      <c r="E32" s="257" t="e">
        <f t="shared" si="3"/>
        <v>#VALUE!</v>
      </c>
      <c r="F32" s="254">
        <f t="shared" si="4"/>
        <v>0</v>
      </c>
      <c r="G32" s="255" t="e">
        <f t="shared" si="5"/>
        <v>#VALUE!</v>
      </c>
    </row>
    <row r="33" spans="1:8" x14ac:dyDescent="0.35">
      <c r="B33" s="106" t="s">
        <v>78</v>
      </c>
      <c r="C33" s="252">
        <f>'6. Regional Variation'!D25</f>
        <v>0</v>
      </c>
      <c r="D33" s="268">
        <v>1</v>
      </c>
      <c r="E33" s="257" t="e">
        <f t="shared" si="3"/>
        <v>#VALUE!</v>
      </c>
      <c r="F33" s="254">
        <f t="shared" si="4"/>
        <v>0</v>
      </c>
      <c r="G33" s="255" t="e">
        <f t="shared" si="5"/>
        <v>#VALUE!</v>
      </c>
    </row>
    <row r="34" spans="1:8" ht="16" thickBot="1" x14ac:dyDescent="0.4">
      <c r="B34" s="107" t="s">
        <v>79</v>
      </c>
      <c r="C34" s="253">
        <f>'6. Regional Variation'!D26</f>
        <v>0</v>
      </c>
      <c r="D34" s="269">
        <v>1</v>
      </c>
      <c r="E34" s="258" t="e">
        <f t="shared" si="3"/>
        <v>#VALUE!</v>
      </c>
      <c r="F34" s="259">
        <f t="shared" si="4"/>
        <v>0</v>
      </c>
      <c r="G34" s="260" t="e">
        <f t="shared" si="5"/>
        <v>#VALUE!</v>
      </c>
      <c r="H34" s="208"/>
    </row>
    <row r="35" spans="1:8" s="100" customFormat="1" ht="28" customHeight="1" x14ac:dyDescent="0.35">
      <c r="A35" s="90"/>
      <c r="B35" s="94"/>
      <c r="C35" s="90"/>
      <c r="D35" s="90"/>
      <c r="E35" s="90"/>
      <c r="F35" s="90"/>
      <c r="G35" s="90"/>
    </row>
    <row r="36" spans="1:8" ht="21" customHeight="1" x14ac:dyDescent="0.35">
      <c r="B36" s="97" t="s">
        <v>224</v>
      </c>
      <c r="C36" s="90"/>
      <c r="D36" s="90"/>
      <c r="E36" s="90"/>
    </row>
    <row r="37" spans="1:8" s="110" customFormat="1" ht="16" thickBot="1" x14ac:dyDescent="0.4">
      <c r="B37" s="97"/>
      <c r="C37" s="90"/>
      <c r="D37" s="90"/>
      <c r="E37" s="90"/>
      <c r="F37" s="90"/>
      <c r="G37" s="208"/>
    </row>
    <row r="38" spans="1:8" x14ac:dyDescent="0.35">
      <c r="B38" s="372"/>
      <c r="C38" s="373"/>
      <c r="D38" s="373"/>
      <c r="E38" s="376" t="str">
        <f>D7</f>
        <v>Construction Management Fee</v>
      </c>
      <c r="F38" s="377"/>
      <c r="G38" s="374"/>
      <c r="H38" s="111"/>
    </row>
    <row r="39" spans="1:8" x14ac:dyDescent="0.35">
      <c r="B39" s="321"/>
      <c r="C39" s="323"/>
      <c r="D39" s="323"/>
      <c r="E39" s="209" t="s">
        <v>3</v>
      </c>
      <c r="F39" s="108" t="s">
        <v>4</v>
      </c>
      <c r="G39" s="109" t="s">
        <v>5</v>
      </c>
      <c r="H39" s="111"/>
    </row>
    <row r="40" spans="1:8" s="100" customFormat="1" ht="18" customHeight="1" thickBot="1" x14ac:dyDescent="0.4">
      <c r="B40" s="369" t="s">
        <v>69</v>
      </c>
      <c r="C40" s="370"/>
      <c r="D40" s="371"/>
      <c r="E40" s="261" t="e">
        <f>ROUND(AVERAGE(E29:E34),2)</f>
        <v>#VALUE!</v>
      </c>
      <c r="F40" s="262">
        <f>ROUND(AVERAGE(F29:F34),2)</f>
        <v>0</v>
      </c>
      <c r="G40" s="187" t="e">
        <f>ROUND(AVERAGE(G29:G34),2)</f>
        <v>#VALUE!</v>
      </c>
      <c r="H40" s="113"/>
    </row>
    <row r="41" spans="1:8" ht="16" thickBot="1" x14ac:dyDescent="0.4">
      <c r="B41" s="361" t="s">
        <v>162</v>
      </c>
      <c r="C41" s="362"/>
      <c r="D41" s="363"/>
      <c r="E41" s="349" t="e">
        <f>ROUND(AVERAGE(E40:G40),2)</f>
        <v>#VALUE!</v>
      </c>
      <c r="F41" s="350"/>
      <c r="G41" s="351"/>
    </row>
    <row r="42" spans="1:8" s="100" customFormat="1" ht="30" customHeight="1" x14ac:dyDescent="0.35">
      <c r="A42" s="90"/>
      <c r="B42" s="94"/>
      <c r="C42" s="94"/>
      <c r="D42" s="94"/>
      <c r="E42" s="94"/>
      <c r="F42" s="94"/>
      <c r="G42" s="94"/>
      <c r="H42" s="90"/>
    </row>
    <row r="43" spans="1:8" s="100" customFormat="1" ht="56.15" customHeight="1" x14ac:dyDescent="0.35">
      <c r="A43" s="90"/>
      <c r="B43" s="94"/>
      <c r="C43" s="90"/>
      <c r="D43" s="90"/>
      <c r="E43" s="90"/>
      <c r="F43" s="90"/>
      <c r="G43" s="111"/>
      <c r="H43" s="90"/>
    </row>
    <row r="44" spans="1:8" x14ac:dyDescent="0.35">
      <c r="B44" s="112"/>
      <c r="C44" s="100"/>
      <c r="D44" s="100"/>
      <c r="E44" s="100"/>
      <c r="F44" s="100"/>
      <c r="G44" s="113"/>
    </row>
    <row r="45" spans="1:8" x14ac:dyDescent="0.35">
      <c r="C45" s="90"/>
      <c r="D45" s="100"/>
      <c r="E45" s="100"/>
      <c r="G45" s="100"/>
    </row>
    <row r="46" spans="1:8" x14ac:dyDescent="0.35">
      <c r="C46" s="90"/>
      <c r="D46" s="100"/>
      <c r="E46" s="100"/>
      <c r="F46" s="100"/>
      <c r="G46" s="100"/>
    </row>
    <row r="58" spans="1:8" ht="23.15" customHeight="1" x14ac:dyDescent="0.35"/>
    <row r="59" spans="1:8" x14ac:dyDescent="0.35">
      <c r="H59" s="100"/>
    </row>
    <row r="60" spans="1:8" s="100" customFormat="1" ht="30" customHeight="1" x14ac:dyDescent="0.35">
      <c r="A60" s="90"/>
      <c r="B60" s="94"/>
      <c r="C60" s="94"/>
      <c r="D60" s="94"/>
      <c r="E60" s="94"/>
      <c r="F60" s="90"/>
      <c r="G60" s="90"/>
    </row>
    <row r="61" spans="1:8" s="100" customFormat="1" ht="56.15" customHeight="1" x14ac:dyDescent="0.35">
      <c r="A61" s="90"/>
      <c r="B61" s="94"/>
      <c r="C61" s="94"/>
      <c r="D61" s="94"/>
      <c r="E61" s="94"/>
      <c r="F61" s="90"/>
      <c r="G61" s="90"/>
      <c r="H61" s="90"/>
    </row>
    <row r="76" spans="1:8" ht="23.15" customHeight="1" x14ac:dyDescent="0.35"/>
    <row r="77" spans="1:8" x14ac:dyDescent="0.35">
      <c r="H77" s="100"/>
    </row>
    <row r="78" spans="1:8" s="100" customFormat="1" ht="30" customHeight="1" x14ac:dyDescent="0.35">
      <c r="A78" s="90"/>
      <c r="B78" s="94"/>
      <c r="C78" s="94"/>
      <c r="D78" s="94"/>
      <c r="E78" s="94"/>
      <c r="F78" s="90"/>
      <c r="G78" s="90"/>
    </row>
    <row r="79" spans="1:8" s="100" customFormat="1" ht="56.15" customHeight="1" x14ac:dyDescent="0.35">
      <c r="A79" s="90"/>
      <c r="B79" s="94"/>
      <c r="C79" s="94"/>
      <c r="D79" s="94"/>
      <c r="E79" s="94"/>
      <c r="F79" s="90"/>
      <c r="G79" s="90"/>
      <c r="H79" s="90"/>
    </row>
    <row r="96" spans="8:8" x14ac:dyDescent="0.35">
      <c r="H96" s="100"/>
    </row>
    <row r="97" spans="1:8" s="100" customFormat="1" ht="30" customHeight="1" x14ac:dyDescent="0.35">
      <c r="A97" s="90"/>
      <c r="B97" s="94"/>
      <c r="C97" s="94"/>
      <c r="D97" s="94"/>
      <c r="E97" s="94"/>
      <c r="F97" s="90"/>
      <c r="G97" s="90"/>
      <c r="H97" s="90"/>
    </row>
    <row r="98" spans="1:8" ht="14.15" customHeight="1" x14ac:dyDescent="0.35"/>
    <row r="99" spans="1:8" ht="14.15" customHeight="1" x14ac:dyDescent="0.35"/>
    <row r="100" spans="1:8" ht="14.15" customHeight="1" x14ac:dyDescent="0.35"/>
    <row r="101" spans="1:8" ht="14.15" customHeight="1" x14ac:dyDescent="0.35"/>
    <row r="102" spans="1:8" ht="14.15" customHeight="1" x14ac:dyDescent="0.35"/>
    <row r="103" spans="1:8" ht="15" customHeight="1" x14ac:dyDescent="0.35"/>
  </sheetData>
  <sheetProtection algorithmName="SHA-512" hashValue="IM77pePhAqXLvKNvKIrB5cD+pobkvkXYDU89UUmhmH1FvRPQFr9LiV5srrb8A3Z0YYoBwQ0yoQ77iTN/zUQKFA==" saltValue="VKm4RoHKelTMgimQvKnJsg==" spinCount="100000" sheet="1" objects="1" scenarios="1" selectLockedCells="1"/>
  <mergeCells count="17">
    <mergeCell ref="D7:E7"/>
    <mergeCell ref="E26:G26"/>
    <mergeCell ref="E27:G27"/>
    <mergeCell ref="E38:G38"/>
    <mergeCell ref="G15:H15"/>
    <mergeCell ref="E41:G41"/>
    <mergeCell ref="C16:C17"/>
    <mergeCell ref="B16:B17"/>
    <mergeCell ref="D16:F16"/>
    <mergeCell ref="G16:I16"/>
    <mergeCell ref="B23:F23"/>
    <mergeCell ref="B41:D41"/>
    <mergeCell ref="B27:B28"/>
    <mergeCell ref="C27:C28"/>
    <mergeCell ref="D27:D28"/>
    <mergeCell ref="B40:D40"/>
    <mergeCell ref="B38:D39"/>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topLeftCell="A8" zoomScaleNormal="100" workbookViewId="0">
      <selection activeCell="D22" sqref="D22:D27"/>
    </sheetView>
  </sheetViews>
  <sheetFormatPr defaultRowHeight="15.5" x14ac:dyDescent="0.35"/>
  <cols>
    <col min="1" max="1" width="4" style="18" customWidth="1"/>
    <col min="2" max="2" width="31.453125" style="18" customWidth="1"/>
    <col min="3" max="3" width="12.08984375" style="18" customWidth="1"/>
    <col min="4" max="4" width="12.1796875" style="18" customWidth="1"/>
    <col min="5" max="7" width="13.1796875" style="18" customWidth="1"/>
    <col min="8" max="16384" width="8.7265625" style="18"/>
  </cols>
  <sheetData>
    <row r="1" spans="1:7" ht="18.5" x14ac:dyDescent="0.45">
      <c r="A1" s="90"/>
      <c r="B1" s="14" t="s">
        <v>76</v>
      </c>
      <c r="C1" s="90"/>
      <c r="D1" s="92"/>
      <c r="E1" s="114"/>
      <c r="F1" s="90"/>
      <c r="G1" s="111"/>
    </row>
    <row r="2" spans="1:7" ht="18.5" x14ac:dyDescent="0.45">
      <c r="A2" s="90"/>
      <c r="B2" s="14"/>
      <c r="C2" s="90"/>
      <c r="D2" s="92"/>
      <c r="E2" s="114"/>
      <c r="F2" s="90"/>
      <c r="G2" s="111"/>
    </row>
    <row r="3" spans="1:7" ht="18.5" x14ac:dyDescent="0.45">
      <c r="A3" s="90"/>
      <c r="B3" s="95" t="s">
        <v>147</v>
      </c>
      <c r="C3" s="90"/>
      <c r="D3" s="92"/>
      <c r="E3" s="114"/>
      <c r="F3" s="96" t="s">
        <v>178</v>
      </c>
      <c r="G3" s="111"/>
    </row>
    <row r="4" spans="1:7" x14ac:dyDescent="0.35">
      <c r="A4" s="90"/>
      <c r="B4" s="94"/>
      <c r="C4" s="90"/>
      <c r="D4" s="92"/>
      <c r="E4" s="114"/>
      <c r="F4" s="90"/>
      <c r="G4" s="111"/>
    </row>
    <row r="5" spans="1:7" x14ac:dyDescent="0.35">
      <c r="A5" s="90"/>
      <c r="B5" s="97" t="s">
        <v>52</v>
      </c>
      <c r="C5" s="90"/>
      <c r="D5" s="92"/>
      <c r="F5" s="90"/>
      <c r="G5" s="111"/>
    </row>
    <row r="6" spans="1:7" ht="16" thickBot="1" x14ac:dyDescent="0.4">
      <c r="A6" s="90"/>
      <c r="B6" s="94"/>
      <c r="C6" s="90"/>
      <c r="D6" s="92"/>
      <c r="E6" s="114"/>
      <c r="F6" s="90"/>
      <c r="G6" s="111"/>
    </row>
    <row r="7" spans="1:7" ht="26" customHeight="1" x14ac:dyDescent="0.35">
      <c r="A7" s="100"/>
      <c r="B7" s="297" t="s">
        <v>8</v>
      </c>
      <c r="C7" s="367" t="s">
        <v>53</v>
      </c>
      <c r="D7" s="297" t="s">
        <v>9</v>
      </c>
      <c r="E7" s="298" t="s">
        <v>54</v>
      </c>
      <c r="F7" s="390" t="s">
        <v>10</v>
      </c>
      <c r="G7" s="298" t="s">
        <v>55</v>
      </c>
    </row>
    <row r="8" spans="1:7" x14ac:dyDescent="0.35">
      <c r="A8" s="100"/>
      <c r="B8" s="387"/>
      <c r="C8" s="388"/>
      <c r="D8" s="389" t="s">
        <v>56</v>
      </c>
      <c r="E8" s="386"/>
      <c r="F8" s="391" t="s">
        <v>56</v>
      </c>
      <c r="G8" s="386"/>
    </row>
    <row r="9" spans="1:7" x14ac:dyDescent="0.35">
      <c r="A9" s="90"/>
      <c r="B9" s="115" t="s">
        <v>11</v>
      </c>
      <c r="C9" s="268">
        <v>1</v>
      </c>
      <c r="D9" s="202">
        <f>'4. Time Charges '!D9</f>
        <v>0</v>
      </c>
      <c r="E9" s="116">
        <f>IF(D9="Insert £","",ROUND(SUM(C9*D9),2))</f>
        <v>0</v>
      </c>
      <c r="F9" s="199">
        <f>'4. Time Charges '!E9</f>
        <v>0</v>
      </c>
      <c r="G9" s="116">
        <f>IF(F9="Insert £","",ROUND(F9*$C9,2))</f>
        <v>0</v>
      </c>
    </row>
    <row r="10" spans="1:7" x14ac:dyDescent="0.35">
      <c r="A10" s="90"/>
      <c r="B10" s="117" t="s">
        <v>12</v>
      </c>
      <c r="C10" s="268">
        <v>1.25</v>
      </c>
      <c r="D10" s="203">
        <f>'4. Time Charges '!D10</f>
        <v>0</v>
      </c>
      <c r="E10" s="116">
        <f t="shared" ref="E10:E14" si="0">IF(D10="Insert £","",ROUND(SUM(C10*D10),2))</f>
        <v>0</v>
      </c>
      <c r="F10" s="200">
        <f>'4. Time Charges '!E10</f>
        <v>0</v>
      </c>
      <c r="G10" s="116">
        <f t="shared" ref="G10:G14" si="1">IF(F10="Insert £","",ROUND(F10*$C10,2))</f>
        <v>0</v>
      </c>
    </row>
    <row r="11" spans="1:7" x14ac:dyDescent="0.35">
      <c r="A11" s="90"/>
      <c r="B11" s="117" t="s">
        <v>13</v>
      </c>
      <c r="C11" s="268">
        <v>1.5</v>
      </c>
      <c r="D11" s="203">
        <f>'4. Time Charges '!D11</f>
        <v>0</v>
      </c>
      <c r="E11" s="116">
        <f t="shared" si="0"/>
        <v>0</v>
      </c>
      <c r="F11" s="200">
        <f>'4. Time Charges '!E11</f>
        <v>0</v>
      </c>
      <c r="G11" s="116">
        <f t="shared" si="1"/>
        <v>0</v>
      </c>
    </row>
    <row r="12" spans="1:7" x14ac:dyDescent="0.35">
      <c r="A12" s="90"/>
      <c r="B12" s="117" t="s">
        <v>14</v>
      </c>
      <c r="C12" s="268">
        <v>1.25</v>
      </c>
      <c r="D12" s="203">
        <f>'4. Time Charges '!D12</f>
        <v>0</v>
      </c>
      <c r="E12" s="116">
        <f t="shared" si="0"/>
        <v>0</v>
      </c>
      <c r="F12" s="200">
        <f>'4. Time Charges '!E12</f>
        <v>0</v>
      </c>
      <c r="G12" s="116">
        <f t="shared" si="1"/>
        <v>0</v>
      </c>
    </row>
    <row r="13" spans="1:7" x14ac:dyDescent="0.35">
      <c r="A13" s="90"/>
      <c r="B13" s="117" t="s">
        <v>15</v>
      </c>
      <c r="C13" s="268">
        <v>0.75</v>
      </c>
      <c r="D13" s="203">
        <f>'4. Time Charges '!D13</f>
        <v>0</v>
      </c>
      <c r="E13" s="116">
        <f t="shared" si="0"/>
        <v>0</v>
      </c>
      <c r="F13" s="200">
        <f>'4. Time Charges '!E13</f>
        <v>0</v>
      </c>
      <c r="G13" s="116">
        <f t="shared" si="1"/>
        <v>0</v>
      </c>
    </row>
    <row r="14" spans="1:7" ht="31.5" thickBot="1" x14ac:dyDescent="0.4">
      <c r="A14" s="90"/>
      <c r="B14" s="197" t="s">
        <v>16</v>
      </c>
      <c r="C14" s="269">
        <v>0.25</v>
      </c>
      <c r="D14" s="204">
        <f>'4. Time Charges '!D14</f>
        <v>0</v>
      </c>
      <c r="E14" s="198">
        <f t="shared" si="0"/>
        <v>0</v>
      </c>
      <c r="F14" s="201">
        <f>'4. Time Charges '!E14</f>
        <v>0</v>
      </c>
      <c r="G14" s="198">
        <f t="shared" si="1"/>
        <v>0</v>
      </c>
    </row>
    <row r="15" spans="1:7" ht="16" thickBot="1" x14ac:dyDescent="0.4">
      <c r="A15" s="90"/>
      <c r="B15" s="380" t="s">
        <v>57</v>
      </c>
      <c r="C15" s="381"/>
      <c r="D15" s="381"/>
      <c r="E15" s="263">
        <f>IF(SUM(E9:E14)=0,0,ROUND(AVERAGE(E9:E14),2))</f>
        <v>0</v>
      </c>
      <c r="F15" s="264"/>
      <c r="G15" s="265">
        <f>IF(SUM(G9:G14)=0,0,ROUND(AVERAGE(G9:G14),2))</f>
        <v>0</v>
      </c>
    </row>
    <row r="16" spans="1:7" x14ac:dyDescent="0.35">
      <c r="A16" s="90"/>
      <c r="B16" s="118"/>
      <c r="C16" s="119"/>
      <c r="D16" s="119"/>
      <c r="E16" s="119"/>
      <c r="F16" s="90"/>
      <c r="G16" s="90"/>
    </row>
    <row r="17" spans="1:7" x14ac:dyDescent="0.35">
      <c r="A17" s="90"/>
      <c r="B17" s="118"/>
      <c r="C17" s="119"/>
      <c r="D17" s="119"/>
      <c r="E17" s="119"/>
      <c r="F17" s="90"/>
      <c r="G17" s="90"/>
    </row>
    <row r="18" spans="1:7" x14ac:dyDescent="0.35">
      <c r="A18" s="90"/>
      <c r="B18" s="97" t="s">
        <v>58</v>
      </c>
      <c r="C18" s="119"/>
      <c r="D18" s="119"/>
      <c r="E18" s="119"/>
      <c r="F18" s="90"/>
      <c r="G18" s="90"/>
    </row>
    <row r="19" spans="1:7" ht="16" thickBot="1" x14ac:dyDescent="0.4">
      <c r="A19" s="90"/>
      <c r="B19" s="94"/>
      <c r="C19" s="90"/>
      <c r="D19" s="92"/>
      <c r="E19" s="114"/>
      <c r="F19" s="90"/>
      <c r="G19" s="111"/>
    </row>
    <row r="20" spans="1:7" x14ac:dyDescent="0.35">
      <c r="A20" s="90"/>
      <c r="B20" s="382" t="s">
        <v>59</v>
      </c>
      <c r="C20" s="365" t="s">
        <v>60</v>
      </c>
      <c r="D20" s="365" t="s">
        <v>61</v>
      </c>
      <c r="E20" s="365" t="s">
        <v>62</v>
      </c>
      <c r="F20" s="385"/>
      <c r="G20" s="90"/>
    </row>
    <row r="21" spans="1:7" x14ac:dyDescent="0.35">
      <c r="A21" s="90"/>
      <c r="B21" s="383"/>
      <c r="C21" s="384"/>
      <c r="D21" s="384"/>
      <c r="E21" s="108" t="s">
        <v>9</v>
      </c>
      <c r="F21" s="109" t="s">
        <v>10</v>
      </c>
      <c r="G21" s="90"/>
    </row>
    <row r="22" spans="1:7" x14ac:dyDescent="0.35">
      <c r="A22" s="90"/>
      <c r="B22" s="106" t="s">
        <v>139</v>
      </c>
      <c r="C22" s="252">
        <f>'6. Regional Variation'!E13</f>
        <v>0</v>
      </c>
      <c r="D22" s="246">
        <v>1</v>
      </c>
      <c r="E22" s="120">
        <f>ROUND(E$15*(1+$C22/100)*$D22,2)</f>
        <v>0</v>
      </c>
      <c r="F22" s="121">
        <f>ROUND(G$15*(1+$C22/100)*$D22,2)</f>
        <v>0</v>
      </c>
      <c r="G22" s="90"/>
    </row>
    <row r="23" spans="1:7" x14ac:dyDescent="0.35">
      <c r="A23" s="90"/>
      <c r="B23" s="106" t="s">
        <v>140</v>
      </c>
      <c r="C23" s="252">
        <f>'6. Regional Variation'!E18</f>
        <v>0</v>
      </c>
      <c r="D23" s="246">
        <v>1</v>
      </c>
      <c r="E23" s="120">
        <f t="shared" ref="E23:E27" si="2">ROUND(E$15*(1+$C23/100)*$D23,2)</f>
        <v>0</v>
      </c>
      <c r="F23" s="121">
        <f t="shared" ref="F23:F27" si="3">ROUND(G$15*(1+$C23/100)*$D23,2)</f>
        <v>0</v>
      </c>
      <c r="G23" s="90"/>
    </row>
    <row r="24" spans="1:7" x14ac:dyDescent="0.35">
      <c r="A24" s="90"/>
      <c r="B24" s="106" t="s">
        <v>141</v>
      </c>
      <c r="C24" s="252">
        <f>'6. Regional Variation'!E23</f>
        <v>0</v>
      </c>
      <c r="D24" s="246">
        <v>1</v>
      </c>
      <c r="E24" s="120">
        <f t="shared" si="2"/>
        <v>0</v>
      </c>
      <c r="F24" s="121">
        <f t="shared" si="3"/>
        <v>0</v>
      </c>
      <c r="G24" s="90"/>
    </row>
    <row r="25" spans="1:7" x14ac:dyDescent="0.35">
      <c r="A25" s="90"/>
      <c r="B25" s="106" t="s">
        <v>77</v>
      </c>
      <c r="C25" s="252">
        <f>'6. Regional Variation'!E24</f>
        <v>0</v>
      </c>
      <c r="D25" s="246">
        <v>1</v>
      </c>
      <c r="E25" s="120">
        <f t="shared" si="2"/>
        <v>0</v>
      </c>
      <c r="F25" s="121">
        <f t="shared" si="3"/>
        <v>0</v>
      </c>
      <c r="G25" s="90"/>
    </row>
    <row r="26" spans="1:7" x14ac:dyDescent="0.35">
      <c r="A26" s="90"/>
      <c r="B26" s="106" t="s">
        <v>78</v>
      </c>
      <c r="C26" s="252">
        <f>'6. Regional Variation'!E25</f>
        <v>0</v>
      </c>
      <c r="D26" s="246">
        <v>1</v>
      </c>
      <c r="E26" s="120">
        <f t="shared" si="2"/>
        <v>0</v>
      </c>
      <c r="F26" s="121">
        <f t="shared" si="3"/>
        <v>0</v>
      </c>
      <c r="G26" s="90"/>
    </row>
    <row r="27" spans="1:7" ht="16" thickBot="1" x14ac:dyDescent="0.4">
      <c r="A27" s="90"/>
      <c r="B27" s="122" t="s">
        <v>79</v>
      </c>
      <c r="C27" s="266">
        <f>'6. Regional Variation'!E26</f>
        <v>0</v>
      </c>
      <c r="D27" s="247">
        <v>1</v>
      </c>
      <c r="E27" s="120">
        <f t="shared" si="2"/>
        <v>0</v>
      </c>
      <c r="F27" s="121">
        <f t="shared" si="3"/>
        <v>0</v>
      </c>
      <c r="G27" s="90"/>
    </row>
    <row r="28" spans="1:7" ht="16" thickBot="1" x14ac:dyDescent="0.4">
      <c r="A28" s="90"/>
      <c r="B28" s="380" t="s">
        <v>151</v>
      </c>
      <c r="C28" s="381"/>
      <c r="D28" s="381"/>
      <c r="E28" s="263">
        <f>ROUND(AVERAGE(E22:E27),2)</f>
        <v>0</v>
      </c>
      <c r="F28" s="265">
        <f>ROUND(AVERAGE(F22:F27),2)</f>
        <v>0</v>
      </c>
      <c r="G28" s="90"/>
    </row>
    <row r="29" spans="1:7" x14ac:dyDescent="0.35">
      <c r="A29" s="90"/>
      <c r="B29" s="94"/>
      <c r="C29" s="90"/>
      <c r="D29" s="92"/>
      <c r="E29" s="114"/>
      <c r="F29" s="90"/>
      <c r="G29" s="111"/>
    </row>
    <row r="30" spans="1:7" x14ac:dyDescent="0.35">
      <c r="A30" s="90"/>
      <c r="B30" s="94"/>
      <c r="C30" s="90"/>
      <c r="D30" s="92"/>
      <c r="E30" s="114"/>
      <c r="F30" s="90"/>
      <c r="G30" s="111"/>
    </row>
    <row r="31" spans="1:7" x14ac:dyDescent="0.35">
      <c r="A31" s="90"/>
      <c r="B31" s="379"/>
      <c r="C31" s="379"/>
      <c r="D31" s="379"/>
      <c r="E31" s="379"/>
      <c r="F31" s="379"/>
      <c r="G31" s="379"/>
    </row>
    <row r="32" spans="1:7" x14ac:dyDescent="0.35">
      <c r="A32" s="90"/>
      <c r="B32" s="379"/>
      <c r="C32" s="379"/>
      <c r="D32" s="379"/>
      <c r="E32" s="379"/>
      <c r="F32" s="379"/>
      <c r="G32" s="379"/>
    </row>
    <row r="33" spans="1:7" x14ac:dyDescent="0.35">
      <c r="A33" s="90"/>
      <c r="B33" s="379"/>
      <c r="C33" s="379"/>
      <c r="D33" s="379"/>
      <c r="E33" s="379"/>
      <c r="F33" s="379"/>
      <c r="G33" s="379"/>
    </row>
  </sheetData>
  <sheetProtection sheet="1" selectLockedCells="1" selectUnlockedCells="1"/>
  <mergeCells count="13">
    <mergeCell ref="G7:G8"/>
    <mergeCell ref="B7:B8"/>
    <mergeCell ref="C7:C8"/>
    <mergeCell ref="D7:D8"/>
    <mergeCell ref="E7:E8"/>
    <mergeCell ref="F7:F8"/>
    <mergeCell ref="B31:G33"/>
    <mergeCell ref="B15:D15"/>
    <mergeCell ref="B20:B21"/>
    <mergeCell ref="C20:C21"/>
    <mergeCell ref="D20:D21"/>
    <mergeCell ref="E20:F20"/>
    <mergeCell ref="B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 for Completion</vt:lpstr>
      <vt:lpstr>1. Title Page</vt:lpstr>
      <vt:lpstr>2. ID &amp; Sub-Lot selection</vt:lpstr>
      <vt:lpstr>3. % Project Fees</vt:lpstr>
      <vt:lpstr>4. Time Charges </vt:lpstr>
      <vt:lpstr>5. Site Facilities</vt:lpstr>
      <vt:lpstr>6. Regional Variation</vt:lpstr>
      <vt:lpstr>7. Summary - % Project Fees</vt:lpstr>
      <vt:lpstr>8. Summary - Time Charges </vt:lpstr>
      <vt:lpstr>9. Summary - Site Facilities</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dcterms:created xsi:type="dcterms:W3CDTF">2018-08-08T09:54:21Z</dcterms:created>
  <dcterms:modified xsi:type="dcterms:W3CDTF">2019-02-01T11:16:00Z</dcterms:modified>
</cp:coreProperties>
</file>