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15" windowWidth="19995" windowHeight="7200"/>
  </bookViews>
  <sheets>
    <sheet name="Guidance" sheetId="2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G41" i="1" l="1"/>
  <c r="Q41" i="1"/>
  <c r="S41" i="1" s="1"/>
  <c r="N41" i="1"/>
  <c r="P41" i="1" s="1"/>
  <c r="M41" i="1"/>
  <c r="K41" i="1"/>
  <c r="H41" i="1"/>
  <c r="J41" i="1" s="1"/>
  <c r="Q20" i="1" l="1"/>
  <c r="S20" i="1" s="1"/>
  <c r="N20" i="1"/>
  <c r="P20" i="1" s="1"/>
  <c r="K20" i="1"/>
  <c r="M20" i="1" s="1"/>
  <c r="H20" i="1"/>
  <c r="J20" i="1" s="1"/>
  <c r="G20" i="1"/>
  <c r="G35" i="1" l="1"/>
  <c r="G33" i="1"/>
  <c r="G11" i="1" l="1"/>
  <c r="G13" i="1"/>
  <c r="Q49" i="1"/>
  <c r="S49" i="1" s="1"/>
  <c r="Q47" i="1"/>
  <c r="S47" i="1" s="1"/>
  <c r="Q43" i="1"/>
  <c r="S43" i="1" s="1"/>
  <c r="Q39" i="1"/>
  <c r="S39" i="1" s="1"/>
  <c r="N49" i="1"/>
  <c r="P49" i="1" s="1"/>
  <c r="N47" i="1"/>
  <c r="P47" i="1" s="1"/>
  <c r="N43" i="1"/>
  <c r="P43" i="1" s="1"/>
  <c r="N39" i="1"/>
  <c r="P39" i="1" s="1"/>
  <c r="K49" i="1"/>
  <c r="M49" i="1" s="1"/>
  <c r="K47" i="1"/>
  <c r="M47" i="1" s="1"/>
  <c r="K43" i="1"/>
  <c r="M43" i="1" s="1"/>
  <c r="K39" i="1"/>
  <c r="M39" i="1" s="1"/>
  <c r="H49" i="1"/>
  <c r="J49" i="1" s="1"/>
  <c r="H47" i="1"/>
  <c r="J47" i="1" s="1"/>
  <c r="H43" i="1"/>
  <c r="J43" i="1" s="1"/>
  <c r="H39" i="1"/>
  <c r="J39" i="1" s="1"/>
  <c r="Q30" i="1"/>
  <c r="S30" i="1" s="1"/>
  <c r="Q28" i="1"/>
  <c r="S28" i="1" s="1"/>
  <c r="Q26" i="1"/>
  <c r="S26" i="1" s="1"/>
  <c r="Q24" i="1"/>
  <c r="S24" i="1" s="1"/>
  <c r="Q22" i="1"/>
  <c r="S22" i="1" s="1"/>
  <c r="Q18" i="1"/>
  <c r="S18" i="1" s="1"/>
  <c r="Q16" i="1"/>
  <c r="S16" i="1" s="1"/>
  <c r="N30" i="1"/>
  <c r="P30" i="1" s="1"/>
  <c r="N28" i="1"/>
  <c r="P28" i="1" s="1"/>
  <c r="N26" i="1"/>
  <c r="P26" i="1" s="1"/>
  <c r="N24" i="1"/>
  <c r="P24" i="1" s="1"/>
  <c r="N22" i="1"/>
  <c r="P22" i="1" s="1"/>
  <c r="N18" i="1"/>
  <c r="P18" i="1" s="1"/>
  <c r="N16" i="1"/>
  <c r="P16" i="1" s="1"/>
  <c r="K30" i="1"/>
  <c r="M30" i="1" s="1"/>
  <c r="K28" i="1"/>
  <c r="M28" i="1" s="1"/>
  <c r="K26" i="1"/>
  <c r="M26" i="1" s="1"/>
  <c r="K24" i="1"/>
  <c r="M24" i="1" s="1"/>
  <c r="K22" i="1"/>
  <c r="M22" i="1" s="1"/>
  <c r="K18" i="1"/>
  <c r="M18" i="1" s="1"/>
  <c r="K16" i="1"/>
  <c r="M16" i="1" s="1"/>
  <c r="H30" i="1"/>
  <c r="J30" i="1" s="1"/>
  <c r="H28" i="1"/>
  <c r="J28" i="1" s="1"/>
  <c r="H26" i="1"/>
  <c r="J26" i="1" s="1"/>
  <c r="H24" i="1"/>
  <c r="J24" i="1" s="1"/>
  <c r="H22" i="1"/>
  <c r="J22" i="1" s="1"/>
  <c r="H18" i="1"/>
  <c r="J18" i="1" s="1"/>
  <c r="H16" i="1"/>
  <c r="J16" i="1" s="1"/>
  <c r="Q13" i="1"/>
  <c r="S13" i="1" s="1"/>
  <c r="N13" i="1"/>
  <c r="P13" i="1" s="1"/>
  <c r="Q11" i="1"/>
  <c r="S11" i="1" s="1"/>
  <c r="N11" i="1"/>
  <c r="P11" i="1" s="1"/>
  <c r="K13" i="1"/>
  <c r="M13" i="1" s="1"/>
  <c r="K11" i="1"/>
  <c r="M11" i="1" s="1"/>
  <c r="H13" i="1"/>
  <c r="J13" i="1" s="1"/>
  <c r="H11" i="1"/>
  <c r="J11" i="1" s="1"/>
  <c r="G54" i="1"/>
  <c r="G52" i="1"/>
  <c r="G49" i="1"/>
  <c r="G47" i="1"/>
  <c r="G43" i="1"/>
  <c r="G39" i="1"/>
  <c r="G30" i="1"/>
  <c r="G28" i="1"/>
  <c r="G26" i="1"/>
  <c r="G24" i="1"/>
  <c r="G22" i="1"/>
  <c r="G18" i="1"/>
  <c r="G16" i="1"/>
  <c r="G55" i="1" l="1"/>
  <c r="G58" i="1" l="1"/>
  <c r="G61" i="1" s="1"/>
</calcChain>
</file>

<file path=xl/sharedStrings.xml><?xml version="1.0" encoding="utf-8"?>
<sst xmlns="http://schemas.openxmlformats.org/spreadsheetml/2006/main" count="147" uniqueCount="80">
  <si>
    <t>Outside space</t>
  </si>
  <si>
    <t xml:space="preserve">Hardstanding </t>
  </si>
  <si>
    <t>Description</t>
  </si>
  <si>
    <t>Outdoor space with power</t>
  </si>
  <si>
    <t>Variance in area over contract period</t>
  </si>
  <si>
    <t xml:space="preserve">Shelving </t>
  </si>
  <si>
    <t>Lm</t>
  </si>
  <si>
    <t>Pallet Space (Half Pallet)</t>
  </si>
  <si>
    <t>Transport Costs ( Long wheelbase van)</t>
  </si>
  <si>
    <t>Variance in movements over contract period</t>
  </si>
  <si>
    <t>H E present requirement</t>
  </si>
  <si>
    <t>Total</t>
  </si>
  <si>
    <t>Internal Space</t>
  </si>
  <si>
    <t>Mobilisation  (One off cost)</t>
  </si>
  <si>
    <t>Internal Space (Electrical Equipment storage)</t>
  </si>
  <si>
    <t>Innovation Centre</t>
  </si>
  <si>
    <t xml:space="preserve">Provision of MHE including all servicing </t>
  </si>
  <si>
    <t>Outside testing space</t>
  </si>
  <si>
    <r>
      <t>Rate ft</t>
    </r>
    <r>
      <rPr>
        <b/>
        <vertAlign val="superscript"/>
        <sz val="10"/>
        <color theme="1"/>
        <rFont val="Arial"/>
        <family val="2"/>
      </rPr>
      <t>2</t>
    </r>
  </si>
  <si>
    <r>
      <rPr>
        <sz val="10"/>
        <color theme="1"/>
        <rFont val="Arial"/>
        <family val="2"/>
      </rPr>
      <t>ft</t>
    </r>
    <r>
      <rPr>
        <vertAlign val="superscript"/>
        <sz val="10"/>
        <color theme="1"/>
        <rFont val="Arial"/>
        <family val="2"/>
      </rPr>
      <t>2</t>
    </r>
  </si>
  <si>
    <t>10% over present requirement'</t>
  </si>
  <si>
    <t>20% over present requirement'</t>
  </si>
  <si>
    <t>20% under present requirement'</t>
  </si>
  <si>
    <t>10% under present requirement'</t>
  </si>
  <si>
    <t>Demobilisation (one off cost )</t>
  </si>
  <si>
    <t>H E presently utilising</t>
  </si>
  <si>
    <t>Rate Mile</t>
  </si>
  <si>
    <t>20% lower utilisation</t>
  </si>
  <si>
    <t>10% lower utilisation</t>
  </si>
  <si>
    <t>10% more utilisation</t>
  </si>
  <si>
    <t>20% more utilisation</t>
  </si>
  <si>
    <t xml:space="preserve">Total </t>
  </si>
  <si>
    <t>% Addition</t>
  </si>
  <si>
    <r>
      <t>Storage Bins  (0.03m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</si>
  <si>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t>Pallet Space (One and a Half Pallet)</t>
  </si>
  <si>
    <t>National Technology and Logistics Centre</t>
  </si>
  <si>
    <t xml:space="preserve">Tenderer </t>
  </si>
  <si>
    <t>Note all costs for transport to be one way only</t>
  </si>
  <si>
    <t>Internal Space (Third Line Services)</t>
  </si>
  <si>
    <t>Management/Facility Costs</t>
  </si>
  <si>
    <t>People Resource</t>
  </si>
  <si>
    <t>See Service Info.</t>
  </si>
  <si>
    <t>Internal testing space</t>
  </si>
  <si>
    <t>Movement of stock - Item Based</t>
  </si>
  <si>
    <t>Mechanical handling equipment (MHE)</t>
  </si>
  <si>
    <t>Maintenance of Trailer Mounted Crane</t>
  </si>
  <si>
    <t>No.</t>
  </si>
  <si>
    <t>Office/Desk Space inc. IT/Telecoms</t>
  </si>
  <si>
    <t xml:space="preserve">Provision of additional staff </t>
  </si>
  <si>
    <t>Contract Manager</t>
  </si>
  <si>
    <t>Team Leader</t>
  </si>
  <si>
    <t>Stock Controller</t>
  </si>
  <si>
    <t>Stock Administrator</t>
  </si>
  <si>
    <t>Warehouse Operative</t>
  </si>
  <si>
    <t>Day</t>
  </si>
  <si>
    <t>Rate</t>
  </si>
  <si>
    <t>Month</t>
  </si>
  <si>
    <t>GUIDANCE</t>
  </si>
  <si>
    <t>Item</t>
  </si>
  <si>
    <t>Period</t>
  </si>
  <si>
    <t>Week</t>
  </si>
  <si>
    <t>Due to increased capacity requirement Highways England may require additional staff resource the cost for providing the additional resource should be priced for the periods below</t>
  </si>
  <si>
    <t>Table 2</t>
  </si>
  <si>
    <t>Table 1</t>
  </si>
  <si>
    <r>
      <t xml:space="preserve">The primary financial evaluation will be based on </t>
    </r>
    <r>
      <rPr>
        <b/>
        <sz val="12"/>
        <color theme="1"/>
        <rFont val="Arial"/>
        <family val="2"/>
      </rPr>
      <t>Table 1</t>
    </r>
    <r>
      <rPr>
        <sz val="12"/>
        <color theme="1"/>
        <rFont val="Arial"/>
        <family val="2"/>
      </rPr>
      <t xml:space="preserve">. However </t>
    </r>
    <r>
      <rPr>
        <b/>
        <sz val="12"/>
        <color theme="1"/>
        <rFont val="Arial"/>
        <family val="2"/>
      </rPr>
      <t>Table 2</t>
    </r>
    <r>
      <rPr>
        <sz val="12"/>
        <color theme="1"/>
        <rFont val="Arial"/>
        <family val="2"/>
      </rPr>
      <t xml:space="preserve"> will be reviewed and form part of your contract as a basis for the provision of additional staff</t>
    </r>
  </si>
  <si>
    <t>the tables and service information no qualifications of your tender will be accepted and could lead to your tender being rejected as non compliant.</t>
  </si>
  <si>
    <t xml:space="preserve">The service information should be read in conjunction with the table to clarify the exact requirements to be priced. Tenderers should not make any assumptions outside </t>
  </si>
  <si>
    <t>to ensure it is clear the adjustment has assessed and been valued £0 by yourselves</t>
  </si>
  <si>
    <t>Within the variance element of Table 1 figures should be entered in all yellow cells. If the effect of the variance is nil, you should still enter the  figure £0 in the cell.</t>
  </si>
  <si>
    <t>Pallet Space (Full Pallet)</t>
  </si>
  <si>
    <t>Management Fee - covering contract management, utilities, cleaning, security and insurance</t>
  </si>
  <si>
    <t>Courier Parcel (per parcel)</t>
  </si>
  <si>
    <t>Pallet Network (per pallet)</t>
  </si>
  <si>
    <t>Rate/Mile</t>
  </si>
  <si>
    <t>Rate/Item</t>
  </si>
  <si>
    <r>
      <t>Rate/ft</t>
    </r>
    <r>
      <rPr>
        <b/>
        <vertAlign val="superscript"/>
        <sz val="10"/>
        <color theme="1"/>
        <rFont val="Arial"/>
        <family val="2"/>
      </rPr>
      <t>2</t>
    </r>
  </si>
  <si>
    <t>Transport Costs (HGV) 18 Tonne</t>
  </si>
  <si>
    <t>Tractor unit with flatbed</t>
  </si>
  <si>
    <t>Movement of stock - Mileage Based (annual)</t>
  </si>
  <si>
    <t>Tenderers should only enter figures within the yellow cells all prices are to given as an annual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</si>
</sst>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1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8"/>
      <color rgb="FF4F81B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0" fillId="0" borderId="0" xfId="0" applyBorder="1"/>
    <xf numFmtId="0" fontId="0" fillId="4" borderId="11" xfId="0" applyFill="1" applyBorder="1"/>
    <xf numFmtId="0" fontId="0" fillId="4" borderId="4" xfId="0" applyFill="1" applyBorder="1"/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9" fontId="6" fillId="2" borderId="1" xfId="0" applyNumberFormat="1" applyFont="1" applyFill="1" applyBorder="1"/>
    <xf numFmtId="1" fontId="6" fillId="0" borderId="1" xfId="0" applyNumberFormat="1" applyFont="1" applyBorder="1" applyAlignment="1">
      <alignment horizontal="center"/>
    </xf>
    <xf numFmtId="44" fontId="6" fillId="0" borderId="1" xfId="1" applyFont="1" applyBorder="1"/>
    <xf numFmtId="3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" xfId="0" applyFont="1" applyFill="1" applyBorder="1"/>
    <xf numFmtId="0" fontId="6" fillId="2" borderId="11" xfId="0" applyFont="1" applyFill="1" applyBorder="1"/>
    <xf numFmtId="0" fontId="6" fillId="2" borderId="4" xfId="0" applyFont="1" applyFill="1" applyBorder="1"/>
    <xf numFmtId="0" fontId="6" fillId="4" borderId="3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4" borderId="11" xfId="0" applyFont="1" applyFill="1" applyBorder="1"/>
    <xf numFmtId="0" fontId="6" fillId="4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9" fontId="6" fillId="2" borderId="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44" fontId="6" fillId="0" borderId="14" xfId="1" applyFont="1" applyBorder="1"/>
    <xf numFmtId="0" fontId="6" fillId="4" borderId="14" xfId="0" applyFont="1" applyFill="1" applyBorder="1"/>
    <xf numFmtId="0" fontId="6" fillId="2" borderId="14" xfId="0" applyFont="1" applyFill="1" applyBorder="1" applyAlignment="1">
      <alignment horizontal="center"/>
    </xf>
    <xf numFmtId="44" fontId="6" fillId="2" borderId="14" xfId="1" applyFont="1" applyFill="1" applyBorder="1"/>
    <xf numFmtId="0" fontId="6" fillId="2" borderId="14" xfId="0" applyFont="1" applyFill="1" applyBorder="1" applyAlignment="1">
      <alignment horizontal="center" wrapText="1"/>
    </xf>
    <xf numFmtId="0" fontId="6" fillId="4" borderId="13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 wrapText="1"/>
    </xf>
    <xf numFmtId="44" fontId="6" fillId="0" borderId="15" xfId="1" applyFont="1" applyBorder="1"/>
    <xf numFmtId="0" fontId="6" fillId="2" borderId="16" xfId="0" applyFont="1" applyFill="1" applyBorder="1" applyAlignment="1">
      <alignment horizontal="center" wrapText="1"/>
    </xf>
    <xf numFmtId="44" fontId="6" fillId="0" borderId="10" xfId="1" applyFont="1" applyBorder="1"/>
    <xf numFmtId="1" fontId="3" fillId="0" borderId="1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4" borderId="3" xfId="0" applyFont="1" applyFill="1" applyBorder="1"/>
    <xf numFmtId="0" fontId="7" fillId="4" borderId="11" xfId="0" applyFont="1" applyFill="1" applyBorder="1"/>
    <xf numFmtId="0" fontId="8" fillId="0" borderId="3" xfId="0" applyFont="1" applyBorder="1"/>
    <xf numFmtId="0" fontId="7" fillId="0" borderId="11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center"/>
    </xf>
    <xf numFmtId="0" fontId="7" fillId="4" borderId="4" xfId="0" applyFont="1" applyFill="1" applyBorder="1"/>
    <xf numFmtId="0" fontId="0" fillId="4" borderId="2" xfId="0" applyFill="1" applyBorder="1"/>
    <xf numFmtId="0" fontId="0" fillId="4" borderId="9" xfId="0" applyFill="1" applyBorder="1"/>
    <xf numFmtId="44" fontId="0" fillId="0" borderId="0" xfId="0" applyNumberFormat="1"/>
    <xf numFmtId="0" fontId="8" fillId="4" borderId="3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6" fillId="3" borderId="1" xfId="0" applyFont="1" applyFill="1" applyBorder="1"/>
    <xf numFmtId="0" fontId="6" fillId="3" borderId="3" xfId="0" applyFont="1" applyFill="1" applyBorder="1"/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4" fontId="7" fillId="3" borderId="1" xfId="1" applyFont="1" applyFill="1" applyBorder="1"/>
    <xf numFmtId="44" fontId="6" fillId="0" borderId="14" xfId="1" applyFont="1" applyFill="1" applyBorder="1"/>
    <xf numFmtId="44" fontId="6" fillId="0" borderId="15" xfId="1" applyFont="1" applyFill="1" applyBorder="1"/>
    <xf numFmtId="0" fontId="10" fillId="0" borderId="0" xfId="0" applyFont="1" applyAlignment="1">
      <alignment horizontal="left" vertical="center"/>
    </xf>
    <xf numFmtId="1" fontId="6" fillId="0" borderId="12" xfId="0" applyNumberFormat="1" applyFont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0" xfId="0" applyFont="1"/>
    <xf numFmtId="0" fontId="0" fillId="0" borderId="0" xfId="0" applyFill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2"/>
  <sheetViews>
    <sheetView tabSelected="1" workbookViewId="0">
      <selection activeCell="G33" sqref="G33"/>
    </sheetView>
  </sheetViews>
  <sheetFormatPr defaultRowHeight="15" x14ac:dyDescent="0.2"/>
  <sheetData>
    <row r="1" spans="2:2" ht="15.75" x14ac:dyDescent="0.25">
      <c r="B1" s="1" t="s">
        <v>57</v>
      </c>
    </row>
    <row r="4" spans="2:2" x14ac:dyDescent="0.2">
      <c r="B4" s="75" t="s">
        <v>79</v>
      </c>
    </row>
    <row r="6" spans="2:2" ht="15.75" x14ac:dyDescent="0.25">
      <c r="B6" t="s">
        <v>64</v>
      </c>
    </row>
    <row r="8" spans="2:2" x14ac:dyDescent="0.2">
      <c r="B8" t="s">
        <v>68</v>
      </c>
    </row>
    <row r="9" spans="2:2" x14ac:dyDescent="0.2">
      <c r="B9" t="s">
        <v>67</v>
      </c>
    </row>
    <row r="11" spans="2:2" x14ac:dyDescent="0.2">
      <c r="B11" t="s">
        <v>66</v>
      </c>
    </row>
    <row r="12" spans="2:2" x14ac:dyDescent="0.2">
      <c r="B12" t="s">
        <v>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zoomScale="87" zoomScaleNormal="87" workbookViewId="0">
      <selection activeCell="F9" sqref="F9"/>
    </sheetView>
  </sheetViews>
  <sheetFormatPr defaultRowHeight="15" x14ac:dyDescent="0.2"/>
  <cols>
    <col min="2" max="2" width="13.21875" bestFit="1" customWidth="1"/>
    <col min="4" max="4" width="15.88671875" customWidth="1"/>
    <col min="5" max="5" width="16.109375" customWidth="1"/>
    <col min="7" max="7" width="14.44140625" bestFit="1" customWidth="1"/>
    <col min="8" max="8" width="12.5546875" bestFit="1" customWidth="1"/>
    <col min="9" max="19" width="10" customWidth="1"/>
  </cols>
  <sheetData>
    <row r="1" spans="1:19" ht="24" thickBot="1" x14ac:dyDescent="0.3">
      <c r="A1" s="5"/>
      <c r="B1" s="69" t="s">
        <v>35</v>
      </c>
    </row>
    <row r="2" spans="1:19" ht="16.5" thickBot="1" x14ac:dyDescent="0.3">
      <c r="B2" s="1" t="s">
        <v>36</v>
      </c>
      <c r="C2" s="86"/>
      <c r="D2" s="87"/>
      <c r="E2" s="88"/>
    </row>
    <row r="4" spans="1:19" ht="15.75" x14ac:dyDescent="0.25">
      <c r="B4" s="1" t="s">
        <v>63</v>
      </c>
      <c r="E4" s="2"/>
      <c r="F4" s="2"/>
      <c r="G4" s="2"/>
    </row>
    <row r="5" spans="1:19" ht="15.75" x14ac:dyDescent="0.25">
      <c r="B5" s="51"/>
      <c r="C5" s="52"/>
      <c r="D5" s="52"/>
      <c r="E5" s="52"/>
      <c r="F5" s="53"/>
      <c r="G5" s="54" t="s">
        <v>11</v>
      </c>
      <c r="H5" s="89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</row>
    <row r="6" spans="1:19" ht="15.75" x14ac:dyDescent="0.25">
      <c r="B6" s="49" t="s">
        <v>13</v>
      </c>
      <c r="C6" s="50"/>
      <c r="D6" s="50"/>
      <c r="E6" s="50"/>
      <c r="F6" s="50"/>
      <c r="G6" s="6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 spans="1:19" ht="15.75" x14ac:dyDescent="0.25">
      <c r="B7" s="49" t="s">
        <v>24</v>
      </c>
      <c r="C7" s="50"/>
      <c r="D7" s="50"/>
      <c r="E7" s="50"/>
      <c r="F7" s="55"/>
      <c r="G7" s="50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7"/>
    </row>
    <row r="8" spans="1:19" ht="15.75" x14ac:dyDescent="0.25">
      <c r="B8" s="49" t="s">
        <v>0</v>
      </c>
      <c r="C8" s="50"/>
      <c r="D8" s="50"/>
      <c r="E8" s="50"/>
      <c r="F8" s="50"/>
      <c r="G8" s="55"/>
      <c r="H8" s="98" t="s">
        <v>4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</row>
    <row r="9" spans="1:19" ht="38.25" x14ac:dyDescent="0.2">
      <c r="B9" s="99" t="s">
        <v>2</v>
      </c>
      <c r="C9" s="99"/>
      <c r="D9" s="99"/>
      <c r="E9" s="24" t="s">
        <v>10</v>
      </c>
      <c r="F9" s="6" t="s">
        <v>75</v>
      </c>
      <c r="G9" s="30" t="s">
        <v>11</v>
      </c>
      <c r="H9" s="26" t="s">
        <v>22</v>
      </c>
      <c r="I9" s="6" t="s">
        <v>18</v>
      </c>
      <c r="J9" s="6" t="s">
        <v>11</v>
      </c>
      <c r="K9" s="7" t="s">
        <v>23</v>
      </c>
      <c r="L9" s="6" t="s">
        <v>18</v>
      </c>
      <c r="M9" s="6" t="s">
        <v>11</v>
      </c>
      <c r="N9" s="7" t="s">
        <v>20</v>
      </c>
      <c r="O9" s="6" t="s">
        <v>18</v>
      </c>
      <c r="P9" s="6" t="s">
        <v>11</v>
      </c>
      <c r="Q9" s="7" t="s">
        <v>21</v>
      </c>
      <c r="R9" s="6" t="s">
        <v>18</v>
      </c>
      <c r="S9" s="6" t="s">
        <v>11</v>
      </c>
    </row>
    <row r="10" spans="1:19" x14ac:dyDescent="0.2">
      <c r="B10" s="100" t="s">
        <v>1</v>
      </c>
      <c r="C10" s="101"/>
      <c r="D10" s="102"/>
      <c r="E10" s="8" t="s">
        <v>19</v>
      </c>
      <c r="F10" s="8"/>
      <c r="G10" s="31"/>
      <c r="H10" s="27" t="s">
        <v>19</v>
      </c>
      <c r="I10" s="9"/>
      <c r="J10" s="9"/>
      <c r="K10" s="8" t="s">
        <v>19</v>
      </c>
      <c r="L10" s="9"/>
      <c r="M10" s="9"/>
      <c r="N10" s="8" t="s">
        <v>19</v>
      </c>
      <c r="O10" s="9"/>
      <c r="P10" s="9"/>
      <c r="Q10" s="8" t="s">
        <v>19</v>
      </c>
      <c r="R10" s="9"/>
      <c r="S10" s="10"/>
    </row>
    <row r="11" spans="1:19" x14ac:dyDescent="0.2">
      <c r="B11" s="103"/>
      <c r="C11" s="104"/>
      <c r="D11" s="105"/>
      <c r="E11" s="11">
        <v>110000</v>
      </c>
      <c r="F11" s="61"/>
      <c r="G11" s="32">
        <f>E11*F11</f>
        <v>0</v>
      </c>
      <c r="H11" s="28">
        <f>E11-(E11*0.2)</f>
        <v>88000</v>
      </c>
      <c r="I11" s="63"/>
      <c r="J11" s="12">
        <f>H11*I11</f>
        <v>0</v>
      </c>
      <c r="K11" s="25">
        <f>E11-(E11*0.1)</f>
        <v>99000</v>
      </c>
      <c r="L11" s="61"/>
      <c r="M11" s="12">
        <f>K11*L11</f>
        <v>0</v>
      </c>
      <c r="N11" s="25">
        <f>E11*1.1</f>
        <v>121000.00000000001</v>
      </c>
      <c r="O11" s="61"/>
      <c r="P11" s="12">
        <f>N11*O11</f>
        <v>0</v>
      </c>
      <c r="Q11" s="25">
        <f>E11*1.2</f>
        <v>132000</v>
      </c>
      <c r="R11" s="61"/>
      <c r="S11" s="12">
        <f>Q11*R11</f>
        <v>0</v>
      </c>
    </row>
    <row r="12" spans="1:19" x14ac:dyDescent="0.2">
      <c r="B12" s="92" t="s">
        <v>3</v>
      </c>
      <c r="C12" s="92"/>
      <c r="D12" s="92"/>
      <c r="E12" s="8" t="s">
        <v>19</v>
      </c>
      <c r="F12" s="8"/>
      <c r="G12" s="31"/>
      <c r="H12" s="2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2">
      <c r="B13" s="92"/>
      <c r="C13" s="92"/>
      <c r="D13" s="92"/>
      <c r="E13" s="11">
        <v>20000</v>
      </c>
      <c r="F13" s="61"/>
      <c r="G13" s="32">
        <f>E13*F13</f>
        <v>0</v>
      </c>
      <c r="H13" s="28">
        <f>E13-(E13*0.2)</f>
        <v>16000</v>
      </c>
      <c r="I13" s="61"/>
      <c r="J13" s="12">
        <f>H13*I13</f>
        <v>0</v>
      </c>
      <c r="K13" s="25">
        <f>E13-(E13*0.1)</f>
        <v>18000</v>
      </c>
      <c r="L13" s="61"/>
      <c r="M13" s="12">
        <f>K13*L13</f>
        <v>0</v>
      </c>
      <c r="N13" s="25">
        <f>E13*1.1</f>
        <v>22000</v>
      </c>
      <c r="O13" s="61"/>
      <c r="P13" s="12">
        <f>N13*O13</f>
        <v>0</v>
      </c>
      <c r="Q13" s="25">
        <f>E13*1.2</f>
        <v>24000</v>
      </c>
      <c r="R13" s="61"/>
      <c r="S13" s="12">
        <f>Q13*R13</f>
        <v>0</v>
      </c>
    </row>
    <row r="14" spans="1:19" x14ac:dyDescent="0.2">
      <c r="B14" s="93" t="s">
        <v>12</v>
      </c>
      <c r="C14" s="94"/>
      <c r="D14" s="95"/>
      <c r="E14" s="13"/>
      <c r="F14" s="14"/>
      <c r="G14" s="33"/>
      <c r="H14" s="2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">
      <c r="B15" s="92" t="s">
        <v>14</v>
      </c>
      <c r="C15" s="92"/>
      <c r="D15" s="92"/>
      <c r="E15" s="8" t="s">
        <v>19</v>
      </c>
      <c r="F15" s="8"/>
      <c r="G15" s="31"/>
      <c r="H15" s="2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</row>
    <row r="16" spans="1:19" x14ac:dyDescent="0.2">
      <c r="B16" s="92"/>
      <c r="C16" s="92"/>
      <c r="D16" s="92"/>
      <c r="E16" s="11">
        <v>10000</v>
      </c>
      <c r="F16" s="61"/>
      <c r="G16" s="32">
        <f>E16*F16</f>
        <v>0</v>
      </c>
      <c r="H16" s="28">
        <f>E16-(E16*0.2)</f>
        <v>8000</v>
      </c>
      <c r="I16" s="61"/>
      <c r="J16" s="12">
        <f>H16*I16</f>
        <v>0</v>
      </c>
      <c r="K16" s="25">
        <f>E16-(E16*0.1)</f>
        <v>9000</v>
      </c>
      <c r="L16" s="61"/>
      <c r="M16" s="12">
        <f>K16*L16</f>
        <v>0</v>
      </c>
      <c r="N16" s="25">
        <f>E16*1.1</f>
        <v>11000</v>
      </c>
      <c r="O16" s="61"/>
      <c r="P16" s="12">
        <f>N16*O16</f>
        <v>0</v>
      </c>
      <c r="Q16" s="25">
        <f>E16*1.2</f>
        <v>12000</v>
      </c>
      <c r="R16" s="61"/>
      <c r="S16" s="12">
        <f>Q16*R16</f>
        <v>0</v>
      </c>
    </row>
    <row r="17" spans="1:19" x14ac:dyDescent="0.2">
      <c r="B17" s="92" t="s">
        <v>38</v>
      </c>
      <c r="C17" s="92"/>
      <c r="D17" s="92"/>
      <c r="E17" s="8" t="s">
        <v>19</v>
      </c>
      <c r="F17" s="8"/>
      <c r="G17" s="31"/>
      <c r="H17" s="2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</row>
    <row r="18" spans="1:19" x14ac:dyDescent="0.2">
      <c r="B18" s="92"/>
      <c r="C18" s="92"/>
      <c r="D18" s="92"/>
      <c r="E18" s="11">
        <v>7000</v>
      </c>
      <c r="F18" s="61"/>
      <c r="G18" s="32">
        <f>E18*F18</f>
        <v>0</v>
      </c>
      <c r="H18" s="28">
        <f>E18-(E18*0.2)</f>
        <v>5600</v>
      </c>
      <c r="I18" s="61"/>
      <c r="J18" s="12">
        <f>H18*I18</f>
        <v>0</v>
      </c>
      <c r="K18" s="25">
        <f>E18-(E18*0.1)</f>
        <v>6300</v>
      </c>
      <c r="L18" s="61"/>
      <c r="M18" s="12">
        <f>K18*L18</f>
        <v>0</v>
      </c>
      <c r="N18" s="25">
        <f>E18*1.1</f>
        <v>7700.0000000000009</v>
      </c>
      <c r="O18" s="61"/>
      <c r="P18" s="12">
        <f>N18*O18</f>
        <v>0</v>
      </c>
      <c r="Q18" s="25">
        <f>E18*1.2</f>
        <v>8400</v>
      </c>
      <c r="R18" s="61"/>
      <c r="S18" s="12">
        <f>Q18*R18</f>
        <v>0</v>
      </c>
    </row>
    <row r="19" spans="1:19" x14ac:dyDescent="0.2">
      <c r="B19" s="92" t="s">
        <v>47</v>
      </c>
      <c r="C19" s="92"/>
      <c r="D19" s="92"/>
      <c r="E19" s="8" t="s">
        <v>19</v>
      </c>
      <c r="F19" s="8"/>
      <c r="G19" s="31"/>
      <c r="H19" s="2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</row>
    <row r="20" spans="1:19" x14ac:dyDescent="0.2">
      <c r="B20" s="92"/>
      <c r="C20" s="92"/>
      <c r="D20" s="92"/>
      <c r="E20" s="11">
        <v>500</v>
      </c>
      <c r="F20" s="61"/>
      <c r="G20" s="32">
        <f>E20*F20</f>
        <v>0</v>
      </c>
      <c r="H20" s="28">
        <f>E20-(E20*0.2)</f>
        <v>400</v>
      </c>
      <c r="I20" s="61"/>
      <c r="J20" s="12">
        <f>H20*I20</f>
        <v>0</v>
      </c>
      <c r="K20" s="25">
        <f>E20-(E20*0.1)</f>
        <v>450</v>
      </c>
      <c r="L20" s="61"/>
      <c r="M20" s="12">
        <f>K20*L20</f>
        <v>0</v>
      </c>
      <c r="N20" s="25">
        <f>E20*1.1</f>
        <v>550</v>
      </c>
      <c r="O20" s="61"/>
      <c r="P20" s="12">
        <f>N20*O20</f>
        <v>0</v>
      </c>
      <c r="Q20" s="25">
        <f>E20*1.2</f>
        <v>600</v>
      </c>
      <c r="R20" s="61"/>
      <c r="S20" s="12">
        <f>Q20*R20</f>
        <v>0</v>
      </c>
    </row>
    <row r="21" spans="1:19" x14ac:dyDescent="0.2">
      <c r="B21" s="92" t="s">
        <v>69</v>
      </c>
      <c r="C21" s="92"/>
      <c r="D21" s="92"/>
      <c r="E21" s="21" t="s">
        <v>46</v>
      </c>
      <c r="F21" s="8"/>
      <c r="G21" s="31"/>
      <c r="H21" s="29"/>
      <c r="I21" s="9"/>
      <c r="J21" s="9"/>
      <c r="K21" s="9"/>
      <c r="L21" s="9"/>
      <c r="M21" s="9"/>
      <c r="N21" s="9"/>
      <c r="O21" s="9"/>
      <c r="P21" s="9"/>
      <c r="Q21" s="9"/>
      <c r="R21" s="9"/>
      <c r="S21" s="10"/>
    </row>
    <row r="22" spans="1:19" x14ac:dyDescent="0.2">
      <c r="B22" s="92"/>
      <c r="C22" s="92"/>
      <c r="D22" s="92"/>
      <c r="E22" s="11">
        <v>1300</v>
      </c>
      <c r="F22" s="61"/>
      <c r="G22" s="32">
        <f>E22*F22</f>
        <v>0</v>
      </c>
      <c r="H22" s="28">
        <f>E22-(E22*0.2)</f>
        <v>1040</v>
      </c>
      <c r="I22" s="61"/>
      <c r="J22" s="12">
        <f>H22*I22</f>
        <v>0</v>
      </c>
      <c r="K22" s="25">
        <f>E22-(E22*0.1)</f>
        <v>1170</v>
      </c>
      <c r="L22" s="61"/>
      <c r="M22" s="12">
        <f>K22*L22</f>
        <v>0</v>
      </c>
      <c r="N22" s="25">
        <f>E22*1.1</f>
        <v>1430.0000000000002</v>
      </c>
      <c r="O22" s="61"/>
      <c r="P22" s="12">
        <f>N22*O22</f>
        <v>0</v>
      </c>
      <c r="Q22" s="25">
        <f>E22*1.2</f>
        <v>1560</v>
      </c>
      <c r="R22" s="61"/>
      <c r="S22" s="12">
        <f>Q22*R22</f>
        <v>0</v>
      </c>
    </row>
    <row r="23" spans="1:19" x14ac:dyDescent="0.2">
      <c r="B23" s="92" t="s">
        <v>7</v>
      </c>
      <c r="C23" s="92"/>
      <c r="D23" s="92"/>
      <c r="E23" s="21" t="s">
        <v>46</v>
      </c>
      <c r="F23" s="8"/>
      <c r="G23" s="31"/>
      <c r="H23" s="2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</row>
    <row r="24" spans="1:19" x14ac:dyDescent="0.2">
      <c r="B24" s="92"/>
      <c r="C24" s="92"/>
      <c r="D24" s="92"/>
      <c r="E24" s="11">
        <v>300</v>
      </c>
      <c r="F24" s="61"/>
      <c r="G24" s="32">
        <f>E24*F24</f>
        <v>0</v>
      </c>
      <c r="H24" s="28">
        <f>E24-(E24*0.2)</f>
        <v>240</v>
      </c>
      <c r="I24" s="61"/>
      <c r="J24" s="12">
        <f>H24*I24</f>
        <v>0</v>
      </c>
      <c r="K24" s="25">
        <f>E24-(E24*0.1)</f>
        <v>270</v>
      </c>
      <c r="L24" s="61"/>
      <c r="M24" s="12">
        <f>K24*L24</f>
        <v>0</v>
      </c>
      <c r="N24" s="25">
        <f>E24*1.1</f>
        <v>330</v>
      </c>
      <c r="O24" s="61"/>
      <c r="P24" s="12">
        <f>N24*O24</f>
        <v>0</v>
      </c>
      <c r="Q24" s="25">
        <f>E24*1.2</f>
        <v>360</v>
      </c>
      <c r="R24" s="61"/>
      <c r="S24" s="12">
        <f>Q24*R24</f>
        <v>0</v>
      </c>
    </row>
    <row r="25" spans="1:19" x14ac:dyDescent="0.2">
      <c r="B25" s="92" t="s">
        <v>34</v>
      </c>
      <c r="C25" s="92"/>
      <c r="D25" s="92"/>
      <c r="E25" s="21" t="s">
        <v>46</v>
      </c>
      <c r="F25" s="8"/>
      <c r="G25" s="31"/>
      <c r="H25" s="2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</row>
    <row r="26" spans="1:19" x14ac:dyDescent="0.2">
      <c r="B26" s="92"/>
      <c r="C26" s="92"/>
      <c r="D26" s="92"/>
      <c r="E26" s="11">
        <v>300</v>
      </c>
      <c r="F26" s="61"/>
      <c r="G26" s="32">
        <f>E26*F26</f>
        <v>0</v>
      </c>
      <c r="H26" s="28">
        <f>E26-(E26*0.2)</f>
        <v>240</v>
      </c>
      <c r="I26" s="61"/>
      <c r="J26" s="12">
        <f>H26*I26</f>
        <v>0</v>
      </c>
      <c r="K26" s="25">
        <f>E26-(E26*0.1)</f>
        <v>270</v>
      </c>
      <c r="L26" s="61"/>
      <c r="M26" s="12">
        <f>K26*L26</f>
        <v>0</v>
      </c>
      <c r="N26" s="25">
        <f>E26*1.1</f>
        <v>330</v>
      </c>
      <c r="O26" s="61"/>
      <c r="P26" s="12">
        <f>N26*O26</f>
        <v>0</v>
      </c>
      <c r="Q26" s="25">
        <f>E26*1.2</f>
        <v>360</v>
      </c>
      <c r="R26" s="61"/>
      <c r="S26" s="12">
        <f>Q26*R26</f>
        <v>0</v>
      </c>
    </row>
    <row r="27" spans="1:19" x14ac:dyDescent="0.2">
      <c r="B27" s="92" t="s">
        <v>5</v>
      </c>
      <c r="C27" s="92"/>
      <c r="D27" s="92"/>
      <c r="E27" s="15" t="s">
        <v>6</v>
      </c>
      <c r="F27" s="15"/>
      <c r="G27" s="34"/>
      <c r="H27" s="2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</row>
    <row r="28" spans="1:19" x14ac:dyDescent="0.2">
      <c r="B28" s="92"/>
      <c r="C28" s="92"/>
      <c r="D28" s="92"/>
      <c r="E28" s="11">
        <v>800</v>
      </c>
      <c r="F28" s="61"/>
      <c r="G28" s="32">
        <f>E28*F28</f>
        <v>0</v>
      </c>
      <c r="H28" s="28">
        <f>E28-(E28*0.2)</f>
        <v>640</v>
      </c>
      <c r="I28" s="61"/>
      <c r="J28" s="12">
        <f>H28*I28</f>
        <v>0</v>
      </c>
      <c r="K28" s="25">
        <f>E28-(E28*0.1)</f>
        <v>720</v>
      </c>
      <c r="L28" s="61"/>
      <c r="M28" s="12">
        <f>K28*L28</f>
        <v>0</v>
      </c>
      <c r="N28" s="25">
        <f>E28*1.1</f>
        <v>880.00000000000011</v>
      </c>
      <c r="O28" s="61"/>
      <c r="P28" s="12">
        <f>N28*O28</f>
        <v>0</v>
      </c>
      <c r="Q28" s="25">
        <f>E28*1.2</f>
        <v>960</v>
      </c>
      <c r="R28" s="61"/>
      <c r="S28" s="12">
        <f>Q28*R28</f>
        <v>0</v>
      </c>
    </row>
    <row r="29" spans="1:19" x14ac:dyDescent="0.2">
      <c r="B29" s="92" t="s">
        <v>33</v>
      </c>
      <c r="C29" s="92"/>
      <c r="D29" s="92"/>
      <c r="E29" s="21" t="s">
        <v>46</v>
      </c>
      <c r="F29" s="15"/>
      <c r="G29" s="34"/>
      <c r="H29" s="2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1:19" x14ac:dyDescent="0.2">
      <c r="A30" s="58"/>
      <c r="B30" s="92"/>
      <c r="C30" s="92"/>
      <c r="D30" s="92"/>
      <c r="E30" s="11">
        <v>200</v>
      </c>
      <c r="F30" s="61"/>
      <c r="G30" s="32">
        <f>E30*F30</f>
        <v>0</v>
      </c>
      <c r="H30" s="28">
        <f>E30-(E30*0.2)</f>
        <v>160</v>
      </c>
      <c r="I30" s="61"/>
      <c r="J30" s="12">
        <f>H30*I30</f>
        <v>0</v>
      </c>
      <c r="K30" s="25">
        <f>E30-(E30*0.1)</f>
        <v>180</v>
      </c>
      <c r="L30" s="61"/>
      <c r="M30" s="12">
        <f>K30*L30</f>
        <v>0</v>
      </c>
      <c r="N30" s="25">
        <f>E30*1.1</f>
        <v>220.00000000000003</v>
      </c>
      <c r="O30" s="61"/>
      <c r="P30" s="12">
        <f>N30*O30</f>
        <v>0</v>
      </c>
      <c r="Q30" s="25">
        <f>E30*1.2</f>
        <v>240</v>
      </c>
      <c r="R30" s="61"/>
      <c r="S30" s="12">
        <f>Q30*R30</f>
        <v>0</v>
      </c>
    </row>
    <row r="31" spans="1:19" x14ac:dyDescent="0.2">
      <c r="B31" s="93" t="s">
        <v>44</v>
      </c>
      <c r="C31" s="94"/>
      <c r="D31" s="95"/>
      <c r="E31" s="14"/>
      <c r="F31" s="20"/>
      <c r="G31" s="33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</row>
    <row r="32" spans="1:19" x14ac:dyDescent="0.2">
      <c r="B32" s="92" t="s">
        <v>16</v>
      </c>
      <c r="C32" s="92"/>
      <c r="D32" s="92"/>
      <c r="E32" s="21" t="s">
        <v>46</v>
      </c>
      <c r="F32" s="16"/>
      <c r="G32" s="35"/>
      <c r="H32" s="19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2:19" x14ac:dyDescent="0.2">
      <c r="B33" s="92"/>
      <c r="C33" s="92"/>
      <c r="D33" s="92"/>
      <c r="E33" s="70">
        <v>2</v>
      </c>
      <c r="F33" s="62"/>
      <c r="G33" s="32">
        <f>(E33*F33)</f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</row>
    <row r="34" spans="2:19" x14ac:dyDescent="0.2">
      <c r="B34" s="92" t="s">
        <v>45</v>
      </c>
      <c r="C34" s="92"/>
      <c r="D34" s="92"/>
      <c r="E34" s="21" t="s">
        <v>46</v>
      </c>
      <c r="F34" s="38"/>
      <c r="G34" s="36"/>
      <c r="H34" s="2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</row>
    <row r="35" spans="2:19" x14ac:dyDescent="0.2">
      <c r="B35" s="92"/>
      <c r="C35" s="92"/>
      <c r="D35" s="92"/>
      <c r="E35" s="70">
        <v>1</v>
      </c>
      <c r="F35" s="62"/>
      <c r="G35" s="32">
        <f>(E35*F35)</f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</row>
    <row r="36" spans="2:19" x14ac:dyDescent="0.2">
      <c r="B36" s="93" t="s">
        <v>78</v>
      </c>
      <c r="C36" s="94"/>
      <c r="D36" s="95"/>
      <c r="E36" s="14"/>
      <c r="F36" s="20"/>
      <c r="G36" s="33"/>
      <c r="H36" s="96" t="s">
        <v>9</v>
      </c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7"/>
    </row>
    <row r="37" spans="2:19" ht="24" customHeight="1" x14ac:dyDescent="0.2">
      <c r="B37" s="46" t="s">
        <v>37</v>
      </c>
      <c r="C37" s="47"/>
      <c r="D37" s="48"/>
      <c r="E37" s="24" t="s">
        <v>25</v>
      </c>
      <c r="F37" s="39" t="s">
        <v>73</v>
      </c>
      <c r="G37" s="30" t="s">
        <v>11</v>
      </c>
      <c r="H37" s="40" t="s">
        <v>27</v>
      </c>
      <c r="I37" s="39" t="s">
        <v>26</v>
      </c>
      <c r="J37" s="30" t="s">
        <v>11</v>
      </c>
      <c r="K37" s="40" t="s">
        <v>28</v>
      </c>
      <c r="L37" s="39" t="s">
        <v>26</v>
      </c>
      <c r="M37" s="30" t="s">
        <v>11</v>
      </c>
      <c r="N37" s="41" t="s">
        <v>29</v>
      </c>
      <c r="O37" s="39" t="s">
        <v>26</v>
      </c>
      <c r="P37" s="30" t="s">
        <v>11</v>
      </c>
      <c r="Q37" s="41" t="s">
        <v>30</v>
      </c>
      <c r="R37" s="39" t="s">
        <v>26</v>
      </c>
      <c r="S37" s="30" t="s">
        <v>11</v>
      </c>
    </row>
    <row r="38" spans="2:19" x14ac:dyDescent="0.2">
      <c r="B38" s="92" t="s">
        <v>76</v>
      </c>
      <c r="C38" s="92"/>
      <c r="D38" s="92"/>
      <c r="E38" s="21"/>
      <c r="F38" s="21"/>
      <c r="G38" s="36"/>
      <c r="H38" s="29"/>
      <c r="I38" s="9"/>
      <c r="J38" s="9"/>
      <c r="K38" s="9"/>
      <c r="L38" s="9"/>
      <c r="M38" s="9"/>
      <c r="N38" s="9"/>
      <c r="O38" s="9"/>
      <c r="P38" s="9"/>
      <c r="Q38" s="9"/>
      <c r="R38" s="9"/>
      <c r="S38" s="10"/>
    </row>
    <row r="39" spans="2:19" x14ac:dyDescent="0.2">
      <c r="B39" s="92"/>
      <c r="C39" s="92"/>
      <c r="D39" s="92"/>
      <c r="E39" s="11">
        <v>72000</v>
      </c>
      <c r="F39" s="61"/>
      <c r="G39" s="32">
        <f>E39*F39</f>
        <v>0</v>
      </c>
      <c r="H39" s="28">
        <f>E39-(E39*0.2)</f>
        <v>57600</v>
      </c>
      <c r="I39" s="61"/>
      <c r="J39" s="12">
        <f>H39*I39</f>
        <v>0</v>
      </c>
      <c r="K39" s="25">
        <f>E39-(E39*0.1)</f>
        <v>64800</v>
      </c>
      <c r="L39" s="61"/>
      <c r="M39" s="12">
        <f>K39*L39</f>
        <v>0</v>
      </c>
      <c r="N39" s="25">
        <f>E39*1.1</f>
        <v>79200</v>
      </c>
      <c r="O39" s="61"/>
      <c r="P39" s="12">
        <f>N39*O39</f>
        <v>0</v>
      </c>
      <c r="Q39" s="25">
        <f>E39*1.2</f>
        <v>86400</v>
      </c>
      <c r="R39" s="61"/>
      <c r="S39" s="12">
        <f>Q39*R39</f>
        <v>0</v>
      </c>
    </row>
    <row r="40" spans="2:19" x14ac:dyDescent="0.2">
      <c r="B40" s="100" t="s">
        <v>77</v>
      </c>
      <c r="C40" s="101"/>
      <c r="D40" s="102"/>
      <c r="E40" s="21"/>
      <c r="F40" s="21"/>
      <c r="G40" s="36"/>
      <c r="H40" s="29"/>
      <c r="I40" s="9"/>
      <c r="J40" s="9"/>
      <c r="K40" s="9"/>
      <c r="L40" s="9"/>
      <c r="M40" s="9"/>
      <c r="N40" s="9"/>
      <c r="O40" s="9"/>
      <c r="P40" s="9"/>
      <c r="Q40" s="9"/>
      <c r="R40" s="9"/>
      <c r="S40" s="10"/>
    </row>
    <row r="41" spans="2:19" x14ac:dyDescent="0.2">
      <c r="B41" s="103"/>
      <c r="C41" s="104"/>
      <c r="D41" s="105"/>
      <c r="E41" s="11">
        <v>30000</v>
      </c>
      <c r="F41" s="61"/>
      <c r="G41" s="32">
        <f>E41*F41</f>
        <v>0</v>
      </c>
      <c r="H41" s="28">
        <f>E41-(E41*0.2)</f>
        <v>24000</v>
      </c>
      <c r="I41" s="61"/>
      <c r="J41" s="12">
        <f>H41*I41</f>
        <v>0</v>
      </c>
      <c r="K41" s="25">
        <f>E41-(E41*0.1)</f>
        <v>27000</v>
      </c>
      <c r="L41" s="61"/>
      <c r="M41" s="12">
        <f>K41*L41</f>
        <v>0</v>
      </c>
      <c r="N41" s="25">
        <f>E41*1.1</f>
        <v>33000</v>
      </c>
      <c r="O41" s="61"/>
      <c r="P41" s="12">
        <f>N41*O41</f>
        <v>0</v>
      </c>
      <c r="Q41" s="25">
        <f>E41*1.2</f>
        <v>36000</v>
      </c>
      <c r="R41" s="61"/>
      <c r="S41" s="12">
        <f>Q41*R41</f>
        <v>0</v>
      </c>
    </row>
    <row r="42" spans="2:19" x14ac:dyDescent="0.2">
      <c r="B42" s="92" t="s">
        <v>8</v>
      </c>
      <c r="C42" s="92"/>
      <c r="D42" s="92"/>
      <c r="E42" s="21"/>
      <c r="F42" s="38"/>
      <c r="G42" s="36"/>
      <c r="H42" s="29"/>
      <c r="I42" s="9"/>
      <c r="J42" s="9"/>
      <c r="K42" s="9"/>
      <c r="L42" s="9"/>
      <c r="M42" s="9"/>
      <c r="N42" s="9"/>
      <c r="O42" s="9"/>
      <c r="P42" s="9"/>
      <c r="Q42" s="9"/>
      <c r="R42" s="9"/>
      <c r="S42" s="10"/>
    </row>
    <row r="43" spans="2:19" x14ac:dyDescent="0.2">
      <c r="B43" s="92"/>
      <c r="C43" s="92"/>
      <c r="D43" s="92"/>
      <c r="E43" s="11">
        <v>144000</v>
      </c>
      <c r="F43" s="61"/>
      <c r="G43" s="32">
        <f>E43*F43</f>
        <v>0</v>
      </c>
      <c r="H43" s="28">
        <f>E43-(E43*0.2)</f>
        <v>115200</v>
      </c>
      <c r="I43" s="61"/>
      <c r="J43" s="12">
        <f>H43*I43</f>
        <v>0</v>
      </c>
      <c r="K43" s="25">
        <f>E43-(E43*0.1)</f>
        <v>129600</v>
      </c>
      <c r="L43" s="61"/>
      <c r="M43" s="12">
        <f>K43*L43</f>
        <v>0</v>
      </c>
      <c r="N43" s="25">
        <f>E43*1.1</f>
        <v>158400</v>
      </c>
      <c r="O43" s="61"/>
      <c r="P43" s="12">
        <f>N43*O43</f>
        <v>0</v>
      </c>
      <c r="Q43" s="25">
        <f>E43*1.2</f>
        <v>172800</v>
      </c>
      <c r="R43" s="61"/>
      <c r="S43" s="12">
        <f>Q43*R43</f>
        <v>0</v>
      </c>
    </row>
    <row r="44" spans="2:19" x14ac:dyDescent="0.2">
      <c r="B44" s="93" t="s">
        <v>43</v>
      </c>
      <c r="C44" s="94"/>
      <c r="D44" s="95"/>
      <c r="E44" s="14"/>
      <c r="F44" s="20"/>
      <c r="G44" s="33"/>
      <c r="H44" s="96" t="s">
        <v>9</v>
      </c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7"/>
    </row>
    <row r="45" spans="2:19" ht="24" customHeight="1" x14ac:dyDescent="0.2">
      <c r="B45" s="46" t="s">
        <v>37</v>
      </c>
      <c r="C45" s="47"/>
      <c r="D45" s="48"/>
      <c r="E45" s="24" t="s">
        <v>25</v>
      </c>
      <c r="F45" s="39" t="s">
        <v>74</v>
      </c>
      <c r="G45" s="30" t="s">
        <v>11</v>
      </c>
      <c r="H45" s="40" t="s">
        <v>27</v>
      </c>
      <c r="I45" s="39" t="s">
        <v>26</v>
      </c>
      <c r="J45" s="30" t="s">
        <v>11</v>
      </c>
      <c r="K45" s="40" t="s">
        <v>28</v>
      </c>
      <c r="L45" s="39" t="s">
        <v>26</v>
      </c>
      <c r="M45" s="30" t="s">
        <v>11</v>
      </c>
      <c r="N45" s="41" t="s">
        <v>29</v>
      </c>
      <c r="O45" s="39" t="s">
        <v>26</v>
      </c>
      <c r="P45" s="30" t="s">
        <v>11</v>
      </c>
      <c r="Q45" s="41" t="s">
        <v>30</v>
      </c>
      <c r="R45" s="39" t="s">
        <v>26</v>
      </c>
      <c r="S45" s="30" t="s">
        <v>11</v>
      </c>
    </row>
    <row r="46" spans="2:19" x14ac:dyDescent="0.2">
      <c r="B46" s="92" t="s">
        <v>71</v>
      </c>
      <c r="C46" s="92"/>
      <c r="D46" s="92"/>
      <c r="E46" s="21"/>
      <c r="F46" s="21"/>
      <c r="G46" s="36"/>
      <c r="H46" s="29"/>
      <c r="I46" s="9"/>
      <c r="J46" s="9"/>
      <c r="K46" s="9"/>
      <c r="L46" s="9"/>
      <c r="M46" s="9"/>
      <c r="N46" s="9"/>
      <c r="O46" s="9"/>
      <c r="P46" s="9"/>
      <c r="Q46" s="9"/>
      <c r="R46" s="9"/>
      <c r="S46" s="10"/>
    </row>
    <row r="47" spans="2:19" x14ac:dyDescent="0.2">
      <c r="B47" s="92"/>
      <c r="C47" s="92"/>
      <c r="D47" s="92"/>
      <c r="E47" s="11">
        <v>175</v>
      </c>
      <c r="F47" s="61"/>
      <c r="G47" s="32">
        <f>E47*F47</f>
        <v>0</v>
      </c>
      <c r="H47" s="28">
        <f>E47-(E47*0.2)</f>
        <v>140</v>
      </c>
      <c r="I47" s="61"/>
      <c r="J47" s="12">
        <f>H47*I47</f>
        <v>0</v>
      </c>
      <c r="K47" s="25">
        <f>E47-(E47*0.1)</f>
        <v>157.5</v>
      </c>
      <c r="L47" s="61"/>
      <c r="M47" s="12">
        <f>K47*L47</f>
        <v>0</v>
      </c>
      <c r="N47" s="25">
        <f>E47*1.1</f>
        <v>192.50000000000003</v>
      </c>
      <c r="O47" s="61"/>
      <c r="P47" s="12">
        <f>N47*O47</f>
        <v>0</v>
      </c>
      <c r="Q47" s="25">
        <f>E47*1.2</f>
        <v>210</v>
      </c>
      <c r="R47" s="61"/>
      <c r="S47" s="12">
        <f>Q47*R47</f>
        <v>0</v>
      </c>
    </row>
    <row r="48" spans="2:19" x14ac:dyDescent="0.2">
      <c r="B48" s="92" t="s">
        <v>72</v>
      </c>
      <c r="C48" s="92"/>
      <c r="D48" s="92"/>
      <c r="E48" s="21"/>
      <c r="F48" s="21"/>
      <c r="G48" s="36"/>
      <c r="H48" s="29"/>
      <c r="I48" s="9"/>
      <c r="J48" s="9"/>
      <c r="K48" s="9"/>
      <c r="L48" s="9"/>
      <c r="M48" s="9"/>
      <c r="N48" s="9"/>
      <c r="O48" s="9"/>
      <c r="P48" s="9"/>
      <c r="Q48" s="9"/>
      <c r="R48" s="9"/>
      <c r="S48" s="10"/>
    </row>
    <row r="49" spans="2:19" x14ac:dyDescent="0.2">
      <c r="B49" s="92"/>
      <c r="C49" s="92"/>
      <c r="D49" s="92"/>
      <c r="E49" s="11">
        <v>600</v>
      </c>
      <c r="F49" s="61"/>
      <c r="G49" s="32">
        <f>E49*F49</f>
        <v>0</v>
      </c>
      <c r="H49" s="28">
        <f>E49-(E49*0.2)</f>
        <v>480</v>
      </c>
      <c r="I49" s="61"/>
      <c r="J49" s="12">
        <f>H49*I49</f>
        <v>0</v>
      </c>
      <c r="K49" s="25">
        <f>E49-(E49*0.1)</f>
        <v>540</v>
      </c>
      <c r="L49" s="61"/>
      <c r="M49" s="12">
        <f>K49*L49</f>
        <v>0</v>
      </c>
      <c r="N49" s="25">
        <f>E49*1.1</f>
        <v>660</v>
      </c>
      <c r="O49" s="61"/>
      <c r="P49" s="12">
        <f>N49*O49</f>
        <v>0</v>
      </c>
      <c r="Q49" s="25">
        <f>E49*1.2</f>
        <v>720</v>
      </c>
      <c r="R49" s="61"/>
      <c r="S49" s="12">
        <f>Q49*R49</f>
        <v>0</v>
      </c>
    </row>
    <row r="50" spans="2:19" x14ac:dyDescent="0.2">
      <c r="B50" s="59" t="s">
        <v>15</v>
      </c>
      <c r="C50" s="60"/>
      <c r="D50" s="60"/>
      <c r="E50" s="22"/>
      <c r="F50" s="22"/>
      <c r="G50" s="37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3"/>
    </row>
    <row r="51" spans="2:19" x14ac:dyDescent="0.2">
      <c r="B51" s="92" t="s">
        <v>17</v>
      </c>
      <c r="C51" s="92"/>
      <c r="D51" s="92"/>
      <c r="E51" s="8" t="s">
        <v>19</v>
      </c>
      <c r="F51" s="21"/>
      <c r="G51" s="36"/>
      <c r="H51" s="29"/>
      <c r="I51" s="9"/>
      <c r="J51" s="9"/>
      <c r="K51" s="9"/>
      <c r="L51" s="9"/>
      <c r="M51" s="9"/>
      <c r="N51" s="9"/>
      <c r="O51" s="9"/>
      <c r="P51" s="9"/>
      <c r="Q51" s="9"/>
      <c r="R51" s="9"/>
      <c r="S51" s="10"/>
    </row>
    <row r="52" spans="2:19" x14ac:dyDescent="0.2">
      <c r="B52" s="92"/>
      <c r="C52" s="92"/>
      <c r="D52" s="92"/>
      <c r="E52" s="11">
        <v>60000</v>
      </c>
      <c r="F52" s="61"/>
      <c r="G52" s="67">
        <f>E52*F52</f>
        <v>0</v>
      </c>
      <c r="H52" s="19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2:19" x14ac:dyDescent="0.2">
      <c r="B53" s="92" t="s">
        <v>42</v>
      </c>
      <c r="C53" s="92"/>
      <c r="D53" s="92"/>
      <c r="E53" s="8" t="s">
        <v>19</v>
      </c>
      <c r="F53" s="21"/>
      <c r="G53" s="36"/>
      <c r="H53" s="29"/>
      <c r="I53" s="9"/>
      <c r="J53" s="9"/>
      <c r="K53" s="9"/>
      <c r="L53" s="9"/>
      <c r="M53" s="9"/>
      <c r="N53" s="9"/>
      <c r="O53" s="9"/>
      <c r="P53" s="9"/>
      <c r="Q53" s="9"/>
      <c r="R53" s="9"/>
      <c r="S53" s="10"/>
    </row>
    <row r="54" spans="2:19" ht="15.75" thickBot="1" x14ac:dyDescent="0.25">
      <c r="B54" s="92"/>
      <c r="C54" s="92"/>
      <c r="D54" s="92"/>
      <c r="E54" s="11">
        <v>6000</v>
      </c>
      <c r="F54" s="61"/>
      <c r="G54" s="68">
        <f>E54*F54</f>
        <v>0</v>
      </c>
      <c r="H54" s="19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2:19" ht="15.75" thickBot="1" x14ac:dyDescent="0.25">
      <c r="B55" s="112"/>
      <c r="C55" s="113"/>
      <c r="D55" s="114"/>
      <c r="E55" s="45" t="s">
        <v>31</v>
      </c>
      <c r="F55" s="16"/>
      <c r="G55" s="44">
        <f>SUM(G6:G54)</f>
        <v>0</v>
      </c>
      <c r="H55" s="19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2:19" x14ac:dyDescent="0.2">
      <c r="B56" s="59" t="s">
        <v>39</v>
      </c>
      <c r="C56" s="60"/>
      <c r="D56" s="60"/>
      <c r="E56" s="22"/>
      <c r="F56" s="22"/>
      <c r="G56" s="37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3"/>
    </row>
    <row r="57" spans="2:19" x14ac:dyDescent="0.2">
      <c r="B57" s="106" t="s">
        <v>70</v>
      </c>
      <c r="C57" s="107"/>
      <c r="D57" s="108"/>
      <c r="E57" s="65" t="s">
        <v>32</v>
      </c>
      <c r="F57" s="76" t="s">
        <v>58</v>
      </c>
      <c r="G57" s="43"/>
      <c r="H57" s="65" t="s">
        <v>32</v>
      </c>
      <c r="I57" s="9"/>
      <c r="J57" s="9"/>
      <c r="K57" s="65" t="s">
        <v>32</v>
      </c>
      <c r="L57" s="9"/>
      <c r="M57" s="9"/>
      <c r="N57" s="65" t="s">
        <v>32</v>
      </c>
      <c r="O57" s="9"/>
      <c r="P57" s="9"/>
      <c r="Q57" s="65" t="s">
        <v>32</v>
      </c>
      <c r="R57" s="9"/>
      <c r="S57" s="10"/>
    </row>
    <row r="58" spans="2:19" x14ac:dyDescent="0.2">
      <c r="B58" s="109"/>
      <c r="C58" s="110"/>
      <c r="D58" s="111"/>
      <c r="E58" s="71"/>
      <c r="F58" s="17"/>
      <c r="G58" s="42">
        <f>G55*E58</f>
        <v>0</v>
      </c>
      <c r="H58" s="64"/>
      <c r="I58" s="17"/>
      <c r="J58" s="17"/>
      <c r="K58" s="64"/>
      <c r="L58" s="17"/>
      <c r="M58" s="17"/>
      <c r="N58" s="64"/>
      <c r="O58" s="17"/>
      <c r="P58" s="17"/>
      <c r="Q58" s="64"/>
      <c r="R58" s="17"/>
      <c r="S58" s="17"/>
    </row>
    <row r="59" spans="2:19" x14ac:dyDescent="0.2">
      <c r="B59" s="92" t="s">
        <v>40</v>
      </c>
      <c r="C59" s="92"/>
      <c r="D59" s="92"/>
      <c r="E59" s="8"/>
      <c r="F59" s="21"/>
      <c r="G59" s="36"/>
      <c r="H59" s="29"/>
      <c r="I59" s="9"/>
      <c r="J59" s="9"/>
      <c r="K59" s="9"/>
      <c r="L59" s="9"/>
      <c r="M59" s="9"/>
      <c r="N59" s="9"/>
      <c r="O59" s="9"/>
      <c r="P59" s="9"/>
      <c r="Q59" s="9"/>
      <c r="R59" s="9"/>
      <c r="S59" s="10"/>
    </row>
    <row r="60" spans="2:19" ht="15.75" thickBot="1" x14ac:dyDescent="0.25">
      <c r="B60" s="92"/>
      <c r="C60" s="92"/>
      <c r="D60" s="92"/>
      <c r="E60" s="11" t="s">
        <v>41</v>
      </c>
      <c r="F60" s="61"/>
      <c r="G60" s="67"/>
      <c r="H60" s="19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2:19" ht="15.75" thickBot="1" x14ac:dyDescent="0.25">
      <c r="G61" s="44">
        <f>G58+G55</f>
        <v>0</v>
      </c>
    </row>
    <row r="64" spans="2:19" ht="15.75" x14ac:dyDescent="0.25">
      <c r="B64" s="1" t="s">
        <v>62</v>
      </c>
    </row>
    <row r="66" spans="2:11" ht="15.75" x14ac:dyDescent="0.25">
      <c r="B66" s="81" t="s">
        <v>48</v>
      </c>
      <c r="C66" s="82"/>
      <c r="D66" s="82"/>
      <c r="E66" s="82"/>
      <c r="F66" s="82"/>
      <c r="G66" s="82"/>
      <c r="H66" s="82"/>
      <c r="I66" s="82"/>
      <c r="J66" s="82"/>
    </row>
    <row r="67" spans="2:11" ht="24.75" customHeight="1" x14ac:dyDescent="0.2">
      <c r="B67" s="83" t="s">
        <v>61</v>
      </c>
      <c r="C67" s="84"/>
      <c r="D67" s="84"/>
      <c r="E67" s="84"/>
      <c r="F67" s="84"/>
      <c r="G67" s="84"/>
      <c r="H67" s="84"/>
      <c r="I67" s="84"/>
      <c r="J67" s="85"/>
    </row>
    <row r="68" spans="2:11" x14ac:dyDescent="0.2">
      <c r="B68" s="80"/>
      <c r="C68" s="80"/>
      <c r="D68" s="80"/>
      <c r="E68" s="72" t="s">
        <v>59</v>
      </c>
      <c r="F68" s="72" t="s">
        <v>55</v>
      </c>
      <c r="G68" s="65" t="s">
        <v>59</v>
      </c>
      <c r="H68" s="65" t="s">
        <v>55</v>
      </c>
      <c r="I68" s="65" t="s">
        <v>59</v>
      </c>
      <c r="J68" s="65" t="s">
        <v>55</v>
      </c>
      <c r="K68" s="73"/>
    </row>
    <row r="69" spans="2:11" x14ac:dyDescent="0.2">
      <c r="B69" s="78" t="s">
        <v>49</v>
      </c>
      <c r="C69" s="78"/>
      <c r="D69" s="78"/>
      <c r="E69" s="77" t="s">
        <v>54</v>
      </c>
      <c r="F69" s="61"/>
      <c r="G69" s="25" t="s">
        <v>60</v>
      </c>
      <c r="H69" s="61"/>
      <c r="I69" s="25" t="s">
        <v>56</v>
      </c>
      <c r="J69" s="61"/>
      <c r="K69" s="74"/>
    </row>
    <row r="70" spans="2:11" x14ac:dyDescent="0.2">
      <c r="B70" s="79" t="s">
        <v>50</v>
      </c>
      <c r="C70" s="79"/>
      <c r="D70" s="79"/>
      <c r="E70" s="77" t="s">
        <v>54</v>
      </c>
      <c r="F70" s="61"/>
      <c r="G70" s="25" t="s">
        <v>60</v>
      </c>
      <c r="H70" s="61"/>
      <c r="I70" s="25" t="s">
        <v>56</v>
      </c>
      <c r="J70" s="61"/>
      <c r="K70" s="74"/>
    </row>
    <row r="71" spans="2:11" x14ac:dyDescent="0.2">
      <c r="B71" s="79" t="s">
        <v>51</v>
      </c>
      <c r="C71" s="79"/>
      <c r="D71" s="79"/>
      <c r="E71" s="77" t="s">
        <v>54</v>
      </c>
      <c r="F71" s="61"/>
      <c r="G71" s="25" t="s">
        <v>60</v>
      </c>
      <c r="H71" s="61"/>
      <c r="I71" s="25" t="s">
        <v>56</v>
      </c>
      <c r="J71" s="61"/>
      <c r="K71" s="74"/>
    </row>
    <row r="72" spans="2:11" x14ac:dyDescent="0.2">
      <c r="B72" s="79" t="s">
        <v>52</v>
      </c>
      <c r="C72" s="79"/>
      <c r="D72" s="79"/>
      <c r="E72" s="77" t="s">
        <v>54</v>
      </c>
      <c r="F72" s="61"/>
      <c r="G72" s="25" t="s">
        <v>60</v>
      </c>
      <c r="H72" s="61"/>
      <c r="I72" s="25" t="s">
        <v>56</v>
      </c>
      <c r="J72" s="61"/>
      <c r="K72" s="74"/>
    </row>
    <row r="73" spans="2:11" x14ac:dyDescent="0.2">
      <c r="B73" s="79" t="s">
        <v>53</v>
      </c>
      <c r="C73" s="79"/>
      <c r="D73" s="79"/>
      <c r="E73" s="77" t="s">
        <v>54</v>
      </c>
      <c r="F73" s="61"/>
      <c r="G73" s="25" t="s">
        <v>60</v>
      </c>
      <c r="H73" s="61"/>
      <c r="I73" s="25" t="s">
        <v>56</v>
      </c>
      <c r="J73" s="61"/>
      <c r="K73" s="74"/>
    </row>
  </sheetData>
  <mergeCells count="41">
    <mergeCell ref="H44:S44"/>
    <mergeCell ref="B42:D43"/>
    <mergeCell ref="B25:D26"/>
    <mergeCell ref="B59:D60"/>
    <mergeCell ref="B19:D20"/>
    <mergeCell ref="B31:D31"/>
    <mergeCell ref="H31:S31"/>
    <mergeCell ref="B32:D33"/>
    <mergeCell ref="B34:D35"/>
    <mergeCell ref="B46:D47"/>
    <mergeCell ref="B57:D58"/>
    <mergeCell ref="B55:D55"/>
    <mergeCell ref="B9:D9"/>
    <mergeCell ref="B10:D11"/>
    <mergeCell ref="B12:D13"/>
    <mergeCell ref="B53:D54"/>
    <mergeCell ref="B14:D14"/>
    <mergeCell ref="B15:D16"/>
    <mergeCell ref="B44:D44"/>
    <mergeCell ref="B40:D41"/>
    <mergeCell ref="B68:D68"/>
    <mergeCell ref="B66:J66"/>
    <mergeCell ref="B67:J67"/>
    <mergeCell ref="C2:E2"/>
    <mergeCell ref="H5:S5"/>
    <mergeCell ref="B17:D18"/>
    <mergeCell ref="B51:D52"/>
    <mergeCell ref="B48:D49"/>
    <mergeCell ref="B36:D36"/>
    <mergeCell ref="H36:S36"/>
    <mergeCell ref="B21:D22"/>
    <mergeCell ref="B23:D24"/>
    <mergeCell ref="B27:D28"/>
    <mergeCell ref="B29:D30"/>
    <mergeCell ref="B38:D39"/>
    <mergeCell ref="H8:S8"/>
    <mergeCell ref="B69:D69"/>
    <mergeCell ref="B70:D70"/>
    <mergeCell ref="B71:D71"/>
    <mergeCell ref="B72:D72"/>
    <mergeCell ref="B73:D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Guidance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2016-08-31T12:46:46Z</dcterms:created>
  <dcterms:modified xsi:type="dcterms:W3CDTF">2016-08-31T12:47:09Z</dcterms:modified>
</cp:coreProperties>
</file>