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MWare quo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<sst xmlns="http://schemas.openxmlformats.org/spreadsheetml/2006/main" count="115" uniqueCount="54">
  <si>
    <t>End User</t>
  </si>
  <si>
    <t>The Royal Mint Ltd</t>
  </si>
  <si>
    <t>End User Address</t>
  </si>
  <si>
    <t>Llantrisant CF72 8YT Pontyclun United Kingdom Pontyclun, CF72 8YTMID GLAMORGAN</t>
  </si>
  <si>
    <t>Instance</t>
  </si>
  <si>
    <t>Description</t>
  </si>
  <si>
    <t>SKU Description</t>
  </si>
  <si>
    <t>Qty</t>
  </si>
  <si>
    <t>Renewal Start Date</t>
  </si>
  <si>
    <t>155300513</t>
  </si>
  <si>
    <t>Production Support Coverage VMware vSphere 6 Enterprise Plus for 1 processor</t>
  </si>
  <si>
    <t>VS6-EPL-P-SSS-C</t>
  </si>
  <si>
    <t>155311566</t>
  </si>
  <si>
    <t>155311568</t>
  </si>
  <si>
    <t>155311571</t>
  </si>
  <si>
    <t>155311511</t>
  </si>
  <si>
    <t>155311581</t>
  </si>
  <si>
    <t>155311585</t>
  </si>
  <si>
    <t>155311588</t>
  </si>
  <si>
    <t>155311515</t>
  </si>
  <si>
    <t>155311517</t>
  </si>
  <si>
    <t>155311519</t>
  </si>
  <si>
    <t>155311561</t>
  </si>
  <si>
    <t>155311564</t>
  </si>
  <si>
    <t>155287348</t>
  </si>
  <si>
    <t>155286460</t>
  </si>
  <si>
    <t>158056464</t>
  </si>
  <si>
    <t>Production Support Coverage VMware vSphere 6 Enterprise Plus for 1 processor 0M61M-4Y11M-18K8R-043U0-3NRK1</t>
  </si>
  <si>
    <t>171549364</t>
  </si>
  <si>
    <t>Production Support Coverage VMware vSphere 6 Enterprise Plus for 1 processor MJ201-DYL1J-L878R-09082-09E5J</t>
  </si>
  <si>
    <t>174805886</t>
  </si>
  <si>
    <t>Production Support Coverage VMware vSphere 6 Enterprise Plus for 1 processor HN49Q-FY007-38M8R-0212P-3X4H4</t>
  </si>
  <si>
    <t>154737909</t>
  </si>
  <si>
    <t>Production Support Coverage VMware vCenter Server 6 Standard for vSphere 6 (Per Instance)</t>
  </si>
  <si>
    <t>VCS6-STD-P-SSS-C</t>
  </si>
  <si>
    <t>1 YEAR</t>
  </si>
  <si>
    <t>2 YEAR</t>
  </si>
  <si>
    <t>3 YEAR</t>
  </si>
  <si>
    <t>1 year total</t>
  </si>
  <si>
    <t>2 year total</t>
  </si>
  <si>
    <t>3 year total</t>
  </si>
  <si>
    <t>Support</t>
  </si>
  <si>
    <t>Required 365 days a year</t>
  </si>
  <si>
    <t>R-Com</t>
  </si>
  <si>
    <t>Computacenter</t>
  </si>
  <si>
    <t>SoftCat</t>
  </si>
  <si>
    <t>Trustmarque</t>
  </si>
  <si>
    <t xml:space="preserve">Scoring: </t>
  </si>
  <si>
    <t>Fixed quotes:
To score fixed price quotes, divide the cheapest quote by each supplier’s quote</t>
  </si>
  <si>
    <t>Weighting: 100%
Multiply score by weighting</t>
  </si>
  <si>
    <t>Incumbent supplier</t>
  </si>
  <si>
    <t>Supplier 1</t>
  </si>
  <si>
    <t>Supplier 2</t>
  </si>
  <si>
    <t>Winning Supplier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</si>
</sst>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9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tted"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 wrapText="1"/>
    </xf>
    <xf numFmtId="8" fontId="0" fillId="0" borderId="12" xfId="0" applyNumberFormat="1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right" vertical="center" wrapText="1"/>
    </xf>
    <xf numFmtId="8" fontId="1" fillId="0" borderId="15" xfId="0" applyNumberFormat="1" applyFont="1" applyFill="1" applyBorder="1" applyAlignment="1" applyProtection="1">
      <alignment horizontal="right" vertical="center" wrapText="1"/>
      <protection/>
    </xf>
    <xf numFmtId="44" fontId="0" fillId="0" borderId="1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vertical="center"/>
    </xf>
    <xf numFmtId="44" fontId="0" fillId="0" borderId="17" xfId="0" applyNumberFormat="1" applyFont="1" applyFill="1" applyBorder="1" applyAlignment="1">
      <alignment vertical="center" wrapText="1"/>
    </xf>
    <xf numFmtId="44" fontId="0" fillId="0" borderId="18" xfId="0" applyNumberFormat="1" applyFont="1" applyFill="1" applyBorder="1" applyAlignment="1">
      <alignment vertical="center" wrapText="1"/>
    </xf>
    <xf numFmtId="44" fontId="1" fillId="0" borderId="19" xfId="0" applyNumberFormat="1" applyFont="1" applyFill="1" applyBorder="1" applyAlignment="1" applyProtection="1">
      <alignment horizontal="left" vertical="center" wrapText="1"/>
      <protection/>
    </xf>
    <xf numFmtId="44" fontId="0" fillId="0" borderId="19" xfId="0" applyNumberFormat="1" applyFont="1" applyFill="1" applyBorder="1" applyAlignment="1">
      <alignment vertical="center" wrapText="1"/>
    </xf>
    <xf numFmtId="8" fontId="0" fillId="0" borderId="19" xfId="0" applyNumberFormat="1" applyFont="1" applyFill="1" applyBorder="1" applyAlignment="1">
      <alignment vertical="center" wrapText="1"/>
    </xf>
    <xf numFmtId="8" fontId="1" fillId="0" borderId="19" xfId="0" applyNumberFormat="1" applyFont="1" applyFill="1" applyBorder="1" applyAlignment="1" applyProtection="1">
      <alignment horizontal="center" vertical="center" wrapText="1"/>
      <protection/>
    </xf>
    <xf numFmtId="44" fontId="0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4" fontId="1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5" borderId="19" xfId="0" applyNumberFormat="1" applyFont="1" applyFill="1" applyBorder="1" applyAlignment="1">
      <alignment horizontal="center" vertical="center" wrapText="1"/>
    </xf>
    <xf numFmtId="4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4" fontId="1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>
      <alignment horizontal="center" vertical="center" wrapText="1"/>
    </xf>
    <xf numFmtId="44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44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horizontal="center" vertical="center" wrapText="1"/>
    </xf>
    <xf numFmtId="44" fontId="1" fillId="2" borderId="23" xfId="0" applyNumberFormat="1" applyFont="1" applyFill="1" applyBorder="1" applyAlignment="1" applyProtection="1">
      <alignment horizontal="center" vertical="center" wrapText="1"/>
      <protection/>
    </xf>
    <xf numFmtId="44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6" fillId="11" borderId="19" xfId="0" applyNumberFormat="1" applyFont="1" applyFill="1" applyBorder="1" applyAlignment="1">
      <alignment horizontal="center" vertical="center" wrapText="1"/>
    </xf>
    <xf numFmtId="0" fontId="6" fillId="11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558C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G1">
      <selection activeCell="X5" sqref="X5"/>
    </sheetView>
  </sheetViews>
  <sheetFormatPr defaultColWidth="10.7109375" defaultRowHeight="12.75"/>
  <cols>
    <col min="1" max="1" width="15.28125" style="3" bestFit="1" customWidth="1"/>
    <col min="2" max="2" width="30.28125" style="3" customWidth="1"/>
    <col min="3" max="3" width="10.7109375" style="3" customWidth="1"/>
    <col min="4" max="4" width="3.57421875" style="3" bestFit="1" customWidth="1"/>
    <col min="5" max="5" width="10.7109375" style="3" customWidth="1"/>
    <col min="6" max="6" width="10.7109375" style="21" customWidth="1"/>
    <col min="7" max="7" width="11.28125" style="4" bestFit="1" customWidth="1"/>
    <col min="8" max="8" width="10.7109375" style="4" customWidth="1"/>
    <col min="9" max="9" width="12.8515625" style="5" customWidth="1"/>
    <col min="10" max="10" width="10.7109375" style="5" customWidth="1"/>
    <col min="11" max="11" width="12.7109375" style="5" customWidth="1"/>
    <col min="12" max="12" width="10.7109375" style="5" customWidth="1"/>
    <col min="13" max="13" width="13.00390625" style="3" customWidth="1"/>
    <col min="14" max="14" width="10.7109375" style="3" customWidth="1"/>
    <col min="15" max="15" width="11.28125" style="3" bestFit="1" customWidth="1"/>
    <col min="16" max="16" width="10.7109375" style="3" customWidth="1"/>
    <col min="17" max="17" width="11.28125" style="3" bestFit="1" customWidth="1"/>
    <col min="18" max="18" width="10.7109375" style="3" customWidth="1"/>
    <col min="19" max="19" width="15.00390625" style="3" bestFit="1" customWidth="1"/>
    <col min="20" max="20" width="10.7109375" style="3" customWidth="1"/>
    <col min="21" max="21" width="15.00390625" style="3" bestFit="1" customWidth="1"/>
    <col min="22" max="22" width="10.7109375" style="3" customWidth="1"/>
    <col min="23" max="23" width="15.00390625" style="3" bestFit="1" customWidth="1"/>
    <col min="24" max="24" width="10.7109375" style="3" customWidth="1"/>
    <col min="25" max="25" width="15.00390625" style="3" bestFit="1" customWidth="1"/>
    <col min="26" max="26" width="10.7109375" style="3" customWidth="1"/>
    <col min="27" max="27" width="15.00390625" style="3" bestFit="1" customWidth="1"/>
    <col min="28" max="28" width="10.7109375" style="3" customWidth="1"/>
    <col min="29" max="29" width="15.00390625" style="3" bestFit="1" customWidth="1"/>
    <col min="30" max="16384" width="10.7109375" style="3" customWidth="1"/>
  </cols>
  <sheetData>
    <row r="1" spans="1:12" ht="15" customHeight="1">
      <c r="A1" s="16" t="s">
        <v>0</v>
      </c>
      <c r="B1" s="33" t="s">
        <v>1</v>
      </c>
      <c r="C1" s="34"/>
      <c r="D1" s="34"/>
      <c r="E1" s="34"/>
      <c r="F1" s="18"/>
      <c r="G1" s="5"/>
      <c r="H1" s="5"/>
      <c r="K1" s="3"/>
      <c r="L1" s="3"/>
    </row>
    <row r="2" spans="1:12" ht="26.25" customHeight="1" thickBot="1">
      <c r="A2" s="16" t="s">
        <v>2</v>
      </c>
      <c r="B2" s="33" t="s">
        <v>3</v>
      </c>
      <c r="C2" s="34"/>
      <c r="D2" s="34"/>
      <c r="E2" s="34"/>
      <c r="F2" s="18"/>
      <c r="G2" s="5"/>
      <c r="H2" s="5"/>
      <c r="K2" s="3"/>
      <c r="L2" s="3"/>
    </row>
    <row r="3" spans="1:29" ht="15" customHeight="1" thickBot="1">
      <c r="A3" s="16" t="s">
        <v>41</v>
      </c>
      <c r="B3" s="17" t="s">
        <v>42</v>
      </c>
      <c r="C3" s="34"/>
      <c r="D3" s="34"/>
      <c r="E3" s="34"/>
      <c r="F3" s="49" t="s">
        <v>50</v>
      </c>
      <c r="G3" s="44"/>
      <c r="H3" s="44"/>
      <c r="I3" s="44"/>
      <c r="J3" s="44"/>
      <c r="K3" s="44"/>
      <c r="L3" s="35" t="s">
        <v>51</v>
      </c>
      <c r="M3" s="36"/>
      <c r="N3" s="36"/>
      <c r="O3" s="36"/>
      <c r="P3" s="36"/>
      <c r="Q3" s="36"/>
      <c r="R3" s="39" t="s">
        <v>52</v>
      </c>
      <c r="S3" s="40"/>
      <c r="T3" s="40"/>
      <c r="U3" s="40"/>
      <c r="V3" s="40"/>
      <c r="W3" s="40"/>
      <c r="X3" s="41" t="s">
        <v>53</v>
      </c>
      <c r="Y3" s="42"/>
      <c r="Z3" s="42"/>
      <c r="AA3" s="42"/>
      <c r="AB3" s="42"/>
      <c r="AC3" s="42"/>
    </row>
    <row r="4" spans="1:29" ht="30" customHeight="1">
      <c r="A4" s="14" t="s">
        <v>4</v>
      </c>
      <c r="B4" s="15" t="s">
        <v>5</v>
      </c>
      <c r="C4" s="1" t="s">
        <v>6</v>
      </c>
      <c r="D4" s="1" t="s">
        <v>7</v>
      </c>
      <c r="E4" s="1" t="s">
        <v>8</v>
      </c>
      <c r="F4" s="50" t="s">
        <v>35</v>
      </c>
      <c r="G4" s="51"/>
      <c r="H4" s="47" t="s">
        <v>36</v>
      </c>
      <c r="I4" s="51"/>
      <c r="J4" s="47" t="s">
        <v>37</v>
      </c>
      <c r="K4" s="48"/>
      <c r="L4" s="37" t="s">
        <v>35</v>
      </c>
      <c r="M4" s="38"/>
      <c r="N4" s="37" t="s">
        <v>36</v>
      </c>
      <c r="O4" s="38"/>
      <c r="P4" s="37" t="s">
        <v>37</v>
      </c>
      <c r="Q4" s="38"/>
      <c r="R4" s="37" t="s">
        <v>35</v>
      </c>
      <c r="S4" s="38"/>
      <c r="T4" s="37" t="s">
        <v>36</v>
      </c>
      <c r="U4" s="38"/>
      <c r="V4" s="37" t="s">
        <v>37</v>
      </c>
      <c r="W4" s="38"/>
      <c r="X4" s="41" t="s">
        <v>35</v>
      </c>
      <c r="Y4" s="42"/>
      <c r="Z4" s="37" t="s">
        <v>36</v>
      </c>
      <c r="AA4" s="38"/>
      <c r="AB4" s="37" t="s">
        <v>37</v>
      </c>
      <c r="AC4" s="38"/>
    </row>
    <row r="5" spans="1:29" ht="45" customHeight="1">
      <c r="A5" s="13" t="s">
        <v>9</v>
      </c>
      <c r="B5" s="10" t="s">
        <v>10</v>
      </c>
      <c r="C5" s="11" t="s">
        <v>11</v>
      </c>
      <c r="D5" s="2">
        <v>2</v>
      </c>
      <c r="E5" s="12">
        <v>43831</v>
      </c>
      <c r="F5" s="19">
        <v>743.39</v>
      </c>
      <c r="G5" s="6">
        <f>F5*$D5</f>
        <v>1486.78</v>
      </c>
      <c r="H5" s="7">
        <v>1486.76</v>
      </c>
      <c r="I5" s="6">
        <f>H5*$D5</f>
        <v>2973.52</v>
      </c>
      <c r="J5" s="7">
        <v>1962.53</v>
      </c>
      <c r="K5" s="26">
        <f>J5*$D5</f>
        <v>3925.06</v>
      </c>
      <c r="L5" s="28">
        <v>738.93</v>
      </c>
      <c r="M5" s="29">
        <f>L5*$D5</f>
        <v>1477.86</v>
      </c>
      <c r="N5" s="30">
        <v>1477.87</v>
      </c>
      <c r="O5" s="30">
        <f>N5*$D5</f>
        <v>2955.74</v>
      </c>
      <c r="P5" s="30">
        <v>1950.79</v>
      </c>
      <c r="Q5" s="30">
        <f>P5*$D5</f>
        <v>3901.58</v>
      </c>
      <c r="R5" s="28">
        <v>768.12</v>
      </c>
      <c r="S5" s="29">
        <f>R5*$D5</f>
        <v>1536.24</v>
      </c>
      <c r="T5" s="30">
        <v>1536.23</v>
      </c>
      <c r="U5" s="30">
        <f>T5*$D5</f>
        <v>3072.46</v>
      </c>
      <c r="V5" s="30">
        <v>2027.34</v>
      </c>
      <c r="W5" s="30">
        <f>V5*$D5</f>
        <v>4054.68</v>
      </c>
      <c r="X5" s="29">
        <v>721.91</v>
      </c>
      <c r="Y5" s="29">
        <f>X5*$D5</f>
        <v>1443.82</v>
      </c>
      <c r="Z5" s="30">
        <v>1443.8232</v>
      </c>
      <c r="AA5" s="30">
        <f>Z5*$D5</f>
        <v>2887.6464</v>
      </c>
      <c r="AB5" s="30">
        <v>1905.8518499999998</v>
      </c>
      <c r="AC5" s="30">
        <f>AB5*$D5</f>
        <v>3811.7036999999996</v>
      </c>
    </row>
    <row r="6" spans="1:29" ht="45" customHeight="1">
      <c r="A6" s="13" t="s">
        <v>12</v>
      </c>
      <c r="B6" s="10" t="s">
        <v>10</v>
      </c>
      <c r="C6" s="11" t="s">
        <v>11</v>
      </c>
      <c r="D6" s="2">
        <v>1</v>
      </c>
      <c r="E6" s="12">
        <v>43831</v>
      </c>
      <c r="F6" s="19">
        <v>743.39</v>
      </c>
      <c r="G6" s="6">
        <f aca="true" t="shared" si="0" ref="G6:G23">F6*$D6</f>
        <v>743.39</v>
      </c>
      <c r="H6" s="7">
        <v>1486.76</v>
      </c>
      <c r="I6" s="6">
        <f aca="true" t="shared" si="1" ref="I6:I23">H6*$D6</f>
        <v>1486.76</v>
      </c>
      <c r="J6" s="7">
        <v>1962.53</v>
      </c>
      <c r="K6" s="26">
        <f aca="true" t="shared" si="2" ref="K6:K23">J6*$D6</f>
        <v>1962.53</v>
      </c>
      <c r="L6" s="28">
        <v>738.93</v>
      </c>
      <c r="M6" s="29">
        <f aca="true" t="shared" si="3" ref="M6:M23">L6*$D6</f>
        <v>738.93</v>
      </c>
      <c r="N6" s="30">
        <v>1477.87</v>
      </c>
      <c r="O6" s="30">
        <f aca="true" t="shared" si="4" ref="O6:O23">N6*$D6</f>
        <v>1477.87</v>
      </c>
      <c r="P6" s="30">
        <v>1950.79</v>
      </c>
      <c r="Q6" s="30">
        <f aca="true" t="shared" si="5" ref="Q6:Q23">P6*$D6</f>
        <v>1950.79</v>
      </c>
      <c r="R6" s="28">
        <v>768.12</v>
      </c>
      <c r="S6" s="29">
        <f aca="true" t="shared" si="6" ref="S6:S23">R6*$D6</f>
        <v>768.12</v>
      </c>
      <c r="T6" s="30">
        <v>1536.23</v>
      </c>
      <c r="U6" s="30">
        <f aca="true" t="shared" si="7" ref="U6:U23">T6*$D6</f>
        <v>1536.23</v>
      </c>
      <c r="V6" s="30">
        <v>2027.34</v>
      </c>
      <c r="W6" s="30">
        <f aca="true" t="shared" si="8" ref="W6:W23">V6*$D6</f>
        <v>2027.34</v>
      </c>
      <c r="X6" s="29">
        <v>721.91</v>
      </c>
      <c r="Y6" s="29">
        <f aca="true" t="shared" si="9" ref="Y6:Y23">X6*$D6</f>
        <v>721.91</v>
      </c>
      <c r="Z6" s="30">
        <v>1443.8232</v>
      </c>
      <c r="AA6" s="30">
        <f aca="true" t="shared" si="10" ref="AA6:AA23">Z6*$D6</f>
        <v>1443.8232</v>
      </c>
      <c r="AB6" s="30">
        <v>1905.8518499999998</v>
      </c>
      <c r="AC6" s="30">
        <f aca="true" t="shared" si="11" ref="AC6:AC23">AB6*$D6</f>
        <v>1905.8518499999998</v>
      </c>
    </row>
    <row r="7" spans="1:29" ht="45" customHeight="1">
      <c r="A7" s="13" t="s">
        <v>13</v>
      </c>
      <c r="B7" s="10" t="s">
        <v>10</v>
      </c>
      <c r="C7" s="11" t="s">
        <v>11</v>
      </c>
      <c r="D7" s="2">
        <v>1</v>
      </c>
      <c r="E7" s="12">
        <v>43831</v>
      </c>
      <c r="F7" s="19">
        <v>743.39</v>
      </c>
      <c r="G7" s="6">
        <f t="shared" si="0"/>
        <v>743.39</v>
      </c>
      <c r="H7" s="7">
        <v>1486.76</v>
      </c>
      <c r="I7" s="6">
        <f t="shared" si="1"/>
        <v>1486.76</v>
      </c>
      <c r="J7" s="7">
        <v>1962.53</v>
      </c>
      <c r="K7" s="26">
        <f t="shared" si="2"/>
        <v>1962.53</v>
      </c>
      <c r="L7" s="28">
        <v>738.93</v>
      </c>
      <c r="M7" s="29">
        <f t="shared" si="3"/>
        <v>738.93</v>
      </c>
      <c r="N7" s="30">
        <v>1477.87</v>
      </c>
      <c r="O7" s="30">
        <f t="shared" si="4"/>
        <v>1477.87</v>
      </c>
      <c r="P7" s="30">
        <v>1950.79</v>
      </c>
      <c r="Q7" s="30">
        <f t="shared" si="5"/>
        <v>1950.79</v>
      </c>
      <c r="R7" s="28">
        <v>768.12</v>
      </c>
      <c r="S7" s="29">
        <f t="shared" si="6"/>
        <v>768.12</v>
      </c>
      <c r="T7" s="30">
        <v>1536.23</v>
      </c>
      <c r="U7" s="30">
        <f t="shared" si="7"/>
        <v>1536.23</v>
      </c>
      <c r="V7" s="30">
        <v>2027.34</v>
      </c>
      <c r="W7" s="30">
        <f t="shared" si="8"/>
        <v>2027.34</v>
      </c>
      <c r="X7" s="29">
        <v>721.91</v>
      </c>
      <c r="Y7" s="29">
        <f t="shared" si="9"/>
        <v>721.91</v>
      </c>
      <c r="Z7" s="30">
        <v>1443.8232</v>
      </c>
      <c r="AA7" s="30">
        <f t="shared" si="10"/>
        <v>1443.8232</v>
      </c>
      <c r="AB7" s="30">
        <v>1905.8518499999998</v>
      </c>
      <c r="AC7" s="30">
        <f t="shared" si="11"/>
        <v>1905.8518499999998</v>
      </c>
    </row>
    <row r="8" spans="1:29" ht="45" customHeight="1">
      <c r="A8" s="13" t="s">
        <v>14</v>
      </c>
      <c r="B8" s="10" t="s">
        <v>10</v>
      </c>
      <c r="C8" s="11" t="s">
        <v>11</v>
      </c>
      <c r="D8" s="2">
        <v>1</v>
      </c>
      <c r="E8" s="12">
        <v>43831</v>
      </c>
      <c r="F8" s="19">
        <v>743.39</v>
      </c>
      <c r="G8" s="6">
        <f t="shared" si="0"/>
        <v>743.39</v>
      </c>
      <c r="H8" s="7">
        <v>1486.76</v>
      </c>
      <c r="I8" s="6">
        <f t="shared" si="1"/>
        <v>1486.76</v>
      </c>
      <c r="J8" s="7">
        <v>1962.53</v>
      </c>
      <c r="K8" s="26">
        <f t="shared" si="2"/>
        <v>1962.53</v>
      </c>
      <c r="L8" s="28">
        <v>738.93</v>
      </c>
      <c r="M8" s="29">
        <f t="shared" si="3"/>
        <v>738.93</v>
      </c>
      <c r="N8" s="30">
        <v>1477.87</v>
      </c>
      <c r="O8" s="30">
        <f t="shared" si="4"/>
        <v>1477.87</v>
      </c>
      <c r="P8" s="30">
        <v>1950.79</v>
      </c>
      <c r="Q8" s="30">
        <f t="shared" si="5"/>
        <v>1950.79</v>
      </c>
      <c r="R8" s="28">
        <v>768.12</v>
      </c>
      <c r="S8" s="29">
        <f t="shared" si="6"/>
        <v>768.12</v>
      </c>
      <c r="T8" s="30">
        <v>1536.23</v>
      </c>
      <c r="U8" s="30">
        <f t="shared" si="7"/>
        <v>1536.23</v>
      </c>
      <c r="V8" s="30">
        <v>2027.34</v>
      </c>
      <c r="W8" s="30">
        <f t="shared" si="8"/>
        <v>2027.34</v>
      </c>
      <c r="X8" s="29">
        <v>721.91</v>
      </c>
      <c r="Y8" s="29">
        <f t="shared" si="9"/>
        <v>721.91</v>
      </c>
      <c r="Z8" s="30">
        <v>1443.8232</v>
      </c>
      <c r="AA8" s="30">
        <f t="shared" si="10"/>
        <v>1443.8232</v>
      </c>
      <c r="AB8" s="30">
        <v>1905.8518499999998</v>
      </c>
      <c r="AC8" s="30">
        <f t="shared" si="11"/>
        <v>1905.8518499999998</v>
      </c>
    </row>
    <row r="9" spans="1:29" ht="45" customHeight="1">
      <c r="A9" s="13" t="s">
        <v>15</v>
      </c>
      <c r="B9" s="10" t="s">
        <v>10</v>
      </c>
      <c r="C9" s="11" t="s">
        <v>11</v>
      </c>
      <c r="D9" s="2">
        <v>1</v>
      </c>
      <c r="E9" s="12">
        <v>43831</v>
      </c>
      <c r="F9" s="19">
        <v>743.39</v>
      </c>
      <c r="G9" s="6">
        <f t="shared" si="0"/>
        <v>743.39</v>
      </c>
      <c r="H9" s="7">
        <v>1486.76</v>
      </c>
      <c r="I9" s="6">
        <f t="shared" si="1"/>
        <v>1486.76</v>
      </c>
      <c r="J9" s="7">
        <v>1962.53</v>
      </c>
      <c r="K9" s="26">
        <f t="shared" si="2"/>
        <v>1962.53</v>
      </c>
      <c r="L9" s="28">
        <v>738.93</v>
      </c>
      <c r="M9" s="29">
        <f t="shared" si="3"/>
        <v>738.93</v>
      </c>
      <c r="N9" s="30">
        <v>1477.87</v>
      </c>
      <c r="O9" s="30">
        <f t="shared" si="4"/>
        <v>1477.87</v>
      </c>
      <c r="P9" s="30">
        <v>1950.79</v>
      </c>
      <c r="Q9" s="30">
        <f t="shared" si="5"/>
        <v>1950.79</v>
      </c>
      <c r="R9" s="28">
        <v>768.12</v>
      </c>
      <c r="S9" s="29">
        <f t="shared" si="6"/>
        <v>768.12</v>
      </c>
      <c r="T9" s="30">
        <v>1536.23</v>
      </c>
      <c r="U9" s="30">
        <f t="shared" si="7"/>
        <v>1536.23</v>
      </c>
      <c r="V9" s="30">
        <v>2027.34</v>
      </c>
      <c r="W9" s="30">
        <f t="shared" si="8"/>
        <v>2027.34</v>
      </c>
      <c r="X9" s="29">
        <v>721.91</v>
      </c>
      <c r="Y9" s="29">
        <f t="shared" si="9"/>
        <v>721.91</v>
      </c>
      <c r="Z9" s="30">
        <v>1443.8232</v>
      </c>
      <c r="AA9" s="30">
        <f t="shared" si="10"/>
        <v>1443.8232</v>
      </c>
      <c r="AB9" s="30">
        <v>1905.8518499999998</v>
      </c>
      <c r="AC9" s="30">
        <f t="shared" si="11"/>
        <v>1905.8518499999998</v>
      </c>
    </row>
    <row r="10" spans="1:29" ht="45" customHeight="1">
      <c r="A10" s="13" t="s">
        <v>16</v>
      </c>
      <c r="B10" s="10" t="s">
        <v>10</v>
      </c>
      <c r="C10" s="11" t="s">
        <v>11</v>
      </c>
      <c r="D10" s="2">
        <v>1</v>
      </c>
      <c r="E10" s="12">
        <v>43831</v>
      </c>
      <c r="F10" s="19">
        <v>743.39</v>
      </c>
      <c r="G10" s="6">
        <f t="shared" si="0"/>
        <v>743.39</v>
      </c>
      <c r="H10" s="7">
        <v>1486.76</v>
      </c>
      <c r="I10" s="6">
        <f t="shared" si="1"/>
        <v>1486.76</v>
      </c>
      <c r="J10" s="7">
        <v>1962.53</v>
      </c>
      <c r="K10" s="26">
        <f t="shared" si="2"/>
        <v>1962.53</v>
      </c>
      <c r="L10" s="28">
        <v>738.93</v>
      </c>
      <c r="M10" s="29">
        <f t="shared" si="3"/>
        <v>738.93</v>
      </c>
      <c r="N10" s="30">
        <v>1477.87</v>
      </c>
      <c r="O10" s="30">
        <f t="shared" si="4"/>
        <v>1477.87</v>
      </c>
      <c r="P10" s="30">
        <v>1950.79</v>
      </c>
      <c r="Q10" s="30">
        <f t="shared" si="5"/>
        <v>1950.79</v>
      </c>
      <c r="R10" s="28">
        <v>768.12</v>
      </c>
      <c r="S10" s="29">
        <f t="shared" si="6"/>
        <v>768.12</v>
      </c>
      <c r="T10" s="30">
        <v>1536.23</v>
      </c>
      <c r="U10" s="30">
        <f t="shared" si="7"/>
        <v>1536.23</v>
      </c>
      <c r="V10" s="30">
        <v>2027.34</v>
      </c>
      <c r="W10" s="30">
        <f t="shared" si="8"/>
        <v>2027.34</v>
      </c>
      <c r="X10" s="29">
        <v>721.91</v>
      </c>
      <c r="Y10" s="29">
        <f t="shared" si="9"/>
        <v>721.91</v>
      </c>
      <c r="Z10" s="30">
        <v>1443.8232</v>
      </c>
      <c r="AA10" s="30">
        <f t="shared" si="10"/>
        <v>1443.8232</v>
      </c>
      <c r="AB10" s="30">
        <v>1905.8518499999998</v>
      </c>
      <c r="AC10" s="30">
        <f t="shared" si="11"/>
        <v>1905.8518499999998</v>
      </c>
    </row>
    <row r="11" spans="1:29" ht="45" customHeight="1">
      <c r="A11" s="13" t="s">
        <v>17</v>
      </c>
      <c r="B11" s="10" t="s">
        <v>10</v>
      </c>
      <c r="C11" s="11" t="s">
        <v>11</v>
      </c>
      <c r="D11" s="2">
        <v>1</v>
      </c>
      <c r="E11" s="12">
        <v>43831</v>
      </c>
      <c r="F11" s="19">
        <v>743.39</v>
      </c>
      <c r="G11" s="6">
        <f t="shared" si="0"/>
        <v>743.39</v>
      </c>
      <c r="H11" s="7">
        <v>1486.76</v>
      </c>
      <c r="I11" s="6">
        <f t="shared" si="1"/>
        <v>1486.76</v>
      </c>
      <c r="J11" s="7">
        <v>1962.53</v>
      </c>
      <c r="K11" s="26">
        <f t="shared" si="2"/>
        <v>1962.53</v>
      </c>
      <c r="L11" s="28">
        <v>738.93</v>
      </c>
      <c r="M11" s="29">
        <f t="shared" si="3"/>
        <v>738.93</v>
      </c>
      <c r="N11" s="30">
        <v>1477.87</v>
      </c>
      <c r="O11" s="30">
        <f t="shared" si="4"/>
        <v>1477.87</v>
      </c>
      <c r="P11" s="30">
        <v>1950.79</v>
      </c>
      <c r="Q11" s="30">
        <f t="shared" si="5"/>
        <v>1950.79</v>
      </c>
      <c r="R11" s="28">
        <v>768.12</v>
      </c>
      <c r="S11" s="29">
        <f t="shared" si="6"/>
        <v>768.12</v>
      </c>
      <c r="T11" s="30">
        <v>1536.23</v>
      </c>
      <c r="U11" s="30">
        <f t="shared" si="7"/>
        <v>1536.23</v>
      </c>
      <c r="V11" s="30">
        <v>2027.34</v>
      </c>
      <c r="W11" s="30">
        <f t="shared" si="8"/>
        <v>2027.34</v>
      </c>
      <c r="X11" s="29">
        <v>721.91</v>
      </c>
      <c r="Y11" s="29">
        <f t="shared" si="9"/>
        <v>721.91</v>
      </c>
      <c r="Z11" s="30">
        <v>1443.8232</v>
      </c>
      <c r="AA11" s="30">
        <f t="shared" si="10"/>
        <v>1443.8232</v>
      </c>
      <c r="AB11" s="30">
        <v>1905.8518499999998</v>
      </c>
      <c r="AC11" s="30">
        <f t="shared" si="11"/>
        <v>1905.8518499999998</v>
      </c>
    </row>
    <row r="12" spans="1:29" ht="45" customHeight="1">
      <c r="A12" s="13" t="s">
        <v>18</v>
      </c>
      <c r="B12" s="10" t="s">
        <v>10</v>
      </c>
      <c r="C12" s="11" t="s">
        <v>11</v>
      </c>
      <c r="D12" s="2">
        <v>1</v>
      </c>
      <c r="E12" s="12">
        <v>43831</v>
      </c>
      <c r="F12" s="19">
        <v>743.39</v>
      </c>
      <c r="G12" s="6">
        <f t="shared" si="0"/>
        <v>743.39</v>
      </c>
      <c r="H12" s="7">
        <v>1486.76</v>
      </c>
      <c r="I12" s="6">
        <f t="shared" si="1"/>
        <v>1486.76</v>
      </c>
      <c r="J12" s="7">
        <v>1962.53</v>
      </c>
      <c r="K12" s="26">
        <f t="shared" si="2"/>
        <v>1962.53</v>
      </c>
      <c r="L12" s="28">
        <v>738.93</v>
      </c>
      <c r="M12" s="29">
        <f t="shared" si="3"/>
        <v>738.93</v>
      </c>
      <c r="N12" s="30">
        <v>1477.87</v>
      </c>
      <c r="O12" s="30">
        <f t="shared" si="4"/>
        <v>1477.87</v>
      </c>
      <c r="P12" s="30">
        <v>1950.79</v>
      </c>
      <c r="Q12" s="30">
        <f t="shared" si="5"/>
        <v>1950.79</v>
      </c>
      <c r="R12" s="28">
        <v>768.12</v>
      </c>
      <c r="S12" s="29">
        <f t="shared" si="6"/>
        <v>768.12</v>
      </c>
      <c r="T12" s="30">
        <v>1536.23</v>
      </c>
      <c r="U12" s="30">
        <f t="shared" si="7"/>
        <v>1536.23</v>
      </c>
      <c r="V12" s="30">
        <v>2027.34</v>
      </c>
      <c r="W12" s="30">
        <f t="shared" si="8"/>
        <v>2027.34</v>
      </c>
      <c r="X12" s="29">
        <v>721.91</v>
      </c>
      <c r="Y12" s="29">
        <f t="shared" si="9"/>
        <v>721.91</v>
      </c>
      <c r="Z12" s="30">
        <v>1443.8232</v>
      </c>
      <c r="AA12" s="30">
        <f t="shared" si="10"/>
        <v>1443.8232</v>
      </c>
      <c r="AB12" s="30">
        <v>1905.8518499999998</v>
      </c>
      <c r="AC12" s="30">
        <f t="shared" si="11"/>
        <v>1905.8518499999998</v>
      </c>
    </row>
    <row r="13" spans="1:29" ht="45" customHeight="1">
      <c r="A13" s="13" t="s">
        <v>19</v>
      </c>
      <c r="B13" s="10" t="s">
        <v>10</v>
      </c>
      <c r="C13" s="11" t="s">
        <v>11</v>
      </c>
      <c r="D13" s="2">
        <v>1</v>
      </c>
      <c r="E13" s="12">
        <v>43831</v>
      </c>
      <c r="F13" s="19">
        <v>743.39</v>
      </c>
      <c r="G13" s="6">
        <f t="shared" si="0"/>
        <v>743.39</v>
      </c>
      <c r="H13" s="7">
        <v>1486.76</v>
      </c>
      <c r="I13" s="6">
        <f t="shared" si="1"/>
        <v>1486.76</v>
      </c>
      <c r="J13" s="7">
        <v>1962.53</v>
      </c>
      <c r="K13" s="26">
        <f t="shared" si="2"/>
        <v>1962.53</v>
      </c>
      <c r="L13" s="28">
        <v>738.93</v>
      </c>
      <c r="M13" s="29">
        <f t="shared" si="3"/>
        <v>738.93</v>
      </c>
      <c r="N13" s="30">
        <v>1477.87</v>
      </c>
      <c r="O13" s="30">
        <f t="shared" si="4"/>
        <v>1477.87</v>
      </c>
      <c r="P13" s="30">
        <v>1950.79</v>
      </c>
      <c r="Q13" s="30">
        <f t="shared" si="5"/>
        <v>1950.79</v>
      </c>
      <c r="R13" s="28">
        <v>768.12</v>
      </c>
      <c r="S13" s="29">
        <f t="shared" si="6"/>
        <v>768.12</v>
      </c>
      <c r="T13" s="30">
        <v>1536.23</v>
      </c>
      <c r="U13" s="30">
        <f t="shared" si="7"/>
        <v>1536.23</v>
      </c>
      <c r="V13" s="30">
        <v>2027.34</v>
      </c>
      <c r="W13" s="30">
        <f t="shared" si="8"/>
        <v>2027.34</v>
      </c>
      <c r="X13" s="29">
        <v>721.91</v>
      </c>
      <c r="Y13" s="29">
        <f t="shared" si="9"/>
        <v>721.91</v>
      </c>
      <c r="Z13" s="30">
        <v>1443.8232</v>
      </c>
      <c r="AA13" s="30">
        <f t="shared" si="10"/>
        <v>1443.8232</v>
      </c>
      <c r="AB13" s="30">
        <v>1905.8518499999998</v>
      </c>
      <c r="AC13" s="30">
        <f t="shared" si="11"/>
        <v>1905.8518499999998</v>
      </c>
    </row>
    <row r="14" spans="1:29" ht="45" customHeight="1">
      <c r="A14" s="13" t="s">
        <v>20</v>
      </c>
      <c r="B14" s="10" t="s">
        <v>10</v>
      </c>
      <c r="C14" s="11" t="s">
        <v>11</v>
      </c>
      <c r="D14" s="2">
        <v>1</v>
      </c>
      <c r="E14" s="12">
        <v>43831</v>
      </c>
      <c r="F14" s="19">
        <v>743.39</v>
      </c>
      <c r="G14" s="6">
        <f t="shared" si="0"/>
        <v>743.39</v>
      </c>
      <c r="H14" s="7">
        <v>1486.76</v>
      </c>
      <c r="I14" s="6">
        <f t="shared" si="1"/>
        <v>1486.76</v>
      </c>
      <c r="J14" s="7">
        <v>1962.53</v>
      </c>
      <c r="K14" s="26">
        <f t="shared" si="2"/>
        <v>1962.53</v>
      </c>
      <c r="L14" s="28">
        <v>738.93</v>
      </c>
      <c r="M14" s="29">
        <f t="shared" si="3"/>
        <v>738.93</v>
      </c>
      <c r="N14" s="30">
        <v>1477.87</v>
      </c>
      <c r="O14" s="30">
        <f t="shared" si="4"/>
        <v>1477.87</v>
      </c>
      <c r="P14" s="30">
        <v>1950.79</v>
      </c>
      <c r="Q14" s="30">
        <f t="shared" si="5"/>
        <v>1950.79</v>
      </c>
      <c r="R14" s="28">
        <v>768.12</v>
      </c>
      <c r="S14" s="29">
        <f t="shared" si="6"/>
        <v>768.12</v>
      </c>
      <c r="T14" s="30">
        <v>1536.23</v>
      </c>
      <c r="U14" s="30">
        <f t="shared" si="7"/>
        <v>1536.23</v>
      </c>
      <c r="V14" s="30">
        <v>2027.34</v>
      </c>
      <c r="W14" s="30">
        <f t="shared" si="8"/>
        <v>2027.34</v>
      </c>
      <c r="X14" s="29">
        <v>721.91</v>
      </c>
      <c r="Y14" s="29">
        <f t="shared" si="9"/>
        <v>721.91</v>
      </c>
      <c r="Z14" s="30">
        <v>1443.8232</v>
      </c>
      <c r="AA14" s="30">
        <f t="shared" si="10"/>
        <v>1443.8232</v>
      </c>
      <c r="AB14" s="30">
        <v>1905.8518499999998</v>
      </c>
      <c r="AC14" s="30">
        <f t="shared" si="11"/>
        <v>1905.8518499999998</v>
      </c>
    </row>
    <row r="15" spans="1:29" ht="45" customHeight="1">
      <c r="A15" s="13" t="s">
        <v>21</v>
      </c>
      <c r="B15" s="10" t="s">
        <v>10</v>
      </c>
      <c r="C15" s="11" t="s">
        <v>11</v>
      </c>
      <c r="D15" s="2">
        <v>1</v>
      </c>
      <c r="E15" s="12">
        <v>43831</v>
      </c>
      <c r="F15" s="19">
        <v>743.39</v>
      </c>
      <c r="G15" s="6">
        <f t="shared" si="0"/>
        <v>743.39</v>
      </c>
      <c r="H15" s="7">
        <v>1486.76</v>
      </c>
      <c r="I15" s="6">
        <f t="shared" si="1"/>
        <v>1486.76</v>
      </c>
      <c r="J15" s="7">
        <v>1962.53</v>
      </c>
      <c r="K15" s="26">
        <f t="shared" si="2"/>
        <v>1962.53</v>
      </c>
      <c r="L15" s="28">
        <v>738.93</v>
      </c>
      <c r="M15" s="29">
        <f t="shared" si="3"/>
        <v>738.93</v>
      </c>
      <c r="N15" s="30">
        <v>1477.87</v>
      </c>
      <c r="O15" s="30">
        <f t="shared" si="4"/>
        <v>1477.87</v>
      </c>
      <c r="P15" s="30">
        <v>1950.79</v>
      </c>
      <c r="Q15" s="30">
        <f t="shared" si="5"/>
        <v>1950.79</v>
      </c>
      <c r="R15" s="28">
        <v>768.12</v>
      </c>
      <c r="S15" s="29">
        <f t="shared" si="6"/>
        <v>768.12</v>
      </c>
      <c r="T15" s="30">
        <v>1536.23</v>
      </c>
      <c r="U15" s="30">
        <f t="shared" si="7"/>
        <v>1536.23</v>
      </c>
      <c r="V15" s="30">
        <v>2027.34</v>
      </c>
      <c r="W15" s="30">
        <f t="shared" si="8"/>
        <v>2027.34</v>
      </c>
      <c r="X15" s="29">
        <v>721.91</v>
      </c>
      <c r="Y15" s="29">
        <f t="shared" si="9"/>
        <v>721.91</v>
      </c>
      <c r="Z15" s="30">
        <v>1443.8232</v>
      </c>
      <c r="AA15" s="30">
        <f t="shared" si="10"/>
        <v>1443.8232</v>
      </c>
      <c r="AB15" s="30">
        <v>1905.8518499999998</v>
      </c>
      <c r="AC15" s="30">
        <f t="shared" si="11"/>
        <v>1905.8518499999998</v>
      </c>
    </row>
    <row r="16" spans="1:29" ht="45" customHeight="1">
      <c r="A16" s="13" t="s">
        <v>22</v>
      </c>
      <c r="B16" s="10" t="s">
        <v>10</v>
      </c>
      <c r="C16" s="11" t="s">
        <v>11</v>
      </c>
      <c r="D16" s="2">
        <v>1</v>
      </c>
      <c r="E16" s="12">
        <v>43831</v>
      </c>
      <c r="F16" s="19">
        <v>743.39</v>
      </c>
      <c r="G16" s="6">
        <f t="shared" si="0"/>
        <v>743.39</v>
      </c>
      <c r="H16" s="7">
        <v>1486.76</v>
      </c>
      <c r="I16" s="6">
        <f t="shared" si="1"/>
        <v>1486.76</v>
      </c>
      <c r="J16" s="7">
        <v>1962.53</v>
      </c>
      <c r="K16" s="26">
        <f t="shared" si="2"/>
        <v>1962.53</v>
      </c>
      <c r="L16" s="28">
        <v>738.93</v>
      </c>
      <c r="M16" s="29">
        <f t="shared" si="3"/>
        <v>738.93</v>
      </c>
      <c r="N16" s="30">
        <v>1477.87</v>
      </c>
      <c r="O16" s="30">
        <f t="shared" si="4"/>
        <v>1477.87</v>
      </c>
      <c r="P16" s="30">
        <v>1950.79</v>
      </c>
      <c r="Q16" s="30">
        <f t="shared" si="5"/>
        <v>1950.79</v>
      </c>
      <c r="R16" s="28">
        <v>768.12</v>
      </c>
      <c r="S16" s="29">
        <f t="shared" si="6"/>
        <v>768.12</v>
      </c>
      <c r="T16" s="30">
        <v>1536.23</v>
      </c>
      <c r="U16" s="30">
        <f t="shared" si="7"/>
        <v>1536.23</v>
      </c>
      <c r="V16" s="30">
        <v>2027.34</v>
      </c>
      <c r="W16" s="30">
        <f t="shared" si="8"/>
        <v>2027.34</v>
      </c>
      <c r="X16" s="29">
        <v>721.91</v>
      </c>
      <c r="Y16" s="29">
        <f t="shared" si="9"/>
        <v>721.91</v>
      </c>
      <c r="Z16" s="30">
        <v>1443.8232</v>
      </c>
      <c r="AA16" s="30">
        <f t="shared" si="10"/>
        <v>1443.8232</v>
      </c>
      <c r="AB16" s="30">
        <v>1905.8518499999998</v>
      </c>
      <c r="AC16" s="30">
        <f t="shared" si="11"/>
        <v>1905.8518499999998</v>
      </c>
    </row>
    <row r="17" spans="1:29" ht="45" customHeight="1">
      <c r="A17" s="13" t="s">
        <v>23</v>
      </c>
      <c r="B17" s="10" t="s">
        <v>10</v>
      </c>
      <c r="C17" s="11" t="s">
        <v>11</v>
      </c>
      <c r="D17" s="2">
        <v>1</v>
      </c>
      <c r="E17" s="12">
        <v>43831</v>
      </c>
      <c r="F17" s="19">
        <v>743.39</v>
      </c>
      <c r="G17" s="6">
        <f t="shared" si="0"/>
        <v>743.39</v>
      </c>
      <c r="H17" s="7">
        <v>1486.76</v>
      </c>
      <c r="I17" s="6">
        <f t="shared" si="1"/>
        <v>1486.76</v>
      </c>
      <c r="J17" s="7">
        <v>1962.53</v>
      </c>
      <c r="K17" s="26">
        <f t="shared" si="2"/>
        <v>1962.53</v>
      </c>
      <c r="L17" s="28">
        <v>738.93</v>
      </c>
      <c r="M17" s="29">
        <f t="shared" si="3"/>
        <v>738.93</v>
      </c>
      <c r="N17" s="30">
        <v>1477.87</v>
      </c>
      <c r="O17" s="30">
        <f t="shared" si="4"/>
        <v>1477.87</v>
      </c>
      <c r="P17" s="30">
        <v>1950.79</v>
      </c>
      <c r="Q17" s="30">
        <f t="shared" si="5"/>
        <v>1950.79</v>
      </c>
      <c r="R17" s="28">
        <v>768.12</v>
      </c>
      <c r="S17" s="29">
        <f t="shared" si="6"/>
        <v>768.12</v>
      </c>
      <c r="T17" s="30">
        <v>1536.23</v>
      </c>
      <c r="U17" s="30">
        <f t="shared" si="7"/>
        <v>1536.23</v>
      </c>
      <c r="V17" s="30">
        <v>2027.34</v>
      </c>
      <c r="W17" s="30">
        <f t="shared" si="8"/>
        <v>2027.34</v>
      </c>
      <c r="X17" s="29">
        <v>721.91</v>
      </c>
      <c r="Y17" s="29">
        <f t="shared" si="9"/>
        <v>721.91</v>
      </c>
      <c r="Z17" s="30">
        <v>1443.8232</v>
      </c>
      <c r="AA17" s="30">
        <f t="shared" si="10"/>
        <v>1443.8232</v>
      </c>
      <c r="AB17" s="30">
        <v>1905.8518499999998</v>
      </c>
      <c r="AC17" s="30">
        <f t="shared" si="11"/>
        <v>1905.8518499999998</v>
      </c>
    </row>
    <row r="18" spans="1:29" ht="45" customHeight="1">
      <c r="A18" s="13" t="s">
        <v>24</v>
      </c>
      <c r="B18" s="10" t="s">
        <v>10</v>
      </c>
      <c r="C18" s="11" t="s">
        <v>11</v>
      </c>
      <c r="D18" s="2">
        <v>2</v>
      </c>
      <c r="E18" s="12">
        <v>43831</v>
      </c>
      <c r="F18" s="19">
        <v>743.39</v>
      </c>
      <c r="G18" s="6">
        <f t="shared" si="0"/>
        <v>1486.78</v>
      </c>
      <c r="H18" s="7">
        <v>1486.76</v>
      </c>
      <c r="I18" s="6">
        <f t="shared" si="1"/>
        <v>2973.52</v>
      </c>
      <c r="J18" s="7">
        <v>1962.53</v>
      </c>
      <c r="K18" s="26">
        <f t="shared" si="2"/>
        <v>3925.06</v>
      </c>
      <c r="L18" s="28">
        <v>738.93</v>
      </c>
      <c r="M18" s="29">
        <f t="shared" si="3"/>
        <v>1477.86</v>
      </c>
      <c r="N18" s="30">
        <v>1477.87</v>
      </c>
      <c r="O18" s="30">
        <f t="shared" si="4"/>
        <v>2955.74</v>
      </c>
      <c r="P18" s="30">
        <v>1950.79</v>
      </c>
      <c r="Q18" s="30">
        <f t="shared" si="5"/>
        <v>3901.58</v>
      </c>
      <c r="R18" s="28">
        <v>768.12</v>
      </c>
      <c r="S18" s="29">
        <f t="shared" si="6"/>
        <v>1536.24</v>
      </c>
      <c r="T18" s="30">
        <v>1536.23</v>
      </c>
      <c r="U18" s="30">
        <f t="shared" si="7"/>
        <v>3072.46</v>
      </c>
      <c r="V18" s="30">
        <v>2027.34</v>
      </c>
      <c r="W18" s="30">
        <f t="shared" si="8"/>
        <v>4054.68</v>
      </c>
      <c r="X18" s="29">
        <v>721.91</v>
      </c>
      <c r="Y18" s="29">
        <f t="shared" si="9"/>
        <v>1443.82</v>
      </c>
      <c r="Z18" s="30">
        <v>1443.8232</v>
      </c>
      <c r="AA18" s="30">
        <f t="shared" si="10"/>
        <v>2887.6464</v>
      </c>
      <c r="AB18" s="30">
        <v>1905.8518499999998</v>
      </c>
      <c r="AC18" s="30">
        <f t="shared" si="11"/>
        <v>3811.7036999999996</v>
      </c>
    </row>
    <row r="19" spans="1:29" ht="45" customHeight="1">
      <c r="A19" s="13" t="s">
        <v>25</v>
      </c>
      <c r="B19" s="10" t="s">
        <v>10</v>
      </c>
      <c r="C19" s="11" t="s">
        <v>11</v>
      </c>
      <c r="D19" s="2">
        <v>4</v>
      </c>
      <c r="E19" s="12">
        <v>43831</v>
      </c>
      <c r="F19" s="19">
        <v>743.39</v>
      </c>
      <c r="G19" s="6">
        <f t="shared" si="0"/>
        <v>2973.56</v>
      </c>
      <c r="H19" s="7">
        <v>1486.76</v>
      </c>
      <c r="I19" s="6">
        <f t="shared" si="1"/>
        <v>5947.04</v>
      </c>
      <c r="J19" s="7">
        <v>1962.53</v>
      </c>
      <c r="K19" s="26">
        <f t="shared" si="2"/>
        <v>7850.12</v>
      </c>
      <c r="L19" s="28">
        <v>738.93</v>
      </c>
      <c r="M19" s="29">
        <f t="shared" si="3"/>
        <v>2955.72</v>
      </c>
      <c r="N19" s="30">
        <v>1477.87</v>
      </c>
      <c r="O19" s="30">
        <f t="shared" si="4"/>
        <v>5911.48</v>
      </c>
      <c r="P19" s="30">
        <v>1950.79</v>
      </c>
      <c r="Q19" s="30">
        <f t="shared" si="5"/>
        <v>7803.16</v>
      </c>
      <c r="R19" s="28">
        <v>768.12</v>
      </c>
      <c r="S19" s="29">
        <f t="shared" si="6"/>
        <v>3072.48</v>
      </c>
      <c r="T19" s="30">
        <v>1536.23</v>
      </c>
      <c r="U19" s="30">
        <f t="shared" si="7"/>
        <v>6144.92</v>
      </c>
      <c r="V19" s="30">
        <v>2027.34</v>
      </c>
      <c r="W19" s="30">
        <f t="shared" si="8"/>
        <v>8109.36</v>
      </c>
      <c r="X19" s="29">
        <v>721.91</v>
      </c>
      <c r="Y19" s="29">
        <f t="shared" si="9"/>
        <v>2887.64</v>
      </c>
      <c r="Z19" s="30">
        <v>1443.8232</v>
      </c>
      <c r="AA19" s="30">
        <f t="shared" si="10"/>
        <v>5775.2928</v>
      </c>
      <c r="AB19" s="30">
        <v>1905.8518499999998</v>
      </c>
      <c r="AC19" s="30">
        <f t="shared" si="11"/>
        <v>7623.407399999999</v>
      </c>
    </row>
    <row r="20" spans="1:29" ht="66" customHeight="1">
      <c r="A20" s="13" t="s">
        <v>26</v>
      </c>
      <c r="B20" s="10" t="s">
        <v>27</v>
      </c>
      <c r="C20" s="11" t="s">
        <v>11</v>
      </c>
      <c r="D20" s="2">
        <v>12</v>
      </c>
      <c r="E20" s="12">
        <v>43831</v>
      </c>
      <c r="F20" s="19">
        <v>743.39</v>
      </c>
      <c r="G20" s="6">
        <f t="shared" si="0"/>
        <v>8920.68</v>
      </c>
      <c r="H20" s="7">
        <v>1486.76</v>
      </c>
      <c r="I20" s="6">
        <f t="shared" si="1"/>
        <v>17841.12</v>
      </c>
      <c r="J20" s="7">
        <v>1962.53</v>
      </c>
      <c r="K20" s="26">
        <f t="shared" si="2"/>
        <v>23550.36</v>
      </c>
      <c r="L20" s="28">
        <v>738.93</v>
      </c>
      <c r="M20" s="29">
        <f t="shared" si="3"/>
        <v>8867.16</v>
      </c>
      <c r="N20" s="30">
        <v>1477.87</v>
      </c>
      <c r="O20" s="30">
        <f t="shared" si="4"/>
        <v>17734.44</v>
      </c>
      <c r="P20" s="30">
        <v>1950.79</v>
      </c>
      <c r="Q20" s="30">
        <f t="shared" si="5"/>
        <v>23409.48</v>
      </c>
      <c r="R20" s="28">
        <v>768.12</v>
      </c>
      <c r="S20" s="29">
        <f t="shared" si="6"/>
        <v>9217.44</v>
      </c>
      <c r="T20" s="30">
        <v>1536.23</v>
      </c>
      <c r="U20" s="30">
        <f t="shared" si="7"/>
        <v>18434.760000000002</v>
      </c>
      <c r="V20" s="30">
        <v>2027.34</v>
      </c>
      <c r="W20" s="30">
        <f t="shared" si="8"/>
        <v>24328.079999999998</v>
      </c>
      <c r="X20" s="29">
        <v>721.91</v>
      </c>
      <c r="Y20" s="29">
        <f t="shared" si="9"/>
        <v>8662.92</v>
      </c>
      <c r="Z20" s="30">
        <v>1443.8232</v>
      </c>
      <c r="AA20" s="30">
        <f t="shared" si="10"/>
        <v>17325.8784</v>
      </c>
      <c r="AB20" s="30">
        <v>1905.8518499999998</v>
      </c>
      <c r="AC20" s="30">
        <f t="shared" si="11"/>
        <v>22870.222199999997</v>
      </c>
    </row>
    <row r="21" spans="1:29" ht="55.5" customHeight="1">
      <c r="A21" s="13" t="s">
        <v>28</v>
      </c>
      <c r="B21" s="10" t="s">
        <v>29</v>
      </c>
      <c r="C21" s="11" t="s">
        <v>11</v>
      </c>
      <c r="D21" s="2">
        <v>4</v>
      </c>
      <c r="E21" s="12">
        <v>43831</v>
      </c>
      <c r="F21" s="19">
        <v>743.39</v>
      </c>
      <c r="G21" s="6">
        <f t="shared" si="0"/>
        <v>2973.56</v>
      </c>
      <c r="H21" s="7">
        <v>1486.76</v>
      </c>
      <c r="I21" s="6">
        <f t="shared" si="1"/>
        <v>5947.04</v>
      </c>
      <c r="J21" s="7">
        <v>1962.53</v>
      </c>
      <c r="K21" s="26">
        <f t="shared" si="2"/>
        <v>7850.12</v>
      </c>
      <c r="L21" s="28">
        <v>738.93</v>
      </c>
      <c r="M21" s="29">
        <f t="shared" si="3"/>
        <v>2955.72</v>
      </c>
      <c r="N21" s="30">
        <v>1477.87</v>
      </c>
      <c r="O21" s="30">
        <f t="shared" si="4"/>
        <v>5911.48</v>
      </c>
      <c r="P21" s="30">
        <v>1950.79</v>
      </c>
      <c r="Q21" s="30">
        <f t="shared" si="5"/>
        <v>7803.16</v>
      </c>
      <c r="R21" s="28">
        <v>768.12</v>
      </c>
      <c r="S21" s="29">
        <f t="shared" si="6"/>
        <v>3072.48</v>
      </c>
      <c r="T21" s="30">
        <v>1536.23</v>
      </c>
      <c r="U21" s="30">
        <f t="shared" si="7"/>
        <v>6144.92</v>
      </c>
      <c r="V21" s="30">
        <v>2027.34</v>
      </c>
      <c r="W21" s="30">
        <f t="shared" si="8"/>
        <v>8109.36</v>
      </c>
      <c r="X21" s="29">
        <v>721.91</v>
      </c>
      <c r="Y21" s="29">
        <f t="shared" si="9"/>
        <v>2887.64</v>
      </c>
      <c r="Z21" s="30">
        <v>1443.8232</v>
      </c>
      <c r="AA21" s="30">
        <f t="shared" si="10"/>
        <v>5775.2928</v>
      </c>
      <c r="AB21" s="30">
        <v>1905.8518499999998</v>
      </c>
      <c r="AC21" s="30">
        <f t="shared" si="11"/>
        <v>7623.407399999999</v>
      </c>
    </row>
    <row r="22" spans="1:29" ht="55.5" customHeight="1">
      <c r="A22" s="13" t="s">
        <v>30</v>
      </c>
      <c r="B22" s="10" t="s">
        <v>31</v>
      </c>
      <c r="C22" s="11" t="s">
        <v>11</v>
      </c>
      <c r="D22" s="2">
        <v>4</v>
      </c>
      <c r="E22" s="12">
        <v>43831</v>
      </c>
      <c r="F22" s="19">
        <v>743.39</v>
      </c>
      <c r="G22" s="6">
        <f t="shared" si="0"/>
        <v>2973.56</v>
      </c>
      <c r="H22" s="7">
        <v>1486.76</v>
      </c>
      <c r="I22" s="6">
        <f t="shared" si="1"/>
        <v>5947.04</v>
      </c>
      <c r="J22" s="7">
        <v>1962.53</v>
      </c>
      <c r="K22" s="26">
        <f t="shared" si="2"/>
        <v>7850.12</v>
      </c>
      <c r="L22" s="28">
        <v>738.93</v>
      </c>
      <c r="M22" s="29">
        <f t="shared" si="3"/>
        <v>2955.72</v>
      </c>
      <c r="N22" s="30">
        <v>1477.87</v>
      </c>
      <c r="O22" s="30">
        <f t="shared" si="4"/>
        <v>5911.48</v>
      </c>
      <c r="P22" s="30">
        <v>1950.79</v>
      </c>
      <c r="Q22" s="30">
        <f t="shared" si="5"/>
        <v>7803.16</v>
      </c>
      <c r="R22" s="28">
        <v>768.12</v>
      </c>
      <c r="S22" s="29">
        <f t="shared" si="6"/>
        <v>3072.48</v>
      </c>
      <c r="T22" s="30">
        <v>1536.23</v>
      </c>
      <c r="U22" s="30">
        <f t="shared" si="7"/>
        <v>6144.92</v>
      </c>
      <c r="V22" s="30">
        <v>2027.34</v>
      </c>
      <c r="W22" s="30">
        <f t="shared" si="8"/>
        <v>8109.36</v>
      </c>
      <c r="X22" s="29">
        <v>721.91</v>
      </c>
      <c r="Y22" s="29">
        <f t="shared" si="9"/>
        <v>2887.64</v>
      </c>
      <c r="Z22" s="30">
        <v>1443.8232</v>
      </c>
      <c r="AA22" s="30">
        <f t="shared" si="10"/>
        <v>5775.2928</v>
      </c>
      <c r="AB22" s="30">
        <v>1905.8518499999998</v>
      </c>
      <c r="AC22" s="30">
        <f t="shared" si="11"/>
        <v>7623.407399999999</v>
      </c>
    </row>
    <row r="23" spans="1:29" ht="45" customHeight="1">
      <c r="A23" s="13" t="s">
        <v>32</v>
      </c>
      <c r="B23" s="10" t="s">
        <v>33</v>
      </c>
      <c r="C23" s="11" t="s">
        <v>34</v>
      </c>
      <c r="D23" s="2">
        <v>1</v>
      </c>
      <c r="E23" s="12">
        <v>43831</v>
      </c>
      <c r="F23" s="19">
        <v>1276.72</v>
      </c>
      <c r="G23" s="6">
        <f t="shared" si="0"/>
        <v>1276.72</v>
      </c>
      <c r="H23" s="7">
        <v>2553.47</v>
      </c>
      <c r="I23" s="6">
        <f t="shared" si="1"/>
        <v>2553.47</v>
      </c>
      <c r="J23" s="7">
        <v>3370.57</v>
      </c>
      <c r="K23" s="26">
        <f t="shared" si="2"/>
        <v>3370.57</v>
      </c>
      <c r="L23" s="31">
        <v>1269.09</v>
      </c>
      <c r="M23" s="29">
        <f t="shared" si="3"/>
        <v>1269.09</v>
      </c>
      <c r="N23" s="30">
        <v>2538.18</v>
      </c>
      <c r="O23" s="30">
        <f t="shared" si="4"/>
        <v>2538.18</v>
      </c>
      <c r="P23" s="30">
        <v>3350.39</v>
      </c>
      <c r="Q23" s="30">
        <f t="shared" si="5"/>
        <v>3350.39</v>
      </c>
      <c r="R23" s="31">
        <v>1319.22</v>
      </c>
      <c r="S23" s="29">
        <f t="shared" si="6"/>
        <v>1319.22</v>
      </c>
      <c r="T23" s="30">
        <v>2624.31</v>
      </c>
      <c r="U23" s="30">
        <f t="shared" si="7"/>
        <v>2624.31</v>
      </c>
      <c r="V23" s="30">
        <v>3482.83</v>
      </c>
      <c r="W23" s="30">
        <f t="shared" si="8"/>
        <v>3482.83</v>
      </c>
      <c r="X23" s="29">
        <v>1239.86</v>
      </c>
      <c r="Y23" s="29">
        <f t="shared" si="9"/>
        <v>1239.86</v>
      </c>
      <c r="Z23" s="30">
        <v>2479.7169</v>
      </c>
      <c r="AA23" s="30">
        <f t="shared" si="10"/>
        <v>2479.7169</v>
      </c>
      <c r="AB23" s="30">
        <v>3273.2246999999998</v>
      </c>
      <c r="AC23" s="30">
        <f t="shared" si="11"/>
        <v>3273.2246999999998</v>
      </c>
    </row>
    <row r="24" spans="6:29" ht="26.25" thickBot="1">
      <c r="F24" s="20" t="s">
        <v>38</v>
      </c>
      <c r="G24" s="8">
        <f>SUM(G5:G23)</f>
        <v>31012.320000000007</v>
      </c>
      <c r="H24" s="9" t="s">
        <v>39</v>
      </c>
      <c r="I24" s="8">
        <f>SUM(I5:I23)</f>
        <v>62023.869999999995</v>
      </c>
      <c r="J24" s="9" t="s">
        <v>40</v>
      </c>
      <c r="K24" s="27">
        <f>SUM(K5:K23)</f>
        <v>81871.77</v>
      </c>
      <c r="L24" s="32" t="s">
        <v>38</v>
      </c>
      <c r="M24" s="29">
        <f>SUM(M5:M23)</f>
        <v>30826.290000000005</v>
      </c>
      <c r="N24" s="32" t="s">
        <v>39</v>
      </c>
      <c r="O24" s="29">
        <f>SUM(O5:O23)</f>
        <v>61652.97999999999</v>
      </c>
      <c r="P24" s="32" t="s">
        <v>40</v>
      </c>
      <c r="Q24" s="29">
        <f>SUM(Q5:Q23)</f>
        <v>81381.99</v>
      </c>
      <c r="R24" s="32" t="s">
        <v>38</v>
      </c>
      <c r="S24" s="29">
        <f>SUM(S5:S23)</f>
        <v>32044.020000000004</v>
      </c>
      <c r="T24" s="32" t="s">
        <v>39</v>
      </c>
      <c r="U24" s="29">
        <f>SUM(U5:U23)</f>
        <v>64073.509999999995</v>
      </c>
      <c r="V24" s="32" t="s">
        <v>40</v>
      </c>
      <c r="W24" s="29">
        <f>SUM(W5:W23)</f>
        <v>84576.43</v>
      </c>
      <c r="X24" s="32" t="s">
        <v>38</v>
      </c>
      <c r="Y24" s="29">
        <f>SUM(Y5:Y23)</f>
        <v>30116.26</v>
      </c>
      <c r="Z24" s="32" t="s">
        <v>39</v>
      </c>
      <c r="AA24" s="29">
        <f>SUM(AA5:AA23)</f>
        <v>60232.644900000014</v>
      </c>
      <c r="AB24" s="32" t="s">
        <v>40</v>
      </c>
      <c r="AC24" s="29">
        <f>SUM(AC5:AC23)</f>
        <v>79507.29869999998</v>
      </c>
    </row>
    <row r="25" spans="1:29" ht="13.5" thickBot="1">
      <c r="A25" s="56" t="s">
        <v>47</v>
      </c>
      <c r="B25" s="57"/>
      <c r="C25" s="57"/>
      <c r="D25" s="57"/>
      <c r="E25" s="57"/>
      <c r="F25" s="43" t="s">
        <v>43</v>
      </c>
      <c r="G25" s="44"/>
      <c r="H25" s="44"/>
      <c r="I25" s="44"/>
      <c r="J25" s="44"/>
      <c r="K25" s="44"/>
      <c r="L25" s="35" t="s">
        <v>44</v>
      </c>
      <c r="M25" s="36"/>
      <c r="N25" s="36"/>
      <c r="O25" s="36"/>
      <c r="P25" s="36"/>
      <c r="Q25" s="36"/>
      <c r="R25" s="39" t="s">
        <v>45</v>
      </c>
      <c r="S25" s="40"/>
      <c r="T25" s="40"/>
      <c r="U25" s="40"/>
      <c r="V25" s="40"/>
      <c r="W25" s="40"/>
      <c r="X25" s="41" t="s">
        <v>46</v>
      </c>
      <c r="Y25" s="42"/>
      <c r="Z25" s="42"/>
      <c r="AA25" s="42"/>
      <c r="AB25" s="42"/>
      <c r="AC25" s="42"/>
    </row>
    <row r="26" spans="1:29" ht="12.75">
      <c r="A26" s="57"/>
      <c r="B26" s="57"/>
      <c r="C26" s="57"/>
      <c r="D26" s="57"/>
      <c r="E26" s="57"/>
      <c r="F26" s="47" t="s">
        <v>35</v>
      </c>
      <c r="G26" s="51"/>
      <c r="H26" s="47" t="s">
        <v>36</v>
      </c>
      <c r="I26" s="51"/>
      <c r="J26" s="47" t="s">
        <v>37</v>
      </c>
      <c r="K26" s="48"/>
      <c r="L26" s="37" t="s">
        <v>35</v>
      </c>
      <c r="M26" s="38"/>
      <c r="N26" s="37" t="s">
        <v>36</v>
      </c>
      <c r="O26" s="38"/>
      <c r="P26" s="37" t="s">
        <v>37</v>
      </c>
      <c r="Q26" s="38"/>
      <c r="R26" s="37" t="s">
        <v>35</v>
      </c>
      <c r="S26" s="38"/>
      <c r="T26" s="37" t="s">
        <v>36</v>
      </c>
      <c r="U26" s="38"/>
      <c r="V26" s="37" t="s">
        <v>37</v>
      </c>
      <c r="W26" s="38"/>
      <c r="X26" s="37" t="s">
        <v>35</v>
      </c>
      <c r="Y26" s="38"/>
      <c r="Z26" s="37" t="s">
        <v>36</v>
      </c>
      <c r="AA26" s="38"/>
      <c r="AB26" s="37" t="s">
        <v>37</v>
      </c>
      <c r="AC26" s="38"/>
    </row>
    <row r="27" spans="1:29" ht="44.25" customHeight="1">
      <c r="A27" s="45" t="s">
        <v>48</v>
      </c>
      <c r="B27" s="46"/>
      <c r="C27" s="46"/>
      <c r="D27" s="46"/>
      <c r="E27" s="46"/>
      <c r="F27" s="52">
        <f>$Y$24/G24</f>
        <v>0.9711063216166992</v>
      </c>
      <c r="G27" s="52"/>
      <c r="H27" s="52">
        <f>$AA$24/I24</f>
        <v>0.9711203912300219</v>
      </c>
      <c r="I27" s="52"/>
      <c r="J27" s="52">
        <f>$AC$24/K24</f>
        <v>0.9711198218873243</v>
      </c>
      <c r="K27" s="53"/>
      <c r="L27" s="52">
        <f>$Y$24/M24</f>
        <v>0.9769667384560384</v>
      </c>
      <c r="M27" s="52"/>
      <c r="N27" s="52">
        <f>$AA$24/O24</f>
        <v>0.9769624258227263</v>
      </c>
      <c r="O27" s="52"/>
      <c r="P27" s="52">
        <f>$AC$24/Q24</f>
        <v>0.9769642976289961</v>
      </c>
      <c r="Q27" s="52"/>
      <c r="R27" s="52">
        <f>$Y$24/S24</f>
        <v>0.9398402572461256</v>
      </c>
      <c r="S27" s="52"/>
      <c r="T27" s="52">
        <f>$AA$24/U24</f>
        <v>0.9400553348802028</v>
      </c>
      <c r="U27" s="52"/>
      <c r="V27" s="52">
        <f>$AC$24/W24</f>
        <v>0.9400644919630681</v>
      </c>
      <c r="W27" s="52"/>
      <c r="X27" s="52">
        <f>$Y$24/Y24</f>
        <v>1</v>
      </c>
      <c r="Y27" s="52"/>
      <c r="Z27" s="52">
        <f>$AA$24/AA24</f>
        <v>1</v>
      </c>
      <c r="AA27" s="52"/>
      <c r="AB27" s="52">
        <f>$AC$24/AC24</f>
        <v>1</v>
      </c>
      <c r="AC27" s="52"/>
    </row>
    <row r="28" spans="1:29" ht="36" customHeight="1">
      <c r="A28" s="45" t="s">
        <v>49</v>
      </c>
      <c r="B28" s="46"/>
      <c r="C28" s="46"/>
      <c r="D28" s="46"/>
      <c r="E28" s="46"/>
      <c r="F28" s="54">
        <f>F27*100</f>
        <v>97.11063216166991</v>
      </c>
      <c r="G28" s="54"/>
      <c r="H28" s="54">
        <f>H27*100</f>
        <v>97.11203912300219</v>
      </c>
      <c r="I28" s="54"/>
      <c r="J28" s="54">
        <f>J27*100</f>
        <v>97.11198218873243</v>
      </c>
      <c r="K28" s="55"/>
      <c r="L28" s="54">
        <f>L27*100</f>
        <v>97.69667384560384</v>
      </c>
      <c r="M28" s="54"/>
      <c r="N28" s="54">
        <f>N27*100</f>
        <v>97.69624258227263</v>
      </c>
      <c r="O28" s="54"/>
      <c r="P28" s="54">
        <f>P27*100</f>
        <v>97.69642976289961</v>
      </c>
      <c r="Q28" s="54"/>
      <c r="R28" s="54">
        <f>R27*100</f>
        <v>93.98402572461256</v>
      </c>
      <c r="S28" s="54"/>
      <c r="T28" s="54">
        <f>T27*100</f>
        <v>94.00553348802028</v>
      </c>
      <c r="U28" s="54"/>
      <c r="V28" s="54">
        <f>V27*100</f>
        <v>94.0064491963068</v>
      </c>
      <c r="W28" s="54"/>
      <c r="X28" s="54">
        <f>X27*100</f>
        <v>100</v>
      </c>
      <c r="Y28" s="54"/>
      <c r="Z28" s="54">
        <f>Z27*100</f>
        <v>100</v>
      </c>
      <c r="AA28" s="54"/>
      <c r="AB28" s="54">
        <f>AB27*100</f>
        <v>100</v>
      </c>
      <c r="AC28" s="54"/>
    </row>
    <row r="30" ht="12.75">
      <c r="X30" s="24"/>
    </row>
    <row r="31" spans="1:28" ht="12.75">
      <c r="A31" s="17"/>
      <c r="B31" s="25"/>
      <c r="X31" s="23"/>
      <c r="Z31" s="22"/>
      <c r="AB31" s="22"/>
    </row>
  </sheetData>
  <sheetProtection/>
  <mergeCells count="62">
    <mergeCell ref="AB28:AC28"/>
    <mergeCell ref="A25:E26"/>
    <mergeCell ref="P28:Q28"/>
    <mergeCell ref="R28:S28"/>
    <mergeCell ref="T28:U28"/>
    <mergeCell ref="V28:W28"/>
    <mergeCell ref="X28:Y28"/>
    <mergeCell ref="Z28:AA28"/>
    <mergeCell ref="A28:E28"/>
    <mergeCell ref="F28:G28"/>
    <mergeCell ref="H28:I28"/>
    <mergeCell ref="J28:K28"/>
    <mergeCell ref="L28:M28"/>
    <mergeCell ref="N28:O28"/>
    <mergeCell ref="R27:S27"/>
    <mergeCell ref="T27:U27"/>
    <mergeCell ref="V27:W27"/>
    <mergeCell ref="X27:Y27"/>
    <mergeCell ref="Z27:AA27"/>
    <mergeCell ref="AB27:AC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F26:G26"/>
    <mergeCell ref="H26:I26"/>
    <mergeCell ref="J26:K26"/>
    <mergeCell ref="L26:M26"/>
    <mergeCell ref="N26:O26"/>
    <mergeCell ref="P26:Q26"/>
    <mergeCell ref="F25:K25"/>
    <mergeCell ref="L25:Q25"/>
    <mergeCell ref="R25:W25"/>
    <mergeCell ref="X25:AC25"/>
    <mergeCell ref="C3:E3"/>
    <mergeCell ref="A27:E27"/>
    <mergeCell ref="J4:K4"/>
    <mergeCell ref="F3:K3"/>
    <mergeCell ref="F4:G4"/>
    <mergeCell ref="H4:I4"/>
    <mergeCell ref="R3:W3"/>
    <mergeCell ref="R4:S4"/>
    <mergeCell ref="T4:U4"/>
    <mergeCell ref="V4:W4"/>
    <mergeCell ref="X3:AC3"/>
    <mergeCell ref="X4:Y4"/>
    <mergeCell ref="Z4:AA4"/>
    <mergeCell ref="AB4:AC4"/>
    <mergeCell ref="B1:E1"/>
    <mergeCell ref="B2:E2"/>
    <mergeCell ref="L3:Q3"/>
    <mergeCell ref="L4:M4"/>
    <mergeCell ref="N4:O4"/>
    <mergeCell ref="P4:Q4"/>
  </mergeCells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Williams</dc:creator>
  <cp:keywords/>
  <dc:description/>
  <cp:lastModifiedBy>Sally Williams</cp:lastModifiedBy>
  <dcterms:created xsi:type="dcterms:W3CDTF">2019-11-12T09:01:39Z</dcterms:created>
  <dcterms:modified xsi:type="dcterms:W3CDTF">2019-12-17T13:22:07Z</dcterms:modified>
  <cp:category/>
  <cp:version/>
  <cp:contentType/>
  <cp:contentStatus/>
</cp:coreProperties>
</file>