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mcga.gov.uk\Users\Sout\Soutuserdata\Gillian.Norris\Documents\"/>
    </mc:Choice>
  </mc:AlternateContent>
  <xr:revisionPtr revIDLastSave="0" documentId="8_{BF38B3D4-3E6D-4B11-86B1-90DFAF762C5A}" xr6:coauthVersionLast="45" xr6:coauthVersionMax="45" xr10:uidLastSave="{00000000-0000-0000-0000-000000000000}"/>
  <bookViews>
    <workbookView xWindow="3690" yWindow="1485" windowWidth="21600" windowHeight="11385" xr2:uid="{00000000-000D-0000-FFFF-FFFF00000000}"/>
  </bookViews>
  <sheets>
    <sheet name="SoW" sheetId="1" r:id="rId1"/>
    <sheet name="Elec" sheetId="2" r:id="rId2"/>
    <sheet name="Mech" sheetId="3" r:id="rId3"/>
  </sheets>
  <definedNames>
    <definedName name="_Hlk522181309" localSheetId="1">Elec!$A$48</definedName>
    <definedName name="_xlnm.Print_Area" localSheetId="0">SoW!$A$1:$F$109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3" i="1" l="1"/>
  <c r="C105" i="1"/>
  <c r="F43" i="1"/>
  <c r="C99" i="1" s="1"/>
  <c r="C106" i="1" s="1"/>
  <c r="C107" i="1" s="1"/>
  <c r="F67" i="1" l="1"/>
  <c r="C19" i="3"/>
  <c r="C27" i="3" s="1"/>
  <c r="C13" i="3"/>
  <c r="C26" i="3" s="1"/>
  <c r="C9" i="3"/>
  <c r="C25" i="3" s="1"/>
  <c r="C59" i="2"/>
  <c r="C52" i="2"/>
  <c r="C64" i="2" s="1"/>
  <c r="C45" i="2"/>
  <c r="C63" i="2" s="1"/>
  <c r="C40" i="2"/>
  <c r="C62" i="2" s="1"/>
  <c r="C34" i="2"/>
  <c r="C61" i="2" s="1"/>
  <c r="C26" i="2"/>
  <c r="C60" i="2" s="1"/>
  <c r="C13" i="2"/>
  <c r="C9" i="2"/>
  <c r="C58" i="2" s="1"/>
  <c r="F52" i="1"/>
  <c r="F53" i="1"/>
  <c r="C29" i="3" l="1"/>
  <c r="F84" i="1" s="1"/>
  <c r="C66" i="2"/>
  <c r="F81" i="1" s="1"/>
  <c r="F31" i="1"/>
  <c r="F85" i="1" l="1"/>
  <c r="C104" i="1" s="1"/>
  <c r="F82" i="1"/>
  <c r="C103" i="1" s="1"/>
  <c r="F78" i="1" l="1"/>
  <c r="F63" i="1" l="1"/>
  <c r="F59" i="1"/>
  <c r="F32" i="1" l="1"/>
  <c r="F66" i="1" l="1"/>
  <c r="F65" i="1"/>
  <c r="F88" i="1" l="1"/>
  <c r="F89" i="1"/>
  <c r="F87" i="1"/>
  <c r="F71" i="1"/>
  <c r="F72" i="1"/>
  <c r="F73" i="1"/>
  <c r="F74" i="1"/>
  <c r="F75" i="1"/>
  <c r="F76" i="1"/>
  <c r="F77" i="1"/>
  <c r="F70" i="1"/>
  <c r="F49" i="1"/>
  <c r="F51" i="1"/>
  <c r="F55" i="1"/>
  <c r="F56" i="1"/>
  <c r="F57" i="1"/>
  <c r="F58" i="1"/>
  <c r="F60" i="1"/>
  <c r="F61" i="1"/>
  <c r="F62" i="1"/>
  <c r="F64" i="1"/>
  <c r="F48" i="1"/>
  <c r="F45" i="1"/>
  <c r="F46" i="1" s="1"/>
  <c r="C100" i="1" s="1"/>
  <c r="F37" i="1"/>
  <c r="F38" i="1"/>
  <c r="F39" i="1"/>
  <c r="F40" i="1"/>
  <c r="F36" i="1"/>
  <c r="F29" i="1"/>
  <c r="F26" i="1"/>
  <c r="F16" i="1"/>
  <c r="F24" i="1"/>
  <c r="F18" i="1"/>
  <c r="F30" i="1"/>
  <c r="F68" i="1" l="1"/>
  <c r="C101" i="1"/>
  <c r="F79" i="1"/>
  <c r="C102" i="1" s="1"/>
  <c r="F90" i="1"/>
  <c r="C109" i="1" l="1"/>
</calcChain>
</file>

<file path=xl/sharedStrings.xml><?xml version="1.0" encoding="utf-8"?>
<sst xmlns="http://schemas.openxmlformats.org/spreadsheetml/2006/main" count="403" uniqueCount="290">
  <si>
    <t>A</t>
  </si>
  <si>
    <t xml:space="preserve">GENERAL CONDITIONS </t>
  </si>
  <si>
    <t>A.1</t>
  </si>
  <si>
    <t>A.2</t>
  </si>
  <si>
    <t>A.3</t>
  </si>
  <si>
    <t>The Contractor is to price each item separately.</t>
  </si>
  <si>
    <t>A.4</t>
  </si>
  <si>
    <t>The Contractor is to include in his price for all associated works inferred or implied, to comply with good working practice.</t>
  </si>
  <si>
    <t>A.5</t>
  </si>
  <si>
    <t>A.6</t>
  </si>
  <si>
    <t> A.7</t>
  </si>
  <si>
    <t>All works are to be in accordance with the relevant parts of this schedule.  The Contractor is deemed to have read and become familiar with areas of the works prior to starting on site.</t>
  </si>
  <si>
    <t>A.8</t>
  </si>
  <si>
    <t>A.9</t>
  </si>
  <si>
    <t>A.10</t>
  </si>
  <si>
    <t>A.11</t>
  </si>
  <si>
    <t>Where noisy work is to be carried out, prior planning and agreement should be coordinated with the PM to ensure disruption on site is kept to an absolute minimum. No noisy work shall be carried out outside the times permitted.  The Contractor is to obtain details of such permitted times before works commence.</t>
  </si>
  <si>
    <t>A.12</t>
  </si>
  <si>
    <t>A.13</t>
  </si>
  <si>
    <t>A.14</t>
  </si>
  <si>
    <t>Where there is conflict or duplication between the requirements of the supplier information and the schedule of works then the Contractor should seek guidance from the PM.</t>
  </si>
  <si>
    <t>A.15</t>
  </si>
  <si>
    <t>Pre-ordering of materials and equipment</t>
  </si>
  <si>
    <t>A.16</t>
  </si>
  <si>
    <t>Services</t>
  </si>
  <si>
    <t>A.17</t>
  </si>
  <si>
    <t>A.18</t>
  </si>
  <si>
    <t>A.19</t>
  </si>
  <si>
    <t>Schedule of condition</t>
  </si>
  <si>
    <t>A.20</t>
  </si>
  <si>
    <t>Co-ordination of works</t>
  </si>
  <si>
    <t>A.21</t>
  </si>
  <si>
    <t>A.22</t>
  </si>
  <si>
    <t>B</t>
  </si>
  <si>
    <t>C</t>
  </si>
  <si>
    <t>SECURITY AND PROTECTION</t>
  </si>
  <si>
    <t>C.1</t>
  </si>
  <si>
    <t>D</t>
  </si>
  <si>
    <t>E</t>
  </si>
  <si>
    <t>Description</t>
  </si>
  <si>
    <t>£</t>
  </si>
  <si>
    <t>SECTION C TOTAL</t>
  </si>
  <si>
    <t>SECTION A TOTAL</t>
  </si>
  <si>
    <t>Item</t>
  </si>
  <si>
    <t>Unit</t>
  </si>
  <si>
    <t>Carpenter</t>
  </si>
  <si>
    <t>Painter and Decorator</t>
  </si>
  <si>
    <t>Plumber</t>
  </si>
  <si>
    <t>Electrician</t>
  </si>
  <si>
    <t>Labourer</t>
  </si>
  <si>
    <t>Section A - GENERAL CONDITIONS</t>
  </si>
  <si>
    <t>HANDOVER AND COMPLETION</t>
  </si>
  <si>
    <t>Upon completion, the Contractor is to clear away all debris from the site, clean all floors where internal works were undertaken and generally leave the premises internally and externally in a clean and tidy condition ready for use by the tenant and to the satisfaction of the PM.</t>
  </si>
  <si>
    <t>Day Rates - Labour</t>
  </si>
  <si>
    <t>Note</t>
  </si>
  <si>
    <t>The Contractor is to confirm hourly labour rates. These rates are applicable for 90 days following receipt of this tender by WSP for analysis. These items are not to be included within the tender submission sum and are only for reference where extra works are required;</t>
  </si>
  <si>
    <t>OH&amp;P</t>
  </si>
  <si>
    <t xml:space="preserve">Roofer </t>
  </si>
  <si>
    <r>
      <t>The Contractor is to limit his area of operation, at any given time, to those areas associated with the works in hand, at that stage in the works programme. NOTE - The Contractor will be required is to supply more labour to the project in order to meet the completion date</t>
    </r>
    <r>
      <rPr>
        <sz val="8"/>
        <color theme="1"/>
        <rFont val="Arial"/>
        <family val="2"/>
      </rPr>
      <t> </t>
    </r>
    <r>
      <rPr>
        <sz val="10"/>
        <color theme="1"/>
        <rFont val="Arial"/>
        <family val="2"/>
      </rPr>
      <t xml:space="preserve"> at no additional charge, if works fall behind programme or poor weather conditions are experienced.</t>
    </r>
  </si>
  <si>
    <t>The Contractor is to take on the role of the Principal Contractor in accordance with the CDM Regulations 2015. The Contractor must submit a copy of the Construction Phase Plan at least one week prior to the commencement of the works, containing all necessary risk assessments and method statements for the safe execution of the works.</t>
  </si>
  <si>
    <t>Contractor to include for compilation of O&amp;M Manuals in the form of hard copy and electronic.</t>
  </si>
  <si>
    <t>COLLECTION PAGE – Schedule of Work/Activity Schedule</t>
  </si>
  <si>
    <t xml:space="preserve">MCA CARDIFF OFFICE REFURBISHMENT </t>
  </si>
  <si>
    <t>Contractor to include for removing all rubbish debris and waste arising from the works and site and for disposing of to a suitable Local Authority registered tip.  This should include for all skip and waste disposal charges and all associated parking permits. A copy of all waste disposal certificates should be given to the PM following completion of the works.</t>
  </si>
  <si>
    <t>OFFICE</t>
  </si>
  <si>
    <t>KITCHEN</t>
  </si>
  <si>
    <t>Remove all kitchen fittings including, but not limited to cupboards, worktops, sinks, taps, splashbacks, wall mounted items and cart away waste,</t>
  </si>
  <si>
    <t>Qty</t>
  </si>
  <si>
    <t>Rate (£)</t>
  </si>
  <si>
    <t>lm</t>
  </si>
  <si>
    <t>nr</t>
  </si>
  <si>
    <t xml:space="preserve">Note </t>
  </si>
  <si>
    <t>hr</t>
  </si>
  <si>
    <t xml:space="preserve">Item </t>
  </si>
  <si>
    <t>The Contractor shall be responsible if required, for ensuring that the electricity, gas and water supplies are inspected, tested and made safe by suitably qualified professionals, i.e. NICEIC Approved Electrical Contractor and Gas Safe Registered gas engineer before associated works commence.  The Contractor is to provide test certificates and describe the works that were undertaken to achieve the above.
The Contractor shall be responsible for all necessary artificial lighting and power for the correct execution of the works and may be required to pay for all electricity consumed.  The Contractor shall also ensure that all supplies of artificial lighting and power are terminated following completion of the works informing the PM in writing with copies of all relevant termination notices to the appropriate Electricity Board.
The Contractor shall be responsible for ensuring that all aerials, cables and / or fittings  (e.g. B.T. cables, satellite television dishes or signage) are removed / repositioned as necessary.
Where works affect any such fixtures to or supplying other properties, which could be affected by the works, should also be repositioned and / or protected as required by the other occupiers.  Any aerials, cables and / or fittings so re-positioned shall be refitted to their original position on completion of the relevant works.
The Contractor shall coordinate with all relevant suppliers of services regarding all necessary disconnection and re-connection of services, data supplies relating to works. Also allow for all costs associated.</t>
  </si>
  <si>
    <t>Provide and maintain all necessary protection, barriers, warning signs etc. around the works.
Provide and maintain adequate protection to surfaces and surrounding areas of the works that are to be retained, and reinstated to original condition upon completion. The Contractor is to ensure that areas are clean and tidy at the start and end of each working day.
Ensure that all building materials and waste arising from the site are stored appropriately within the boundaries of the site compound. The Contractor is to ensure that all materials or waste is stored securely. Ensure that all waste is removed from site on a weekly basis.
Existing road and other surfaces including soft landscaping, must be carefully worked around. All damage is to be reinstated to original condition.
Maintain suitable security internally to prevent unauthorised access to the building and works area on completion of the works each day. Access to be agreed and approved with the PM at the pre-start meeting.</t>
  </si>
  <si>
    <t>sqm</t>
  </si>
  <si>
    <t>Asbestos</t>
  </si>
  <si>
    <t>B.1</t>
  </si>
  <si>
    <t>D.1</t>
  </si>
  <si>
    <t>D.2</t>
  </si>
  <si>
    <t>D.3</t>
  </si>
  <si>
    <t>D.4</t>
  </si>
  <si>
    <t>D.5</t>
  </si>
  <si>
    <t>D.6</t>
  </si>
  <si>
    <t>D.7</t>
  </si>
  <si>
    <t>D.8</t>
  </si>
  <si>
    <t>D.9</t>
  </si>
  <si>
    <t>E.1</t>
  </si>
  <si>
    <t>SECTION E TOTAL</t>
  </si>
  <si>
    <t>SECTION D TOTAL</t>
  </si>
  <si>
    <t>SECTION B TOTAL</t>
  </si>
  <si>
    <t>TOTAL PRICE</t>
  </si>
  <si>
    <t>Include to supply and fit 38 mm square edged finished black laminate worktop with connection bolts, joint compound and edging, installed in accordance with the manufacturer’s recommendations and requirements.</t>
  </si>
  <si>
    <t>Install Cerasprint Sink Mixer tap to sink.</t>
  </si>
  <si>
    <r>
      <rPr>
        <sz val="10"/>
        <color theme="1"/>
        <rFont val="Arial"/>
        <family val="2"/>
      </rPr>
      <t xml:space="preserve">The Contractor must provide welfare facilities. Space will be provided for the Contractor's site office, arrangements to be confirmed during the contractors open day. </t>
    </r>
    <r>
      <rPr>
        <sz val="10"/>
        <color rgb="FFFF0000"/>
        <rFont val="Arial"/>
        <family val="2"/>
      </rPr>
      <t xml:space="preserve">
</t>
    </r>
    <r>
      <rPr>
        <sz val="10"/>
        <rFont val="Arial"/>
        <family val="2"/>
      </rPr>
      <t>The Contractor should allow for providing all necessary guarding barriers, notices, warning signs, hazard tape and PPE as necessary for the safe execution of the works to be detailed more fully within the Contractor's Construction Phase Plan.
Any internal areas that are to be used by the Contractor must be maintained and cleaned to a proper and reasonable standard.  The Contractor shall also undertake a thorough deep clean of all areas accessed and used during the programme of works.</t>
    </r>
  </si>
  <si>
    <t>The Contractor is to review the Health and Safety Information and Operation and Maintenance manuals held by the client.</t>
  </si>
  <si>
    <t xml:space="preserve">To locations illustrated on the demolition plan, strip out existing partitioning and cart away materials from site including all associated doors and joinery. Contractor to allow to make good damaged areas. </t>
  </si>
  <si>
    <t>The Contractor must programme all works to achieve completion within the designated Contract Period.  The Contractor is to provide a detailed bar chart programme in MS Project and pdf version, clearly showing the activities to be undertaken and identifying the tasks on the critical path, within 5 working days of request.
Initial Draft Programme, in Gantt chart form, including all lead-in times to be provided with Tender Return Documents.
The Contractor must ensure that if any work site herras fencing and site access is used that it is made secure at the end of each day.
Skips must be the enclosed lockable type and should be kept a safe distance from the building. Ideally within the site compound area, if one is provided.
Where materials are specified by Manufacturer’s name, a full set of the Manufacturer’s instructions are to be retained on site and it is the Principal Contractor’s responsibility to ensure that these are strictly observed at all times. Bring to the attention of the PM any discrepancy between the specification and any instructions that are contrary to the Manufacturer’s recommendations.  
Interim payments will be certified in accordance with the contract, on a percentage basis of works completed in relation to the Contract Data.
Principal Contractor to allow for management and co-ordination of all other contractors.</t>
  </si>
  <si>
    <t>This Activity Schedule is to be read strictly in conjunction with any suppliers specifications.  Any discrepancies should be reported to the PM. 
Please note that dimensions/quantities as shown in this document are only approximate and should be checked on site by the Contractor. Any discrepancies should be reported to the PM.</t>
  </si>
  <si>
    <t>A.23</t>
  </si>
  <si>
    <t xml:space="preserve">Allow for maintaining a full time working foreman on-site for the full duration of the works to effectively programme labour and resources and receive instructions from the CA/PM, in full accordance with the Contract Data/Works Information. </t>
  </si>
  <si>
    <t xml:space="preserve">Prices submitted within this schedule should be inclusive of all overheads, profit and preliminaries associated with undertaking the works.
The contractor is to indicate their percentage allowance for OH&amp;P in the NEC Contract Part 2 for information and to assist with calculating Compensation Events in the event of unforeseen works.
The works will be undertaken in accordance with the NEC3 Engineering and Construction Contract, Option A. </t>
  </si>
  <si>
    <t>C.2</t>
  </si>
  <si>
    <t>C.3</t>
  </si>
  <si>
    <t>C.4</t>
  </si>
  <si>
    <t>C.5</t>
  </si>
  <si>
    <t>C.6</t>
  </si>
  <si>
    <t>C.7</t>
  </si>
  <si>
    <t>C.8</t>
  </si>
  <si>
    <t>C.9</t>
  </si>
  <si>
    <t>C.10</t>
  </si>
  <si>
    <t>C.11</t>
  </si>
  <si>
    <t>C.12</t>
  </si>
  <si>
    <t>Section B - SECURITY AND PROTECTION</t>
  </si>
  <si>
    <t>Section C - OFFICE</t>
  </si>
  <si>
    <t>Section D - KITCHEN</t>
  </si>
  <si>
    <t xml:space="preserve">The contractor is to review the Asbestos Refurbishment Report. The Contractor is to satisfy themselves that the prescribed works will not affect any ACM's, if present. </t>
  </si>
  <si>
    <t xml:space="preserve">Clear all existing furniture and loose items and cart away from site including the roller storage units and metal window security guards. </t>
  </si>
  <si>
    <t>C.14</t>
  </si>
  <si>
    <t>C.15</t>
  </si>
  <si>
    <t>C.16</t>
  </si>
  <si>
    <t>C.17</t>
  </si>
  <si>
    <t>F</t>
  </si>
  <si>
    <t>G</t>
  </si>
  <si>
    <t>G.1</t>
  </si>
  <si>
    <t>G.2</t>
  </si>
  <si>
    <t>G.3</t>
  </si>
  <si>
    <t>Section E - ELECTRICAL WORKS</t>
  </si>
  <si>
    <t>Section F - MECHANICAL WORKS</t>
  </si>
  <si>
    <t>F.1</t>
  </si>
  <si>
    <t>SECTION F TOTAL</t>
  </si>
  <si>
    <t xml:space="preserve">Allow for new sections of suspended ceiling grid and tiles within exam rooms and opposite corridor as per construction plan. Tiles to match existing. </t>
  </si>
  <si>
    <t>All new and previously decorated surfaces are to be adequately prepared and made good in order to receive decoration. All walls and partitions are to be decorated using 2nr coats of vinyl silk emulsion paint - colour to be Dulux Trade white.</t>
  </si>
  <si>
    <t>Rubbish Removal</t>
  </si>
  <si>
    <t xml:space="preserve">Supply and lay Milliken Light Trails/Dusk DSK11 Titanium carpet tiles throughout office area. To be fitted inline with manufactures instructions. </t>
  </si>
  <si>
    <t>Contractor to allow for a temporary partition between the two phased areas. Circa 5m. Partition to be substantial enough to prevent dust and noise disturbance.</t>
  </si>
  <si>
    <t xml:space="preserve">Remove all floor covering and take back down to existing floor panel inline with the programmed phases of work. All adhesive residue is to be taken back and floor to be left smooth and level, ready for new floor coverings.
 </t>
  </si>
  <si>
    <t>Remove all floor coverings and take back down to floor panels. All adhesive residue is to be taken back and floor  to be left smooth and level ready for new floor coverings.</t>
  </si>
  <si>
    <t xml:space="preserve">Install Altro Reliance 25 Safety flooring system to Kitchen and lunch area as per construction plan. To be installed with 150mm coved upstands to perimeters. Including for edge trims, all welded joints, thresholds and coved formers. Colour - midnight D25421. </t>
  </si>
  <si>
    <t>Supply and fit Metro Bevel Edged tiles, laid on long edge in brickwork pattern to areas above kitchen worktops to form a 5 course splashback. Colour to be white.  Allow for all edge and corner trims, adhesive and grout required to achieve the specification. Grout to be white. Allow for coordination with the M&amp;E contractors regarding the correct position of services - faceplates, vents etc.</t>
  </si>
  <si>
    <r>
      <t xml:space="preserve">Contractor to allow for the removal of the hot water zip tap, safe storage and refitting into new kitchen. 
Contractor to provide price for supply and fit of new 5 litre, 2.2kw, hot water zip hydroboil 305552 wall mounted boiler if existing is found to be at the end of its life cycle. </t>
    </r>
    <r>
      <rPr>
        <b/>
        <sz val="11"/>
        <color theme="1"/>
        <rFont val="Calibri"/>
        <family val="2"/>
        <scheme val="minor"/>
      </rPr>
      <t>Note: this is not to be included in initial pricing schedule.  £……...</t>
    </r>
  </si>
  <si>
    <t xml:space="preserve">                ACTIVITY SCHEDULE</t>
  </si>
  <si>
    <t>In pricing these works, it is deemed that tenderers have visited site.  Tenderers must price each item listed in this document, where the price quoted is the total cost of completing that element of work and inclusive of all enabling, installation and making good works, unless otherwise defined. The materials provided and installed must be those specified by the supplier.
The Contractor must confirm, to the PM, the lead in times regarding the following materials and all products associated with:
- Kitchen (units and services)
- Floor Coverings
- Doors
- Blinds
- M&amp;E
This information is required within this tender document, for consideration by the PM and employer and dates must be confirmed during the pre-start meeting.</t>
  </si>
  <si>
    <t>Nothing contained within the activity schedule is intended to invalidate any British Standard or Performance Certificate. 
Unless otherwise agreed with the PM, British Standards and Agreement Certificates shall prevail - the Contractor shall draw to the attention of the PM any discrepancies.</t>
  </si>
  <si>
    <r>
      <t xml:space="preserve">Unless stated within the description for a particular item of work, all works are required to be carried out within normal working hours.  Normal working hours are </t>
    </r>
    <r>
      <rPr>
        <sz val="10"/>
        <rFont val="Arial"/>
        <family val="2"/>
      </rPr>
      <t xml:space="preserve">8:30am and 5:00pm. </t>
    </r>
    <r>
      <rPr>
        <sz val="10"/>
        <color theme="1"/>
        <rFont val="Arial"/>
        <family val="2"/>
      </rPr>
      <t>Works outside normal hours and at the weekends are to be carried out by prior arrangement with the PM.</t>
    </r>
  </si>
  <si>
    <t>Contractor to allow to pre-order all necessary equipment and materials and arrange for its availability when needed in accordance with the activity schedule in connection with all works.</t>
  </si>
  <si>
    <t xml:space="preserve">The Contractor will provide a schedule of condition with internal and external photos of the site, to be agreed prior to starting any works on the site. Schedule to include all areas of the site and building that may be accessed by the Contractor during works. This is to be agreed at the pre start meeting. </t>
  </si>
  <si>
    <t>A.24</t>
  </si>
  <si>
    <t>C.18</t>
  </si>
  <si>
    <t>C.19</t>
  </si>
  <si>
    <t>Reception Desk and Screen</t>
  </si>
  <si>
    <t>Remove section of wall between reception and waiting room to take circa 1 sqm glazed screen as seen on the construction drawing. Supply and fit glazed opening of circa 1 sqm. Screen to be 13.5mm laminated security glass with timber frame  Provide void of 250mm between glazing and worktop.</t>
  </si>
  <si>
    <t xml:space="preserve">Worktop in wating room and recption area to be at 760mm from floor level. Worktop on either side of opening to be Howdens 38 mm square edged finished black laminate worktop with connection bolts, joint compound and edging, installed in accordance with the manufacturer’s recommendations and requirements. For worktop requirements please contact Darran Chapman on 02920 461368 -  darranchapman.cardiff@howdens.com </t>
  </si>
  <si>
    <t>General</t>
  </si>
  <si>
    <t>Timber frame to be decorated using a high quality latex primer followed by 2 coats of Dulux Trade High gloss - colour to be confirmed.</t>
  </si>
  <si>
    <t>Remove existing window blinds and make good revelas. Install new Louvolite Slimline vertical blinds in Unilux Performance Blackout Fabric or equivalent, colour Powder Blue.</t>
  </si>
  <si>
    <t>To areas where walls are removed, allow to renew suspended ceiling grids. Tiles to match existing.</t>
  </si>
  <si>
    <t xml:space="preserve">Where new partitioning has been installed, supply and fit timber skirtings 120mm in height to match existing. Contractor to allow for stripping out and replacing skirtings where damaged and install new where missing. These are to be fully primed and decorated. Ensure these are securely fixed in place and mastic sealed back to the plasterwork prior to decoration. Ensure all joints are finished to a good quality. Corners to be mitre joints. </t>
  </si>
  <si>
    <t>In all locations where new partitioning is installed; fill joints, scrim and skim with 3-5mm thick coat of Gyproc Thistle Multi-Finish plaster. Allow to supply and fix jointing tape and angle beads as required prior to applying a plaster finish including base coats.</t>
  </si>
  <si>
    <t>In locations where new partitioning is installed, construct a new stud partition using Gypliner 70mm system as manufactured by Gyproc. Install with head and sole frame members together with studs at centres as manufacturer’s recommendations. Line out for door openings as detailed in the Gyproc instructions leaving ready for new door linings. Install a  12.5mm Gyproc plasterboard either side of a 70mm steel stud, 50mm  mineral fibre insulation in the cavity as a solid bat fixed to studs. All new partitions are to travel above the suspended ceiling and terminate at the underside of the floor slab to create a minimum 30 minute fire barrier within the ceiling void.</t>
  </si>
  <si>
    <r>
      <t>New partition wall surrounding the deck exam rooms  is to be constructed using Gypliner 70mm system.  Install with head and sole frame members together with studs at centres as manufacturer’s recommendations. Install a  12.5mm Gyproc</t>
    </r>
    <r>
      <rPr>
        <b/>
        <sz val="10"/>
        <color theme="1"/>
        <rFont val="Arial"/>
        <family val="2"/>
      </rPr>
      <t xml:space="preserve"> Soundbloc</t>
    </r>
    <r>
      <rPr>
        <sz val="10"/>
        <color theme="1"/>
        <rFont val="Arial"/>
        <family val="2"/>
      </rPr>
      <t xml:space="preserve"> plasterboard either side of a 70mm steel stud, 50mm  mineral fibre insulation in the cavity as a solid bat fixed to studs to achieve a Rw 42dB. All new partitions are to travel above the suspended ceiling and terminate at the underside of the floor slab to create a minimum 30 minute fire barrier within the ceiling void.</t>
    </r>
  </si>
  <si>
    <t xml:space="preserve">Supply and fit all doors as noted on the construction plan drawing. Doors to be solid core oak veneered finish, but prior to ordering match with the veneer of the existing doors, contractor is responsible for taking measurements of all openings on site. Allow for 838mm wide doors. Doors are to be FD30S and vision panels are to be designed in line with Approved Document M to provide one long glazed area. Allow for all necessary ironmongery including but not limited to hinges, kick plates, door stops, handles, key lock with thumb turn on inner side and overhead door closers. </t>
  </si>
  <si>
    <t>All joinery is to be decorated using high quality latex primer followed by 2 coats of Dulux Trade High gloss - colour to be confirmed</t>
  </si>
  <si>
    <t>Install Sandringham Select Inset Single Bowl Sink to location shown on construction plan. To include installation of associated pipework to existing water supply.</t>
  </si>
  <si>
    <t xml:space="preserve">Supply and fit a Howden's kitchen to the existing footprint as existing. The kitchen is to be from Howden's Glendevon Gloss Selection, including cushion close drawers and doors and intergrated fridges. Include to supply and fit all necessary cornices, pelmets, plinths and panels to complete kitchen installation. Door carcasses to be white.
Supply and fit brushed steel effect bow handles to all cupboards and drawers, installed in accordance with the manufacturer’s recommendations and requirements. For kitchen requirements please contact Darran Chapman on 02920 461368 -  darranchapman.cardiff@howdens.com </t>
  </si>
  <si>
    <t>Prior to the presentation of the site as ‘Complete’, the Principal Contractor must provide all Test Certificates (plus any applied documents), the Health and Safety file (to include residual risks, consultants used, Contractors used etc. as per the PD) and any as built drawings to the PM.</t>
  </si>
  <si>
    <t>E1</t>
  </si>
  <si>
    <t>General Requirements</t>
  </si>
  <si>
    <t>E1.1</t>
  </si>
  <si>
    <t xml:space="preserve">Installation drawings </t>
  </si>
  <si>
    <t>E1.2</t>
  </si>
  <si>
    <t>Record drawings</t>
  </si>
  <si>
    <t>E1.3</t>
  </si>
  <si>
    <t>O&amp;M manuals</t>
  </si>
  <si>
    <t>E1.4</t>
  </si>
  <si>
    <t>Client demonstration and instructions</t>
  </si>
  <si>
    <t>E1.5</t>
  </si>
  <si>
    <t>Site supervision and other preliminaries</t>
  </si>
  <si>
    <t>Section E1 Sub Total Carried Forward to Summary</t>
  </si>
  <si>
    <t>E2</t>
  </si>
  <si>
    <t>Provisional Sums</t>
  </si>
  <si>
    <t>E2.1</t>
  </si>
  <si>
    <t>Items identified by contractor</t>
  </si>
  <si>
    <t>Section E2 Sub Total Carried Forward to Summary</t>
  </si>
  <si>
    <t>E3</t>
  </si>
  <si>
    <t>Distribution &amp; Small Power Incl Data and Communications</t>
  </si>
  <si>
    <t>E3.1</t>
  </si>
  <si>
    <t>Installation of new distribution board</t>
  </si>
  <si>
    <t>E3.2</t>
  </si>
  <si>
    <t>Existing floor boxes and associated busbar fed from adjacent building to be re-supplied from new distribution board.</t>
  </si>
  <si>
    <t>E3.3</t>
  </si>
  <si>
    <t xml:space="preserve">All sockets in floor boxes affected by the works shall be protected with new type B RCBO’s. </t>
  </si>
  <si>
    <t>E3.4</t>
  </si>
  <si>
    <t>E3.5</t>
  </si>
  <si>
    <t>E3.6</t>
  </si>
  <si>
    <t xml:space="preserve">New cables for data and small power shall utilise existing containment wherever possible. Verify sufficient capacity and allow to install galvanised steel secondary containment where necessary. </t>
  </si>
  <si>
    <t>Testing and commissioning</t>
  </si>
  <si>
    <t>Section E3 Sub Total Carried Forward to Summary</t>
  </si>
  <si>
    <t>E4</t>
  </si>
  <si>
    <t>Lighting and Emergency Lighting</t>
  </si>
  <si>
    <t>E4.1</t>
  </si>
  <si>
    <t xml:space="preserve">Existing luminaires to be retained and re-positioned/ co-ordinated with new architectural layout. </t>
  </si>
  <si>
    <t>E4.2</t>
  </si>
  <si>
    <t xml:space="preserve">New lighting controls to be installed and integrated into the existing lighting controls system. Liaise with Zumtobel lighting to verify the operation of the existing lighting controls system. </t>
  </si>
  <si>
    <t>E4.3</t>
  </si>
  <si>
    <t xml:space="preserve">New Emergency lighting to be installed </t>
  </si>
  <si>
    <t>E4.4</t>
  </si>
  <si>
    <t>Testing and commissioning prior to handover</t>
  </si>
  <si>
    <t>E4.5</t>
  </si>
  <si>
    <t>Testing and commissioning post occupancy</t>
  </si>
  <si>
    <t>Section E4 Sub Total Carried Forward to Summary</t>
  </si>
  <si>
    <t>E5</t>
  </si>
  <si>
    <t>Fire Alarm System</t>
  </si>
  <si>
    <t>E5.1</t>
  </si>
  <si>
    <t xml:space="preserve">Existing fire alarm equipment and associated accessories to be retained and re-positioned. </t>
  </si>
  <si>
    <t>E5.2</t>
  </si>
  <si>
    <t xml:space="preserve">New fire alarm equipment to be installed. Existing sufficient spare capacity on the fire alarm panel shall be verified. Existing fire alarm loop to be modified. </t>
  </si>
  <si>
    <t>E5.3</t>
  </si>
  <si>
    <t>Section E5 Sub Total Carried Forward to Summary</t>
  </si>
  <si>
    <t>E6</t>
  </si>
  <si>
    <t>Security Installations</t>
  </si>
  <si>
    <t>E6.1</t>
  </si>
  <si>
    <t xml:space="preserve">Existing security equipment and associated accessories to be retained and re-positioned. </t>
  </si>
  <si>
    <t>E6.2</t>
  </si>
  <si>
    <t>Section E6 Sub Total Carried Forward to Summary</t>
  </si>
  <si>
    <t>E7</t>
  </si>
  <si>
    <t>Other, please state</t>
  </si>
  <si>
    <t>E7.1</t>
  </si>
  <si>
    <t>…</t>
  </si>
  <si>
    <t>E7.2</t>
  </si>
  <si>
    <t>E7.3</t>
  </si>
  <si>
    <t>Section E7 Sub Total Carried Forward to Summary</t>
  </si>
  <si>
    <t>E1 - GENERAL REQUIREMENTS</t>
  </si>
  <si>
    <t>E2 - PROVISIONAL SUMS</t>
  </si>
  <si>
    <t>E3 - DISTRIBUTION AND SMALL POWER</t>
  </si>
  <si>
    <t>E4 - LIGHTING AND EMERGENCY LIGHTING</t>
  </si>
  <si>
    <t>E5 - FIRE ALARM</t>
  </si>
  <si>
    <t>E6 - SECURITY INSTALLATINS</t>
  </si>
  <si>
    <t>E7 - OTHER</t>
  </si>
  <si>
    <t>New floor boxes to be installed, consisting of 2no twin sockets complete with RCD protection and 2no twin data outlets. Allow to re-position busbars accordingly.</t>
  </si>
  <si>
    <t>M1</t>
  </si>
  <si>
    <t>M1.1</t>
  </si>
  <si>
    <t>Installation drawings</t>
  </si>
  <si>
    <t>M1.2</t>
  </si>
  <si>
    <t>M1.3</t>
  </si>
  <si>
    <t>M1.4</t>
  </si>
  <si>
    <t>M1.5</t>
  </si>
  <si>
    <t>Section M1 Sub Total Carried Forward to Summary</t>
  </si>
  <si>
    <t>M2</t>
  </si>
  <si>
    <t>M2.1</t>
  </si>
  <si>
    <t>Section M2 Sub Total Carried Forward to Summary</t>
  </si>
  <si>
    <t>M3</t>
  </si>
  <si>
    <t>Heating &amp; Cooling Systems</t>
  </si>
  <si>
    <t>M3.1</t>
  </si>
  <si>
    <t>VRF Services Strip-out</t>
  </si>
  <si>
    <t>M3.2</t>
  </si>
  <si>
    <t>VRF Services Installation of two fan coil units</t>
  </si>
  <si>
    <t>M3.3</t>
  </si>
  <si>
    <t>Testing and commissioning of new services and cleaning and re-commissioning of existing services</t>
  </si>
  <si>
    <t>Section M3 Sub Total Carried Forward to Summary</t>
  </si>
  <si>
    <t>Mechanical Activity Schedule</t>
  </si>
  <si>
    <t xml:space="preserve">This Activity Schedule is to be read strictly in conjunction with all associated mechanical drawings.  Any discrepancies should be reported to the PM. </t>
  </si>
  <si>
    <t>Electrical Activity Schedule</t>
  </si>
  <si>
    <t>E3 - HEATING AND COOLING SYSTEMS</t>
  </si>
  <si>
    <t xml:space="preserve">COLLECTION PAGE </t>
  </si>
  <si>
    <t xml:space="preserve">The Contractor is to provide a cost for all electrical works detailed in the electrical drawings. Contractor to submit a price for the systems specified including but not limited to, fire alarm and security, lighting and emergency lighting and small power. </t>
  </si>
  <si>
    <t xml:space="preserve">The Contractor is to provide a cost for all mechanical works detailed in the mechanical drawings. Contractor to submit a price for the systems specified including, but not limited to the air conditioning system and the ventilation system. </t>
  </si>
  <si>
    <t xml:space="preserve">Supply and fit emergency exit signs above all new door locations. </t>
  </si>
  <si>
    <r>
      <t xml:space="preserve">The Contractor is to allow for detailed phasing and co-ordination on site, the works shall be undertaken to all areas and consultation must be taken between the building occupier and the contractor so the works programme does not impact on the general MCA operation. The works are to be phased in accordance with the areas detailed in the construction plan.
The contractor must guarantee that power and data services remain live to critical MCA equipment including, but not limited to, the FMS and Bunkers systems at all times. A phased handover is required to ensure continuity of service, the contractor is to allow for staff to remain in Phase 2 area until the new furniture is installed (separate contract) allowing them to migrate across – this is expected to take between 2 – 5 days.  
</t>
    </r>
    <r>
      <rPr>
        <b/>
        <sz val="10"/>
        <color theme="1"/>
        <rFont val="Arial"/>
        <family val="2"/>
      </rPr>
      <t xml:space="preserve">Note- The phasing plan is an indicative only and based on the client's requirements to ensure the site will remain operational and staff can remain on site during the course of the works. The contractor is to provide a proposal as part of their tender. </t>
    </r>
  </si>
  <si>
    <t>The drawings are intended as a guide only.  All measurements / dimensions to be obtained from site including with due regard to fixing tolerances. The contractor is to follow the kitchen requirments as described by Howdens, the kitchen set up on the construction plan is indicitive only. 
All queries to be directed to and a response given by the PM prior to works commencing on site.</t>
  </si>
  <si>
    <t>E3.7</t>
  </si>
  <si>
    <t xml:space="preserve">Electrical contractor to ensure the server cabinets remain active during the works to maintain business continuity. Contractor to allow temporary supplies to facilitate this. </t>
  </si>
  <si>
    <t>E3.8</t>
  </si>
  <si>
    <t>E3.9</t>
  </si>
  <si>
    <t>E3.10</t>
  </si>
  <si>
    <t xml:space="preserve">Electrical contractor to allow to replace all existing data cables (including existing wireless access points) with cat6 cables. contractor to allow to verify if the existing floor boxes are suitable. if they are not deemed acceptable contractor shall allow to replace all existing floor boxes with new. </t>
  </si>
  <si>
    <t xml:space="preserve">Electrical contractor to verify if there is sufficient spare capacity on existing data containment and allow to replace and increase if necessary. </t>
  </si>
  <si>
    <t>Electrical contractor to make allowance for out of hours works.</t>
  </si>
  <si>
    <t>Section G - HANDOVER AND COMPLETION</t>
  </si>
  <si>
    <t>CONTINGENCY</t>
  </si>
  <si>
    <t>MECHANICAL WORKS</t>
  </si>
  <si>
    <t>ELECTRICAL WORKS</t>
  </si>
  <si>
    <t>Contingency at 10% of total contract sum</t>
  </si>
  <si>
    <t>H</t>
  </si>
  <si>
    <t>H.1</t>
  </si>
  <si>
    <t>SECTION H TOTAL</t>
  </si>
  <si>
    <t>SECTION G TOTAL</t>
  </si>
  <si>
    <t>Section H - CONTINGENCY</t>
  </si>
  <si>
    <t>SUB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</si>
</sst>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theme="1"/>
      <name val="Arial"/>
      <family val="2"/>
    </font>
    <font>
      <sz val="11"/>
      <color theme="1"/>
      <name val="Arial"/>
      <family val="2"/>
    </font>
    <font>
      <b/>
      <sz val="11"/>
      <color theme="1"/>
      <name val="Calibri"/>
      <family val="2"/>
      <scheme val="minor"/>
    </font>
    <font>
      <sz val="10"/>
      <color theme="1"/>
      <name val="Arial"/>
      <family val="2"/>
    </font>
    <font>
      <b/>
      <sz val="10"/>
      <color theme="1"/>
      <name val="Arial"/>
      <family val="2"/>
    </font>
    <font>
      <sz val="8"/>
      <color theme="1"/>
      <name val="Arial"/>
      <family val="2"/>
    </font>
    <font>
      <b/>
      <sz val="16"/>
      <color rgb="FFFFFFFF"/>
      <name val="Arial"/>
      <family val="2"/>
    </font>
    <font>
      <b/>
      <sz val="11"/>
      <color theme="1"/>
      <name val="Arial"/>
      <family val="2"/>
    </font>
    <font>
      <b/>
      <u/>
      <sz val="11"/>
      <color theme="1"/>
      <name val="Calibri"/>
      <family val="2"/>
      <scheme val="minor"/>
    </font>
    <font>
      <sz val="11"/>
      <color theme="1"/>
      <name val="Calibri"/>
      <family val="2"/>
      <scheme val="minor"/>
    </font>
    <font>
      <b/>
      <u/>
      <sz val="10"/>
      <color theme="1"/>
      <name val="Arial"/>
      <family val="2"/>
    </font>
    <font>
      <sz val="10"/>
      <name val="Arial"/>
      <family val="2"/>
    </font>
    <font>
      <sz val="10"/>
      <color rgb="FFFF0000"/>
      <name val="Arial"/>
      <family val="2"/>
    </font>
    <font>
      <b/>
      <sz val="11"/>
      <color theme="0"/>
      <name val="Calibri"/>
      <family val="2"/>
      <scheme val="minor"/>
    </font>
    <font>
      <sz val="10"/>
      <color rgb="FF9C0006"/>
      <name val="Arial"/>
      <family val="2"/>
    </font>
    <font>
      <b/>
      <sz val="10"/>
      <color theme="0"/>
      <name val="Arial"/>
      <family val="2"/>
    </font>
    <font>
      <b/>
      <sz val="10"/>
      <color theme="1"/>
      <name val="Tahoma"/>
      <family val="2"/>
    </font>
    <font>
      <sz val="10"/>
      <color theme="1"/>
      <name val="Tahoma"/>
      <family val="2"/>
    </font>
    <font>
      <b/>
      <sz val="10"/>
      <color rgb="FFFFFFFF"/>
      <name val="Arial"/>
      <family val="2"/>
    </font>
  </fonts>
  <fills count="8">
    <fill>
      <patternFill patternType="none"/>
    </fill>
    <fill>
      <patternFill patternType="gray125"/>
    </fill>
    <fill>
      <patternFill patternType="solid">
        <fgColor rgb="FF000000"/>
        <bgColor indexed="64"/>
      </patternFill>
    </fill>
    <fill>
      <patternFill patternType="solid">
        <fgColor rgb="FFBFBFBF"/>
        <bgColor indexed="64"/>
      </patternFill>
    </fill>
    <fill>
      <patternFill patternType="solid">
        <fgColor rgb="FFA5A5A5"/>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C7CE"/>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thin">
        <color indexed="64"/>
      </right>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0" fillId="0" borderId="0" applyFont="0" applyFill="0" applyBorder="0" applyAlignment="0" applyProtection="0"/>
    <xf numFmtId="0" fontId="14" fillId="4" borderId="13" applyNumberFormat="0" applyAlignment="0" applyProtection="0"/>
    <xf numFmtId="0" fontId="15" fillId="7" borderId="0" applyNumberFormat="0" applyBorder="0" applyAlignment="0" applyProtection="0"/>
  </cellStyleXfs>
  <cellXfs count="116">
    <xf numFmtId="0" fontId="0" fillId="0" borderId="0" xfId="0"/>
    <xf numFmtId="0" fontId="0" fillId="0" borderId="0" xfId="0" applyBorder="1"/>
    <xf numFmtId="0" fontId="0" fillId="0" borderId="0" xfId="0" applyFont="1" applyBorder="1"/>
    <xf numFmtId="0" fontId="0" fillId="0" borderId="0" xfId="0" applyBorder="1"/>
    <xf numFmtId="0" fontId="2" fillId="0" borderId="0" xfId="0" applyFont="1" applyBorder="1"/>
    <xf numFmtId="0" fontId="5" fillId="5" borderId="6" xfId="0" applyFont="1" applyFill="1" applyBorder="1" applyAlignment="1">
      <alignment horizontal="left" vertical="center" wrapText="1"/>
    </xf>
    <xf numFmtId="0" fontId="3" fillId="5" borderId="0" xfId="0" applyFont="1" applyFill="1" applyBorder="1"/>
    <xf numFmtId="0" fontId="0" fillId="5" borderId="0" xfId="0" applyFill="1" applyBorder="1"/>
    <xf numFmtId="0" fontId="0" fillId="0" borderId="0" xfId="0" applyFill="1" applyBorder="1"/>
    <xf numFmtId="0" fontId="0" fillId="6" borderId="0" xfId="0" applyFill="1" applyBorder="1"/>
    <xf numFmtId="0" fontId="9" fillId="6" borderId="0" xfId="0" applyFont="1" applyFill="1" applyBorder="1"/>
    <xf numFmtId="0" fontId="5" fillId="5" borderId="14" xfId="0" applyFont="1" applyFill="1" applyBorder="1" applyAlignment="1">
      <alignment vertical="center" wrapText="1"/>
    </xf>
    <xf numFmtId="0" fontId="4" fillId="0" borderId="14" xfId="0" applyFont="1" applyBorder="1" applyAlignment="1">
      <alignment horizontal="justify" vertical="center" wrapText="1"/>
    </xf>
    <xf numFmtId="0" fontId="4" fillId="0" borderId="14" xfId="0" applyFont="1" applyBorder="1" applyAlignment="1">
      <alignment horizontal="left" vertical="center" wrapText="1"/>
    </xf>
    <xf numFmtId="0" fontId="11" fillId="6" borderId="14" xfId="0" applyFont="1" applyFill="1" applyBorder="1" applyAlignment="1">
      <alignment horizontal="justify" vertical="center" wrapText="1"/>
    </xf>
    <xf numFmtId="0" fontId="11" fillId="6" borderId="14" xfId="0" applyFont="1" applyFill="1" applyBorder="1" applyAlignment="1">
      <alignment vertical="center" wrapText="1"/>
    </xf>
    <xf numFmtId="0" fontId="4" fillId="0" borderId="14" xfId="0" applyFont="1" applyBorder="1" applyAlignment="1">
      <alignment horizontal="justify" vertical="center"/>
    </xf>
    <xf numFmtId="0" fontId="13" fillId="0" borderId="14" xfId="0" applyFont="1" applyBorder="1" applyAlignment="1">
      <alignment horizontal="justify" vertical="center" wrapText="1"/>
    </xf>
    <xf numFmtId="49" fontId="4" fillId="0" borderId="14" xfId="0" applyNumberFormat="1" applyFont="1" applyFill="1" applyBorder="1" applyAlignment="1">
      <alignment horizontal="left" vertical="center" wrapText="1"/>
    </xf>
    <xf numFmtId="0" fontId="12" fillId="0" borderId="14" xfId="0" applyFont="1" applyBorder="1" applyAlignment="1">
      <alignment horizontal="justify" vertical="center" wrapText="1"/>
    </xf>
    <xf numFmtId="0" fontId="5" fillId="0" borderId="16" xfId="0" applyFont="1" applyBorder="1" applyAlignment="1">
      <alignment horizontal="right" vertical="center" wrapText="1"/>
    </xf>
    <xf numFmtId="0" fontId="5" fillId="5" borderId="14" xfId="0" applyFont="1" applyFill="1" applyBorder="1" applyAlignment="1">
      <alignment vertical="center"/>
    </xf>
    <xf numFmtId="0" fontId="4" fillId="0" borderId="14" xfId="0" applyFont="1" applyBorder="1" applyAlignment="1">
      <alignment vertical="center" wrapText="1"/>
    </xf>
    <xf numFmtId="0" fontId="5" fillId="0" borderId="14" xfId="0" applyFont="1" applyBorder="1" applyAlignment="1">
      <alignment horizontal="right" vertical="center" wrapText="1"/>
    </xf>
    <xf numFmtId="0" fontId="4" fillId="0" borderId="14" xfId="0" applyFont="1" applyBorder="1" applyAlignment="1">
      <alignment vertical="top" wrapText="1"/>
    </xf>
    <xf numFmtId="0" fontId="8" fillId="0" borderId="14" xfId="0" applyFont="1" applyBorder="1" applyAlignment="1">
      <alignment vertical="center" wrapText="1"/>
    </xf>
    <xf numFmtId="0" fontId="1" fillId="0" borderId="14" xfId="0" applyFont="1" applyBorder="1" applyAlignment="1">
      <alignment vertical="center" wrapText="1"/>
    </xf>
    <xf numFmtId="0" fontId="2" fillId="0" borderId="14" xfId="0" applyFont="1" applyBorder="1" applyAlignment="1">
      <alignment vertical="center" wrapText="1"/>
    </xf>
    <xf numFmtId="0" fontId="5" fillId="3" borderId="17" xfId="0" applyFont="1" applyFill="1" applyBorder="1" applyAlignment="1">
      <alignment horizontal="right" vertical="center" wrapText="1"/>
    </xf>
    <xf numFmtId="0" fontId="0" fillId="0" borderId="2" xfId="0" applyBorder="1"/>
    <xf numFmtId="0" fontId="0" fillId="6" borderId="2" xfId="0" applyFill="1" applyBorder="1"/>
    <xf numFmtId="0" fontId="9" fillId="6" borderId="2" xfId="0" applyFont="1" applyFill="1" applyBorder="1"/>
    <xf numFmtId="0" fontId="3" fillId="5" borderId="2" xfId="0" applyFont="1" applyFill="1" applyBorder="1"/>
    <xf numFmtId="0" fontId="0" fillId="5" borderId="2" xfId="0" applyFill="1" applyBorder="1"/>
    <xf numFmtId="0" fontId="14" fillId="4" borderId="13" xfId="2"/>
    <xf numFmtId="0" fontId="0" fillId="0" borderId="2" xfId="0" applyBorder="1" applyAlignment="1">
      <alignment horizontal="center"/>
    </xf>
    <xf numFmtId="0" fontId="0" fillId="0" borderId="2" xfId="0" applyBorder="1" applyAlignment="1">
      <alignment horizontal="center" vertical="center"/>
    </xf>
    <xf numFmtId="0" fontId="5" fillId="5" borderId="2" xfId="0" applyFont="1" applyFill="1" applyBorder="1" applyAlignment="1">
      <alignment horizontal="center" vertical="center" wrapText="1"/>
    </xf>
    <xf numFmtId="0" fontId="0" fillId="6" borderId="2" xfId="0" applyFill="1" applyBorder="1" applyAlignment="1">
      <alignment horizontal="center" vertical="center"/>
    </xf>
    <xf numFmtId="0" fontId="9" fillId="6" borderId="2" xfId="0" applyFont="1" applyFill="1" applyBorder="1" applyAlignment="1">
      <alignment horizontal="center" vertical="center"/>
    </xf>
    <xf numFmtId="0" fontId="3" fillId="5" borderId="2" xfId="0" applyFont="1" applyFill="1" applyBorder="1" applyAlignment="1">
      <alignment horizontal="center" vertical="center"/>
    </xf>
    <xf numFmtId="0" fontId="0" fillId="5" borderId="2" xfId="0"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5" fillId="5" borderId="14" xfId="0" applyFont="1" applyFill="1" applyBorder="1" applyAlignment="1">
      <alignment horizontal="left" vertical="center" wrapText="1"/>
    </xf>
    <xf numFmtId="0" fontId="0" fillId="0" borderId="2" xfId="0" applyFill="1" applyBorder="1" applyAlignment="1">
      <alignment horizontal="center" vertical="center"/>
    </xf>
    <xf numFmtId="0" fontId="4" fillId="0" borderId="14" xfId="0" applyFont="1" applyFill="1" applyBorder="1" applyAlignment="1">
      <alignment vertical="center" wrapText="1"/>
    </xf>
    <xf numFmtId="0" fontId="0" fillId="0" borderId="3" xfId="0" applyBorder="1" applyAlignment="1">
      <alignment horizontal="center"/>
    </xf>
    <xf numFmtId="0" fontId="0" fillId="0" borderId="3" xfId="0" applyBorder="1" applyAlignment="1">
      <alignment horizontal="center" vertical="center"/>
    </xf>
    <xf numFmtId="0" fontId="4" fillId="0" borderId="14" xfId="0" applyFont="1" applyFill="1" applyBorder="1" applyAlignment="1">
      <alignment horizontal="justify" vertical="center" wrapText="1"/>
    </xf>
    <xf numFmtId="0" fontId="5" fillId="0" borderId="2" xfId="0" applyFont="1" applyBorder="1" applyAlignment="1">
      <alignment horizontal="right" vertical="center" wrapText="1"/>
    </xf>
    <xf numFmtId="0" fontId="5" fillId="5" borderId="16" xfId="0" applyFont="1" applyFill="1" applyBorder="1" applyAlignment="1">
      <alignment vertical="center" wrapText="1"/>
    </xf>
    <xf numFmtId="0" fontId="0" fillId="5" borderId="18" xfId="0" applyFill="1" applyBorder="1" applyAlignment="1">
      <alignment horizontal="center" vertical="center"/>
    </xf>
    <xf numFmtId="0" fontId="0" fillId="5" borderId="18" xfId="0" applyFill="1" applyBorder="1"/>
    <xf numFmtId="0" fontId="4" fillId="0" borderId="2" xfId="3" applyFont="1" applyFill="1" applyBorder="1" applyAlignment="1">
      <alignment horizontal="lef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5" fillId="5"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6"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6" borderId="6" xfId="0" applyFont="1" applyFill="1" applyBorder="1" applyAlignment="1">
      <alignment horizontal="center" vertical="top" wrapText="1"/>
    </xf>
    <xf numFmtId="0" fontId="11" fillId="6"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5"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8" fillId="0" borderId="6" xfId="0" applyFont="1" applyBorder="1" applyAlignment="1">
      <alignment horizontal="center" vertical="center" wrapText="1"/>
    </xf>
    <xf numFmtId="0" fontId="5"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Border="1" applyAlignment="1">
      <alignment horizontal="center"/>
    </xf>
    <xf numFmtId="0" fontId="0" fillId="0" borderId="0" xfId="0" applyBorder="1" applyAlignment="1">
      <alignment horizontal="center"/>
    </xf>
    <xf numFmtId="0" fontId="18" fillId="0" borderId="28" xfId="0" applyFont="1" applyBorder="1" applyAlignment="1">
      <alignment vertical="center" wrapText="1"/>
    </xf>
    <xf numFmtId="0" fontId="17" fillId="0" borderId="0" xfId="0" applyFont="1" applyBorder="1" applyAlignment="1">
      <alignment vertical="center" wrapText="1"/>
    </xf>
    <xf numFmtId="0" fontId="17" fillId="0" borderId="2" xfId="0" applyFont="1" applyBorder="1" applyAlignment="1">
      <alignment vertical="center" wrapText="1"/>
    </xf>
    <xf numFmtId="0" fontId="18" fillId="0" borderId="2" xfId="0" applyFont="1" applyBorder="1" applyAlignment="1">
      <alignment vertical="center" wrapText="1"/>
    </xf>
    <xf numFmtId="0" fontId="18" fillId="0" borderId="2" xfId="0" applyFont="1" applyBorder="1" applyAlignment="1">
      <alignment horizontal="right" vertical="center" wrapText="1"/>
    </xf>
    <xf numFmtId="0" fontId="0" fillId="0" borderId="0" xfId="0" applyAlignment="1">
      <alignment horizontal="left" vertical="top"/>
    </xf>
    <xf numFmtId="0" fontId="18" fillId="0" borderId="6" xfId="0" applyFont="1" applyBorder="1" applyAlignment="1">
      <alignment vertical="center" wrapText="1"/>
    </xf>
    <xf numFmtId="0" fontId="17" fillId="0" borderId="29" xfId="0" applyFont="1" applyBorder="1" applyAlignment="1">
      <alignment horizontal="left" vertical="top" wrapText="1"/>
    </xf>
    <xf numFmtId="0" fontId="17" fillId="0" borderId="6" xfId="0" applyFont="1" applyBorder="1" applyAlignment="1">
      <alignment vertical="center" wrapText="1"/>
    </xf>
    <xf numFmtId="0" fontId="18" fillId="0" borderId="29" xfId="0" applyFont="1" applyBorder="1" applyAlignment="1">
      <alignment horizontal="left" vertical="top" wrapText="1"/>
    </xf>
    <xf numFmtId="0" fontId="18" fillId="0" borderId="12" xfId="0" applyFont="1" applyBorder="1" applyAlignment="1">
      <alignment vertical="center" wrapText="1"/>
    </xf>
    <xf numFmtId="0" fontId="18" fillId="0" borderId="30" xfId="0" applyFont="1" applyBorder="1" applyAlignment="1">
      <alignment vertical="center" wrapText="1"/>
    </xf>
    <xf numFmtId="0" fontId="18" fillId="0" borderId="31" xfId="0" applyFont="1" applyBorder="1" applyAlignment="1">
      <alignment horizontal="left" vertical="top" wrapText="1"/>
    </xf>
    <xf numFmtId="0" fontId="18" fillId="0" borderId="0" xfId="0" applyFont="1"/>
    <xf numFmtId="0" fontId="4" fillId="0" borderId="10" xfId="0" applyFont="1" applyBorder="1" applyAlignment="1">
      <alignment horizontal="center" vertical="center" wrapText="1"/>
    </xf>
    <xf numFmtId="0" fontId="4" fillId="0" borderId="5" xfId="0" applyFont="1" applyBorder="1" applyAlignment="1">
      <alignment vertical="center" wrapText="1"/>
    </xf>
    <xf numFmtId="0" fontId="0" fillId="0" borderId="5" xfId="0" applyBorder="1" applyAlignment="1">
      <alignment horizontal="center" vertical="center"/>
    </xf>
    <xf numFmtId="0" fontId="0" fillId="0" borderId="5" xfId="0" applyBorder="1"/>
    <xf numFmtId="0" fontId="8" fillId="0" borderId="14" xfId="0" applyFont="1" applyBorder="1" applyAlignment="1">
      <alignment horizontal="right" wrapText="1"/>
    </xf>
    <xf numFmtId="0" fontId="7" fillId="2" borderId="10" xfId="0" applyFont="1" applyFill="1" applyBorder="1" applyAlignment="1">
      <alignment vertical="center" wrapText="1"/>
    </xf>
    <xf numFmtId="0" fontId="7" fillId="2" borderId="5" xfId="0" applyFont="1" applyFill="1" applyBorder="1" applyAlignment="1">
      <alignment vertical="center" wrapText="1"/>
    </xf>
    <xf numFmtId="0" fontId="7" fillId="2" borderId="11" xfId="0" applyFont="1" applyFill="1" applyBorder="1" applyAlignment="1">
      <alignment vertical="center" wrapText="1"/>
    </xf>
    <xf numFmtId="0" fontId="7" fillId="2" borderId="1" xfId="0" applyFont="1" applyFill="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16" fillId="4" borderId="22" xfId="2" applyFont="1" applyBorder="1" applyAlignment="1">
      <alignment horizontal="left" vertical="center" wrapText="1"/>
    </xf>
    <xf numFmtId="0" fontId="16" fillId="4" borderId="23" xfId="2" applyFont="1" applyBorder="1" applyAlignment="1">
      <alignment horizontal="left" vertical="center" wrapText="1"/>
    </xf>
    <xf numFmtId="0" fontId="16" fillId="4" borderId="24" xfId="2" applyFont="1"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19" fillId="2" borderId="25" xfId="0" applyFont="1" applyFill="1" applyBorder="1" applyAlignment="1">
      <alignment vertical="center" wrapText="1"/>
    </xf>
    <xf numFmtId="0" fontId="19" fillId="2" borderId="26" xfId="0" applyFont="1" applyFill="1" applyBorder="1" applyAlignment="1">
      <alignment vertical="center" wrapText="1"/>
    </xf>
    <xf numFmtId="0" fontId="19" fillId="2" borderId="11" xfId="0" applyFont="1" applyFill="1" applyBorder="1" applyAlignment="1">
      <alignment vertical="center" wrapText="1"/>
    </xf>
    <xf numFmtId="0" fontId="19" fillId="2" borderId="27" xfId="0" applyFont="1" applyFill="1" applyBorder="1" applyAlignment="1">
      <alignment vertical="center" wrapText="1"/>
    </xf>
  </cellXfs>
  <cellStyles count="4">
    <cellStyle name="Bad 2" xfId="3" xr:uid="{00000000-0005-0000-0000-000000000000}"/>
    <cellStyle name="Check Cell" xfId="2" builtinId="23"/>
    <cellStyle name="Currency 2" xfId="1" xr:uid="{00000000-0005-0000-0000-000002000000}"/>
    <cellStyle name="Normal" xfId="0" builtinId="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0"/>
  <sheetViews>
    <sheetView tabSelected="1" view="pageBreakPreview" zoomScaleNormal="100" zoomScaleSheetLayoutView="100" workbookViewId="0">
      <selection activeCell="G100" sqref="G100"/>
    </sheetView>
  </sheetViews>
  <sheetFormatPr defaultColWidth="9.140625" defaultRowHeight="15" x14ac:dyDescent="0.25"/>
  <cols>
    <col min="1" max="1" width="9.140625" style="73"/>
    <col min="2" max="2" width="96.5703125" style="2" customWidth="1"/>
    <col min="3" max="3" width="9.140625" style="36"/>
    <col min="4" max="4" width="9.140625" style="29"/>
    <col min="5" max="6" width="9.140625" style="36"/>
    <col min="7" max="7" width="103.7109375" style="1" customWidth="1"/>
    <col min="8" max="16384" width="9.140625" style="1"/>
  </cols>
  <sheetData>
    <row r="1" spans="1:6" s="3" customFormat="1" ht="39" customHeight="1" thickBot="1" x14ac:dyDescent="0.3">
      <c r="A1" s="102" t="s">
        <v>62</v>
      </c>
      <c r="B1" s="103"/>
      <c r="C1" s="103"/>
      <c r="D1" s="103"/>
      <c r="E1" s="103"/>
      <c r="F1" s="104"/>
    </row>
    <row r="2" spans="1:6" s="34" customFormat="1" ht="18" customHeight="1" thickTop="1" thickBot="1" x14ac:dyDescent="0.3">
      <c r="A2" s="105" t="s">
        <v>142</v>
      </c>
      <c r="B2" s="106"/>
      <c r="C2" s="106"/>
      <c r="D2" s="106"/>
      <c r="E2" s="106"/>
      <c r="F2" s="107"/>
    </row>
    <row r="3" spans="1:6" s="6" customFormat="1" ht="15.75" thickTop="1" x14ac:dyDescent="0.25">
      <c r="A3" s="57" t="s">
        <v>0</v>
      </c>
      <c r="B3" s="11" t="s">
        <v>1</v>
      </c>
      <c r="C3" s="37" t="s">
        <v>67</v>
      </c>
      <c r="D3" s="37" t="s">
        <v>44</v>
      </c>
      <c r="E3" s="37" t="s">
        <v>68</v>
      </c>
      <c r="F3" s="37" t="s">
        <v>40</v>
      </c>
    </row>
    <row r="4" spans="1:6" ht="66" customHeight="1" x14ac:dyDescent="0.25">
      <c r="A4" s="58" t="s">
        <v>2</v>
      </c>
      <c r="B4" s="12" t="s">
        <v>99</v>
      </c>
      <c r="C4" s="48" t="s">
        <v>71</v>
      </c>
      <c r="D4" s="47"/>
      <c r="E4" s="48"/>
      <c r="F4" s="48"/>
    </row>
    <row r="5" spans="1:6" ht="191.25" x14ac:dyDescent="0.25">
      <c r="A5" s="59" t="s">
        <v>3</v>
      </c>
      <c r="B5" s="12" t="s">
        <v>143</v>
      </c>
      <c r="C5" s="42" t="s">
        <v>71</v>
      </c>
      <c r="D5" s="43"/>
      <c r="E5" s="48"/>
      <c r="F5" s="48"/>
    </row>
    <row r="6" spans="1:6" x14ac:dyDescent="0.25">
      <c r="A6" s="59" t="s">
        <v>4</v>
      </c>
      <c r="B6" s="12" t="s">
        <v>5</v>
      </c>
      <c r="C6" s="36" t="s">
        <v>71</v>
      </c>
    </row>
    <row r="7" spans="1:6" ht="25.5" x14ac:dyDescent="0.25">
      <c r="A7" s="59" t="s">
        <v>6</v>
      </c>
      <c r="B7" s="12" t="s">
        <v>7</v>
      </c>
      <c r="C7" s="36" t="s">
        <v>71</v>
      </c>
    </row>
    <row r="8" spans="1:6" ht="63.75" x14ac:dyDescent="0.25">
      <c r="A8" s="58" t="s">
        <v>8</v>
      </c>
      <c r="B8" s="12" t="s">
        <v>144</v>
      </c>
      <c r="C8" s="42" t="s">
        <v>71</v>
      </c>
      <c r="D8" s="43"/>
      <c r="E8" s="48"/>
      <c r="F8" s="48"/>
    </row>
    <row r="9" spans="1:6" ht="63.75" x14ac:dyDescent="0.25">
      <c r="A9" s="58" t="s">
        <v>9</v>
      </c>
      <c r="B9" s="12" t="s">
        <v>270</v>
      </c>
      <c r="C9" s="42" t="s">
        <v>71</v>
      </c>
      <c r="D9" s="43"/>
      <c r="E9" s="48"/>
      <c r="F9" s="48"/>
    </row>
    <row r="10" spans="1:6" ht="31.5" customHeight="1" x14ac:dyDescent="0.25">
      <c r="A10" s="59" t="s">
        <v>10</v>
      </c>
      <c r="B10" s="12" t="s">
        <v>11</v>
      </c>
      <c r="C10" s="36" t="s">
        <v>71</v>
      </c>
    </row>
    <row r="11" spans="1:6" ht="53.25" customHeight="1" x14ac:dyDescent="0.25">
      <c r="A11" s="58" t="s">
        <v>12</v>
      </c>
      <c r="B11" s="12" t="s">
        <v>58</v>
      </c>
      <c r="C11" s="36" t="s">
        <v>71</v>
      </c>
    </row>
    <row r="12" spans="1:6" ht="38.25" x14ac:dyDescent="0.25">
      <c r="A12" s="58" t="s">
        <v>13</v>
      </c>
      <c r="B12" s="12" t="s">
        <v>145</v>
      </c>
      <c r="C12" s="36" t="s">
        <v>71</v>
      </c>
    </row>
    <row r="13" spans="1:6" ht="38.25" x14ac:dyDescent="0.25">
      <c r="A13" s="58" t="s">
        <v>14</v>
      </c>
      <c r="B13" s="12" t="s">
        <v>16</v>
      </c>
      <c r="C13" s="36" t="s">
        <v>71</v>
      </c>
    </row>
    <row r="14" spans="1:6" ht="25.5" x14ac:dyDescent="0.25">
      <c r="A14" s="58" t="s">
        <v>15</v>
      </c>
      <c r="B14" s="12" t="s">
        <v>20</v>
      </c>
      <c r="C14" s="36" t="s">
        <v>71</v>
      </c>
    </row>
    <row r="15" spans="1:6" ht="51" x14ac:dyDescent="0.25">
      <c r="A15" s="58" t="s">
        <v>17</v>
      </c>
      <c r="B15" s="16" t="s">
        <v>59</v>
      </c>
      <c r="C15" s="36" t="s">
        <v>71</v>
      </c>
    </row>
    <row r="16" spans="1:6" ht="127.5" x14ac:dyDescent="0.25">
      <c r="A16" s="58" t="s">
        <v>18</v>
      </c>
      <c r="B16" s="17" t="s">
        <v>95</v>
      </c>
      <c r="C16" s="42">
        <v>1</v>
      </c>
      <c r="D16" s="42" t="s">
        <v>43</v>
      </c>
      <c r="E16" s="48"/>
      <c r="F16" s="48">
        <f>C16*E16</f>
        <v>0</v>
      </c>
    </row>
    <row r="17" spans="1:6" s="9" customFormat="1" x14ac:dyDescent="0.25">
      <c r="A17" s="60"/>
      <c r="B17" s="14" t="s">
        <v>134</v>
      </c>
      <c r="C17" s="38"/>
      <c r="D17" s="30"/>
      <c r="E17" s="38"/>
      <c r="F17" s="38"/>
    </row>
    <row r="18" spans="1:6" ht="51" x14ac:dyDescent="0.25">
      <c r="A18" s="58" t="s">
        <v>19</v>
      </c>
      <c r="B18" s="12" t="s">
        <v>63</v>
      </c>
      <c r="C18" s="36">
        <v>1</v>
      </c>
      <c r="D18" s="36" t="s">
        <v>43</v>
      </c>
      <c r="F18" s="36">
        <f>C18*E18</f>
        <v>0</v>
      </c>
    </row>
    <row r="19" spans="1:6" s="9" customFormat="1" x14ac:dyDescent="0.25">
      <c r="A19" s="60"/>
      <c r="B19" s="14" t="s">
        <v>77</v>
      </c>
      <c r="C19" s="38"/>
      <c r="D19" s="30"/>
      <c r="E19" s="38"/>
      <c r="F19" s="38"/>
    </row>
    <row r="20" spans="1:6" s="8" customFormat="1" ht="25.5" x14ac:dyDescent="0.25">
      <c r="A20" s="61" t="s">
        <v>21</v>
      </c>
      <c r="B20" s="49" t="s">
        <v>117</v>
      </c>
      <c r="C20" s="45">
        <v>1</v>
      </c>
      <c r="D20" s="45" t="s">
        <v>43</v>
      </c>
      <c r="E20" s="45"/>
      <c r="F20" s="45"/>
    </row>
    <row r="21" spans="1:6" s="9" customFormat="1" x14ac:dyDescent="0.25">
      <c r="A21" s="62"/>
      <c r="B21" s="14" t="s">
        <v>22</v>
      </c>
      <c r="C21" s="38"/>
      <c r="D21" s="30"/>
      <c r="E21" s="38"/>
      <c r="F21" s="38"/>
    </row>
    <row r="22" spans="1:6" ht="25.5" x14ac:dyDescent="0.25">
      <c r="A22" s="58" t="s">
        <v>23</v>
      </c>
      <c r="B22" s="12" t="s">
        <v>146</v>
      </c>
      <c r="C22" s="36" t="s">
        <v>71</v>
      </c>
    </row>
    <row r="23" spans="1:6" s="9" customFormat="1" x14ac:dyDescent="0.25">
      <c r="A23" s="60"/>
      <c r="B23" s="15" t="s">
        <v>24</v>
      </c>
      <c r="C23" s="38"/>
      <c r="D23" s="30"/>
      <c r="E23" s="38"/>
      <c r="F23" s="38"/>
    </row>
    <row r="24" spans="1:6" ht="250.5" customHeight="1" x14ac:dyDescent="0.25">
      <c r="A24" s="58" t="s">
        <v>25</v>
      </c>
      <c r="B24" s="12" t="s">
        <v>74</v>
      </c>
      <c r="C24" s="42">
        <v>1</v>
      </c>
      <c r="D24" s="42" t="s">
        <v>43</v>
      </c>
      <c r="E24" s="48"/>
      <c r="F24" s="48">
        <f>C24*E24</f>
        <v>0</v>
      </c>
    </row>
    <row r="25" spans="1:6" s="9" customFormat="1" x14ac:dyDescent="0.25">
      <c r="A25" s="62"/>
      <c r="B25" s="14" t="s">
        <v>28</v>
      </c>
      <c r="C25" s="38"/>
      <c r="D25" s="30"/>
      <c r="E25" s="38"/>
      <c r="F25" s="38"/>
    </row>
    <row r="26" spans="1:6" ht="38.25" x14ac:dyDescent="0.25">
      <c r="A26" s="58" t="s">
        <v>26</v>
      </c>
      <c r="B26" s="12" t="s">
        <v>147</v>
      </c>
      <c r="C26" s="36">
        <v>1</v>
      </c>
      <c r="D26" s="36" t="s">
        <v>43</v>
      </c>
      <c r="F26" s="36">
        <f>C26*E26</f>
        <v>0</v>
      </c>
    </row>
    <row r="27" spans="1:6" s="9" customFormat="1" x14ac:dyDescent="0.25">
      <c r="A27" s="62"/>
      <c r="B27" s="14" t="s">
        <v>30</v>
      </c>
      <c r="C27" s="38"/>
      <c r="D27" s="30"/>
      <c r="E27" s="38"/>
      <c r="F27" s="38"/>
    </row>
    <row r="28" spans="1:6" ht="25.5" x14ac:dyDescent="0.25">
      <c r="A28" s="58" t="s">
        <v>27</v>
      </c>
      <c r="B28" s="12" t="s">
        <v>96</v>
      </c>
      <c r="C28" s="36" t="s">
        <v>54</v>
      </c>
    </row>
    <row r="29" spans="1:6" ht="280.5" x14ac:dyDescent="0.25">
      <c r="A29" s="58" t="s">
        <v>29</v>
      </c>
      <c r="B29" s="12" t="s">
        <v>98</v>
      </c>
      <c r="C29" s="42">
        <v>1</v>
      </c>
      <c r="D29" s="42" t="s">
        <v>43</v>
      </c>
      <c r="E29" s="48"/>
      <c r="F29" s="48">
        <f>C29*E29</f>
        <v>0</v>
      </c>
    </row>
    <row r="30" spans="1:6" ht="165.75" x14ac:dyDescent="0.25">
      <c r="A30" s="58" t="s">
        <v>31</v>
      </c>
      <c r="B30" s="12" t="s">
        <v>269</v>
      </c>
      <c r="C30" s="36">
        <v>1</v>
      </c>
      <c r="D30" s="36" t="s">
        <v>43</v>
      </c>
      <c r="F30" s="36">
        <f>C30*E30</f>
        <v>0</v>
      </c>
    </row>
    <row r="31" spans="1:6" s="3" customFormat="1" ht="25.5" x14ac:dyDescent="0.25">
      <c r="A31" s="58" t="s">
        <v>32</v>
      </c>
      <c r="B31" s="12" t="s">
        <v>136</v>
      </c>
      <c r="C31" s="36">
        <v>1</v>
      </c>
      <c r="D31" s="36" t="s">
        <v>43</v>
      </c>
      <c r="E31" s="36"/>
      <c r="F31" s="36">
        <f>C31*E31</f>
        <v>0</v>
      </c>
    </row>
    <row r="32" spans="1:6" s="3" customFormat="1" ht="38.25" x14ac:dyDescent="0.25">
      <c r="A32" s="58" t="s">
        <v>100</v>
      </c>
      <c r="B32" s="12" t="s">
        <v>101</v>
      </c>
      <c r="C32" s="36">
        <v>1</v>
      </c>
      <c r="D32" s="36" t="s">
        <v>43</v>
      </c>
      <c r="E32" s="36"/>
      <c r="F32" s="36">
        <f>C32*E32</f>
        <v>0</v>
      </c>
    </row>
    <row r="33" spans="1:6" s="10" customFormat="1" x14ac:dyDescent="0.25">
      <c r="A33" s="63"/>
      <c r="B33" s="15" t="s">
        <v>53</v>
      </c>
      <c r="C33" s="39"/>
      <c r="D33" s="31"/>
      <c r="E33" s="39"/>
      <c r="F33" s="39"/>
    </row>
    <row r="34" spans="1:6" s="3" customFormat="1" x14ac:dyDescent="0.25">
      <c r="A34" s="97" t="s">
        <v>32</v>
      </c>
      <c r="B34" s="100" t="s">
        <v>55</v>
      </c>
      <c r="C34" s="108" t="s">
        <v>54</v>
      </c>
      <c r="D34" s="110"/>
      <c r="E34" s="108"/>
      <c r="F34" s="108"/>
    </row>
    <row r="35" spans="1:6" s="3" customFormat="1" ht="32.25" customHeight="1" x14ac:dyDescent="0.25">
      <c r="A35" s="98"/>
      <c r="B35" s="101" t="s">
        <v>57</v>
      </c>
      <c r="C35" s="109"/>
      <c r="D35" s="111"/>
      <c r="E35" s="109"/>
      <c r="F35" s="109"/>
    </row>
    <row r="36" spans="1:6" s="3" customFormat="1" x14ac:dyDescent="0.25">
      <c r="A36" s="98"/>
      <c r="B36" s="18" t="s">
        <v>45</v>
      </c>
      <c r="C36" s="36">
        <v>1</v>
      </c>
      <c r="D36" s="35" t="s">
        <v>72</v>
      </c>
      <c r="E36" s="36"/>
      <c r="F36" s="36">
        <f>C36*E36</f>
        <v>0</v>
      </c>
    </row>
    <row r="37" spans="1:6" s="3" customFormat="1" x14ac:dyDescent="0.25">
      <c r="A37" s="98"/>
      <c r="B37" s="18" t="s">
        <v>46</v>
      </c>
      <c r="C37" s="36">
        <v>1</v>
      </c>
      <c r="D37" s="35" t="s">
        <v>72</v>
      </c>
      <c r="E37" s="36"/>
      <c r="F37" s="36">
        <f t="shared" ref="F37:F40" si="0">C37*E37</f>
        <v>0</v>
      </c>
    </row>
    <row r="38" spans="1:6" s="3" customFormat="1" x14ac:dyDescent="0.25">
      <c r="A38" s="98"/>
      <c r="B38" s="18" t="s">
        <v>47</v>
      </c>
      <c r="C38" s="36">
        <v>1</v>
      </c>
      <c r="D38" s="35" t="s">
        <v>72</v>
      </c>
      <c r="E38" s="36"/>
      <c r="F38" s="36">
        <f t="shared" si="0"/>
        <v>0</v>
      </c>
    </row>
    <row r="39" spans="1:6" s="3" customFormat="1" x14ac:dyDescent="0.25">
      <c r="A39" s="98"/>
      <c r="B39" s="18" t="s">
        <v>48</v>
      </c>
      <c r="C39" s="36">
        <v>1</v>
      </c>
      <c r="D39" s="35" t="s">
        <v>72</v>
      </c>
      <c r="E39" s="36"/>
      <c r="F39" s="36">
        <f t="shared" si="0"/>
        <v>0</v>
      </c>
    </row>
    <row r="40" spans="1:6" s="3" customFormat="1" x14ac:dyDescent="0.25">
      <c r="A40" s="99"/>
      <c r="B40" s="18" t="s">
        <v>49</v>
      </c>
      <c r="C40" s="36">
        <v>1</v>
      </c>
      <c r="D40" s="35" t="s">
        <v>72</v>
      </c>
      <c r="E40" s="36"/>
      <c r="F40" s="36">
        <f t="shared" si="0"/>
        <v>0</v>
      </c>
    </row>
    <row r="41" spans="1:6" s="10" customFormat="1" x14ac:dyDescent="0.25">
      <c r="A41" s="63"/>
      <c r="B41" s="15" t="s">
        <v>56</v>
      </c>
      <c r="C41" s="39"/>
      <c r="D41" s="31"/>
      <c r="E41" s="39"/>
      <c r="F41" s="39"/>
    </row>
    <row r="42" spans="1:6" s="3" customFormat="1" ht="78.95" customHeight="1" x14ac:dyDescent="0.25">
      <c r="A42" s="64" t="s">
        <v>148</v>
      </c>
      <c r="B42" s="19" t="s">
        <v>102</v>
      </c>
      <c r="C42" s="36" t="s">
        <v>54</v>
      </c>
      <c r="D42" s="36"/>
      <c r="E42" s="36"/>
      <c r="F42" s="36"/>
    </row>
    <row r="43" spans="1:6" s="3" customFormat="1" x14ac:dyDescent="0.25">
      <c r="A43" s="65"/>
      <c r="B43" s="20" t="s">
        <v>42</v>
      </c>
      <c r="C43" s="36"/>
      <c r="D43" s="35"/>
      <c r="E43" s="36"/>
      <c r="F43" s="36">
        <f>SUM(F30:F32,F18,F20,F24,F16,F26,F29)</f>
        <v>0</v>
      </c>
    </row>
    <row r="44" spans="1:6" s="6" customFormat="1" x14ac:dyDescent="0.25">
      <c r="A44" s="57" t="s">
        <v>33</v>
      </c>
      <c r="B44" s="21" t="s">
        <v>35</v>
      </c>
      <c r="C44" s="40"/>
      <c r="D44" s="32"/>
      <c r="E44" s="40"/>
      <c r="F44" s="40"/>
    </row>
    <row r="45" spans="1:6" ht="195.95" customHeight="1" x14ac:dyDescent="0.25">
      <c r="A45" s="58" t="s">
        <v>78</v>
      </c>
      <c r="B45" s="12" t="s">
        <v>75</v>
      </c>
      <c r="C45" s="36">
        <v>1</v>
      </c>
      <c r="D45" s="36" t="s">
        <v>43</v>
      </c>
      <c r="F45" s="36">
        <f>C45*E45</f>
        <v>0</v>
      </c>
    </row>
    <row r="46" spans="1:6" x14ac:dyDescent="0.25">
      <c r="A46" s="58"/>
      <c r="B46" s="23" t="s">
        <v>91</v>
      </c>
      <c r="F46" s="36">
        <f>F45</f>
        <v>0</v>
      </c>
    </row>
    <row r="47" spans="1:6" s="7" customFormat="1" x14ac:dyDescent="0.25">
      <c r="A47" s="57" t="s">
        <v>34</v>
      </c>
      <c r="B47" s="11" t="s">
        <v>64</v>
      </c>
      <c r="C47" s="41"/>
      <c r="D47" s="33"/>
      <c r="E47" s="41"/>
      <c r="F47" s="41"/>
    </row>
    <row r="48" spans="1:6" s="8" customFormat="1" ht="25.5" x14ac:dyDescent="0.25">
      <c r="A48" s="61" t="s">
        <v>36</v>
      </c>
      <c r="B48" s="46" t="s">
        <v>118</v>
      </c>
      <c r="C48" s="45">
        <v>1</v>
      </c>
      <c r="D48" s="45" t="s">
        <v>73</v>
      </c>
      <c r="E48" s="45"/>
      <c r="F48" s="45">
        <f>C48*E48</f>
        <v>0</v>
      </c>
    </row>
    <row r="49" spans="1:6" s="8" customFormat="1" ht="25.5" x14ac:dyDescent="0.25">
      <c r="A49" s="61" t="s">
        <v>103</v>
      </c>
      <c r="B49" s="46" t="s">
        <v>97</v>
      </c>
      <c r="C49" s="45">
        <v>20</v>
      </c>
      <c r="D49" s="45" t="s">
        <v>69</v>
      </c>
      <c r="E49" s="45"/>
      <c r="F49" s="45">
        <f t="shared" ref="F49:F67" si="1">C49*E49</f>
        <v>0</v>
      </c>
    </row>
    <row r="50" spans="1:6" s="10" customFormat="1" x14ac:dyDescent="0.25">
      <c r="A50" s="63"/>
      <c r="B50" s="15" t="s">
        <v>151</v>
      </c>
      <c r="C50" s="39"/>
      <c r="D50" s="31"/>
      <c r="E50" s="39"/>
      <c r="F50" s="39"/>
    </row>
    <row r="51" spans="1:6" ht="38.25" x14ac:dyDescent="0.25">
      <c r="A51" s="61" t="s">
        <v>104</v>
      </c>
      <c r="B51" s="24" t="s">
        <v>152</v>
      </c>
      <c r="C51" s="36">
        <v>1</v>
      </c>
      <c r="D51" s="36" t="s">
        <v>43</v>
      </c>
      <c r="F51" s="45">
        <f>C53*E51</f>
        <v>0</v>
      </c>
    </row>
    <row r="52" spans="1:6" s="3" customFormat="1" ht="25.5" x14ac:dyDescent="0.25">
      <c r="A52" s="61" t="s">
        <v>105</v>
      </c>
      <c r="B52" s="24" t="s">
        <v>155</v>
      </c>
      <c r="C52" s="36">
        <v>1</v>
      </c>
      <c r="D52" s="36" t="s">
        <v>43</v>
      </c>
      <c r="E52" s="36"/>
      <c r="F52" s="45">
        <f>C55*E52</f>
        <v>0</v>
      </c>
    </row>
    <row r="53" spans="1:6" s="3" customFormat="1" ht="53.25" customHeight="1" x14ac:dyDescent="0.25">
      <c r="A53" s="61" t="s">
        <v>106</v>
      </c>
      <c r="B53" s="24" t="s">
        <v>153</v>
      </c>
      <c r="C53" s="36">
        <v>1</v>
      </c>
      <c r="D53" s="36" t="s">
        <v>43</v>
      </c>
      <c r="E53" s="36"/>
      <c r="F53" s="45">
        <f>C56*E53</f>
        <v>0</v>
      </c>
    </row>
    <row r="54" spans="1:6" s="10" customFormat="1" x14ac:dyDescent="0.25">
      <c r="A54" s="63"/>
      <c r="B54" s="15" t="s">
        <v>154</v>
      </c>
      <c r="C54" s="39"/>
      <c r="D54" s="31"/>
      <c r="E54" s="39"/>
      <c r="F54" s="39"/>
    </row>
    <row r="55" spans="1:6" ht="28.5" customHeight="1" x14ac:dyDescent="0.25">
      <c r="A55" s="61" t="s">
        <v>107</v>
      </c>
      <c r="B55" s="24" t="s">
        <v>137</v>
      </c>
      <c r="C55" s="36">
        <v>575</v>
      </c>
      <c r="D55" s="36" t="s">
        <v>76</v>
      </c>
      <c r="F55" s="45">
        <f t="shared" si="1"/>
        <v>0</v>
      </c>
    </row>
    <row r="56" spans="1:6" s="3" customFormat="1" ht="25.5" x14ac:dyDescent="0.25">
      <c r="A56" s="61" t="s">
        <v>108</v>
      </c>
      <c r="B56" s="22" t="s">
        <v>135</v>
      </c>
      <c r="C56" s="36">
        <v>520</v>
      </c>
      <c r="D56" s="36" t="s">
        <v>76</v>
      </c>
      <c r="E56" s="36"/>
      <c r="F56" s="45">
        <f t="shared" si="1"/>
        <v>0</v>
      </c>
    </row>
    <row r="57" spans="1:6" ht="30" customHeight="1" x14ac:dyDescent="0.25">
      <c r="A57" s="61" t="s">
        <v>109</v>
      </c>
      <c r="B57" s="22" t="s">
        <v>156</v>
      </c>
      <c r="C57" s="36">
        <v>33</v>
      </c>
      <c r="D57" s="36" t="s">
        <v>70</v>
      </c>
      <c r="F57" s="45">
        <f t="shared" si="1"/>
        <v>0</v>
      </c>
    </row>
    <row r="58" spans="1:6" x14ac:dyDescent="0.25">
      <c r="A58" s="61" t="s">
        <v>110</v>
      </c>
      <c r="B58" s="22" t="s">
        <v>157</v>
      </c>
      <c r="C58" s="36">
        <v>10</v>
      </c>
      <c r="D58" s="36" t="s">
        <v>76</v>
      </c>
      <c r="F58" s="45">
        <f t="shared" si="1"/>
        <v>0</v>
      </c>
    </row>
    <row r="59" spans="1:6" s="3" customFormat="1" ht="25.5" x14ac:dyDescent="0.25">
      <c r="A59" s="61" t="s">
        <v>111</v>
      </c>
      <c r="B59" s="22" t="s">
        <v>132</v>
      </c>
      <c r="C59" s="36">
        <v>45</v>
      </c>
      <c r="D59" s="36" t="s">
        <v>76</v>
      </c>
      <c r="E59" s="36"/>
      <c r="F59" s="45">
        <f t="shared" si="1"/>
        <v>0</v>
      </c>
    </row>
    <row r="60" spans="1:6" ht="51" x14ac:dyDescent="0.25">
      <c r="A60" s="61" t="s">
        <v>112</v>
      </c>
      <c r="B60" s="22" t="s">
        <v>158</v>
      </c>
      <c r="C60" s="36">
        <v>25</v>
      </c>
      <c r="D60" s="36" t="s">
        <v>69</v>
      </c>
      <c r="F60" s="45">
        <f t="shared" si="1"/>
        <v>0</v>
      </c>
    </row>
    <row r="61" spans="1:6" ht="84" customHeight="1" x14ac:dyDescent="0.25">
      <c r="A61" s="61" t="s">
        <v>113</v>
      </c>
      <c r="B61" s="22" t="s">
        <v>160</v>
      </c>
      <c r="C61" s="36">
        <v>12</v>
      </c>
      <c r="D61" s="36" t="s">
        <v>69</v>
      </c>
      <c r="F61" s="45">
        <f t="shared" si="1"/>
        <v>0</v>
      </c>
    </row>
    <row r="62" spans="1:6" s="3" customFormat="1" ht="66" customHeight="1" x14ac:dyDescent="0.25">
      <c r="A62" s="61" t="s">
        <v>119</v>
      </c>
      <c r="B62" s="22" t="s">
        <v>161</v>
      </c>
      <c r="C62" s="36">
        <v>5</v>
      </c>
      <c r="D62" s="36" t="s">
        <v>69</v>
      </c>
      <c r="E62" s="36"/>
      <c r="F62" s="45">
        <f t="shared" si="1"/>
        <v>0</v>
      </c>
    </row>
    <row r="63" spans="1:6" s="3" customFormat="1" ht="38.25" x14ac:dyDescent="0.25">
      <c r="A63" s="61" t="s">
        <v>120</v>
      </c>
      <c r="B63" s="22" t="s">
        <v>159</v>
      </c>
      <c r="C63" s="36">
        <v>65</v>
      </c>
      <c r="D63" s="36" t="s">
        <v>76</v>
      </c>
      <c r="E63" s="36"/>
      <c r="F63" s="45">
        <f t="shared" si="1"/>
        <v>0</v>
      </c>
    </row>
    <row r="64" spans="1:6" s="3" customFormat="1" ht="76.5" x14ac:dyDescent="0.25">
      <c r="A64" s="61" t="s">
        <v>121</v>
      </c>
      <c r="B64" s="22" t="s">
        <v>162</v>
      </c>
      <c r="C64" s="36">
        <v>4</v>
      </c>
      <c r="D64" s="36" t="s">
        <v>70</v>
      </c>
      <c r="E64" s="36"/>
      <c r="F64" s="45">
        <f t="shared" si="1"/>
        <v>0</v>
      </c>
    </row>
    <row r="65" spans="1:6" s="3" customFormat="1" ht="38.25" x14ac:dyDescent="0.25">
      <c r="A65" s="61" t="s">
        <v>122</v>
      </c>
      <c r="B65" s="22" t="s">
        <v>133</v>
      </c>
      <c r="C65" s="36">
        <v>350</v>
      </c>
      <c r="D65" s="36" t="s">
        <v>76</v>
      </c>
      <c r="E65" s="36"/>
      <c r="F65" s="45">
        <f t="shared" si="1"/>
        <v>0</v>
      </c>
    </row>
    <row r="66" spans="1:6" s="3" customFormat="1" ht="25.5" x14ac:dyDescent="0.25">
      <c r="A66" s="61" t="s">
        <v>149</v>
      </c>
      <c r="B66" s="22" t="s">
        <v>163</v>
      </c>
      <c r="C66" s="36">
        <v>170</v>
      </c>
      <c r="D66" s="36" t="s">
        <v>69</v>
      </c>
      <c r="E66" s="36"/>
      <c r="F66" s="45">
        <f t="shared" si="1"/>
        <v>0</v>
      </c>
    </row>
    <row r="67" spans="1:6" s="3" customFormat="1" x14ac:dyDescent="0.25">
      <c r="A67" s="61" t="s">
        <v>150</v>
      </c>
      <c r="B67" s="22" t="s">
        <v>268</v>
      </c>
      <c r="C67" s="36">
        <v>4</v>
      </c>
      <c r="D67" s="36" t="s">
        <v>70</v>
      </c>
      <c r="E67" s="36"/>
      <c r="F67" s="45">
        <f t="shared" si="1"/>
        <v>0</v>
      </c>
    </row>
    <row r="68" spans="1:6" x14ac:dyDescent="0.25">
      <c r="A68" s="58"/>
      <c r="B68" s="23" t="s">
        <v>41</v>
      </c>
      <c r="F68" s="36">
        <f>SUM(F48:F67)</f>
        <v>0</v>
      </c>
    </row>
    <row r="69" spans="1:6" s="7" customFormat="1" x14ac:dyDescent="0.25">
      <c r="A69" s="66" t="s">
        <v>37</v>
      </c>
      <c r="B69" s="44" t="s">
        <v>65</v>
      </c>
      <c r="C69" s="41"/>
      <c r="D69" s="33"/>
      <c r="E69" s="41"/>
      <c r="F69" s="41"/>
    </row>
    <row r="70" spans="1:6" s="3" customFormat="1" ht="25.5" x14ac:dyDescent="0.25">
      <c r="A70" s="58" t="s">
        <v>79</v>
      </c>
      <c r="B70" s="13" t="s">
        <v>66</v>
      </c>
      <c r="C70" s="36">
        <v>1</v>
      </c>
      <c r="D70" s="36" t="s">
        <v>43</v>
      </c>
      <c r="E70" s="36"/>
      <c r="F70" s="36">
        <f>C70*E70</f>
        <v>0</v>
      </c>
    </row>
    <row r="71" spans="1:6" s="3" customFormat="1" ht="25.5" x14ac:dyDescent="0.25">
      <c r="A71" s="58" t="s">
        <v>80</v>
      </c>
      <c r="B71" s="13" t="s">
        <v>138</v>
      </c>
      <c r="C71" s="36">
        <v>55</v>
      </c>
      <c r="D71" s="36" t="s">
        <v>76</v>
      </c>
      <c r="E71" s="36"/>
      <c r="F71" s="36">
        <f t="shared" ref="F71:F78" si="2">C71*E71</f>
        <v>0</v>
      </c>
    </row>
    <row r="72" spans="1:6" s="3" customFormat="1" ht="44.25" customHeight="1" x14ac:dyDescent="0.25">
      <c r="A72" s="58" t="s">
        <v>81</v>
      </c>
      <c r="B72" s="13" t="s">
        <v>139</v>
      </c>
      <c r="C72" s="36">
        <v>55</v>
      </c>
      <c r="D72" s="36" t="s">
        <v>76</v>
      </c>
      <c r="E72" s="36"/>
      <c r="F72" s="36">
        <f t="shared" si="2"/>
        <v>0</v>
      </c>
    </row>
    <row r="73" spans="1:6" s="3" customFormat="1" ht="51" x14ac:dyDescent="0.25">
      <c r="A73" s="58" t="s">
        <v>82</v>
      </c>
      <c r="B73" s="13" t="s">
        <v>140</v>
      </c>
      <c r="C73" s="36">
        <v>2</v>
      </c>
      <c r="D73" s="36" t="s">
        <v>76</v>
      </c>
      <c r="E73" s="36"/>
      <c r="F73" s="36">
        <f t="shared" si="2"/>
        <v>0</v>
      </c>
    </row>
    <row r="74" spans="1:6" s="3" customFormat="1" ht="89.25" x14ac:dyDescent="0.25">
      <c r="A74" s="58" t="s">
        <v>83</v>
      </c>
      <c r="B74" s="13" t="s">
        <v>165</v>
      </c>
      <c r="C74" s="36">
        <v>1</v>
      </c>
      <c r="D74" s="36" t="s">
        <v>43</v>
      </c>
      <c r="E74" s="36"/>
      <c r="F74" s="36">
        <f t="shared" si="2"/>
        <v>0</v>
      </c>
    </row>
    <row r="75" spans="1:6" s="3" customFormat="1" ht="25.5" x14ac:dyDescent="0.25">
      <c r="A75" s="58" t="s">
        <v>84</v>
      </c>
      <c r="B75" s="13" t="s">
        <v>93</v>
      </c>
      <c r="C75" s="36">
        <v>1</v>
      </c>
      <c r="D75" s="36" t="s">
        <v>43</v>
      </c>
      <c r="E75" s="36"/>
      <c r="F75" s="36">
        <f t="shared" si="2"/>
        <v>0</v>
      </c>
    </row>
    <row r="76" spans="1:6" s="3" customFormat="1" ht="25.5" x14ac:dyDescent="0.25">
      <c r="A76" s="58" t="s">
        <v>85</v>
      </c>
      <c r="B76" s="13" t="s">
        <v>164</v>
      </c>
      <c r="C76" s="36">
        <v>1</v>
      </c>
      <c r="D76" s="36" t="s">
        <v>43</v>
      </c>
      <c r="E76" s="36"/>
      <c r="F76" s="36">
        <f t="shared" si="2"/>
        <v>0</v>
      </c>
    </row>
    <row r="77" spans="1:6" s="3" customFormat="1" x14ac:dyDescent="0.25">
      <c r="A77" s="58" t="s">
        <v>86</v>
      </c>
      <c r="B77" s="13" t="s">
        <v>94</v>
      </c>
      <c r="C77" s="36">
        <v>1</v>
      </c>
      <c r="D77" s="36" t="s">
        <v>43</v>
      </c>
      <c r="E77" s="36"/>
      <c r="F77" s="36">
        <f t="shared" si="2"/>
        <v>0</v>
      </c>
    </row>
    <row r="78" spans="1:6" s="3" customFormat="1" ht="68.25" x14ac:dyDescent="0.25">
      <c r="A78" s="58" t="s">
        <v>87</v>
      </c>
      <c r="B78" s="13" t="s">
        <v>141</v>
      </c>
      <c r="C78" s="36">
        <v>1</v>
      </c>
      <c r="D78" s="36" t="s">
        <v>43</v>
      </c>
      <c r="E78" s="36"/>
      <c r="F78" s="36">
        <f t="shared" si="2"/>
        <v>0</v>
      </c>
    </row>
    <row r="79" spans="1:6" s="3" customFormat="1" x14ac:dyDescent="0.25">
      <c r="A79" s="58"/>
      <c r="B79" s="23" t="s">
        <v>90</v>
      </c>
      <c r="C79" s="36"/>
      <c r="D79" s="36"/>
      <c r="E79" s="36"/>
      <c r="F79" s="36">
        <f>SUM(F70:F78)</f>
        <v>0</v>
      </c>
    </row>
    <row r="80" spans="1:6" s="5" customFormat="1" ht="12.75" x14ac:dyDescent="0.25">
      <c r="A80" s="57" t="s">
        <v>38</v>
      </c>
      <c r="B80" s="5" t="s">
        <v>282</v>
      </c>
    </row>
    <row r="81" spans="1:6" s="29" customFormat="1" ht="38.25" x14ac:dyDescent="0.25">
      <c r="A81" s="67" t="s">
        <v>88</v>
      </c>
      <c r="B81" s="13" t="s">
        <v>266</v>
      </c>
      <c r="C81" s="36">
        <v>1</v>
      </c>
      <c r="D81" s="36" t="s">
        <v>43</v>
      </c>
      <c r="E81" s="36"/>
      <c r="F81" s="36">
        <f>Elec!C66</f>
        <v>0</v>
      </c>
    </row>
    <row r="82" spans="1:6" s="29" customFormat="1" x14ac:dyDescent="0.25">
      <c r="A82" s="67"/>
      <c r="B82" s="50" t="s">
        <v>89</v>
      </c>
      <c r="F82" s="35">
        <f>F81</f>
        <v>0</v>
      </c>
    </row>
    <row r="83" spans="1:6" s="5" customFormat="1" ht="12.75" x14ac:dyDescent="0.25">
      <c r="A83" s="57" t="s">
        <v>123</v>
      </c>
      <c r="B83" s="5" t="s">
        <v>281</v>
      </c>
    </row>
    <row r="84" spans="1:6" s="29" customFormat="1" ht="38.25" x14ac:dyDescent="0.25">
      <c r="A84" s="67" t="s">
        <v>130</v>
      </c>
      <c r="B84" s="54" t="s">
        <v>267</v>
      </c>
      <c r="C84" s="36">
        <v>1</v>
      </c>
      <c r="D84" s="36" t="s">
        <v>43</v>
      </c>
      <c r="E84" s="36"/>
      <c r="F84" s="36">
        <f>Mech!C29</f>
        <v>0</v>
      </c>
    </row>
    <row r="85" spans="1:6" s="29" customFormat="1" x14ac:dyDescent="0.25">
      <c r="A85" s="67"/>
      <c r="B85" s="50" t="s">
        <v>131</v>
      </c>
      <c r="F85" s="35">
        <f>F84</f>
        <v>0</v>
      </c>
    </row>
    <row r="86" spans="1:6" s="7" customFormat="1" x14ac:dyDescent="0.25">
      <c r="A86" s="68" t="s">
        <v>124</v>
      </c>
      <c r="B86" s="51" t="s">
        <v>51</v>
      </c>
      <c r="C86" s="52"/>
      <c r="D86" s="53"/>
      <c r="E86" s="52"/>
      <c r="F86" s="52"/>
    </row>
    <row r="87" spans="1:6" ht="38.25" x14ac:dyDescent="0.25">
      <c r="A87" s="58" t="s">
        <v>125</v>
      </c>
      <c r="B87" s="22" t="s">
        <v>52</v>
      </c>
      <c r="C87" s="36">
        <v>1</v>
      </c>
      <c r="D87" s="36" t="s">
        <v>43</v>
      </c>
      <c r="F87" s="36">
        <f>C87*E87</f>
        <v>0</v>
      </c>
    </row>
    <row r="88" spans="1:6" ht="53.25" customHeight="1" x14ac:dyDescent="0.25">
      <c r="A88" s="58" t="s">
        <v>126</v>
      </c>
      <c r="B88" s="22" t="s">
        <v>166</v>
      </c>
      <c r="C88" s="36">
        <v>1</v>
      </c>
      <c r="D88" s="36" t="s">
        <v>43</v>
      </c>
      <c r="F88" s="36">
        <f t="shared" ref="F88:F89" si="3">C88*E88</f>
        <v>0</v>
      </c>
    </row>
    <row r="89" spans="1:6" x14ac:dyDescent="0.25">
      <c r="A89" s="58" t="s">
        <v>127</v>
      </c>
      <c r="B89" s="22" t="s">
        <v>60</v>
      </c>
      <c r="C89" s="36">
        <v>1</v>
      </c>
      <c r="D89" s="36" t="s">
        <v>43</v>
      </c>
      <c r="F89" s="36">
        <f t="shared" si="3"/>
        <v>0</v>
      </c>
    </row>
    <row r="90" spans="1:6" x14ac:dyDescent="0.25">
      <c r="A90" s="58"/>
      <c r="B90" s="23" t="s">
        <v>287</v>
      </c>
      <c r="F90" s="36">
        <f>SUM(F87:F89)</f>
        <v>0</v>
      </c>
    </row>
    <row r="91" spans="1:6" s="7" customFormat="1" x14ac:dyDescent="0.25">
      <c r="A91" s="68" t="s">
        <v>284</v>
      </c>
      <c r="B91" s="51" t="s">
        <v>280</v>
      </c>
      <c r="C91" s="52"/>
      <c r="D91" s="53"/>
      <c r="E91" s="52"/>
      <c r="F91" s="52"/>
    </row>
    <row r="92" spans="1:6" x14ac:dyDescent="0.25">
      <c r="A92" s="58" t="s">
        <v>285</v>
      </c>
      <c r="B92" s="22" t="s">
        <v>283</v>
      </c>
    </row>
    <row r="93" spans="1:6" s="3" customFormat="1" x14ac:dyDescent="0.25">
      <c r="A93" s="58"/>
      <c r="B93" s="23" t="s">
        <v>286</v>
      </c>
      <c r="C93" s="36"/>
      <c r="D93" s="29"/>
      <c r="E93" s="36"/>
      <c r="F93" s="36">
        <f>C106*10%</f>
        <v>0</v>
      </c>
    </row>
    <row r="94" spans="1:6" s="3" customFormat="1" x14ac:dyDescent="0.25">
      <c r="A94" s="88"/>
      <c r="B94" s="89"/>
      <c r="C94" s="90"/>
      <c r="D94" s="91"/>
      <c r="E94" s="90"/>
      <c r="F94" s="90"/>
    </row>
    <row r="95" spans="1:6" ht="15" customHeight="1" x14ac:dyDescent="0.25">
      <c r="A95" s="93" t="s">
        <v>61</v>
      </c>
      <c r="B95" s="94"/>
      <c r="C95" s="93"/>
      <c r="D95" s="94"/>
      <c r="E95" s="93"/>
      <c r="F95" s="94"/>
    </row>
    <row r="96" spans="1:6" ht="15" customHeight="1" x14ac:dyDescent="0.25">
      <c r="A96" s="95"/>
      <c r="B96" s="96"/>
      <c r="C96" s="95"/>
      <c r="D96" s="96"/>
      <c r="E96" s="95"/>
      <c r="F96" s="96"/>
    </row>
    <row r="97" spans="1:6" x14ac:dyDescent="0.25">
      <c r="A97" s="58"/>
      <c r="B97" s="22"/>
    </row>
    <row r="98" spans="1:6" x14ac:dyDescent="0.25">
      <c r="A98" s="69"/>
      <c r="B98" s="25" t="s">
        <v>39</v>
      </c>
      <c r="C98" s="1"/>
    </row>
    <row r="99" spans="1:6" x14ac:dyDescent="0.25">
      <c r="A99" s="69"/>
      <c r="B99" s="26" t="s">
        <v>50</v>
      </c>
      <c r="C99" s="36">
        <f>F43</f>
        <v>0</v>
      </c>
    </row>
    <row r="100" spans="1:6" x14ac:dyDescent="0.25">
      <c r="A100" s="70"/>
      <c r="B100" s="26" t="s">
        <v>114</v>
      </c>
      <c r="C100" s="36">
        <f>F46</f>
        <v>0</v>
      </c>
    </row>
    <row r="101" spans="1:6" x14ac:dyDescent="0.25">
      <c r="A101" s="58"/>
      <c r="B101" s="26" t="s">
        <v>115</v>
      </c>
      <c r="C101" s="36">
        <f>F68</f>
        <v>0</v>
      </c>
    </row>
    <row r="102" spans="1:6" x14ac:dyDescent="0.25">
      <c r="A102" s="58"/>
      <c r="B102" s="26" t="s">
        <v>116</v>
      </c>
      <c r="C102" s="36">
        <f>F79</f>
        <v>0</v>
      </c>
    </row>
    <row r="103" spans="1:6" s="3" customFormat="1" x14ac:dyDescent="0.25">
      <c r="A103" s="58"/>
      <c r="B103" s="26" t="s">
        <v>128</v>
      </c>
      <c r="C103" s="36">
        <f>F82</f>
        <v>0</v>
      </c>
      <c r="D103" s="29"/>
      <c r="E103" s="36"/>
      <c r="F103" s="36"/>
    </row>
    <row r="104" spans="1:6" s="3" customFormat="1" x14ac:dyDescent="0.25">
      <c r="A104" s="58"/>
      <c r="B104" s="26" t="s">
        <v>129</v>
      </c>
      <c r="C104" s="36">
        <f>F85</f>
        <v>0</v>
      </c>
      <c r="D104" s="29"/>
      <c r="E104" s="36"/>
      <c r="F104" s="36"/>
    </row>
    <row r="105" spans="1:6" x14ac:dyDescent="0.25">
      <c r="A105" s="58"/>
      <c r="B105" s="26" t="s">
        <v>279</v>
      </c>
      <c r="C105" s="36">
        <f>F90</f>
        <v>0</v>
      </c>
    </row>
    <row r="106" spans="1:6" s="3" customFormat="1" x14ac:dyDescent="0.25">
      <c r="A106" s="58"/>
      <c r="B106" s="92" t="s">
        <v>289</v>
      </c>
      <c r="C106" s="36">
        <f>SUM(C99:C105)</f>
        <v>0</v>
      </c>
      <c r="D106" s="29"/>
      <c r="E106" s="36"/>
      <c r="F106" s="36"/>
    </row>
    <row r="107" spans="1:6" s="3" customFormat="1" x14ac:dyDescent="0.25">
      <c r="A107" s="58"/>
      <c r="B107" s="26" t="s">
        <v>288</v>
      </c>
      <c r="C107" s="36">
        <f>C106*10%</f>
        <v>0</v>
      </c>
      <c r="D107" s="29"/>
      <c r="E107" s="36"/>
      <c r="F107" s="36"/>
    </row>
    <row r="108" spans="1:6" x14ac:dyDescent="0.25">
      <c r="A108" s="58"/>
      <c r="B108" s="25"/>
    </row>
    <row r="109" spans="1:6" ht="15.75" thickBot="1" x14ac:dyDescent="0.3">
      <c r="A109" s="71"/>
      <c r="B109" s="28" t="s">
        <v>92</v>
      </c>
      <c r="C109" s="36">
        <f>SUM(C106,C107)</f>
        <v>0</v>
      </c>
    </row>
    <row r="110" spans="1:6" x14ac:dyDescent="0.25">
      <c r="A110" s="72"/>
      <c r="B110" s="4"/>
    </row>
  </sheetData>
  <mergeCells count="11">
    <mergeCell ref="A1:F1"/>
    <mergeCell ref="A2:F2"/>
    <mergeCell ref="F34:F35"/>
    <mergeCell ref="E34:E35"/>
    <mergeCell ref="D34:D35"/>
    <mergeCell ref="C34:C35"/>
    <mergeCell ref="A95:B96"/>
    <mergeCell ref="A34:A40"/>
    <mergeCell ref="B34:B35"/>
    <mergeCell ref="C95:D96"/>
    <mergeCell ref="E95:F96"/>
  </mergeCells>
  <conditionalFormatting sqref="B36:B40">
    <cfRule type="expression" dxfId="1" priority="4" stopIfTrue="1">
      <formula>AND(ISNUMBER(#REF!), OR(#REF!&lt;5, #REF!&gt;6))</formula>
    </cfRule>
  </conditionalFormatting>
  <conditionalFormatting sqref="B42">
    <cfRule type="expression" dxfId="0" priority="2" stopIfTrue="1">
      <formula>AND(ISNUMBER(#REF!), OR(#REF!&lt;5, #REF!&gt;6))</formula>
    </cfRule>
  </conditionalFormatting>
  <pageMargins left="0.7" right="0.7" top="1.2833333333333334" bottom="0.75" header="0.3" footer="0.3"/>
  <pageSetup paperSize="9" scale="47" orientation="portrait" r:id="rId1"/>
  <headerFooter>
    <oddHeader>&amp;L&amp;G&amp;R&amp;G</oddHeader>
    <oddFooter>&amp;LRev 4
&amp;CPage &amp;P of &amp;N&amp;R06.09.19</oddFooter>
  </headerFooter>
  <rowBreaks count="3" manualBreakCount="3">
    <brk id="22" max="16383" man="1"/>
    <brk id="43" max="16383" man="1"/>
    <brk id="68" max="5"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6"/>
  <sheetViews>
    <sheetView topLeftCell="A25" workbookViewId="0">
      <selection activeCell="B32" sqref="B32"/>
    </sheetView>
  </sheetViews>
  <sheetFormatPr defaultRowHeight="15" x14ac:dyDescent="0.25"/>
  <cols>
    <col min="2" max="2" width="54.28515625" customWidth="1"/>
  </cols>
  <sheetData>
    <row r="1" spans="1:3" ht="16.5" thickTop="1" thickBot="1" x14ac:dyDescent="0.3">
      <c r="A1" s="34"/>
      <c r="B1" s="34" t="s">
        <v>263</v>
      </c>
      <c r="C1" s="34"/>
    </row>
    <row r="2" spans="1:3" ht="39" thickTop="1" x14ac:dyDescent="0.25">
      <c r="B2" s="77" t="s">
        <v>262</v>
      </c>
      <c r="C2" s="77"/>
    </row>
    <row r="3" spans="1:3" x14ac:dyDescent="0.25">
      <c r="A3" s="76" t="s">
        <v>167</v>
      </c>
      <c r="B3" s="76" t="s">
        <v>168</v>
      </c>
      <c r="C3" s="77"/>
    </row>
    <row r="4" spans="1:3" x14ac:dyDescent="0.25">
      <c r="A4" s="77" t="s">
        <v>169</v>
      </c>
      <c r="B4" s="77" t="s">
        <v>170</v>
      </c>
      <c r="C4" s="77" t="s">
        <v>40</v>
      </c>
    </row>
    <row r="5" spans="1:3" x14ac:dyDescent="0.25">
      <c r="A5" s="77" t="s">
        <v>171</v>
      </c>
      <c r="B5" s="77" t="s">
        <v>172</v>
      </c>
      <c r="C5" s="77" t="s">
        <v>40</v>
      </c>
    </row>
    <row r="6" spans="1:3" x14ac:dyDescent="0.25">
      <c r="A6" s="77" t="s">
        <v>173</v>
      </c>
      <c r="B6" s="77" t="s">
        <v>174</v>
      </c>
      <c r="C6" s="77" t="s">
        <v>40</v>
      </c>
    </row>
    <row r="7" spans="1:3" x14ac:dyDescent="0.25">
      <c r="A7" s="77" t="s">
        <v>175</v>
      </c>
      <c r="B7" s="77" t="s">
        <v>176</v>
      </c>
      <c r="C7" s="77" t="s">
        <v>40</v>
      </c>
    </row>
    <row r="8" spans="1:3" x14ac:dyDescent="0.25">
      <c r="A8" s="77" t="s">
        <v>177</v>
      </c>
      <c r="B8" s="77" t="s">
        <v>178</v>
      </c>
      <c r="C8" s="77" t="s">
        <v>40</v>
      </c>
    </row>
    <row r="9" spans="1:3" x14ac:dyDescent="0.25">
      <c r="A9" s="77"/>
      <c r="B9" s="76" t="s">
        <v>179</v>
      </c>
      <c r="C9" s="76">
        <f>SUM(C4:C8)</f>
        <v>0</v>
      </c>
    </row>
    <row r="10" spans="1:3" x14ac:dyDescent="0.25">
      <c r="A10" s="77"/>
      <c r="B10" s="77"/>
      <c r="C10" s="77"/>
    </row>
    <row r="11" spans="1:3" x14ac:dyDescent="0.25">
      <c r="A11" s="76" t="s">
        <v>180</v>
      </c>
      <c r="B11" s="76" t="s">
        <v>181</v>
      </c>
      <c r="C11" s="78"/>
    </row>
    <row r="12" spans="1:3" x14ac:dyDescent="0.25">
      <c r="A12" s="77" t="s">
        <v>182</v>
      </c>
      <c r="B12" s="77" t="s">
        <v>183</v>
      </c>
      <c r="C12" s="77" t="s">
        <v>40</v>
      </c>
    </row>
    <row r="13" spans="1:3" x14ac:dyDescent="0.25">
      <c r="A13" s="77"/>
      <c r="B13" s="76" t="s">
        <v>184</v>
      </c>
      <c r="C13" s="76" t="str">
        <f>C12</f>
        <v>£</v>
      </c>
    </row>
    <row r="14" spans="1:3" x14ac:dyDescent="0.25">
      <c r="A14" s="77"/>
      <c r="B14" s="77"/>
      <c r="C14" s="77"/>
    </row>
    <row r="15" spans="1:3" ht="25.5" x14ac:dyDescent="0.25">
      <c r="A15" s="76" t="s">
        <v>185</v>
      </c>
      <c r="B15" s="76" t="s">
        <v>186</v>
      </c>
      <c r="C15" s="77"/>
    </row>
    <row r="16" spans="1:3" x14ac:dyDescent="0.25">
      <c r="A16" s="77" t="s">
        <v>187</v>
      </c>
      <c r="B16" s="77" t="s">
        <v>188</v>
      </c>
      <c r="C16" s="77" t="s">
        <v>40</v>
      </c>
    </row>
    <row r="17" spans="1:3" ht="25.5" x14ac:dyDescent="0.25">
      <c r="A17" s="77" t="s">
        <v>189</v>
      </c>
      <c r="B17" s="77" t="s">
        <v>190</v>
      </c>
      <c r="C17" s="77" t="s">
        <v>40</v>
      </c>
    </row>
    <row r="18" spans="1:3" ht="25.5" x14ac:dyDescent="0.25">
      <c r="A18" s="77" t="s">
        <v>191</v>
      </c>
      <c r="B18" s="77" t="s">
        <v>192</v>
      </c>
      <c r="C18" s="77" t="s">
        <v>40</v>
      </c>
    </row>
    <row r="19" spans="1:3" ht="38.25" x14ac:dyDescent="0.25">
      <c r="A19" s="77" t="s">
        <v>193</v>
      </c>
      <c r="B19" s="77" t="s">
        <v>240</v>
      </c>
      <c r="C19" s="77" t="s">
        <v>40</v>
      </c>
    </row>
    <row r="20" spans="1:3" ht="51" x14ac:dyDescent="0.25">
      <c r="A20" s="77" t="s">
        <v>194</v>
      </c>
      <c r="B20" s="77" t="s">
        <v>196</v>
      </c>
      <c r="C20" s="77" t="s">
        <v>40</v>
      </c>
    </row>
    <row r="21" spans="1:3" ht="38.25" x14ac:dyDescent="0.25">
      <c r="A21" s="77" t="s">
        <v>195</v>
      </c>
      <c r="B21" s="77" t="s">
        <v>272</v>
      </c>
      <c r="C21" s="77" t="s">
        <v>40</v>
      </c>
    </row>
    <row r="22" spans="1:3" ht="63.75" x14ac:dyDescent="0.25">
      <c r="A22" s="77" t="s">
        <v>271</v>
      </c>
      <c r="B22" s="77" t="s">
        <v>276</v>
      </c>
      <c r="C22" s="77" t="s">
        <v>40</v>
      </c>
    </row>
    <row r="23" spans="1:3" ht="38.25" x14ac:dyDescent="0.25">
      <c r="A23" s="77" t="s">
        <v>273</v>
      </c>
      <c r="B23" s="77" t="s">
        <v>277</v>
      </c>
      <c r="C23" s="77" t="s">
        <v>40</v>
      </c>
    </row>
    <row r="24" spans="1:3" x14ac:dyDescent="0.25">
      <c r="A24" s="77" t="s">
        <v>274</v>
      </c>
      <c r="B24" s="87" t="s">
        <v>278</v>
      </c>
      <c r="C24" s="77" t="s">
        <v>40</v>
      </c>
    </row>
    <row r="25" spans="1:3" x14ac:dyDescent="0.25">
      <c r="A25" s="77" t="s">
        <v>275</v>
      </c>
      <c r="B25" s="77" t="s">
        <v>197</v>
      </c>
      <c r="C25" s="77" t="s">
        <v>40</v>
      </c>
    </row>
    <row r="26" spans="1:3" x14ac:dyDescent="0.25">
      <c r="A26" s="77"/>
      <c r="B26" s="76" t="s">
        <v>198</v>
      </c>
      <c r="C26" s="76">
        <f>SUM(C16:C25)</f>
        <v>0</v>
      </c>
    </row>
    <row r="27" spans="1:3" x14ac:dyDescent="0.25">
      <c r="A27" s="77"/>
      <c r="B27" s="77"/>
      <c r="C27" s="77"/>
    </row>
    <row r="28" spans="1:3" x14ac:dyDescent="0.25">
      <c r="A28" s="76" t="s">
        <v>199</v>
      </c>
      <c r="B28" s="76" t="s">
        <v>200</v>
      </c>
      <c r="C28" s="77"/>
    </row>
    <row r="29" spans="1:3" ht="25.5" x14ac:dyDescent="0.25">
      <c r="A29" s="77" t="s">
        <v>201</v>
      </c>
      <c r="B29" s="77" t="s">
        <v>202</v>
      </c>
      <c r="C29" s="77" t="s">
        <v>40</v>
      </c>
    </row>
    <row r="30" spans="1:3" ht="38.25" x14ac:dyDescent="0.25">
      <c r="A30" s="77" t="s">
        <v>203</v>
      </c>
      <c r="B30" s="77" t="s">
        <v>204</v>
      </c>
      <c r="C30" s="77" t="s">
        <v>40</v>
      </c>
    </row>
    <row r="31" spans="1:3" x14ac:dyDescent="0.25">
      <c r="A31" s="77" t="s">
        <v>205</v>
      </c>
      <c r="B31" s="77" t="s">
        <v>206</v>
      </c>
      <c r="C31" s="77" t="s">
        <v>40</v>
      </c>
    </row>
    <row r="32" spans="1:3" x14ac:dyDescent="0.25">
      <c r="A32" s="77" t="s">
        <v>207</v>
      </c>
      <c r="B32" s="77" t="s">
        <v>208</v>
      </c>
      <c r="C32" s="77" t="s">
        <v>40</v>
      </c>
    </row>
    <row r="33" spans="1:3" x14ac:dyDescent="0.25">
      <c r="A33" s="77" t="s">
        <v>209</v>
      </c>
      <c r="B33" s="77" t="s">
        <v>210</v>
      </c>
      <c r="C33" s="77" t="s">
        <v>40</v>
      </c>
    </row>
    <row r="34" spans="1:3" x14ac:dyDescent="0.25">
      <c r="A34" s="77"/>
      <c r="B34" s="76" t="s">
        <v>211</v>
      </c>
      <c r="C34" s="76">
        <f>SUM(C29:C33)</f>
        <v>0</v>
      </c>
    </row>
    <row r="35" spans="1:3" x14ac:dyDescent="0.25">
      <c r="A35" s="77"/>
      <c r="B35" s="77"/>
      <c r="C35" s="77"/>
    </row>
    <row r="36" spans="1:3" x14ac:dyDescent="0.25">
      <c r="A36" s="76" t="s">
        <v>212</v>
      </c>
      <c r="B36" s="76" t="s">
        <v>213</v>
      </c>
      <c r="C36" s="77"/>
    </row>
    <row r="37" spans="1:3" ht="25.5" x14ac:dyDescent="0.25">
      <c r="A37" s="77" t="s">
        <v>214</v>
      </c>
      <c r="B37" s="77" t="s">
        <v>215</v>
      </c>
      <c r="C37" s="77" t="s">
        <v>40</v>
      </c>
    </row>
    <row r="38" spans="1:3" ht="38.25" x14ac:dyDescent="0.25">
      <c r="A38" s="77" t="s">
        <v>216</v>
      </c>
      <c r="B38" s="77" t="s">
        <v>217</v>
      </c>
      <c r="C38" s="77" t="s">
        <v>40</v>
      </c>
    </row>
    <row r="39" spans="1:3" x14ac:dyDescent="0.25">
      <c r="A39" s="77" t="s">
        <v>218</v>
      </c>
      <c r="B39" s="77" t="s">
        <v>197</v>
      </c>
      <c r="C39" s="77" t="s">
        <v>40</v>
      </c>
    </row>
    <row r="40" spans="1:3" x14ac:dyDescent="0.25">
      <c r="A40" s="77"/>
      <c r="B40" s="76" t="s">
        <v>219</v>
      </c>
      <c r="C40" s="76">
        <f>SUM(C37:C39)</f>
        <v>0</v>
      </c>
    </row>
    <row r="41" spans="1:3" x14ac:dyDescent="0.25">
      <c r="A41" s="77"/>
      <c r="B41" s="77"/>
      <c r="C41" s="77"/>
    </row>
    <row r="42" spans="1:3" x14ac:dyDescent="0.25">
      <c r="A42" s="76" t="s">
        <v>220</v>
      </c>
      <c r="B42" s="76" t="s">
        <v>221</v>
      </c>
      <c r="C42" s="77"/>
    </row>
    <row r="43" spans="1:3" ht="25.5" x14ac:dyDescent="0.25">
      <c r="A43" s="77" t="s">
        <v>222</v>
      </c>
      <c r="B43" s="77" t="s">
        <v>223</v>
      </c>
      <c r="C43" s="77" t="s">
        <v>40</v>
      </c>
    </row>
    <row r="44" spans="1:3" x14ac:dyDescent="0.25">
      <c r="A44" s="77" t="s">
        <v>224</v>
      </c>
      <c r="B44" s="77" t="s">
        <v>197</v>
      </c>
      <c r="C44" s="77" t="s">
        <v>40</v>
      </c>
    </row>
    <row r="45" spans="1:3" x14ac:dyDescent="0.25">
      <c r="A45" s="77"/>
      <c r="B45" s="76" t="s">
        <v>225</v>
      </c>
      <c r="C45" s="76">
        <f>SUM(C43:C44)</f>
        <v>0</v>
      </c>
    </row>
    <row r="46" spans="1:3" x14ac:dyDescent="0.25">
      <c r="A46" s="77"/>
      <c r="B46" s="77"/>
      <c r="C46" s="77"/>
    </row>
    <row r="47" spans="1:3" x14ac:dyDescent="0.25">
      <c r="A47" s="77"/>
      <c r="B47" s="76"/>
      <c r="C47" s="78"/>
    </row>
    <row r="48" spans="1:3" x14ac:dyDescent="0.25">
      <c r="A48" s="76" t="s">
        <v>226</v>
      </c>
      <c r="B48" s="76" t="s">
        <v>227</v>
      </c>
      <c r="C48" s="78"/>
    </row>
    <row r="49" spans="1:3" x14ac:dyDescent="0.25">
      <c r="A49" s="77" t="s">
        <v>228</v>
      </c>
      <c r="B49" s="77" t="s">
        <v>229</v>
      </c>
      <c r="C49" s="77" t="s">
        <v>40</v>
      </c>
    </row>
    <row r="50" spans="1:3" x14ac:dyDescent="0.25">
      <c r="A50" s="77" t="s">
        <v>230</v>
      </c>
      <c r="B50" s="77" t="s">
        <v>229</v>
      </c>
      <c r="C50" s="77" t="s">
        <v>40</v>
      </c>
    </row>
    <row r="51" spans="1:3" x14ac:dyDescent="0.25">
      <c r="A51" s="77" t="s">
        <v>231</v>
      </c>
      <c r="B51" s="77" t="s">
        <v>229</v>
      </c>
      <c r="C51" s="77" t="s">
        <v>40</v>
      </c>
    </row>
    <row r="52" spans="1:3" x14ac:dyDescent="0.25">
      <c r="A52" s="77"/>
      <c r="B52" s="76" t="s">
        <v>232</v>
      </c>
      <c r="C52" s="76">
        <f>SUM(C49:C51)</f>
        <v>0</v>
      </c>
    </row>
    <row r="53" spans="1:3" ht="15.75" thickBot="1" x14ac:dyDescent="0.3">
      <c r="A53" s="74"/>
      <c r="B53" s="75"/>
      <c r="C53" s="75"/>
    </row>
    <row r="54" spans="1:3" ht="15" customHeight="1" x14ac:dyDescent="0.25">
      <c r="A54" s="112" t="s">
        <v>265</v>
      </c>
      <c r="B54" s="113"/>
      <c r="C54" s="55"/>
    </row>
    <row r="55" spans="1:3" ht="15" customHeight="1" x14ac:dyDescent="0.25">
      <c r="A55" s="114"/>
      <c r="B55" s="115"/>
      <c r="C55" s="56"/>
    </row>
    <row r="56" spans="1:3" x14ac:dyDescent="0.25">
      <c r="A56" s="58"/>
      <c r="B56" s="22"/>
      <c r="C56" s="36"/>
    </row>
    <row r="57" spans="1:3" x14ac:dyDescent="0.25">
      <c r="A57" s="69"/>
      <c r="B57" s="25" t="s">
        <v>39</v>
      </c>
      <c r="C57" s="36"/>
    </row>
    <row r="58" spans="1:3" x14ac:dyDescent="0.25">
      <c r="A58" s="69"/>
      <c r="B58" s="26" t="s">
        <v>233</v>
      </c>
      <c r="C58" s="36">
        <f>C9</f>
        <v>0</v>
      </c>
    </row>
    <row r="59" spans="1:3" x14ac:dyDescent="0.25">
      <c r="A59" s="70"/>
      <c r="B59" s="26" t="s">
        <v>234</v>
      </c>
      <c r="C59" s="36">
        <f>E5</f>
        <v>0</v>
      </c>
    </row>
    <row r="60" spans="1:3" x14ac:dyDescent="0.25">
      <c r="A60" s="58"/>
      <c r="B60" s="26" t="s">
        <v>235</v>
      </c>
      <c r="C60" s="36">
        <f>C26</f>
        <v>0</v>
      </c>
    </row>
    <row r="61" spans="1:3" x14ac:dyDescent="0.25">
      <c r="A61" s="58"/>
      <c r="B61" s="26" t="s">
        <v>236</v>
      </c>
      <c r="C61" s="36">
        <f>C34</f>
        <v>0</v>
      </c>
    </row>
    <row r="62" spans="1:3" x14ac:dyDescent="0.25">
      <c r="A62" s="58"/>
      <c r="B62" s="26" t="s">
        <v>237</v>
      </c>
      <c r="C62" s="36">
        <f>C40</f>
        <v>0</v>
      </c>
    </row>
    <row r="63" spans="1:3" x14ac:dyDescent="0.25">
      <c r="A63" s="58"/>
      <c r="B63" s="26" t="s">
        <v>238</v>
      </c>
      <c r="C63" s="36">
        <f>C45</f>
        <v>0</v>
      </c>
    </row>
    <row r="64" spans="1:3" x14ac:dyDescent="0.25">
      <c r="A64" s="58"/>
      <c r="B64" s="26" t="s">
        <v>239</v>
      </c>
      <c r="C64" s="36">
        <f>C52</f>
        <v>0</v>
      </c>
    </row>
    <row r="65" spans="1:3" x14ac:dyDescent="0.25">
      <c r="A65" s="58"/>
      <c r="B65" s="27"/>
      <c r="C65" s="36"/>
    </row>
    <row r="66" spans="1:3" ht="15.75" thickBot="1" x14ac:dyDescent="0.3">
      <c r="A66" s="71"/>
      <c r="B66" s="28" t="s">
        <v>92</v>
      </c>
      <c r="C66" s="36">
        <f>SUM(C58:C64)</f>
        <v>0</v>
      </c>
    </row>
  </sheetData>
  <mergeCells count="1">
    <mergeCell ref="A54:B5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9"/>
  <sheetViews>
    <sheetView workbookViewId="0">
      <selection activeCell="H25" sqref="H25"/>
    </sheetView>
  </sheetViews>
  <sheetFormatPr defaultRowHeight="15" x14ac:dyDescent="0.25"/>
  <cols>
    <col min="1" max="1" width="10.85546875" customWidth="1"/>
    <col min="2" max="2" width="51.140625" customWidth="1"/>
    <col min="3" max="3" width="9.140625" style="79"/>
  </cols>
  <sheetData>
    <row r="1" spans="1:3" ht="26.25" customHeight="1" thickTop="1" thickBot="1" x14ac:dyDescent="0.3">
      <c r="A1" s="34"/>
      <c r="B1" s="34" t="s">
        <v>261</v>
      </c>
      <c r="C1" s="34"/>
    </row>
    <row r="2" spans="1:3" ht="39" thickTop="1" x14ac:dyDescent="0.25">
      <c r="B2" s="77" t="s">
        <v>262</v>
      </c>
      <c r="C2" s="77"/>
    </row>
    <row r="3" spans="1:3" x14ac:dyDescent="0.25">
      <c r="A3" s="82" t="s">
        <v>241</v>
      </c>
      <c r="B3" s="76" t="s">
        <v>168</v>
      </c>
      <c r="C3" s="81"/>
    </row>
    <row r="4" spans="1:3" x14ac:dyDescent="0.25">
      <c r="A4" s="80" t="s">
        <v>242</v>
      </c>
      <c r="B4" s="77" t="s">
        <v>243</v>
      </c>
      <c r="C4" s="83" t="s">
        <v>40</v>
      </c>
    </row>
    <row r="5" spans="1:3" x14ac:dyDescent="0.25">
      <c r="A5" s="80" t="s">
        <v>244</v>
      </c>
      <c r="B5" s="77" t="s">
        <v>172</v>
      </c>
      <c r="C5" s="83" t="s">
        <v>40</v>
      </c>
    </row>
    <row r="6" spans="1:3" x14ac:dyDescent="0.25">
      <c r="A6" s="80" t="s">
        <v>245</v>
      </c>
      <c r="B6" s="77" t="s">
        <v>174</v>
      </c>
      <c r="C6" s="83" t="s">
        <v>40</v>
      </c>
    </row>
    <row r="7" spans="1:3" x14ac:dyDescent="0.25">
      <c r="A7" s="80" t="s">
        <v>246</v>
      </c>
      <c r="B7" s="77" t="s">
        <v>176</v>
      </c>
      <c r="C7" s="83" t="s">
        <v>40</v>
      </c>
    </row>
    <row r="8" spans="1:3" x14ac:dyDescent="0.25">
      <c r="A8" s="80" t="s">
        <v>247</v>
      </c>
      <c r="B8" s="77" t="s">
        <v>178</v>
      </c>
      <c r="C8" s="83" t="s">
        <v>40</v>
      </c>
    </row>
    <row r="9" spans="1:3" x14ac:dyDescent="0.25">
      <c r="A9" s="80"/>
      <c r="B9" s="76" t="s">
        <v>248</v>
      </c>
      <c r="C9" s="81">
        <f>SUM(C4:C8)</f>
        <v>0</v>
      </c>
    </row>
    <row r="10" spans="1:3" x14ac:dyDescent="0.25">
      <c r="A10" s="80"/>
      <c r="B10" s="77"/>
      <c r="C10" s="83"/>
    </row>
    <row r="11" spans="1:3" x14ac:dyDescent="0.25">
      <c r="A11" s="82" t="s">
        <v>249</v>
      </c>
      <c r="B11" s="76" t="s">
        <v>181</v>
      </c>
      <c r="C11" s="83"/>
    </row>
    <row r="12" spans="1:3" x14ac:dyDescent="0.25">
      <c r="A12" s="80" t="s">
        <v>250</v>
      </c>
      <c r="B12" s="77" t="s">
        <v>183</v>
      </c>
      <c r="C12" s="83" t="s">
        <v>40</v>
      </c>
    </row>
    <row r="13" spans="1:3" x14ac:dyDescent="0.25">
      <c r="A13" s="80"/>
      <c r="B13" s="76" t="s">
        <v>251</v>
      </c>
      <c r="C13" s="81">
        <f>SUM(C12)</f>
        <v>0</v>
      </c>
    </row>
    <row r="14" spans="1:3" x14ac:dyDescent="0.25">
      <c r="A14" s="80"/>
      <c r="B14" s="76"/>
      <c r="C14" s="81"/>
    </row>
    <row r="15" spans="1:3" x14ac:dyDescent="0.25">
      <c r="A15" s="82" t="s">
        <v>252</v>
      </c>
      <c r="B15" s="76" t="s">
        <v>253</v>
      </c>
      <c r="C15" s="81"/>
    </row>
    <row r="16" spans="1:3" x14ac:dyDescent="0.25">
      <c r="A16" s="80" t="s">
        <v>254</v>
      </c>
      <c r="B16" s="77" t="s">
        <v>255</v>
      </c>
      <c r="C16" s="83" t="s">
        <v>40</v>
      </c>
    </row>
    <row r="17" spans="1:3" x14ac:dyDescent="0.25">
      <c r="A17" s="80" t="s">
        <v>256</v>
      </c>
      <c r="B17" s="77" t="s">
        <v>257</v>
      </c>
      <c r="C17" s="83" t="s">
        <v>40</v>
      </c>
    </row>
    <row r="18" spans="1:3" ht="25.5" x14ac:dyDescent="0.25">
      <c r="A18" s="80" t="s">
        <v>258</v>
      </c>
      <c r="B18" s="77" t="s">
        <v>259</v>
      </c>
      <c r="C18" s="83" t="s">
        <v>40</v>
      </c>
    </row>
    <row r="19" spans="1:3" x14ac:dyDescent="0.25">
      <c r="A19" s="80"/>
      <c r="B19" s="76" t="s">
        <v>260</v>
      </c>
      <c r="C19" s="81">
        <f>SUM(C16:C18)</f>
        <v>0</v>
      </c>
    </row>
    <row r="20" spans="1:3" ht="15.75" thickBot="1" x14ac:dyDescent="0.3">
      <c r="A20" s="84"/>
      <c r="B20" s="85"/>
      <c r="C20" s="86"/>
    </row>
    <row r="21" spans="1:3" ht="20.25" x14ac:dyDescent="0.25">
      <c r="A21" s="112" t="s">
        <v>265</v>
      </c>
      <c r="B21" s="113"/>
      <c r="C21" s="55"/>
    </row>
    <row r="22" spans="1:3" ht="20.25" x14ac:dyDescent="0.25">
      <c r="A22" s="114"/>
      <c r="B22" s="115"/>
      <c r="C22" s="56"/>
    </row>
    <row r="23" spans="1:3" x14ac:dyDescent="0.25">
      <c r="A23" s="58"/>
      <c r="B23" s="22"/>
      <c r="C23" s="36"/>
    </row>
    <row r="24" spans="1:3" x14ac:dyDescent="0.25">
      <c r="A24" s="69"/>
      <c r="B24" s="25" t="s">
        <v>39</v>
      </c>
      <c r="C24" s="36"/>
    </row>
    <row r="25" spans="1:3" x14ac:dyDescent="0.25">
      <c r="A25" s="69"/>
      <c r="B25" s="26" t="s">
        <v>233</v>
      </c>
      <c r="C25" s="36">
        <f>C9</f>
        <v>0</v>
      </c>
    </row>
    <row r="26" spans="1:3" x14ac:dyDescent="0.25">
      <c r="A26" s="70"/>
      <c r="B26" s="26" t="s">
        <v>234</v>
      </c>
      <c r="C26" s="36">
        <f>C13</f>
        <v>0</v>
      </c>
    </row>
    <row r="27" spans="1:3" x14ac:dyDescent="0.25">
      <c r="A27" s="58"/>
      <c r="B27" s="26" t="s">
        <v>264</v>
      </c>
      <c r="C27" s="36">
        <f>C19</f>
        <v>0</v>
      </c>
    </row>
    <row r="28" spans="1:3" x14ac:dyDescent="0.25">
      <c r="A28" s="58"/>
      <c r="B28" s="27"/>
      <c r="C28" s="36"/>
    </row>
    <row r="29" spans="1:3" ht="15.75" thickBot="1" x14ac:dyDescent="0.3">
      <c r="A29" s="71"/>
      <c r="B29" s="28" t="s">
        <v>92</v>
      </c>
      <c r="C29" s="36">
        <f>SUM(C25:C27)</f>
        <v>0</v>
      </c>
    </row>
  </sheetData>
  <mergeCells count="1">
    <mergeCell ref="A21:B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8540B1D739F8468B0807A7FE28E370" ma:contentTypeVersion="21" ma:contentTypeDescription="Create a new document." ma:contentTypeScope="" ma:versionID="9aa843e8373fb676d4211eede64e59a6">
  <xsd:schema xmlns:xsd="http://www.w3.org/2001/XMLSchema" xmlns:xs="http://www.w3.org/2001/XMLSchema" xmlns:p="http://schemas.microsoft.com/office/2006/metadata/properties" xmlns:ns2="757ce04b-e3a1-4069-b32d-1b1cfd8407dd" xmlns:ns3="c75e3766-b68d-422b-8c65-f334192c709f" targetNamespace="http://schemas.microsoft.com/office/2006/metadata/properties" ma:root="true" ma:fieldsID="f139c62acdbc2857291748878517b7e4" ns2:_="" ns3:_="">
    <xsd:import namespace="757ce04b-e3a1-4069-b32d-1b1cfd8407dd"/>
    <xsd:import namespace="c75e3766-b68d-422b-8c65-f334192c709f"/>
    <xsd:element name="properties">
      <xsd:complexType>
        <xsd:sequence>
          <xsd:element name="documentManagement">
            <xsd:complexType>
              <xsd:all>
                <xsd:element ref="ns2:k3fd8eb6792b472580e6ba414d86effd" minOccurs="0"/>
                <xsd:element ref="ns2:TaxCatchAll" minOccurs="0"/>
                <xsd:element ref="ns2:oe81959c8dbd46698536977ddbd8cdaf" minOccurs="0"/>
                <xsd:element ref="ns2:ia5fbe4121c34d5ca4d32eddeaa44877" minOccurs="0"/>
                <xsd:element ref="ns2:n6000a93a1d9446d8708421f88423c48" minOccurs="0"/>
                <xsd:element ref="ns2:j91cb223b60d41029ccc63932a115713"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ce04b-e3a1-4069-b32d-1b1cfd8407dd" elementFormDefault="qualified">
    <xsd:import namespace="http://schemas.microsoft.com/office/2006/documentManagement/types"/>
    <xsd:import namespace="http://schemas.microsoft.com/office/infopath/2007/PartnerControls"/>
    <xsd:element name="k3fd8eb6792b472580e6ba414d86effd" ma:index="9" nillable="true" ma:taxonomy="true" ma:internalName="k3fd8eb6792b472580e6ba414d86effd" ma:taxonomyFieldName="Project_x0020_Directorate" ma:displayName="Project Directorate" ma:default="2;#DMSS|b54ccbe7-5a6d-4ceb-aa83-8b281e0882a5" ma:fieldId="{43fd8eb6-792b-4725-80e6-ba414d86effd}"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a29b4e3-83a9-4413-ac77-6334d987c07a}" ma:internalName="TaxCatchAll" ma:showField="CatchAllData" ma:web="757ce04b-e3a1-4069-b32d-1b1cfd8407dd">
      <xsd:complexType>
        <xsd:complexContent>
          <xsd:extension base="dms:MultiChoiceLookup">
            <xsd:sequence>
              <xsd:element name="Value" type="dms:Lookup" maxOccurs="unbounded" minOccurs="0" nillable="true"/>
            </xsd:sequence>
          </xsd:extension>
        </xsd:complexContent>
      </xsd:complexType>
    </xsd:element>
    <xsd:element name="oe81959c8dbd46698536977ddbd8cdaf" ma:index="12" nillable="true" ma:taxonomy="true" ma:internalName="oe81959c8dbd46698536977ddbd8cdaf" ma:taxonomyFieldName="Project_x0020_Division" ma:displayName="Project Division" ma:default="" ma:fieldId="{8e81959c-8dbd-4669-8536-977ddbd8cdaf}"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ia5fbe4121c34d5ca4d32eddeaa44877" ma:index="14" nillable="true" ma:taxonomy="true" ma:internalName="ia5fbe4121c34d5ca4d32eddeaa44877" ma:taxonomyFieldName="Project_x0020_Branch" ma:displayName="Project Branch" ma:default="1;#Survey and Inspection Transformation Programme|7e5dfc78-b344-42bb-83cb-3cdddbcd8d4c" ma:fieldId="{2a5fbe41-21c3-4d5c-a4d3-2eddeaa44877}"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n6000a93a1d9446d8708421f88423c48" ma:index="16" nillable="true" ma:taxonomy="true" ma:internalName="n6000a93a1d9446d8708421f88423c48" ma:taxonomyFieldName="Project_x0020_Team" ma:displayName="Project Team" ma:default="" ma:fieldId="{76000a93-a1d9-446d-8708-421f88423c48}"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j91cb223b60d41029ccc63932a115713" ma:index="18" nillable="true" ma:taxonomy="true" ma:internalName="j91cb223b60d41029ccc63932a115713" ma:taxonomyFieldName="Security_x0020_Marking" ma:displayName="Security Marking" ma:default="3;#OFFICIAL|2e655484-ebfc-4ea9-846a-aaf9328996e5" ma:fieldId="{391cb223-b60d-4102-9ccc-63932a115713}"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5e3766-b68d-422b-8c65-f334192c709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Location" ma:index="25" nillable="true" ma:displayName="Location"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6000a93a1d9446d8708421f88423c48 xmlns="757ce04b-e3a1-4069-b32d-1b1cfd8407dd">
      <Terms xmlns="http://schemas.microsoft.com/office/infopath/2007/PartnerControls"/>
    </n6000a93a1d9446d8708421f88423c48>
    <ia5fbe4121c34d5ca4d32eddeaa44877 xmlns="757ce04b-e3a1-4069-b32d-1b1cfd8407dd">
      <Terms xmlns="http://schemas.microsoft.com/office/infopath/2007/PartnerControls">
        <TermInfo xmlns="http://schemas.microsoft.com/office/infopath/2007/PartnerControls">
          <TermName xmlns="http://schemas.microsoft.com/office/infopath/2007/PartnerControls">Survey and Inspection Transformation Programme</TermName>
          <TermId xmlns="http://schemas.microsoft.com/office/infopath/2007/PartnerControls">7e5dfc78-b344-42bb-83cb-3cdddbcd8d4c</TermId>
        </TermInfo>
      </Terms>
    </ia5fbe4121c34d5ca4d32eddeaa44877>
    <TaxCatchAll xmlns="757ce04b-e3a1-4069-b32d-1b1cfd8407dd">
      <Value>3</Value>
      <Value>2</Value>
      <Value>1</Value>
    </TaxCatchAll>
    <j91cb223b60d41029ccc63932a115713 xmlns="757ce04b-e3a1-4069-b32d-1b1cfd8407dd">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j91cb223b60d41029ccc63932a115713>
    <k3fd8eb6792b472580e6ba414d86effd xmlns="757ce04b-e3a1-4069-b32d-1b1cfd8407dd">
      <Terms xmlns="http://schemas.microsoft.com/office/infopath/2007/PartnerControls">
        <TermInfo xmlns="http://schemas.microsoft.com/office/infopath/2007/PartnerControls">
          <TermName xmlns="http://schemas.microsoft.com/office/infopath/2007/PartnerControls">DMSS</TermName>
          <TermId xmlns="http://schemas.microsoft.com/office/infopath/2007/PartnerControls">b54ccbe7-5a6d-4ceb-aa83-8b281e0882a5</TermId>
        </TermInfo>
      </Terms>
    </k3fd8eb6792b472580e6ba414d86effd>
    <oe81959c8dbd46698536977ddbd8cdaf xmlns="757ce04b-e3a1-4069-b32d-1b1cfd8407dd">
      <Terms xmlns="http://schemas.microsoft.com/office/infopath/2007/PartnerControls"/>
    </oe81959c8dbd46698536977ddbd8cdaf>
  </documentManagement>
</p:properties>
</file>

<file path=customXml/itemProps1.xml><?xml version="1.0" encoding="utf-8"?>
<ds:datastoreItem xmlns:ds="http://schemas.openxmlformats.org/officeDocument/2006/customXml" ds:itemID="{FFA21AA8-F89C-4DCB-8F0B-E1B5E7376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ce04b-e3a1-4069-b32d-1b1cfd8407dd"/>
    <ds:schemaRef ds:uri="c75e3766-b68d-422b-8c65-f334192c7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64B841-C4EB-495B-9B78-51FCB3BB1819}">
  <ds:schemaRefs>
    <ds:schemaRef ds:uri="http://schemas.microsoft.com/sharepoint/v3/contenttype/forms"/>
  </ds:schemaRefs>
</ds:datastoreItem>
</file>

<file path=customXml/itemProps3.xml><?xml version="1.0" encoding="utf-8"?>
<ds:datastoreItem xmlns:ds="http://schemas.openxmlformats.org/officeDocument/2006/customXml" ds:itemID="{E23806DA-4BB1-40D8-85D2-86E18EB9BF03}">
  <ds:schemaRefs>
    <ds:schemaRef ds:uri="http://schemas.microsoft.com/office/2006/metadata/properties"/>
    <ds:schemaRef ds:uri="c75e3766-b68d-422b-8c65-f334192c709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57ce04b-e3a1-4069-b32d-1b1cfd8407d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SoW</vt:lpstr>
      <vt:lpstr>Elec</vt:lpstr>
      <vt:lpstr>Mech</vt:lpstr>
      <vt:lpstr>Elec!_Hlk522181309</vt:lpstr>
      <vt:lpstr>SoW!Print_Area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Gareth</dc:creator>
  <cp:lastModifiedBy>Gillian Norris</cp:lastModifiedBy>
  <cp:lastPrinted>2019-11-07T12:47:13Z</cp:lastPrinted>
  <dcterms:created xsi:type="dcterms:W3CDTF">2019-08-15T15:17:37Z</dcterms:created>
  <dcterms:modified xsi:type="dcterms:W3CDTF">2019-11-20T11:23:58Z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0x010100AB8540B1D739F8468B0807A7FE28E370</vt:lpwstr>
  </property>
  <property fmtid="{D5CDD505-2E9C-101B-9397-08002B2CF9AE}" pid="3" name="Project Division">
    <vt:lpwstr/>
  </property>
  <property fmtid="{D5CDD505-2E9C-101B-9397-08002B2CF9AE}" pid="4" name="Project Branch">
    <vt:lpwstr>1;#Survey and Inspection Transformation Programme|7e5dfc78-b344-42bb-83cb-3cdddbcd8d4c</vt:lpwstr>
  </property>
  <property fmtid="{D5CDD505-2E9C-101B-9397-08002B2CF9AE}" pid="5" name="Security Marking">
    <vt:lpwstr>3;#OFFICIAL|2e655484-ebfc-4ea9-846a-aaf9328996e5</vt:lpwstr>
  </property>
  <property fmtid="{D5CDD505-2E9C-101B-9397-08002B2CF9AE}" pid="6" name="Project Directorate">
    <vt:lpwstr>2;#DMSS|b54ccbe7-5a6d-4ceb-aa83-8b281e0882a5</vt:lpwstr>
  </property>
  <property fmtid="{D5CDD505-2E9C-101B-9397-08002B2CF9AE}" pid="7" name="Project Team">
    <vt:lpwstr/>
  </property>
</Properties>
</file>